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1.xml" ContentType="application/vnd.openxmlformats-officedocument.drawing+xml"/>
  <Override PartName="/xl/charts/chartEx1.xml" ContentType="application/vnd.ms-office.chartex+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2.xml" ContentType="application/vnd.openxmlformats-officedocument.spreadsheetml.pivotTable+xml"/>
  <Override PartName="/xl/drawings/drawing12.xml" ContentType="application/vnd.openxmlformats-officedocument.drawing+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3.xml" ContentType="application/vnd.openxmlformats-officedocument.spreadsheetml.pivotTable+xml"/>
  <Override PartName="/xl/drawings/drawing13.xml" ContentType="application/vnd.openxmlformats-officedocument.drawing+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4.xml" ContentType="application/vnd.openxmlformats-officedocument.spreadsheetml.pivotTable+xml"/>
  <Override PartName="/xl/drawings/drawing14.xml" ContentType="application/vnd.openxmlformats-officedocument.drawing+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24226"/>
  <mc:AlternateContent xmlns:mc="http://schemas.openxmlformats.org/markup-compatibility/2006">
    <mc:Choice Requires="x15">
      <x15ac:absPath xmlns:x15ac="http://schemas.microsoft.com/office/spreadsheetml/2010/11/ac" url="C:\Users\HP\Downloads\"/>
    </mc:Choice>
  </mc:AlternateContent>
  <xr:revisionPtr revIDLastSave="0" documentId="13_ncr:1_{DB2882E4-E7EF-4AB8-8F9C-0685BF4A1618}" xr6:coauthVersionLast="47" xr6:coauthVersionMax="47" xr10:uidLastSave="{00000000-0000-0000-0000-000000000000}"/>
  <bookViews>
    <workbookView xWindow="-108" yWindow="-108" windowWidth="23256" windowHeight="12456" firstSheet="12" activeTab="12" xr2:uid="{00000000-000D-0000-FFFF-FFFF00000000}"/>
  </bookViews>
  <sheets>
    <sheet name="Subscription Summary" sheetId="1" r:id="rId1"/>
    <sheet name="Monthly subscription plans" sheetId="3" r:id="rId2"/>
    <sheet name="Distribution of users " sheetId="4" r:id="rId3"/>
    <sheet name="Average Watch Hours" sheetId="6" r:id="rId4"/>
    <sheet name="Impact of recommended content o" sheetId="10" r:id="rId5"/>
    <sheet name="Total movies vs. series watched" sheetId="7" r:id="rId6"/>
    <sheet name="Preferred genres by age group." sheetId="8" r:id="rId7"/>
    <sheet name="Device usage trends. " sheetId="11" r:id="rId8"/>
    <sheet name="Peak watch time trends (Morning" sheetId="12" r:id="rId9"/>
    <sheet name="Membership status (Active vs. I" sheetId="13" r:id="rId10"/>
    <sheet name="Loyalty points distribution. " sheetId="14" r:id="rId11"/>
    <sheet name="Frequency of logins and Conten " sheetId="15" r:id="rId12"/>
    <sheet name="Payment Preferences &amp; Regional " sheetId="16" r:id="rId13"/>
    <sheet name="Payment Preferences &amp; Regiona2" sheetId="17" r:id="rId14"/>
    <sheet name="Payment Preferences &amp; Regio (3)" sheetId="18" r:id="rId15"/>
    <sheet name="Raw Data" sheetId="2" r:id="rId16"/>
  </sheets>
  <definedNames>
    <definedName name="_xlnm._FilterDatabase" localSheetId="15" hidden="1">'Raw Data'!$A$1:$W$1001</definedName>
    <definedName name="_xlchart.v1.0" hidden="1">'Frequency of logins and Conten '!$E$4:$E$10</definedName>
    <definedName name="_xlchart.v1.1" hidden="1">'Frequency of logins and Conten '!$F$3</definedName>
    <definedName name="_xlchart.v1.2" hidden="1">'Frequency of logins and Conten '!$F$4:$F$10</definedName>
    <definedName name="Slicer_Country">#N/A</definedName>
    <definedName name="Slicer_Favorite_Genre">#N/A</definedName>
  </definedNames>
  <calcPr calcId="191029"/>
  <pivotCaches>
    <pivotCache cacheId="100" r:id="rId17"/>
    <pivotCache cacheId="105" r:id="rId18"/>
    <pivotCache cacheId="102" r:id="rId19"/>
    <pivotCache cacheId="103" r:id="rId20"/>
    <pivotCache cacheId="104" r:id="rId21"/>
  </pivotCaches>
  <extLst>
    <ext xmlns:x14="http://schemas.microsoft.com/office/spreadsheetml/2009/9/main" uri="{BBE1A952-AA13-448e-AADC-164F8A28A991}">
      <x14:slicerCaches>
        <x14:slicerCache r:id="rId22"/>
        <x14:slicerCache r:id="rId2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8" i="17" l="1"/>
  <c r="C19" i="17"/>
  <c r="C20" i="17"/>
  <c r="C21" i="17"/>
  <c r="C22" i="17"/>
  <c r="C23" i="17"/>
  <c r="C17" i="17"/>
  <c r="C21" i="18"/>
  <c r="C23" i="18"/>
  <c r="C19" i="18"/>
  <c r="C20" i="18"/>
  <c r="C22" i="18"/>
  <c r="C18" i="18"/>
  <c r="B24" i="18"/>
  <c r="AJ2" i="2"/>
  <c r="AJ3" i="2"/>
  <c r="AJ4" i="2"/>
  <c r="AJ5" i="2"/>
  <c r="AJ6" i="2"/>
  <c r="AJ7" i="2"/>
  <c r="AJ8" i="2"/>
  <c r="AJ9" i="2"/>
  <c r="AJ10" i="2"/>
  <c r="AJ11" i="2"/>
  <c r="AJ12" i="2"/>
  <c r="AJ13" i="2"/>
  <c r="AJ14" i="2"/>
  <c r="AJ15" i="2"/>
  <c r="AJ16" i="2"/>
  <c r="AJ17" i="2"/>
  <c r="AJ18" i="2"/>
  <c r="AJ19" i="2"/>
  <c r="AJ20" i="2"/>
  <c r="AJ21" i="2"/>
  <c r="AJ22" i="2"/>
  <c r="AJ23" i="2"/>
  <c r="AJ24" i="2"/>
  <c r="AJ25" i="2"/>
  <c r="AJ26" i="2"/>
  <c r="AJ27" i="2"/>
  <c r="AJ28" i="2"/>
  <c r="AJ29" i="2"/>
  <c r="AJ30" i="2"/>
  <c r="AJ31" i="2"/>
  <c r="AJ32" i="2"/>
  <c r="AJ33" i="2"/>
  <c r="AJ34" i="2"/>
  <c r="AJ35" i="2"/>
  <c r="AJ36" i="2"/>
  <c r="AJ37" i="2"/>
  <c r="AJ38" i="2"/>
  <c r="AJ39" i="2"/>
  <c r="AJ40" i="2"/>
  <c r="AJ41" i="2"/>
  <c r="AJ42" i="2"/>
  <c r="AJ43" i="2"/>
  <c r="AJ44" i="2"/>
  <c r="AJ45" i="2"/>
  <c r="AJ46" i="2"/>
  <c r="AJ47" i="2"/>
  <c r="AJ48" i="2"/>
  <c r="AJ49" i="2"/>
  <c r="AJ50" i="2"/>
  <c r="AJ51" i="2"/>
  <c r="AJ52" i="2"/>
  <c r="AJ53" i="2"/>
  <c r="AJ54" i="2"/>
  <c r="AJ55" i="2"/>
  <c r="AJ56" i="2"/>
  <c r="AJ57" i="2"/>
  <c r="AJ58" i="2"/>
  <c r="AJ59" i="2"/>
  <c r="AJ60" i="2"/>
  <c r="AJ61" i="2"/>
  <c r="AJ62" i="2"/>
  <c r="AJ63" i="2"/>
  <c r="AJ64" i="2"/>
  <c r="AJ65" i="2"/>
  <c r="AJ66" i="2"/>
  <c r="AJ67" i="2"/>
  <c r="AJ68" i="2"/>
  <c r="AJ69" i="2"/>
  <c r="AJ70" i="2"/>
  <c r="AJ71" i="2"/>
  <c r="AJ72" i="2"/>
  <c r="AJ73" i="2"/>
  <c r="AJ74" i="2"/>
  <c r="AJ75" i="2"/>
  <c r="AJ76" i="2"/>
  <c r="AJ77" i="2"/>
  <c r="AJ78" i="2"/>
  <c r="AJ79" i="2"/>
  <c r="AJ80" i="2"/>
  <c r="AJ81" i="2"/>
  <c r="AJ82" i="2"/>
  <c r="AJ83" i="2"/>
  <c r="AJ84" i="2"/>
  <c r="AJ85" i="2"/>
  <c r="AJ86" i="2"/>
  <c r="AJ87" i="2"/>
  <c r="AJ88" i="2"/>
  <c r="AJ89" i="2"/>
  <c r="AJ90" i="2"/>
  <c r="AJ91" i="2"/>
  <c r="AJ92" i="2"/>
  <c r="AJ93" i="2"/>
  <c r="AJ94" i="2"/>
  <c r="AJ95" i="2"/>
  <c r="AJ96" i="2"/>
  <c r="AJ97" i="2"/>
  <c r="AJ98" i="2"/>
  <c r="AJ99" i="2"/>
  <c r="AJ100" i="2"/>
  <c r="AJ101" i="2"/>
  <c r="AJ102" i="2"/>
  <c r="AJ103" i="2"/>
  <c r="AJ104" i="2"/>
  <c r="AJ105" i="2"/>
  <c r="AJ106" i="2"/>
  <c r="AJ107" i="2"/>
  <c r="AJ108" i="2"/>
  <c r="AJ109" i="2"/>
  <c r="AJ110" i="2"/>
  <c r="AJ111" i="2"/>
  <c r="AJ112" i="2"/>
  <c r="AJ113" i="2"/>
  <c r="AJ114" i="2"/>
  <c r="AJ115" i="2"/>
  <c r="AJ116" i="2"/>
  <c r="AJ117" i="2"/>
  <c r="AJ118" i="2"/>
  <c r="AJ119" i="2"/>
  <c r="AJ120" i="2"/>
  <c r="AJ121" i="2"/>
  <c r="AJ122" i="2"/>
  <c r="AJ123" i="2"/>
  <c r="AJ124" i="2"/>
  <c r="AJ125" i="2"/>
  <c r="AJ126" i="2"/>
  <c r="AJ127" i="2"/>
  <c r="AJ128" i="2"/>
  <c r="AJ129" i="2"/>
  <c r="AJ130" i="2"/>
  <c r="AJ131" i="2"/>
  <c r="AJ132" i="2"/>
  <c r="AJ133" i="2"/>
  <c r="AJ134" i="2"/>
  <c r="AJ135" i="2"/>
  <c r="AJ136" i="2"/>
  <c r="AJ137" i="2"/>
  <c r="AJ138" i="2"/>
  <c r="AJ139" i="2"/>
  <c r="AJ140" i="2"/>
  <c r="AJ141" i="2"/>
  <c r="AJ142" i="2"/>
  <c r="AJ143" i="2"/>
  <c r="AJ144" i="2"/>
  <c r="AJ145" i="2"/>
  <c r="AJ146" i="2"/>
  <c r="AJ147" i="2"/>
  <c r="AJ148" i="2"/>
  <c r="AJ149" i="2"/>
  <c r="AJ150" i="2"/>
  <c r="AJ151" i="2"/>
  <c r="AJ152" i="2"/>
  <c r="AJ153" i="2"/>
  <c r="AJ154" i="2"/>
  <c r="AJ155" i="2"/>
  <c r="AJ156" i="2"/>
  <c r="AJ157" i="2"/>
  <c r="AJ158" i="2"/>
  <c r="AJ159" i="2"/>
  <c r="AJ160" i="2"/>
  <c r="AJ161" i="2"/>
  <c r="AJ162" i="2"/>
  <c r="AJ163" i="2"/>
  <c r="AJ164" i="2"/>
  <c r="AJ165" i="2"/>
  <c r="AJ166" i="2"/>
  <c r="AJ167" i="2"/>
  <c r="AJ168" i="2"/>
  <c r="AJ169" i="2"/>
  <c r="AJ170" i="2"/>
  <c r="AJ171" i="2"/>
  <c r="AJ172" i="2"/>
  <c r="AJ173" i="2"/>
  <c r="AJ174" i="2"/>
  <c r="AJ175" i="2"/>
  <c r="AJ176" i="2"/>
  <c r="AJ177" i="2"/>
  <c r="AJ178" i="2"/>
  <c r="AJ179" i="2"/>
  <c r="AJ180" i="2"/>
  <c r="AJ181" i="2"/>
  <c r="AJ182" i="2"/>
  <c r="AJ183" i="2"/>
  <c r="AJ184" i="2"/>
  <c r="AJ185" i="2"/>
  <c r="AJ186" i="2"/>
  <c r="AJ187" i="2"/>
  <c r="AJ188" i="2"/>
  <c r="AJ189" i="2"/>
  <c r="AJ190" i="2"/>
  <c r="AJ191" i="2"/>
  <c r="AJ192" i="2"/>
  <c r="AJ193" i="2"/>
  <c r="AJ194" i="2"/>
  <c r="AJ195" i="2"/>
  <c r="AJ196" i="2"/>
  <c r="AJ197" i="2"/>
  <c r="AJ198" i="2"/>
  <c r="AJ199" i="2"/>
  <c r="AJ200" i="2"/>
  <c r="AJ201" i="2"/>
  <c r="AJ202" i="2"/>
  <c r="AJ203" i="2"/>
  <c r="AJ204" i="2"/>
  <c r="AJ205" i="2"/>
  <c r="AJ206" i="2"/>
  <c r="AJ207" i="2"/>
  <c r="AJ208" i="2"/>
  <c r="AJ209" i="2"/>
  <c r="AJ210" i="2"/>
  <c r="AJ211" i="2"/>
  <c r="AJ212" i="2"/>
  <c r="AJ213" i="2"/>
  <c r="AJ214" i="2"/>
  <c r="AJ215" i="2"/>
  <c r="AJ216" i="2"/>
  <c r="AJ217" i="2"/>
  <c r="AJ218" i="2"/>
  <c r="AJ219" i="2"/>
  <c r="AJ220" i="2"/>
  <c r="AJ221" i="2"/>
  <c r="AJ222" i="2"/>
  <c r="AJ223" i="2"/>
  <c r="AJ224" i="2"/>
  <c r="AJ225" i="2"/>
  <c r="AJ226" i="2"/>
  <c r="AJ227" i="2"/>
  <c r="AJ228" i="2"/>
  <c r="AJ229" i="2"/>
  <c r="AJ230" i="2"/>
  <c r="AJ231" i="2"/>
  <c r="AJ232" i="2"/>
  <c r="AJ233" i="2"/>
  <c r="AJ234" i="2"/>
  <c r="AJ235" i="2"/>
  <c r="AJ236" i="2"/>
  <c r="AJ237" i="2"/>
  <c r="AJ238" i="2"/>
  <c r="AJ239" i="2"/>
  <c r="AJ240" i="2"/>
  <c r="AJ241" i="2"/>
  <c r="AJ242" i="2"/>
  <c r="AJ243" i="2"/>
  <c r="AJ244" i="2"/>
  <c r="AJ245" i="2"/>
  <c r="AJ246" i="2"/>
  <c r="AJ247" i="2"/>
  <c r="AJ248" i="2"/>
  <c r="AJ249" i="2"/>
  <c r="AJ250" i="2"/>
  <c r="AJ251" i="2"/>
  <c r="AJ252" i="2"/>
  <c r="AJ253" i="2"/>
  <c r="AJ254" i="2"/>
  <c r="AJ255" i="2"/>
  <c r="AJ256" i="2"/>
  <c r="AJ257" i="2"/>
  <c r="AJ258" i="2"/>
  <c r="AJ259" i="2"/>
  <c r="AJ260" i="2"/>
  <c r="AJ261" i="2"/>
  <c r="AJ262" i="2"/>
  <c r="AJ263" i="2"/>
  <c r="AJ264" i="2"/>
  <c r="AJ265" i="2"/>
  <c r="AJ266" i="2"/>
  <c r="AJ267" i="2"/>
  <c r="AJ268" i="2"/>
  <c r="AJ269" i="2"/>
  <c r="AJ270" i="2"/>
  <c r="AJ271" i="2"/>
  <c r="AJ272" i="2"/>
  <c r="AJ273" i="2"/>
  <c r="AJ274" i="2"/>
  <c r="AJ275" i="2"/>
  <c r="AJ276" i="2"/>
  <c r="AJ277" i="2"/>
  <c r="AJ278" i="2"/>
  <c r="AJ279" i="2"/>
  <c r="AJ280" i="2"/>
  <c r="AJ281" i="2"/>
  <c r="AJ282" i="2"/>
  <c r="AJ283" i="2"/>
  <c r="AJ284" i="2"/>
  <c r="AJ285" i="2"/>
  <c r="AJ286" i="2"/>
  <c r="AJ287" i="2"/>
  <c r="AJ288" i="2"/>
  <c r="AJ289" i="2"/>
  <c r="AJ290" i="2"/>
  <c r="AJ291" i="2"/>
  <c r="AJ292" i="2"/>
  <c r="AJ293" i="2"/>
  <c r="AJ294" i="2"/>
  <c r="AJ295" i="2"/>
  <c r="AJ296" i="2"/>
  <c r="AJ297" i="2"/>
  <c r="AJ298" i="2"/>
  <c r="AJ299" i="2"/>
  <c r="AJ300" i="2"/>
  <c r="AJ301" i="2"/>
  <c r="AJ302" i="2"/>
  <c r="AJ303" i="2"/>
  <c r="AJ304" i="2"/>
  <c r="AJ305" i="2"/>
  <c r="AJ306" i="2"/>
  <c r="AJ307" i="2"/>
  <c r="AJ308" i="2"/>
  <c r="AJ309" i="2"/>
  <c r="AJ310" i="2"/>
  <c r="AJ311" i="2"/>
  <c r="AJ312" i="2"/>
  <c r="AJ313" i="2"/>
  <c r="AJ314" i="2"/>
  <c r="AJ315" i="2"/>
  <c r="AJ316" i="2"/>
  <c r="AJ317" i="2"/>
  <c r="AJ318" i="2"/>
  <c r="AJ319" i="2"/>
  <c r="AJ320" i="2"/>
  <c r="AJ321" i="2"/>
  <c r="AJ322" i="2"/>
  <c r="AJ323" i="2"/>
  <c r="AJ324" i="2"/>
  <c r="AJ325" i="2"/>
  <c r="AJ326" i="2"/>
  <c r="AJ327" i="2"/>
  <c r="AJ328" i="2"/>
  <c r="AJ329" i="2"/>
  <c r="AJ330" i="2"/>
  <c r="AJ331" i="2"/>
  <c r="AJ332" i="2"/>
  <c r="AJ333" i="2"/>
  <c r="AJ334" i="2"/>
  <c r="AJ335" i="2"/>
  <c r="AJ336" i="2"/>
  <c r="AJ337" i="2"/>
  <c r="AJ338" i="2"/>
  <c r="AJ339" i="2"/>
  <c r="AJ340" i="2"/>
  <c r="AJ341" i="2"/>
  <c r="AJ342" i="2"/>
  <c r="AJ343" i="2"/>
  <c r="AJ344" i="2"/>
  <c r="AJ345" i="2"/>
  <c r="AJ346" i="2"/>
  <c r="AJ347" i="2"/>
  <c r="AJ348" i="2"/>
  <c r="AJ349" i="2"/>
  <c r="AJ350" i="2"/>
  <c r="AJ351" i="2"/>
  <c r="AJ352" i="2"/>
  <c r="AJ353" i="2"/>
  <c r="AJ354" i="2"/>
  <c r="AJ355" i="2"/>
  <c r="AJ356" i="2"/>
  <c r="AJ357" i="2"/>
  <c r="AJ358" i="2"/>
  <c r="AJ359" i="2"/>
  <c r="AJ360" i="2"/>
  <c r="AJ361" i="2"/>
  <c r="AJ362" i="2"/>
  <c r="AJ363" i="2"/>
  <c r="AJ364" i="2"/>
  <c r="AJ365" i="2"/>
  <c r="AJ366" i="2"/>
  <c r="AJ367" i="2"/>
  <c r="AJ368" i="2"/>
  <c r="AJ369" i="2"/>
  <c r="AJ370" i="2"/>
  <c r="AJ371" i="2"/>
  <c r="AJ372" i="2"/>
  <c r="AJ373" i="2"/>
  <c r="AJ374" i="2"/>
  <c r="AJ375" i="2"/>
  <c r="AJ376" i="2"/>
  <c r="AJ377" i="2"/>
  <c r="AJ378" i="2"/>
  <c r="AJ379" i="2"/>
  <c r="AJ380" i="2"/>
  <c r="AJ381" i="2"/>
  <c r="AJ382" i="2"/>
  <c r="AJ383" i="2"/>
  <c r="AJ384" i="2"/>
  <c r="AJ385" i="2"/>
  <c r="AJ386" i="2"/>
  <c r="AJ387" i="2"/>
  <c r="AJ388" i="2"/>
  <c r="AJ389" i="2"/>
  <c r="AJ390" i="2"/>
  <c r="AJ391" i="2"/>
  <c r="AJ392" i="2"/>
  <c r="AJ393" i="2"/>
  <c r="AJ394" i="2"/>
  <c r="AJ395" i="2"/>
  <c r="AJ396" i="2"/>
  <c r="AJ397" i="2"/>
  <c r="AJ398" i="2"/>
  <c r="AJ399" i="2"/>
  <c r="AJ400" i="2"/>
  <c r="AJ401" i="2"/>
  <c r="AJ402" i="2"/>
  <c r="AJ403" i="2"/>
  <c r="AJ404" i="2"/>
  <c r="AJ405" i="2"/>
  <c r="AJ406" i="2"/>
  <c r="AJ407" i="2"/>
  <c r="AJ408" i="2"/>
  <c r="AJ409" i="2"/>
  <c r="AJ410" i="2"/>
  <c r="AJ411" i="2"/>
  <c r="AJ412" i="2"/>
  <c r="AJ413" i="2"/>
  <c r="AJ414" i="2"/>
  <c r="AJ415" i="2"/>
  <c r="AJ416" i="2"/>
  <c r="AJ417" i="2"/>
  <c r="AJ418" i="2"/>
  <c r="AJ419" i="2"/>
  <c r="AJ420" i="2"/>
  <c r="AJ421" i="2"/>
  <c r="AJ422" i="2"/>
  <c r="AJ423" i="2"/>
  <c r="AJ424" i="2"/>
  <c r="AJ425" i="2"/>
  <c r="AJ426" i="2"/>
  <c r="AJ427" i="2"/>
  <c r="AJ428" i="2"/>
  <c r="AJ429" i="2"/>
  <c r="AJ430" i="2"/>
  <c r="AJ431" i="2"/>
  <c r="AJ432" i="2"/>
  <c r="AJ433" i="2"/>
  <c r="AJ434" i="2"/>
  <c r="AJ435" i="2"/>
  <c r="AJ436" i="2"/>
  <c r="AJ437" i="2"/>
  <c r="AJ438" i="2"/>
  <c r="AJ439" i="2"/>
  <c r="AJ440" i="2"/>
  <c r="AJ441" i="2"/>
  <c r="AJ442" i="2"/>
  <c r="AJ443" i="2"/>
  <c r="AJ444" i="2"/>
  <c r="AJ445" i="2"/>
  <c r="AJ446" i="2"/>
  <c r="AJ447" i="2"/>
  <c r="AJ448" i="2"/>
  <c r="AJ449" i="2"/>
  <c r="AJ450" i="2"/>
  <c r="AJ451" i="2"/>
  <c r="AJ452" i="2"/>
  <c r="AJ453" i="2"/>
  <c r="AJ454" i="2"/>
  <c r="AJ455" i="2"/>
  <c r="AJ456" i="2"/>
  <c r="AJ457" i="2"/>
  <c r="AJ458" i="2"/>
  <c r="AJ459" i="2"/>
  <c r="AJ460" i="2"/>
  <c r="AJ461" i="2"/>
  <c r="AJ462" i="2"/>
  <c r="AJ463" i="2"/>
  <c r="AJ464" i="2"/>
  <c r="AJ465" i="2"/>
  <c r="AJ466" i="2"/>
  <c r="AJ467" i="2"/>
  <c r="AJ468" i="2"/>
  <c r="AJ469" i="2"/>
  <c r="AJ470" i="2"/>
  <c r="AJ471" i="2"/>
  <c r="AJ472" i="2"/>
  <c r="AJ473" i="2"/>
  <c r="AJ474" i="2"/>
  <c r="AJ475" i="2"/>
  <c r="AJ476" i="2"/>
  <c r="AJ477" i="2"/>
  <c r="AJ478" i="2"/>
  <c r="AJ479" i="2"/>
  <c r="AJ480" i="2"/>
  <c r="AJ481" i="2"/>
  <c r="AJ482" i="2"/>
  <c r="AJ483" i="2"/>
  <c r="AJ484" i="2"/>
  <c r="AJ485" i="2"/>
  <c r="AJ486" i="2"/>
  <c r="AJ487" i="2"/>
  <c r="AJ488" i="2"/>
  <c r="AJ489" i="2"/>
  <c r="AJ490" i="2"/>
  <c r="AJ491" i="2"/>
  <c r="AJ492" i="2"/>
  <c r="AJ493" i="2"/>
  <c r="AJ494" i="2"/>
  <c r="AJ495" i="2"/>
  <c r="AJ496" i="2"/>
  <c r="AJ497" i="2"/>
  <c r="AJ498" i="2"/>
  <c r="AJ499" i="2"/>
  <c r="AJ500" i="2"/>
  <c r="AJ501" i="2"/>
  <c r="AJ502" i="2"/>
  <c r="AJ503" i="2"/>
  <c r="AJ504" i="2"/>
  <c r="AJ505" i="2"/>
  <c r="AJ506" i="2"/>
  <c r="AJ507" i="2"/>
  <c r="AJ508" i="2"/>
  <c r="AJ509" i="2"/>
  <c r="AJ510" i="2"/>
  <c r="AJ511" i="2"/>
  <c r="AJ512" i="2"/>
  <c r="AJ513" i="2"/>
  <c r="AJ514" i="2"/>
  <c r="AJ515" i="2"/>
  <c r="AJ516" i="2"/>
  <c r="AJ517" i="2"/>
  <c r="AJ518" i="2"/>
  <c r="AJ519" i="2"/>
  <c r="AJ520" i="2"/>
  <c r="AJ521" i="2"/>
  <c r="AJ522" i="2"/>
  <c r="AJ523" i="2"/>
  <c r="AJ524" i="2"/>
  <c r="AJ525" i="2"/>
  <c r="AJ526" i="2"/>
  <c r="AJ527" i="2"/>
  <c r="AJ528" i="2"/>
  <c r="AJ529" i="2"/>
  <c r="AJ530" i="2"/>
  <c r="AJ531" i="2"/>
  <c r="AJ532" i="2"/>
  <c r="AJ533" i="2"/>
  <c r="AJ534" i="2"/>
  <c r="AJ535" i="2"/>
  <c r="AJ536" i="2"/>
  <c r="AJ537" i="2"/>
  <c r="AJ538" i="2"/>
  <c r="AJ539" i="2"/>
  <c r="AJ540" i="2"/>
  <c r="AJ541" i="2"/>
  <c r="AJ542" i="2"/>
  <c r="AJ543" i="2"/>
  <c r="AJ544" i="2"/>
  <c r="AJ545" i="2"/>
  <c r="AJ546" i="2"/>
  <c r="AJ547" i="2"/>
  <c r="AJ548" i="2"/>
  <c r="AJ549" i="2"/>
  <c r="AJ550" i="2"/>
  <c r="AJ551" i="2"/>
  <c r="AJ552" i="2"/>
  <c r="AJ553" i="2"/>
  <c r="AJ554" i="2"/>
  <c r="AJ555" i="2"/>
  <c r="AJ556" i="2"/>
  <c r="AJ557" i="2"/>
  <c r="AJ558" i="2"/>
  <c r="AJ559" i="2"/>
  <c r="AJ560" i="2"/>
  <c r="AJ561" i="2"/>
  <c r="AJ562" i="2"/>
  <c r="AJ563" i="2"/>
  <c r="AJ564" i="2"/>
  <c r="AJ565" i="2"/>
  <c r="AJ566" i="2"/>
  <c r="AJ567" i="2"/>
  <c r="AJ568" i="2"/>
  <c r="AJ569" i="2"/>
  <c r="AJ570" i="2"/>
  <c r="AJ571" i="2"/>
  <c r="AJ572" i="2"/>
  <c r="AJ573" i="2"/>
  <c r="AJ574" i="2"/>
  <c r="AJ575" i="2"/>
  <c r="AJ576" i="2"/>
  <c r="AJ577" i="2"/>
  <c r="AJ578" i="2"/>
  <c r="AJ579" i="2"/>
  <c r="AJ580" i="2"/>
  <c r="AJ581" i="2"/>
  <c r="AJ582" i="2"/>
  <c r="AJ583" i="2"/>
  <c r="AJ584" i="2"/>
  <c r="AJ585" i="2"/>
  <c r="AJ586" i="2"/>
  <c r="AJ587" i="2"/>
  <c r="AJ588" i="2"/>
  <c r="AJ589" i="2"/>
  <c r="AJ590" i="2"/>
  <c r="AJ591" i="2"/>
  <c r="AJ592" i="2"/>
  <c r="AJ593" i="2"/>
  <c r="AJ594" i="2"/>
  <c r="AJ595" i="2"/>
  <c r="AJ596" i="2"/>
  <c r="AJ597" i="2"/>
  <c r="AJ598" i="2"/>
  <c r="AJ599" i="2"/>
  <c r="AJ600" i="2"/>
  <c r="AJ601" i="2"/>
  <c r="AJ602" i="2"/>
  <c r="AJ603" i="2"/>
  <c r="AJ604" i="2"/>
  <c r="AJ605" i="2"/>
  <c r="AJ606" i="2"/>
  <c r="AJ607" i="2"/>
  <c r="AJ608" i="2"/>
  <c r="AJ609" i="2"/>
  <c r="AJ610" i="2"/>
  <c r="AJ611" i="2"/>
  <c r="AJ612" i="2"/>
  <c r="AJ613" i="2"/>
  <c r="AJ614" i="2"/>
  <c r="AJ615" i="2"/>
  <c r="AJ616" i="2"/>
  <c r="AJ617" i="2"/>
  <c r="AJ618" i="2"/>
  <c r="AJ619" i="2"/>
  <c r="AJ620" i="2"/>
  <c r="AJ621" i="2"/>
  <c r="AJ622" i="2"/>
  <c r="AJ623" i="2"/>
  <c r="AJ624" i="2"/>
  <c r="AJ625" i="2"/>
  <c r="AJ626" i="2"/>
  <c r="AJ627" i="2"/>
  <c r="AJ628" i="2"/>
  <c r="AJ629" i="2"/>
  <c r="AJ630" i="2"/>
  <c r="AJ631" i="2"/>
  <c r="AJ632" i="2"/>
  <c r="AJ633" i="2"/>
  <c r="AJ634" i="2"/>
  <c r="AJ635" i="2"/>
  <c r="AJ636" i="2"/>
  <c r="AJ637" i="2"/>
  <c r="AJ638" i="2"/>
  <c r="AJ639" i="2"/>
  <c r="AJ640" i="2"/>
  <c r="AJ641" i="2"/>
  <c r="AJ642" i="2"/>
  <c r="AJ643" i="2"/>
  <c r="AJ644" i="2"/>
  <c r="AJ645" i="2"/>
  <c r="AJ646" i="2"/>
  <c r="AJ647" i="2"/>
  <c r="AJ648" i="2"/>
  <c r="AJ649" i="2"/>
  <c r="AJ650" i="2"/>
  <c r="AJ651" i="2"/>
  <c r="AJ652" i="2"/>
  <c r="AJ653" i="2"/>
  <c r="AJ654" i="2"/>
  <c r="AJ655" i="2"/>
  <c r="AJ656" i="2"/>
  <c r="AJ657" i="2"/>
  <c r="AJ658" i="2"/>
  <c r="AJ659" i="2"/>
  <c r="AJ660" i="2"/>
  <c r="AJ661" i="2"/>
  <c r="AJ662" i="2"/>
  <c r="AJ663" i="2"/>
  <c r="AJ664" i="2"/>
  <c r="AJ665" i="2"/>
  <c r="AJ666" i="2"/>
  <c r="AJ667" i="2"/>
  <c r="AJ668" i="2"/>
  <c r="AJ669" i="2"/>
  <c r="AJ670" i="2"/>
  <c r="AJ671" i="2"/>
  <c r="AJ672" i="2"/>
  <c r="AJ673" i="2"/>
  <c r="AJ674" i="2"/>
  <c r="AJ675" i="2"/>
  <c r="AJ676" i="2"/>
  <c r="AJ677" i="2"/>
  <c r="AJ678" i="2"/>
  <c r="AJ679" i="2"/>
  <c r="AJ680" i="2"/>
  <c r="AJ681" i="2"/>
  <c r="AJ682" i="2"/>
  <c r="AJ683" i="2"/>
  <c r="AJ684" i="2"/>
  <c r="AJ685" i="2"/>
  <c r="AJ686" i="2"/>
  <c r="AJ687" i="2"/>
  <c r="AJ688" i="2"/>
  <c r="AJ689" i="2"/>
  <c r="AJ690" i="2"/>
  <c r="AJ691" i="2"/>
  <c r="AJ692" i="2"/>
  <c r="AJ693" i="2"/>
  <c r="AJ694" i="2"/>
  <c r="AJ695" i="2"/>
  <c r="AJ696" i="2"/>
  <c r="AJ697" i="2"/>
  <c r="AJ698" i="2"/>
  <c r="AJ699" i="2"/>
  <c r="AJ700" i="2"/>
  <c r="AJ701" i="2"/>
  <c r="AJ702" i="2"/>
  <c r="AJ703" i="2"/>
  <c r="AJ704" i="2"/>
  <c r="AJ705" i="2"/>
  <c r="AJ706" i="2"/>
  <c r="AJ707" i="2"/>
  <c r="AJ708" i="2"/>
  <c r="AJ709" i="2"/>
  <c r="AJ710" i="2"/>
  <c r="AJ711" i="2"/>
  <c r="AJ712" i="2"/>
  <c r="AJ713" i="2"/>
  <c r="AJ714" i="2"/>
  <c r="AJ715" i="2"/>
  <c r="AJ716" i="2"/>
  <c r="AJ717" i="2"/>
  <c r="AJ718" i="2"/>
  <c r="AJ719" i="2"/>
  <c r="AJ720" i="2"/>
  <c r="AJ721" i="2"/>
  <c r="AJ722" i="2"/>
  <c r="AJ723" i="2"/>
  <c r="AJ724" i="2"/>
  <c r="AJ725" i="2"/>
  <c r="AJ726" i="2"/>
  <c r="AJ727" i="2"/>
  <c r="AJ728" i="2"/>
  <c r="AJ729" i="2"/>
  <c r="AJ730" i="2"/>
  <c r="AJ731" i="2"/>
  <c r="AJ732" i="2"/>
  <c r="AJ733" i="2"/>
  <c r="AJ734" i="2"/>
  <c r="AJ735" i="2"/>
  <c r="AJ736" i="2"/>
  <c r="AJ737" i="2"/>
  <c r="AJ738" i="2"/>
  <c r="AJ739" i="2"/>
  <c r="AJ740" i="2"/>
  <c r="AJ741" i="2"/>
  <c r="AJ742" i="2"/>
  <c r="AJ743" i="2"/>
  <c r="AJ744" i="2"/>
  <c r="AJ745" i="2"/>
  <c r="AJ746" i="2"/>
  <c r="AJ747" i="2"/>
  <c r="AJ748" i="2"/>
  <c r="AJ749" i="2"/>
  <c r="AJ750" i="2"/>
  <c r="AJ751" i="2"/>
  <c r="AJ752" i="2"/>
  <c r="AJ753" i="2"/>
  <c r="AJ754" i="2"/>
  <c r="AJ755" i="2"/>
  <c r="AJ756" i="2"/>
  <c r="AJ757" i="2"/>
  <c r="AJ758" i="2"/>
  <c r="AJ759" i="2"/>
  <c r="AJ760" i="2"/>
  <c r="AJ761" i="2"/>
  <c r="AJ762" i="2"/>
  <c r="AJ763" i="2"/>
  <c r="AJ764" i="2"/>
  <c r="AJ765" i="2"/>
  <c r="AJ766" i="2"/>
  <c r="AJ767" i="2"/>
  <c r="AJ768" i="2"/>
  <c r="AJ769" i="2"/>
  <c r="AJ770" i="2"/>
  <c r="AJ771" i="2"/>
  <c r="AJ772" i="2"/>
  <c r="AJ773" i="2"/>
  <c r="AJ774" i="2"/>
  <c r="AJ775" i="2"/>
  <c r="AJ776" i="2"/>
  <c r="AJ777" i="2"/>
  <c r="AJ778" i="2"/>
  <c r="AJ779" i="2"/>
  <c r="AJ780" i="2"/>
  <c r="AJ781" i="2"/>
  <c r="AJ782" i="2"/>
  <c r="AJ783" i="2"/>
  <c r="AJ784" i="2"/>
  <c r="AJ785" i="2"/>
  <c r="AJ786" i="2"/>
  <c r="AJ787" i="2"/>
  <c r="AJ788" i="2"/>
  <c r="AJ789" i="2"/>
  <c r="AJ790" i="2"/>
  <c r="AJ791" i="2"/>
  <c r="AJ792" i="2"/>
  <c r="AJ793" i="2"/>
  <c r="AJ794" i="2"/>
  <c r="AJ795" i="2"/>
  <c r="AJ796" i="2"/>
  <c r="AJ797" i="2"/>
  <c r="AJ798" i="2"/>
  <c r="AJ799" i="2"/>
  <c r="AJ800" i="2"/>
  <c r="AJ801" i="2"/>
  <c r="AJ802" i="2"/>
  <c r="AJ803" i="2"/>
  <c r="AJ804" i="2"/>
  <c r="AJ805" i="2"/>
  <c r="AJ806" i="2"/>
  <c r="AJ807" i="2"/>
  <c r="AJ808" i="2"/>
  <c r="AJ809" i="2"/>
  <c r="AJ810" i="2"/>
  <c r="AJ811" i="2"/>
  <c r="AJ812" i="2"/>
  <c r="AJ813" i="2"/>
  <c r="AJ814" i="2"/>
  <c r="AJ815" i="2"/>
  <c r="AJ816" i="2"/>
  <c r="AJ817" i="2"/>
  <c r="AJ818" i="2"/>
  <c r="AJ819" i="2"/>
  <c r="AJ820" i="2"/>
  <c r="AJ821" i="2"/>
  <c r="AJ822" i="2"/>
  <c r="AJ823" i="2"/>
  <c r="AJ824" i="2"/>
  <c r="AJ825" i="2"/>
  <c r="AJ826" i="2"/>
  <c r="AJ827" i="2"/>
  <c r="AJ828" i="2"/>
  <c r="AJ829" i="2"/>
  <c r="AJ830" i="2"/>
  <c r="AJ831" i="2"/>
  <c r="AJ832" i="2"/>
  <c r="AJ833" i="2"/>
  <c r="AJ834" i="2"/>
  <c r="AJ835" i="2"/>
  <c r="AJ836" i="2"/>
  <c r="AJ837" i="2"/>
  <c r="AJ838" i="2"/>
  <c r="AJ839" i="2"/>
  <c r="AJ840" i="2"/>
  <c r="AJ841" i="2"/>
  <c r="AJ842" i="2"/>
  <c r="AJ843" i="2"/>
  <c r="AJ844" i="2"/>
  <c r="AJ845" i="2"/>
  <c r="AJ846" i="2"/>
  <c r="AJ847" i="2"/>
  <c r="AJ848" i="2"/>
  <c r="AJ849" i="2"/>
  <c r="AJ850" i="2"/>
  <c r="AJ851" i="2"/>
  <c r="AJ852" i="2"/>
  <c r="AJ853" i="2"/>
  <c r="AJ854" i="2"/>
  <c r="AJ855" i="2"/>
  <c r="AJ856" i="2"/>
  <c r="AJ857" i="2"/>
  <c r="AJ858" i="2"/>
  <c r="AJ859" i="2"/>
  <c r="AJ860" i="2"/>
  <c r="AJ861" i="2"/>
  <c r="AJ862" i="2"/>
  <c r="AJ863" i="2"/>
  <c r="AJ864" i="2"/>
  <c r="AJ865" i="2"/>
  <c r="AJ866" i="2"/>
  <c r="AJ867" i="2"/>
  <c r="AJ868" i="2"/>
  <c r="AJ869" i="2"/>
  <c r="AJ870" i="2"/>
  <c r="AJ871" i="2"/>
  <c r="AJ872" i="2"/>
  <c r="AJ873" i="2"/>
  <c r="AJ874" i="2"/>
  <c r="AJ875" i="2"/>
  <c r="AJ876" i="2"/>
  <c r="AJ877" i="2"/>
  <c r="AJ878" i="2"/>
  <c r="AJ879" i="2"/>
  <c r="AJ880" i="2"/>
  <c r="AJ881" i="2"/>
  <c r="AJ882" i="2"/>
  <c r="AJ883" i="2"/>
  <c r="AJ884" i="2"/>
  <c r="AJ885" i="2"/>
  <c r="AJ886" i="2"/>
  <c r="AJ887" i="2"/>
  <c r="AJ888" i="2"/>
  <c r="AJ889" i="2"/>
  <c r="AJ890" i="2"/>
  <c r="AJ891" i="2"/>
  <c r="AJ892" i="2"/>
  <c r="AJ893" i="2"/>
  <c r="AJ894" i="2"/>
  <c r="AJ895" i="2"/>
  <c r="AJ896" i="2"/>
  <c r="AJ897" i="2"/>
  <c r="AJ898" i="2"/>
  <c r="AJ899" i="2"/>
  <c r="AJ900" i="2"/>
  <c r="AJ901" i="2"/>
  <c r="AJ902" i="2"/>
  <c r="AJ903" i="2"/>
  <c r="AJ904" i="2"/>
  <c r="AJ905" i="2"/>
  <c r="AJ906" i="2"/>
  <c r="AJ907" i="2"/>
  <c r="AJ908" i="2"/>
  <c r="AJ909" i="2"/>
  <c r="AJ910" i="2"/>
  <c r="AJ911" i="2"/>
  <c r="AJ912" i="2"/>
  <c r="AJ913" i="2"/>
  <c r="AJ914" i="2"/>
  <c r="AJ915" i="2"/>
  <c r="AJ916" i="2"/>
  <c r="AJ917" i="2"/>
  <c r="AJ918" i="2"/>
  <c r="AJ919" i="2"/>
  <c r="AJ920" i="2"/>
  <c r="AJ921" i="2"/>
  <c r="AJ922" i="2"/>
  <c r="AJ923" i="2"/>
  <c r="AJ924" i="2"/>
  <c r="AJ925" i="2"/>
  <c r="AJ926" i="2"/>
  <c r="AJ927" i="2"/>
  <c r="AJ928" i="2"/>
  <c r="AJ929" i="2"/>
  <c r="AJ930" i="2"/>
  <c r="AJ931" i="2"/>
  <c r="AJ932" i="2"/>
  <c r="AJ933" i="2"/>
  <c r="AJ934" i="2"/>
  <c r="AJ935" i="2"/>
  <c r="AJ936" i="2"/>
  <c r="AJ937" i="2"/>
  <c r="AJ938" i="2"/>
  <c r="AJ939" i="2"/>
  <c r="AJ940" i="2"/>
  <c r="AJ941" i="2"/>
  <c r="AJ942" i="2"/>
  <c r="AJ943" i="2"/>
  <c r="AJ944" i="2"/>
  <c r="AJ945" i="2"/>
  <c r="AJ946" i="2"/>
  <c r="AJ947" i="2"/>
  <c r="AJ948" i="2"/>
  <c r="AJ949" i="2"/>
  <c r="AJ950" i="2"/>
  <c r="AJ951" i="2"/>
  <c r="AJ952" i="2"/>
  <c r="AJ953" i="2"/>
  <c r="AJ954" i="2"/>
  <c r="AJ955" i="2"/>
  <c r="AJ956" i="2"/>
  <c r="AJ957" i="2"/>
  <c r="AJ958" i="2"/>
  <c r="AJ959" i="2"/>
  <c r="AJ960" i="2"/>
  <c r="AJ961" i="2"/>
  <c r="AJ962" i="2"/>
  <c r="AJ963" i="2"/>
  <c r="AJ964" i="2"/>
  <c r="AJ965" i="2"/>
  <c r="AJ966" i="2"/>
  <c r="AJ967" i="2"/>
  <c r="AJ968" i="2"/>
  <c r="AJ969" i="2"/>
  <c r="AJ970" i="2"/>
  <c r="AJ971" i="2"/>
  <c r="AJ972" i="2"/>
  <c r="AJ973" i="2"/>
  <c r="AJ974" i="2"/>
  <c r="AJ975" i="2"/>
  <c r="AJ976" i="2"/>
  <c r="AJ977" i="2"/>
  <c r="AJ978" i="2"/>
  <c r="AJ979" i="2"/>
  <c r="AJ980" i="2"/>
  <c r="AJ981" i="2"/>
  <c r="AJ982" i="2"/>
  <c r="AJ983" i="2"/>
  <c r="AJ984" i="2"/>
  <c r="AJ985" i="2"/>
  <c r="AJ986" i="2"/>
  <c r="AJ987" i="2"/>
  <c r="AJ988" i="2"/>
  <c r="AJ989" i="2"/>
  <c r="AJ990" i="2"/>
  <c r="AJ991" i="2"/>
  <c r="AJ992" i="2"/>
  <c r="AJ993" i="2"/>
  <c r="AJ994" i="2"/>
  <c r="AJ995" i="2"/>
  <c r="AJ996" i="2"/>
  <c r="AJ997" i="2"/>
  <c r="AJ998" i="2"/>
  <c r="AJ999" i="2"/>
  <c r="AJ1000" i="2"/>
  <c r="AJ1001" i="2"/>
  <c r="AG2" i="2"/>
  <c r="AG3" i="2"/>
  <c r="AG4" i="2"/>
  <c r="AG5" i="2"/>
  <c r="AG6" i="2"/>
  <c r="AG7" i="2"/>
  <c r="AG8" i="2"/>
  <c r="AG9" i="2"/>
  <c r="AG10" i="2"/>
  <c r="AG11" i="2"/>
  <c r="AG12" i="2"/>
  <c r="AG13" i="2"/>
  <c r="AG14" i="2"/>
  <c r="AG15" i="2"/>
  <c r="AG16" i="2"/>
  <c r="AG17" i="2"/>
  <c r="AG18" i="2"/>
  <c r="AG19" i="2"/>
  <c r="AG20" i="2"/>
  <c r="AG21" i="2"/>
  <c r="AG22" i="2"/>
  <c r="AG23" i="2"/>
  <c r="AG24" i="2"/>
  <c r="AG25" i="2"/>
  <c r="AG26" i="2"/>
  <c r="AG27" i="2"/>
  <c r="AG28" i="2"/>
  <c r="AG29" i="2"/>
  <c r="AG30" i="2"/>
  <c r="AG31" i="2"/>
  <c r="AG32" i="2"/>
  <c r="AG33" i="2"/>
  <c r="AG34" i="2"/>
  <c r="AG35" i="2"/>
  <c r="AG36" i="2"/>
  <c r="AG37" i="2"/>
  <c r="AG38" i="2"/>
  <c r="AG39" i="2"/>
  <c r="AG40" i="2"/>
  <c r="AG41" i="2"/>
  <c r="AG42" i="2"/>
  <c r="AG43" i="2"/>
  <c r="AG44" i="2"/>
  <c r="AG45" i="2"/>
  <c r="AG46" i="2"/>
  <c r="AG47" i="2"/>
  <c r="AG48" i="2"/>
  <c r="AG49" i="2"/>
  <c r="AG50" i="2"/>
  <c r="AG51" i="2"/>
  <c r="AG52" i="2"/>
  <c r="AG53" i="2"/>
  <c r="AG54" i="2"/>
  <c r="AG55" i="2"/>
  <c r="AG56" i="2"/>
  <c r="AG57" i="2"/>
  <c r="AG58" i="2"/>
  <c r="AG59" i="2"/>
  <c r="AG60" i="2"/>
  <c r="AG61" i="2"/>
  <c r="AG62" i="2"/>
  <c r="AG63" i="2"/>
  <c r="AG64" i="2"/>
  <c r="AG65" i="2"/>
  <c r="AG66" i="2"/>
  <c r="AG67" i="2"/>
  <c r="AG68" i="2"/>
  <c r="AG69" i="2"/>
  <c r="AG70" i="2"/>
  <c r="AG71" i="2"/>
  <c r="AG72" i="2"/>
  <c r="AG73" i="2"/>
  <c r="AG74" i="2"/>
  <c r="AG75" i="2"/>
  <c r="AG76" i="2"/>
  <c r="AG77" i="2"/>
  <c r="AG78" i="2"/>
  <c r="AG79" i="2"/>
  <c r="AG80" i="2"/>
  <c r="AG81" i="2"/>
  <c r="AG82" i="2"/>
  <c r="AG83" i="2"/>
  <c r="AG84" i="2"/>
  <c r="AG85" i="2"/>
  <c r="AG86" i="2"/>
  <c r="AG87" i="2"/>
  <c r="AG88" i="2"/>
  <c r="AG89" i="2"/>
  <c r="AG90" i="2"/>
  <c r="AG91" i="2"/>
  <c r="AG92" i="2"/>
  <c r="AG93" i="2"/>
  <c r="AG94" i="2"/>
  <c r="AG95" i="2"/>
  <c r="AG96" i="2"/>
  <c r="AG97" i="2"/>
  <c r="AG98" i="2"/>
  <c r="AG99" i="2"/>
  <c r="AG100" i="2"/>
  <c r="AG101" i="2"/>
  <c r="AG102" i="2"/>
  <c r="AG103" i="2"/>
  <c r="AG104" i="2"/>
  <c r="AG105" i="2"/>
  <c r="AG106" i="2"/>
  <c r="AG107" i="2"/>
  <c r="AG108" i="2"/>
  <c r="AG109" i="2"/>
  <c r="AG110" i="2"/>
  <c r="AG111" i="2"/>
  <c r="AG112" i="2"/>
  <c r="AG113" i="2"/>
  <c r="AG114" i="2"/>
  <c r="AG115" i="2"/>
  <c r="AG116" i="2"/>
  <c r="AG117" i="2"/>
  <c r="AG118" i="2"/>
  <c r="AG119" i="2"/>
  <c r="AG120" i="2"/>
  <c r="AG121" i="2"/>
  <c r="AG122" i="2"/>
  <c r="AG123" i="2"/>
  <c r="AG124" i="2"/>
  <c r="AG125" i="2"/>
  <c r="AG126" i="2"/>
  <c r="AG127" i="2"/>
  <c r="AG128" i="2"/>
  <c r="AG129" i="2"/>
  <c r="AG130" i="2"/>
  <c r="AG131" i="2"/>
  <c r="AG132" i="2"/>
  <c r="AG133" i="2"/>
  <c r="AG134" i="2"/>
  <c r="AG135" i="2"/>
  <c r="AG136" i="2"/>
  <c r="AG137" i="2"/>
  <c r="AG138" i="2"/>
  <c r="AG139" i="2"/>
  <c r="AG140" i="2"/>
  <c r="AG141" i="2"/>
  <c r="AG142" i="2"/>
  <c r="AG143" i="2"/>
  <c r="AG144" i="2"/>
  <c r="AG145" i="2"/>
  <c r="AG146" i="2"/>
  <c r="AG147" i="2"/>
  <c r="AG148" i="2"/>
  <c r="AG149" i="2"/>
  <c r="AG150" i="2"/>
  <c r="AG151" i="2"/>
  <c r="AG152" i="2"/>
  <c r="AG153" i="2"/>
  <c r="AG154" i="2"/>
  <c r="AG155" i="2"/>
  <c r="AG156" i="2"/>
  <c r="AG157" i="2"/>
  <c r="AG158" i="2"/>
  <c r="AG159" i="2"/>
  <c r="AG160" i="2"/>
  <c r="AG161" i="2"/>
  <c r="AG162" i="2"/>
  <c r="AG163" i="2"/>
  <c r="AG164" i="2"/>
  <c r="AG165" i="2"/>
  <c r="AG166" i="2"/>
  <c r="AG167" i="2"/>
  <c r="AG168" i="2"/>
  <c r="AG169" i="2"/>
  <c r="AG170" i="2"/>
  <c r="AG171" i="2"/>
  <c r="AG172" i="2"/>
  <c r="AG173" i="2"/>
  <c r="AG174" i="2"/>
  <c r="AG175" i="2"/>
  <c r="AG176" i="2"/>
  <c r="AG177" i="2"/>
  <c r="AG178" i="2"/>
  <c r="AG179" i="2"/>
  <c r="AG180" i="2"/>
  <c r="AG181" i="2"/>
  <c r="AG182" i="2"/>
  <c r="AG183" i="2"/>
  <c r="AG184" i="2"/>
  <c r="AG185" i="2"/>
  <c r="AG186" i="2"/>
  <c r="AG187" i="2"/>
  <c r="AG188" i="2"/>
  <c r="AG189" i="2"/>
  <c r="AG190" i="2"/>
  <c r="AG191" i="2"/>
  <c r="AG192" i="2"/>
  <c r="AG193" i="2"/>
  <c r="AG194" i="2"/>
  <c r="AG195" i="2"/>
  <c r="AG196" i="2"/>
  <c r="AG197" i="2"/>
  <c r="AG198" i="2"/>
  <c r="AG199" i="2"/>
  <c r="AG200" i="2"/>
  <c r="AG201" i="2"/>
  <c r="AG202" i="2"/>
  <c r="AG203" i="2"/>
  <c r="AG204" i="2"/>
  <c r="AG205" i="2"/>
  <c r="AG206" i="2"/>
  <c r="AG207" i="2"/>
  <c r="AG208" i="2"/>
  <c r="AG209" i="2"/>
  <c r="AG210" i="2"/>
  <c r="AG211" i="2"/>
  <c r="AG212" i="2"/>
  <c r="AG213" i="2"/>
  <c r="AG214" i="2"/>
  <c r="AG215" i="2"/>
  <c r="AG216" i="2"/>
  <c r="AG217" i="2"/>
  <c r="AG218" i="2"/>
  <c r="AG219" i="2"/>
  <c r="AG220" i="2"/>
  <c r="AG221" i="2"/>
  <c r="AG222" i="2"/>
  <c r="AG223" i="2"/>
  <c r="AG224" i="2"/>
  <c r="AG225" i="2"/>
  <c r="AG226" i="2"/>
  <c r="AG227" i="2"/>
  <c r="AG228" i="2"/>
  <c r="AG229" i="2"/>
  <c r="AG230" i="2"/>
  <c r="AG231" i="2"/>
  <c r="AG232" i="2"/>
  <c r="AG233" i="2"/>
  <c r="AG234" i="2"/>
  <c r="AG235" i="2"/>
  <c r="AG236" i="2"/>
  <c r="AG237" i="2"/>
  <c r="AG238" i="2"/>
  <c r="AG239" i="2"/>
  <c r="AG240" i="2"/>
  <c r="AG241" i="2"/>
  <c r="AG242" i="2"/>
  <c r="AG243" i="2"/>
  <c r="AG244" i="2"/>
  <c r="AG245" i="2"/>
  <c r="AG246" i="2"/>
  <c r="AG247" i="2"/>
  <c r="AG248" i="2"/>
  <c r="AG249" i="2"/>
  <c r="AG250" i="2"/>
  <c r="AG251" i="2"/>
  <c r="AG252" i="2"/>
  <c r="AG253" i="2"/>
  <c r="AG254" i="2"/>
  <c r="AG255" i="2"/>
  <c r="AG256" i="2"/>
  <c r="AG257" i="2"/>
  <c r="AG258" i="2"/>
  <c r="AG259" i="2"/>
  <c r="AG260" i="2"/>
  <c r="AG261" i="2"/>
  <c r="AG262" i="2"/>
  <c r="AG263" i="2"/>
  <c r="AG264" i="2"/>
  <c r="AG265" i="2"/>
  <c r="AG266" i="2"/>
  <c r="AG267" i="2"/>
  <c r="AG268" i="2"/>
  <c r="AG269" i="2"/>
  <c r="AG270" i="2"/>
  <c r="AG271" i="2"/>
  <c r="AG272" i="2"/>
  <c r="AG273" i="2"/>
  <c r="AG274" i="2"/>
  <c r="AG275" i="2"/>
  <c r="AG276" i="2"/>
  <c r="AG277" i="2"/>
  <c r="AG278" i="2"/>
  <c r="AG279" i="2"/>
  <c r="AG280" i="2"/>
  <c r="AG281" i="2"/>
  <c r="AG282" i="2"/>
  <c r="AG283" i="2"/>
  <c r="AG284" i="2"/>
  <c r="AG285" i="2"/>
  <c r="AG286" i="2"/>
  <c r="AG287" i="2"/>
  <c r="AG288" i="2"/>
  <c r="AG289" i="2"/>
  <c r="AG290" i="2"/>
  <c r="AG291" i="2"/>
  <c r="AG292" i="2"/>
  <c r="AG293" i="2"/>
  <c r="AG294" i="2"/>
  <c r="AG295" i="2"/>
  <c r="AG296" i="2"/>
  <c r="AG297" i="2"/>
  <c r="AG298" i="2"/>
  <c r="AG299" i="2"/>
  <c r="AG300" i="2"/>
  <c r="AG301" i="2"/>
  <c r="AG302" i="2"/>
  <c r="AG303" i="2"/>
  <c r="AG304" i="2"/>
  <c r="AG305" i="2"/>
  <c r="AG306" i="2"/>
  <c r="AG307" i="2"/>
  <c r="AG308" i="2"/>
  <c r="AG309" i="2"/>
  <c r="AG310" i="2"/>
  <c r="AG311" i="2"/>
  <c r="AG312" i="2"/>
  <c r="AG313" i="2"/>
  <c r="AG314" i="2"/>
  <c r="AG315" i="2"/>
  <c r="AG316" i="2"/>
  <c r="AG317" i="2"/>
  <c r="AG318" i="2"/>
  <c r="AG319" i="2"/>
  <c r="AG320" i="2"/>
  <c r="AG321" i="2"/>
  <c r="AG322" i="2"/>
  <c r="AG323" i="2"/>
  <c r="AG324" i="2"/>
  <c r="AG325" i="2"/>
  <c r="AG326" i="2"/>
  <c r="AG327" i="2"/>
  <c r="AG328" i="2"/>
  <c r="AG329" i="2"/>
  <c r="AG330" i="2"/>
  <c r="AG331" i="2"/>
  <c r="AG332" i="2"/>
  <c r="AG333" i="2"/>
  <c r="AG334" i="2"/>
  <c r="AG335" i="2"/>
  <c r="AG336" i="2"/>
  <c r="AG337" i="2"/>
  <c r="AG338" i="2"/>
  <c r="AG339" i="2"/>
  <c r="AG340" i="2"/>
  <c r="AG341" i="2"/>
  <c r="AG342" i="2"/>
  <c r="AG343" i="2"/>
  <c r="AG344" i="2"/>
  <c r="AG345" i="2"/>
  <c r="AG346" i="2"/>
  <c r="AG347" i="2"/>
  <c r="AG348" i="2"/>
  <c r="AG349" i="2"/>
  <c r="AG350" i="2"/>
  <c r="AG351" i="2"/>
  <c r="AG352" i="2"/>
  <c r="AG353" i="2"/>
  <c r="AG354" i="2"/>
  <c r="AG355" i="2"/>
  <c r="AG356" i="2"/>
  <c r="AG357" i="2"/>
  <c r="AG358" i="2"/>
  <c r="AG359" i="2"/>
  <c r="AG360" i="2"/>
  <c r="AG361" i="2"/>
  <c r="AG362" i="2"/>
  <c r="AG363" i="2"/>
  <c r="AG364" i="2"/>
  <c r="AG365" i="2"/>
  <c r="AG366" i="2"/>
  <c r="AG367" i="2"/>
  <c r="AG368" i="2"/>
  <c r="AG369" i="2"/>
  <c r="AG370" i="2"/>
  <c r="AG371" i="2"/>
  <c r="AG372" i="2"/>
  <c r="AG373" i="2"/>
  <c r="AG374" i="2"/>
  <c r="AG375" i="2"/>
  <c r="AG376" i="2"/>
  <c r="AG377" i="2"/>
  <c r="AG378" i="2"/>
  <c r="AG379" i="2"/>
  <c r="AG380" i="2"/>
  <c r="AG381" i="2"/>
  <c r="AG382" i="2"/>
  <c r="AG383" i="2"/>
  <c r="AG384" i="2"/>
  <c r="AG385" i="2"/>
  <c r="AG386" i="2"/>
  <c r="AG387" i="2"/>
  <c r="AG388" i="2"/>
  <c r="AG389" i="2"/>
  <c r="AG390" i="2"/>
  <c r="AG391" i="2"/>
  <c r="AG392" i="2"/>
  <c r="AG393" i="2"/>
  <c r="AG394" i="2"/>
  <c r="AG395" i="2"/>
  <c r="AG396" i="2"/>
  <c r="AG397" i="2"/>
  <c r="AG398" i="2"/>
  <c r="AG399" i="2"/>
  <c r="AG400" i="2"/>
  <c r="AG401" i="2"/>
  <c r="AG402" i="2"/>
  <c r="AG403" i="2"/>
  <c r="AG404" i="2"/>
  <c r="AG405" i="2"/>
  <c r="AG406" i="2"/>
  <c r="AG407" i="2"/>
  <c r="AG408" i="2"/>
  <c r="AG409" i="2"/>
  <c r="AG410" i="2"/>
  <c r="AG411" i="2"/>
  <c r="AG412" i="2"/>
  <c r="AG413" i="2"/>
  <c r="AG414" i="2"/>
  <c r="AG415" i="2"/>
  <c r="AG416" i="2"/>
  <c r="AG417" i="2"/>
  <c r="AG418" i="2"/>
  <c r="AG419" i="2"/>
  <c r="AG420" i="2"/>
  <c r="AG421" i="2"/>
  <c r="AG422" i="2"/>
  <c r="AG423" i="2"/>
  <c r="AG424" i="2"/>
  <c r="AG425" i="2"/>
  <c r="AG426" i="2"/>
  <c r="AG427" i="2"/>
  <c r="AG428" i="2"/>
  <c r="AG429" i="2"/>
  <c r="AG430" i="2"/>
  <c r="AG431" i="2"/>
  <c r="AG432" i="2"/>
  <c r="AG433" i="2"/>
  <c r="AG434" i="2"/>
  <c r="AG435" i="2"/>
  <c r="AG436" i="2"/>
  <c r="AG437" i="2"/>
  <c r="AG438" i="2"/>
  <c r="AG439" i="2"/>
  <c r="AG440" i="2"/>
  <c r="AG441" i="2"/>
  <c r="AG442" i="2"/>
  <c r="AG443" i="2"/>
  <c r="AG444" i="2"/>
  <c r="AG445" i="2"/>
  <c r="AG446" i="2"/>
  <c r="AG447" i="2"/>
  <c r="AG448" i="2"/>
  <c r="AG449" i="2"/>
  <c r="AG450" i="2"/>
  <c r="AG451" i="2"/>
  <c r="AG452" i="2"/>
  <c r="AG453" i="2"/>
  <c r="AG454" i="2"/>
  <c r="AG455" i="2"/>
  <c r="AG456" i="2"/>
  <c r="AG457" i="2"/>
  <c r="AG458" i="2"/>
  <c r="AG459" i="2"/>
  <c r="AG460" i="2"/>
  <c r="AG461" i="2"/>
  <c r="AG462" i="2"/>
  <c r="AG463" i="2"/>
  <c r="AG464" i="2"/>
  <c r="AG465" i="2"/>
  <c r="AG466" i="2"/>
  <c r="AG467" i="2"/>
  <c r="AG468" i="2"/>
  <c r="AG469" i="2"/>
  <c r="AG470" i="2"/>
  <c r="AG471" i="2"/>
  <c r="AG472" i="2"/>
  <c r="AG473" i="2"/>
  <c r="AG474" i="2"/>
  <c r="AG475" i="2"/>
  <c r="AG476" i="2"/>
  <c r="AG477" i="2"/>
  <c r="AG478" i="2"/>
  <c r="AG479" i="2"/>
  <c r="AG480" i="2"/>
  <c r="AG481" i="2"/>
  <c r="AG482" i="2"/>
  <c r="AG483" i="2"/>
  <c r="AG484" i="2"/>
  <c r="AG485" i="2"/>
  <c r="AG486" i="2"/>
  <c r="AG487" i="2"/>
  <c r="AG488" i="2"/>
  <c r="AG489" i="2"/>
  <c r="AG490" i="2"/>
  <c r="AG491" i="2"/>
  <c r="AG492" i="2"/>
  <c r="AG493" i="2"/>
  <c r="AG494" i="2"/>
  <c r="AG495" i="2"/>
  <c r="AG496" i="2"/>
  <c r="AG497" i="2"/>
  <c r="AG498" i="2"/>
  <c r="AG499" i="2"/>
  <c r="AG500" i="2"/>
  <c r="AG501" i="2"/>
  <c r="AG502" i="2"/>
  <c r="AG503" i="2"/>
  <c r="AG504" i="2"/>
  <c r="AG505" i="2"/>
  <c r="AG506" i="2"/>
  <c r="AG507" i="2"/>
  <c r="AG508" i="2"/>
  <c r="AG509" i="2"/>
  <c r="AG510" i="2"/>
  <c r="AG511" i="2"/>
  <c r="AG512" i="2"/>
  <c r="AG513" i="2"/>
  <c r="AG514" i="2"/>
  <c r="AG515" i="2"/>
  <c r="AG516" i="2"/>
  <c r="AG517" i="2"/>
  <c r="AG518" i="2"/>
  <c r="AG519" i="2"/>
  <c r="AG520" i="2"/>
  <c r="AG521" i="2"/>
  <c r="AG522" i="2"/>
  <c r="AG523" i="2"/>
  <c r="AG524" i="2"/>
  <c r="AG525" i="2"/>
  <c r="AG526" i="2"/>
  <c r="AG527" i="2"/>
  <c r="AG528" i="2"/>
  <c r="AG529" i="2"/>
  <c r="AG530" i="2"/>
  <c r="AG531" i="2"/>
  <c r="AG532" i="2"/>
  <c r="AG533" i="2"/>
  <c r="AG534" i="2"/>
  <c r="AG535" i="2"/>
  <c r="AG536" i="2"/>
  <c r="AG537" i="2"/>
  <c r="AG538" i="2"/>
  <c r="AG539" i="2"/>
  <c r="AG540" i="2"/>
  <c r="AG541" i="2"/>
  <c r="AG542" i="2"/>
  <c r="AG543" i="2"/>
  <c r="AG544" i="2"/>
  <c r="AG545" i="2"/>
  <c r="AG546" i="2"/>
  <c r="AG547" i="2"/>
  <c r="AG548" i="2"/>
  <c r="AG549" i="2"/>
  <c r="AG550" i="2"/>
  <c r="AG551" i="2"/>
  <c r="AG552" i="2"/>
  <c r="AG553" i="2"/>
  <c r="AG554" i="2"/>
  <c r="AG555" i="2"/>
  <c r="AG556" i="2"/>
  <c r="AG557" i="2"/>
  <c r="AG558" i="2"/>
  <c r="AG559" i="2"/>
  <c r="AG560" i="2"/>
  <c r="AG561" i="2"/>
  <c r="AG562" i="2"/>
  <c r="AG563" i="2"/>
  <c r="AG564" i="2"/>
  <c r="AG565" i="2"/>
  <c r="AG566" i="2"/>
  <c r="AG567" i="2"/>
  <c r="AG568" i="2"/>
  <c r="AG569" i="2"/>
  <c r="AG570" i="2"/>
  <c r="AG571" i="2"/>
  <c r="AG572" i="2"/>
  <c r="AG573" i="2"/>
  <c r="AG574" i="2"/>
  <c r="AG575" i="2"/>
  <c r="AG576" i="2"/>
  <c r="AG577" i="2"/>
  <c r="AG578" i="2"/>
  <c r="AG579" i="2"/>
  <c r="AG580" i="2"/>
  <c r="AG581" i="2"/>
  <c r="AG582" i="2"/>
  <c r="AG583" i="2"/>
  <c r="AG584" i="2"/>
  <c r="AG585" i="2"/>
  <c r="AG586" i="2"/>
  <c r="AG587" i="2"/>
  <c r="AG588" i="2"/>
  <c r="AG589" i="2"/>
  <c r="AG590" i="2"/>
  <c r="AG591" i="2"/>
  <c r="AG592" i="2"/>
  <c r="AG593" i="2"/>
  <c r="AG594" i="2"/>
  <c r="AG595" i="2"/>
  <c r="AG596" i="2"/>
  <c r="AG597" i="2"/>
  <c r="AG598" i="2"/>
  <c r="AG599" i="2"/>
  <c r="AG600" i="2"/>
  <c r="AG601" i="2"/>
  <c r="AG602" i="2"/>
  <c r="AG603" i="2"/>
  <c r="AG604" i="2"/>
  <c r="AG605" i="2"/>
  <c r="AG606" i="2"/>
  <c r="AG607" i="2"/>
  <c r="AG608" i="2"/>
  <c r="AG609" i="2"/>
  <c r="AG610" i="2"/>
  <c r="AG611" i="2"/>
  <c r="AG612" i="2"/>
  <c r="AG613" i="2"/>
  <c r="AG614" i="2"/>
  <c r="AG615" i="2"/>
  <c r="AG616" i="2"/>
  <c r="AG617" i="2"/>
  <c r="AG618" i="2"/>
  <c r="AG619" i="2"/>
  <c r="AG620" i="2"/>
  <c r="AG621" i="2"/>
  <c r="AG622" i="2"/>
  <c r="AG623" i="2"/>
  <c r="AG624" i="2"/>
  <c r="AG625" i="2"/>
  <c r="AG626" i="2"/>
  <c r="AG627" i="2"/>
  <c r="AG628" i="2"/>
  <c r="AG629" i="2"/>
  <c r="AG630" i="2"/>
  <c r="AG631" i="2"/>
  <c r="AG632" i="2"/>
  <c r="AG633" i="2"/>
  <c r="AG634" i="2"/>
  <c r="AG635" i="2"/>
  <c r="AG636" i="2"/>
  <c r="AG637" i="2"/>
  <c r="AG638" i="2"/>
  <c r="AG639" i="2"/>
  <c r="AG640" i="2"/>
  <c r="AG641" i="2"/>
  <c r="AG642" i="2"/>
  <c r="AG643" i="2"/>
  <c r="AG644" i="2"/>
  <c r="AG645" i="2"/>
  <c r="AG646" i="2"/>
  <c r="AG647" i="2"/>
  <c r="AG648" i="2"/>
  <c r="AG649" i="2"/>
  <c r="AG650" i="2"/>
  <c r="AG651" i="2"/>
  <c r="AG652" i="2"/>
  <c r="AG653" i="2"/>
  <c r="AG654" i="2"/>
  <c r="AG655" i="2"/>
  <c r="AG656" i="2"/>
  <c r="AG657" i="2"/>
  <c r="AG658" i="2"/>
  <c r="AG659" i="2"/>
  <c r="AG660" i="2"/>
  <c r="AG661" i="2"/>
  <c r="AG662" i="2"/>
  <c r="AG663" i="2"/>
  <c r="AG664" i="2"/>
  <c r="AG665" i="2"/>
  <c r="AG666" i="2"/>
  <c r="AG667" i="2"/>
  <c r="AG668" i="2"/>
  <c r="AG669" i="2"/>
  <c r="AG670" i="2"/>
  <c r="AG671" i="2"/>
  <c r="AG672" i="2"/>
  <c r="AG673" i="2"/>
  <c r="AG674" i="2"/>
  <c r="AG675" i="2"/>
  <c r="AG676" i="2"/>
  <c r="AG677" i="2"/>
  <c r="AG678" i="2"/>
  <c r="AG679" i="2"/>
  <c r="AG680" i="2"/>
  <c r="AG681" i="2"/>
  <c r="AG682" i="2"/>
  <c r="AG683" i="2"/>
  <c r="AG684" i="2"/>
  <c r="AG685" i="2"/>
  <c r="AG686" i="2"/>
  <c r="AG687" i="2"/>
  <c r="AG688" i="2"/>
  <c r="AG689" i="2"/>
  <c r="AG690" i="2"/>
  <c r="AG691" i="2"/>
  <c r="AG692" i="2"/>
  <c r="AG693" i="2"/>
  <c r="AG694" i="2"/>
  <c r="AG695" i="2"/>
  <c r="AG696" i="2"/>
  <c r="AG697" i="2"/>
  <c r="AG698" i="2"/>
  <c r="AG699" i="2"/>
  <c r="AG700" i="2"/>
  <c r="AG701" i="2"/>
  <c r="AG702" i="2"/>
  <c r="AG703" i="2"/>
  <c r="AG704" i="2"/>
  <c r="AG705" i="2"/>
  <c r="AG706" i="2"/>
  <c r="AG707" i="2"/>
  <c r="AG708" i="2"/>
  <c r="AG709" i="2"/>
  <c r="AG710" i="2"/>
  <c r="AG711" i="2"/>
  <c r="AG712" i="2"/>
  <c r="AG713" i="2"/>
  <c r="AG714" i="2"/>
  <c r="AG715" i="2"/>
  <c r="AG716" i="2"/>
  <c r="AG717" i="2"/>
  <c r="AG718" i="2"/>
  <c r="AG719" i="2"/>
  <c r="AG720" i="2"/>
  <c r="AG721" i="2"/>
  <c r="AG722" i="2"/>
  <c r="AG723" i="2"/>
  <c r="AG724" i="2"/>
  <c r="AG725" i="2"/>
  <c r="AG726" i="2"/>
  <c r="AG727" i="2"/>
  <c r="AG728" i="2"/>
  <c r="AG729" i="2"/>
  <c r="AG730" i="2"/>
  <c r="AG731" i="2"/>
  <c r="AG732" i="2"/>
  <c r="AG733" i="2"/>
  <c r="AG734" i="2"/>
  <c r="AG735" i="2"/>
  <c r="AG736" i="2"/>
  <c r="AG737" i="2"/>
  <c r="AG738" i="2"/>
  <c r="AG739" i="2"/>
  <c r="AG740" i="2"/>
  <c r="AG741" i="2"/>
  <c r="AG742" i="2"/>
  <c r="AG743" i="2"/>
  <c r="AG744" i="2"/>
  <c r="AG745" i="2"/>
  <c r="AG746" i="2"/>
  <c r="AG747" i="2"/>
  <c r="AG748" i="2"/>
  <c r="AG749" i="2"/>
  <c r="AG750" i="2"/>
  <c r="AG751" i="2"/>
  <c r="AG752" i="2"/>
  <c r="AG753" i="2"/>
  <c r="AG754" i="2"/>
  <c r="AG755" i="2"/>
  <c r="AG756" i="2"/>
  <c r="AG757" i="2"/>
  <c r="AG758" i="2"/>
  <c r="AG759" i="2"/>
  <c r="AG760" i="2"/>
  <c r="AG761" i="2"/>
  <c r="AG762" i="2"/>
  <c r="AG763" i="2"/>
  <c r="AG764" i="2"/>
  <c r="AG765" i="2"/>
  <c r="AG766" i="2"/>
  <c r="AG767" i="2"/>
  <c r="AG768" i="2"/>
  <c r="AG769" i="2"/>
  <c r="AG770" i="2"/>
  <c r="AG771" i="2"/>
  <c r="AG772" i="2"/>
  <c r="AG773" i="2"/>
  <c r="AG774" i="2"/>
  <c r="AG775" i="2"/>
  <c r="AG776" i="2"/>
  <c r="AG777" i="2"/>
  <c r="AG778" i="2"/>
  <c r="AG779" i="2"/>
  <c r="AG780" i="2"/>
  <c r="AG781" i="2"/>
  <c r="AG782" i="2"/>
  <c r="AG783" i="2"/>
  <c r="AG784" i="2"/>
  <c r="AG785" i="2"/>
  <c r="AG786" i="2"/>
  <c r="AG787" i="2"/>
  <c r="AG788" i="2"/>
  <c r="AG789" i="2"/>
  <c r="AG790" i="2"/>
  <c r="AG791" i="2"/>
  <c r="AG792" i="2"/>
  <c r="AG793" i="2"/>
  <c r="AG794" i="2"/>
  <c r="AG795" i="2"/>
  <c r="AG796" i="2"/>
  <c r="AG797" i="2"/>
  <c r="AG798" i="2"/>
  <c r="AG799" i="2"/>
  <c r="AG800" i="2"/>
  <c r="AG801" i="2"/>
  <c r="AG802" i="2"/>
  <c r="AG803" i="2"/>
  <c r="AG804" i="2"/>
  <c r="AG805" i="2"/>
  <c r="AG806" i="2"/>
  <c r="AG807" i="2"/>
  <c r="AG808" i="2"/>
  <c r="AG809" i="2"/>
  <c r="AG810" i="2"/>
  <c r="AG811" i="2"/>
  <c r="AG812" i="2"/>
  <c r="AG813" i="2"/>
  <c r="AG814" i="2"/>
  <c r="AG815" i="2"/>
  <c r="AG816" i="2"/>
  <c r="AG817" i="2"/>
  <c r="AG818" i="2"/>
  <c r="AG819" i="2"/>
  <c r="AG820" i="2"/>
  <c r="AG821" i="2"/>
  <c r="AG822" i="2"/>
  <c r="AG823" i="2"/>
  <c r="AG824" i="2"/>
  <c r="AG825" i="2"/>
  <c r="AG826" i="2"/>
  <c r="AG827" i="2"/>
  <c r="AG828" i="2"/>
  <c r="AG829" i="2"/>
  <c r="AG830" i="2"/>
  <c r="AG831" i="2"/>
  <c r="AG832" i="2"/>
  <c r="AG833" i="2"/>
  <c r="AG834" i="2"/>
  <c r="AG835" i="2"/>
  <c r="AG836" i="2"/>
  <c r="AG837" i="2"/>
  <c r="AG838" i="2"/>
  <c r="AG839" i="2"/>
  <c r="AG840" i="2"/>
  <c r="AG841" i="2"/>
  <c r="AG842" i="2"/>
  <c r="AG843" i="2"/>
  <c r="AG844" i="2"/>
  <c r="AG845" i="2"/>
  <c r="AG846" i="2"/>
  <c r="AG847" i="2"/>
  <c r="AG848" i="2"/>
  <c r="AG849" i="2"/>
  <c r="AG850" i="2"/>
  <c r="AG851" i="2"/>
  <c r="AG852" i="2"/>
  <c r="AG853" i="2"/>
  <c r="AG854" i="2"/>
  <c r="AG855" i="2"/>
  <c r="AG856" i="2"/>
  <c r="AG857" i="2"/>
  <c r="AG858" i="2"/>
  <c r="AG859" i="2"/>
  <c r="AG860" i="2"/>
  <c r="AG861" i="2"/>
  <c r="AG862" i="2"/>
  <c r="AG863" i="2"/>
  <c r="AG864" i="2"/>
  <c r="AG865" i="2"/>
  <c r="AG866" i="2"/>
  <c r="AG867" i="2"/>
  <c r="AG868" i="2"/>
  <c r="AG869" i="2"/>
  <c r="AG870" i="2"/>
  <c r="AG871" i="2"/>
  <c r="AG872" i="2"/>
  <c r="AG873" i="2"/>
  <c r="AG874" i="2"/>
  <c r="AG875" i="2"/>
  <c r="AG876" i="2"/>
  <c r="AG877" i="2"/>
  <c r="AG878" i="2"/>
  <c r="AG879" i="2"/>
  <c r="AG880" i="2"/>
  <c r="AG881" i="2"/>
  <c r="AG882" i="2"/>
  <c r="AG883" i="2"/>
  <c r="AG884" i="2"/>
  <c r="AG885" i="2"/>
  <c r="AG886" i="2"/>
  <c r="AG887" i="2"/>
  <c r="AG888" i="2"/>
  <c r="AG889" i="2"/>
  <c r="AG890" i="2"/>
  <c r="AG891" i="2"/>
  <c r="AG892" i="2"/>
  <c r="AG893" i="2"/>
  <c r="AG894" i="2"/>
  <c r="AG895" i="2"/>
  <c r="AG896" i="2"/>
  <c r="AG897" i="2"/>
  <c r="AG898" i="2"/>
  <c r="AG899" i="2"/>
  <c r="AG900" i="2"/>
  <c r="AG901" i="2"/>
  <c r="AG902" i="2"/>
  <c r="AG903" i="2"/>
  <c r="AG904" i="2"/>
  <c r="AG905" i="2"/>
  <c r="AG906" i="2"/>
  <c r="AG907" i="2"/>
  <c r="AG908" i="2"/>
  <c r="AG909" i="2"/>
  <c r="AG910" i="2"/>
  <c r="AG911" i="2"/>
  <c r="AG912" i="2"/>
  <c r="AG913" i="2"/>
  <c r="AG914" i="2"/>
  <c r="AG915" i="2"/>
  <c r="AG916" i="2"/>
  <c r="AG917" i="2"/>
  <c r="AG918" i="2"/>
  <c r="AG919" i="2"/>
  <c r="AG920" i="2"/>
  <c r="AG921" i="2"/>
  <c r="AG922" i="2"/>
  <c r="AG923" i="2"/>
  <c r="AG924" i="2"/>
  <c r="AG925" i="2"/>
  <c r="AG926" i="2"/>
  <c r="AG927" i="2"/>
  <c r="AG928" i="2"/>
  <c r="AG929" i="2"/>
  <c r="AG930" i="2"/>
  <c r="AG931" i="2"/>
  <c r="AG932" i="2"/>
  <c r="AG933" i="2"/>
  <c r="AG934" i="2"/>
  <c r="AG935" i="2"/>
  <c r="AG936" i="2"/>
  <c r="AG937" i="2"/>
  <c r="AG938" i="2"/>
  <c r="AG939" i="2"/>
  <c r="AG940" i="2"/>
  <c r="AG941" i="2"/>
  <c r="AG942" i="2"/>
  <c r="AG943" i="2"/>
  <c r="AG944" i="2"/>
  <c r="AG945" i="2"/>
  <c r="AG946" i="2"/>
  <c r="AG947" i="2"/>
  <c r="AG948" i="2"/>
  <c r="AG949" i="2"/>
  <c r="AG950" i="2"/>
  <c r="AG951" i="2"/>
  <c r="AG952" i="2"/>
  <c r="AG953" i="2"/>
  <c r="AG954" i="2"/>
  <c r="AG955" i="2"/>
  <c r="AG956" i="2"/>
  <c r="AG957" i="2"/>
  <c r="AG958" i="2"/>
  <c r="AG959" i="2"/>
  <c r="AG960" i="2"/>
  <c r="AG961" i="2"/>
  <c r="AG962" i="2"/>
  <c r="AG963" i="2"/>
  <c r="AG964" i="2"/>
  <c r="AG965" i="2"/>
  <c r="AG966" i="2"/>
  <c r="AG967" i="2"/>
  <c r="AG968" i="2"/>
  <c r="AG969" i="2"/>
  <c r="AG970" i="2"/>
  <c r="AG971" i="2"/>
  <c r="AG972" i="2"/>
  <c r="AG973" i="2"/>
  <c r="AG974" i="2"/>
  <c r="AG975" i="2"/>
  <c r="AG976" i="2"/>
  <c r="AG977" i="2"/>
  <c r="AG978" i="2"/>
  <c r="AG979" i="2"/>
  <c r="AG980" i="2"/>
  <c r="AG981" i="2"/>
  <c r="AG982" i="2"/>
  <c r="AG983" i="2"/>
  <c r="AG984" i="2"/>
  <c r="AG985" i="2"/>
  <c r="AG986" i="2"/>
  <c r="AG987" i="2"/>
  <c r="AG988" i="2"/>
  <c r="AG989" i="2"/>
  <c r="AG990" i="2"/>
  <c r="AG991" i="2"/>
  <c r="AG992" i="2"/>
  <c r="AG993" i="2"/>
  <c r="AG994" i="2"/>
  <c r="AG995" i="2"/>
  <c r="AG996" i="2"/>
  <c r="AG997" i="2"/>
  <c r="AG998" i="2"/>
  <c r="AG999" i="2"/>
  <c r="AG1000" i="2"/>
  <c r="AG1001" i="2"/>
  <c r="AI2" i="2"/>
  <c r="AI3" i="2"/>
  <c r="AI4" i="2"/>
  <c r="AI5" i="2"/>
  <c r="AI6" i="2"/>
  <c r="AI7" i="2"/>
  <c r="AI8" i="2"/>
  <c r="AI9" i="2"/>
  <c r="AI10" i="2"/>
  <c r="AI11" i="2"/>
  <c r="AI12" i="2"/>
  <c r="AI13" i="2"/>
  <c r="AI14" i="2"/>
  <c r="AI15" i="2"/>
  <c r="AI16" i="2"/>
  <c r="AI17" i="2"/>
  <c r="AI18" i="2"/>
  <c r="AI19" i="2"/>
  <c r="AI20" i="2"/>
  <c r="AI21" i="2"/>
  <c r="AI22" i="2"/>
  <c r="AI23" i="2"/>
  <c r="AI24" i="2"/>
  <c r="AI25" i="2"/>
  <c r="AI26" i="2"/>
  <c r="AI27" i="2"/>
  <c r="AI28" i="2"/>
  <c r="AI29" i="2"/>
  <c r="AI30" i="2"/>
  <c r="AI31" i="2"/>
  <c r="AI32" i="2"/>
  <c r="AI33" i="2"/>
  <c r="AI34" i="2"/>
  <c r="AI35" i="2"/>
  <c r="AI36" i="2"/>
  <c r="AI37" i="2"/>
  <c r="AI38" i="2"/>
  <c r="AI39" i="2"/>
  <c r="AI40" i="2"/>
  <c r="AI41" i="2"/>
  <c r="AI42" i="2"/>
  <c r="AI43" i="2"/>
  <c r="AI44" i="2"/>
  <c r="AI45" i="2"/>
  <c r="AI46" i="2"/>
  <c r="AI47" i="2"/>
  <c r="AI48" i="2"/>
  <c r="AI49" i="2"/>
  <c r="AI50" i="2"/>
  <c r="AI51" i="2"/>
  <c r="AI52" i="2"/>
  <c r="AI53" i="2"/>
  <c r="AI54" i="2"/>
  <c r="AI55" i="2"/>
  <c r="AI56" i="2"/>
  <c r="AI57" i="2"/>
  <c r="AI58" i="2"/>
  <c r="AI59" i="2"/>
  <c r="AI60" i="2"/>
  <c r="AI61" i="2"/>
  <c r="AI62" i="2"/>
  <c r="AI63" i="2"/>
  <c r="AI64" i="2"/>
  <c r="AI65" i="2"/>
  <c r="AI66" i="2"/>
  <c r="AI67" i="2"/>
  <c r="AI68" i="2"/>
  <c r="AI69" i="2"/>
  <c r="AI70" i="2"/>
  <c r="AI71" i="2"/>
  <c r="AI72" i="2"/>
  <c r="AI73" i="2"/>
  <c r="AI74" i="2"/>
  <c r="AI75" i="2"/>
  <c r="AI76" i="2"/>
  <c r="AI77" i="2"/>
  <c r="AI78" i="2"/>
  <c r="AI79" i="2"/>
  <c r="AI80" i="2"/>
  <c r="AI81" i="2"/>
  <c r="AI82" i="2"/>
  <c r="AI83" i="2"/>
  <c r="AI84" i="2"/>
  <c r="AI85" i="2"/>
  <c r="AI86" i="2"/>
  <c r="AI87" i="2"/>
  <c r="AI88" i="2"/>
  <c r="AI89" i="2"/>
  <c r="AI90" i="2"/>
  <c r="AI91" i="2"/>
  <c r="AI92" i="2"/>
  <c r="AI93" i="2"/>
  <c r="AI94" i="2"/>
  <c r="AI95" i="2"/>
  <c r="AI96" i="2"/>
  <c r="AI97" i="2"/>
  <c r="AI98" i="2"/>
  <c r="AI99" i="2"/>
  <c r="AI100" i="2"/>
  <c r="AI101" i="2"/>
  <c r="AI102" i="2"/>
  <c r="AI103" i="2"/>
  <c r="AI104" i="2"/>
  <c r="AI105" i="2"/>
  <c r="AI106" i="2"/>
  <c r="AI107" i="2"/>
  <c r="AI108" i="2"/>
  <c r="AI109" i="2"/>
  <c r="AI110" i="2"/>
  <c r="AI111" i="2"/>
  <c r="AI112" i="2"/>
  <c r="AI113" i="2"/>
  <c r="AI114" i="2"/>
  <c r="AI115" i="2"/>
  <c r="AI116" i="2"/>
  <c r="AI117" i="2"/>
  <c r="AI118" i="2"/>
  <c r="AI119" i="2"/>
  <c r="AI120" i="2"/>
  <c r="AI121" i="2"/>
  <c r="AI122" i="2"/>
  <c r="AI123" i="2"/>
  <c r="AI124" i="2"/>
  <c r="AI125" i="2"/>
  <c r="AI126" i="2"/>
  <c r="AI127" i="2"/>
  <c r="AI128" i="2"/>
  <c r="AI129" i="2"/>
  <c r="AI130" i="2"/>
  <c r="AI131" i="2"/>
  <c r="AI132" i="2"/>
  <c r="AI133" i="2"/>
  <c r="AI134" i="2"/>
  <c r="AI135" i="2"/>
  <c r="AI136" i="2"/>
  <c r="AI137" i="2"/>
  <c r="AI138" i="2"/>
  <c r="AI139" i="2"/>
  <c r="AI140" i="2"/>
  <c r="AI141" i="2"/>
  <c r="AI142" i="2"/>
  <c r="AI143" i="2"/>
  <c r="AI144" i="2"/>
  <c r="AI145" i="2"/>
  <c r="AI146" i="2"/>
  <c r="AI147" i="2"/>
  <c r="AI148" i="2"/>
  <c r="AI149" i="2"/>
  <c r="AI150" i="2"/>
  <c r="AI151" i="2"/>
  <c r="AI152" i="2"/>
  <c r="AI153" i="2"/>
  <c r="AI154" i="2"/>
  <c r="AI155" i="2"/>
  <c r="AI156" i="2"/>
  <c r="AI157" i="2"/>
  <c r="AI158" i="2"/>
  <c r="AI159" i="2"/>
  <c r="AI160" i="2"/>
  <c r="AI161" i="2"/>
  <c r="AI162" i="2"/>
  <c r="AI163" i="2"/>
  <c r="AI164" i="2"/>
  <c r="AI165" i="2"/>
  <c r="AI166" i="2"/>
  <c r="AI167" i="2"/>
  <c r="AI168" i="2"/>
  <c r="AI169" i="2"/>
  <c r="AI170" i="2"/>
  <c r="AI171" i="2"/>
  <c r="AI172" i="2"/>
  <c r="AI173" i="2"/>
  <c r="AI174" i="2"/>
  <c r="AI175" i="2"/>
  <c r="AI176" i="2"/>
  <c r="AI177" i="2"/>
  <c r="AI178" i="2"/>
  <c r="AI179" i="2"/>
  <c r="AI180" i="2"/>
  <c r="AI181" i="2"/>
  <c r="AI182" i="2"/>
  <c r="AI183" i="2"/>
  <c r="AI184" i="2"/>
  <c r="AI185" i="2"/>
  <c r="AI186" i="2"/>
  <c r="AI187" i="2"/>
  <c r="AI188" i="2"/>
  <c r="AI189" i="2"/>
  <c r="AI190" i="2"/>
  <c r="AI191" i="2"/>
  <c r="AI192" i="2"/>
  <c r="AI193" i="2"/>
  <c r="AI194" i="2"/>
  <c r="AI195" i="2"/>
  <c r="AI196" i="2"/>
  <c r="AI197" i="2"/>
  <c r="AI198" i="2"/>
  <c r="AI199" i="2"/>
  <c r="AI200" i="2"/>
  <c r="AI201" i="2"/>
  <c r="AI202" i="2"/>
  <c r="AI203" i="2"/>
  <c r="AI204" i="2"/>
  <c r="AI205" i="2"/>
  <c r="AI206" i="2"/>
  <c r="AI207" i="2"/>
  <c r="AI208" i="2"/>
  <c r="AI209" i="2"/>
  <c r="AI210" i="2"/>
  <c r="AI211" i="2"/>
  <c r="AI212" i="2"/>
  <c r="AI213" i="2"/>
  <c r="AI214" i="2"/>
  <c r="AI215" i="2"/>
  <c r="AI216" i="2"/>
  <c r="AI217" i="2"/>
  <c r="AI218" i="2"/>
  <c r="AI219" i="2"/>
  <c r="AI220" i="2"/>
  <c r="AI221" i="2"/>
  <c r="AI222" i="2"/>
  <c r="AI223" i="2"/>
  <c r="AI224" i="2"/>
  <c r="AI225" i="2"/>
  <c r="AI226" i="2"/>
  <c r="AI227" i="2"/>
  <c r="AI228" i="2"/>
  <c r="AI229" i="2"/>
  <c r="AI230" i="2"/>
  <c r="AI231" i="2"/>
  <c r="AI232" i="2"/>
  <c r="AI233" i="2"/>
  <c r="AI234" i="2"/>
  <c r="AI235" i="2"/>
  <c r="AI236" i="2"/>
  <c r="AI237" i="2"/>
  <c r="AI238" i="2"/>
  <c r="AI239" i="2"/>
  <c r="AI240" i="2"/>
  <c r="AI241" i="2"/>
  <c r="AI242" i="2"/>
  <c r="AI243" i="2"/>
  <c r="AI244" i="2"/>
  <c r="AI245" i="2"/>
  <c r="AI246" i="2"/>
  <c r="AI247" i="2"/>
  <c r="AI248" i="2"/>
  <c r="AI249" i="2"/>
  <c r="AI250" i="2"/>
  <c r="AI251" i="2"/>
  <c r="AI252" i="2"/>
  <c r="AI253" i="2"/>
  <c r="AI254" i="2"/>
  <c r="AI255" i="2"/>
  <c r="AI256" i="2"/>
  <c r="AI257" i="2"/>
  <c r="AI258" i="2"/>
  <c r="AI259" i="2"/>
  <c r="AI260" i="2"/>
  <c r="AI261" i="2"/>
  <c r="AI262" i="2"/>
  <c r="AI263" i="2"/>
  <c r="AI264" i="2"/>
  <c r="AI265" i="2"/>
  <c r="AI266" i="2"/>
  <c r="AI267" i="2"/>
  <c r="AI268" i="2"/>
  <c r="AI269" i="2"/>
  <c r="AI270" i="2"/>
  <c r="AI271" i="2"/>
  <c r="AI272" i="2"/>
  <c r="AI273" i="2"/>
  <c r="AI274" i="2"/>
  <c r="AI275" i="2"/>
  <c r="AI276" i="2"/>
  <c r="AI277" i="2"/>
  <c r="AI278" i="2"/>
  <c r="AI279" i="2"/>
  <c r="AI280" i="2"/>
  <c r="AI281" i="2"/>
  <c r="AI282" i="2"/>
  <c r="AI283" i="2"/>
  <c r="AI284" i="2"/>
  <c r="AI285" i="2"/>
  <c r="AI286" i="2"/>
  <c r="AI287" i="2"/>
  <c r="AI288" i="2"/>
  <c r="AI289" i="2"/>
  <c r="AI290" i="2"/>
  <c r="AI291" i="2"/>
  <c r="AI292" i="2"/>
  <c r="AI293" i="2"/>
  <c r="AI294" i="2"/>
  <c r="AI295" i="2"/>
  <c r="AI296" i="2"/>
  <c r="AI297" i="2"/>
  <c r="AI298" i="2"/>
  <c r="AI299" i="2"/>
  <c r="AI300" i="2"/>
  <c r="AI301" i="2"/>
  <c r="AI302" i="2"/>
  <c r="AI303" i="2"/>
  <c r="AI304" i="2"/>
  <c r="AI305" i="2"/>
  <c r="AI306" i="2"/>
  <c r="AI307" i="2"/>
  <c r="AI308" i="2"/>
  <c r="AI309" i="2"/>
  <c r="AI310" i="2"/>
  <c r="AI311" i="2"/>
  <c r="AI312" i="2"/>
  <c r="AI313" i="2"/>
  <c r="AI314" i="2"/>
  <c r="AI315" i="2"/>
  <c r="AI316" i="2"/>
  <c r="AI317" i="2"/>
  <c r="AI318" i="2"/>
  <c r="AI319" i="2"/>
  <c r="AI320" i="2"/>
  <c r="AI321" i="2"/>
  <c r="AI322" i="2"/>
  <c r="AI323" i="2"/>
  <c r="AI324" i="2"/>
  <c r="AI325" i="2"/>
  <c r="AI326" i="2"/>
  <c r="AI327" i="2"/>
  <c r="AI328" i="2"/>
  <c r="AI329" i="2"/>
  <c r="AI330" i="2"/>
  <c r="AI331" i="2"/>
  <c r="AI332" i="2"/>
  <c r="AI333" i="2"/>
  <c r="AI334" i="2"/>
  <c r="AI335" i="2"/>
  <c r="AI336" i="2"/>
  <c r="AI337" i="2"/>
  <c r="AI338" i="2"/>
  <c r="AI339" i="2"/>
  <c r="AI340" i="2"/>
  <c r="AI341" i="2"/>
  <c r="AI342" i="2"/>
  <c r="AI343" i="2"/>
  <c r="AI344" i="2"/>
  <c r="AI345" i="2"/>
  <c r="AI346" i="2"/>
  <c r="AI347" i="2"/>
  <c r="AI348" i="2"/>
  <c r="AI349" i="2"/>
  <c r="AI350" i="2"/>
  <c r="AI351" i="2"/>
  <c r="AI352" i="2"/>
  <c r="AI353" i="2"/>
  <c r="AI354" i="2"/>
  <c r="AI355" i="2"/>
  <c r="AI356" i="2"/>
  <c r="AI357" i="2"/>
  <c r="AI358" i="2"/>
  <c r="AI359" i="2"/>
  <c r="AI360" i="2"/>
  <c r="AI361" i="2"/>
  <c r="AI362" i="2"/>
  <c r="AI363" i="2"/>
  <c r="AI364" i="2"/>
  <c r="AI365" i="2"/>
  <c r="AI366" i="2"/>
  <c r="AI367" i="2"/>
  <c r="AI368" i="2"/>
  <c r="AI369" i="2"/>
  <c r="AI370" i="2"/>
  <c r="AI371" i="2"/>
  <c r="AI372" i="2"/>
  <c r="AI373" i="2"/>
  <c r="AI374" i="2"/>
  <c r="AI375" i="2"/>
  <c r="AI376" i="2"/>
  <c r="AI377" i="2"/>
  <c r="AI378" i="2"/>
  <c r="AI379" i="2"/>
  <c r="AI380" i="2"/>
  <c r="AI381" i="2"/>
  <c r="AI382" i="2"/>
  <c r="AI383" i="2"/>
  <c r="AI384" i="2"/>
  <c r="AI385" i="2"/>
  <c r="AI386" i="2"/>
  <c r="AI387" i="2"/>
  <c r="AI388" i="2"/>
  <c r="AI389" i="2"/>
  <c r="AI390" i="2"/>
  <c r="AI391" i="2"/>
  <c r="AI392" i="2"/>
  <c r="AI393" i="2"/>
  <c r="AI394" i="2"/>
  <c r="AI395" i="2"/>
  <c r="AI396" i="2"/>
  <c r="AI397" i="2"/>
  <c r="AI398" i="2"/>
  <c r="AI399" i="2"/>
  <c r="AI400" i="2"/>
  <c r="AI401" i="2"/>
  <c r="AI402" i="2"/>
  <c r="AI403" i="2"/>
  <c r="AI404" i="2"/>
  <c r="AI405" i="2"/>
  <c r="AI406" i="2"/>
  <c r="AI407" i="2"/>
  <c r="AI408" i="2"/>
  <c r="AI409" i="2"/>
  <c r="AI410" i="2"/>
  <c r="AI411" i="2"/>
  <c r="AI412" i="2"/>
  <c r="AI413" i="2"/>
  <c r="AI414" i="2"/>
  <c r="AI415" i="2"/>
  <c r="AI416" i="2"/>
  <c r="AI417" i="2"/>
  <c r="AI418" i="2"/>
  <c r="AI419" i="2"/>
  <c r="AI420" i="2"/>
  <c r="AI421" i="2"/>
  <c r="AI422" i="2"/>
  <c r="AI423" i="2"/>
  <c r="AI424" i="2"/>
  <c r="AI425" i="2"/>
  <c r="AI426" i="2"/>
  <c r="AI427" i="2"/>
  <c r="AI428" i="2"/>
  <c r="AI429" i="2"/>
  <c r="AI430" i="2"/>
  <c r="AI431" i="2"/>
  <c r="AI432" i="2"/>
  <c r="AI433" i="2"/>
  <c r="AI434" i="2"/>
  <c r="AI435" i="2"/>
  <c r="AI436" i="2"/>
  <c r="AI437" i="2"/>
  <c r="AI438" i="2"/>
  <c r="AI439" i="2"/>
  <c r="AI440" i="2"/>
  <c r="AI441" i="2"/>
  <c r="AI442" i="2"/>
  <c r="AI443" i="2"/>
  <c r="AI444" i="2"/>
  <c r="AI445" i="2"/>
  <c r="AI446" i="2"/>
  <c r="AI447" i="2"/>
  <c r="AI448" i="2"/>
  <c r="AI449" i="2"/>
  <c r="AI450" i="2"/>
  <c r="AI451" i="2"/>
  <c r="AI452" i="2"/>
  <c r="AI453" i="2"/>
  <c r="AI454" i="2"/>
  <c r="AI455" i="2"/>
  <c r="AI456" i="2"/>
  <c r="AI457" i="2"/>
  <c r="AI458" i="2"/>
  <c r="AI459" i="2"/>
  <c r="AI460" i="2"/>
  <c r="AI461" i="2"/>
  <c r="AI462" i="2"/>
  <c r="AI463" i="2"/>
  <c r="AI464" i="2"/>
  <c r="AI465" i="2"/>
  <c r="AI466" i="2"/>
  <c r="AI467" i="2"/>
  <c r="AI468" i="2"/>
  <c r="AI469" i="2"/>
  <c r="AI470" i="2"/>
  <c r="AI471" i="2"/>
  <c r="AI472" i="2"/>
  <c r="AI473" i="2"/>
  <c r="AI474" i="2"/>
  <c r="AI475" i="2"/>
  <c r="AI476" i="2"/>
  <c r="AI477" i="2"/>
  <c r="AI478" i="2"/>
  <c r="AI479" i="2"/>
  <c r="AI480" i="2"/>
  <c r="AI481" i="2"/>
  <c r="AI482" i="2"/>
  <c r="AI483" i="2"/>
  <c r="AI484" i="2"/>
  <c r="AI485" i="2"/>
  <c r="AI486" i="2"/>
  <c r="AI487" i="2"/>
  <c r="AI488" i="2"/>
  <c r="AI489" i="2"/>
  <c r="AI490" i="2"/>
  <c r="AI491" i="2"/>
  <c r="AI492" i="2"/>
  <c r="AI493" i="2"/>
  <c r="AI494" i="2"/>
  <c r="AI495" i="2"/>
  <c r="AI496" i="2"/>
  <c r="AI497" i="2"/>
  <c r="AI498" i="2"/>
  <c r="AI499" i="2"/>
  <c r="AI500" i="2"/>
  <c r="AI501" i="2"/>
  <c r="AI502" i="2"/>
  <c r="AI503" i="2"/>
  <c r="AI504" i="2"/>
  <c r="AI505" i="2"/>
  <c r="AI506" i="2"/>
  <c r="AI507" i="2"/>
  <c r="AI508" i="2"/>
  <c r="AI509" i="2"/>
  <c r="AI510" i="2"/>
  <c r="AI511" i="2"/>
  <c r="AI512" i="2"/>
  <c r="AI513" i="2"/>
  <c r="AI514" i="2"/>
  <c r="AI515" i="2"/>
  <c r="AI516" i="2"/>
  <c r="AI517" i="2"/>
  <c r="AI518" i="2"/>
  <c r="AI519" i="2"/>
  <c r="AI520" i="2"/>
  <c r="AI521" i="2"/>
  <c r="AI522" i="2"/>
  <c r="AI523" i="2"/>
  <c r="AI524" i="2"/>
  <c r="AI525" i="2"/>
  <c r="AI526" i="2"/>
  <c r="AI527" i="2"/>
  <c r="AI528" i="2"/>
  <c r="AI529" i="2"/>
  <c r="AI530" i="2"/>
  <c r="AI531" i="2"/>
  <c r="AI532" i="2"/>
  <c r="AI533" i="2"/>
  <c r="AI534" i="2"/>
  <c r="AI535" i="2"/>
  <c r="AI536" i="2"/>
  <c r="AI537" i="2"/>
  <c r="AI538" i="2"/>
  <c r="AI539" i="2"/>
  <c r="AI540" i="2"/>
  <c r="AI541" i="2"/>
  <c r="AI542" i="2"/>
  <c r="AI543" i="2"/>
  <c r="AI544" i="2"/>
  <c r="AI545" i="2"/>
  <c r="AI546" i="2"/>
  <c r="AI547" i="2"/>
  <c r="AI548" i="2"/>
  <c r="AI549" i="2"/>
  <c r="AI550" i="2"/>
  <c r="AI551" i="2"/>
  <c r="AI552" i="2"/>
  <c r="AI553" i="2"/>
  <c r="AI554" i="2"/>
  <c r="AI555" i="2"/>
  <c r="AI556" i="2"/>
  <c r="AI557" i="2"/>
  <c r="AI558" i="2"/>
  <c r="AI559" i="2"/>
  <c r="AI560" i="2"/>
  <c r="AI561" i="2"/>
  <c r="AI562" i="2"/>
  <c r="AI563" i="2"/>
  <c r="AI564" i="2"/>
  <c r="AI565" i="2"/>
  <c r="AI566" i="2"/>
  <c r="AI567" i="2"/>
  <c r="AI568" i="2"/>
  <c r="AI569" i="2"/>
  <c r="AI570" i="2"/>
  <c r="AI571" i="2"/>
  <c r="AI572" i="2"/>
  <c r="AI573" i="2"/>
  <c r="AI574" i="2"/>
  <c r="AI575" i="2"/>
  <c r="AI576" i="2"/>
  <c r="AI577" i="2"/>
  <c r="AI578" i="2"/>
  <c r="AI579" i="2"/>
  <c r="AI580" i="2"/>
  <c r="AI581" i="2"/>
  <c r="AI582" i="2"/>
  <c r="AI583" i="2"/>
  <c r="AI584" i="2"/>
  <c r="AI585" i="2"/>
  <c r="AI586" i="2"/>
  <c r="AI587" i="2"/>
  <c r="AI588" i="2"/>
  <c r="AI589" i="2"/>
  <c r="AI590" i="2"/>
  <c r="AI591" i="2"/>
  <c r="AI592" i="2"/>
  <c r="AI593" i="2"/>
  <c r="AI594" i="2"/>
  <c r="AI595" i="2"/>
  <c r="AI596" i="2"/>
  <c r="AI597" i="2"/>
  <c r="AI598" i="2"/>
  <c r="AI599" i="2"/>
  <c r="AI600" i="2"/>
  <c r="AI601" i="2"/>
  <c r="AI602" i="2"/>
  <c r="AI603" i="2"/>
  <c r="AI604" i="2"/>
  <c r="AI605" i="2"/>
  <c r="AI606" i="2"/>
  <c r="AI607" i="2"/>
  <c r="AI608" i="2"/>
  <c r="AI609" i="2"/>
  <c r="AI610" i="2"/>
  <c r="AI611" i="2"/>
  <c r="AI612" i="2"/>
  <c r="AI613" i="2"/>
  <c r="AI614" i="2"/>
  <c r="AI615" i="2"/>
  <c r="AI616" i="2"/>
  <c r="AI617" i="2"/>
  <c r="AI618" i="2"/>
  <c r="AI619" i="2"/>
  <c r="AI620" i="2"/>
  <c r="AI621" i="2"/>
  <c r="AI622" i="2"/>
  <c r="AI623" i="2"/>
  <c r="AI624" i="2"/>
  <c r="AI625" i="2"/>
  <c r="AI626" i="2"/>
  <c r="AI627" i="2"/>
  <c r="AI628" i="2"/>
  <c r="AI629" i="2"/>
  <c r="AI630" i="2"/>
  <c r="AI631" i="2"/>
  <c r="AI632" i="2"/>
  <c r="AI633" i="2"/>
  <c r="AI634" i="2"/>
  <c r="AI635" i="2"/>
  <c r="AI636" i="2"/>
  <c r="AI637" i="2"/>
  <c r="AI638" i="2"/>
  <c r="AI639" i="2"/>
  <c r="AI640" i="2"/>
  <c r="AI641" i="2"/>
  <c r="AI642" i="2"/>
  <c r="AI643" i="2"/>
  <c r="AI644" i="2"/>
  <c r="AI645" i="2"/>
  <c r="AI646" i="2"/>
  <c r="AI647" i="2"/>
  <c r="AI648" i="2"/>
  <c r="AI649" i="2"/>
  <c r="AI650" i="2"/>
  <c r="AI651" i="2"/>
  <c r="AI652" i="2"/>
  <c r="AI653" i="2"/>
  <c r="AI654" i="2"/>
  <c r="AI655" i="2"/>
  <c r="AI656" i="2"/>
  <c r="AI657" i="2"/>
  <c r="AI658" i="2"/>
  <c r="AI659" i="2"/>
  <c r="AI660" i="2"/>
  <c r="AI661" i="2"/>
  <c r="AI662" i="2"/>
  <c r="AI663" i="2"/>
  <c r="AI664" i="2"/>
  <c r="AI665" i="2"/>
  <c r="AI666" i="2"/>
  <c r="AI667" i="2"/>
  <c r="AI668" i="2"/>
  <c r="AI669" i="2"/>
  <c r="AI670" i="2"/>
  <c r="AI671" i="2"/>
  <c r="AI672" i="2"/>
  <c r="AI673" i="2"/>
  <c r="AI674" i="2"/>
  <c r="AI675" i="2"/>
  <c r="AI676" i="2"/>
  <c r="AI677" i="2"/>
  <c r="AI678" i="2"/>
  <c r="AI679" i="2"/>
  <c r="AI680" i="2"/>
  <c r="AI681" i="2"/>
  <c r="AI682" i="2"/>
  <c r="AI683" i="2"/>
  <c r="AI684" i="2"/>
  <c r="AI685" i="2"/>
  <c r="AI686" i="2"/>
  <c r="AI687" i="2"/>
  <c r="AI688" i="2"/>
  <c r="AI689" i="2"/>
  <c r="AI690" i="2"/>
  <c r="AI691" i="2"/>
  <c r="AI692" i="2"/>
  <c r="AI693" i="2"/>
  <c r="AI694" i="2"/>
  <c r="AI695" i="2"/>
  <c r="AI696" i="2"/>
  <c r="AI697" i="2"/>
  <c r="AI698" i="2"/>
  <c r="AI699" i="2"/>
  <c r="AI700" i="2"/>
  <c r="AI701" i="2"/>
  <c r="AI702" i="2"/>
  <c r="AI703" i="2"/>
  <c r="AI704" i="2"/>
  <c r="AI705" i="2"/>
  <c r="AI706" i="2"/>
  <c r="AI707" i="2"/>
  <c r="AI708" i="2"/>
  <c r="AI709" i="2"/>
  <c r="AI710" i="2"/>
  <c r="AI711" i="2"/>
  <c r="AI712" i="2"/>
  <c r="AI713" i="2"/>
  <c r="AI714" i="2"/>
  <c r="AI715" i="2"/>
  <c r="AI716" i="2"/>
  <c r="AI717" i="2"/>
  <c r="AI718" i="2"/>
  <c r="AI719" i="2"/>
  <c r="AI720" i="2"/>
  <c r="AI721" i="2"/>
  <c r="AI722" i="2"/>
  <c r="AI723" i="2"/>
  <c r="AI724" i="2"/>
  <c r="AI725" i="2"/>
  <c r="AI726" i="2"/>
  <c r="AI727" i="2"/>
  <c r="AI728" i="2"/>
  <c r="AI729" i="2"/>
  <c r="AI730" i="2"/>
  <c r="AI731" i="2"/>
  <c r="AI732" i="2"/>
  <c r="AI733" i="2"/>
  <c r="AI734" i="2"/>
  <c r="AI735" i="2"/>
  <c r="AI736" i="2"/>
  <c r="AI737" i="2"/>
  <c r="AI738" i="2"/>
  <c r="AI739" i="2"/>
  <c r="AI740" i="2"/>
  <c r="AI741" i="2"/>
  <c r="AI742" i="2"/>
  <c r="AI743" i="2"/>
  <c r="AI744" i="2"/>
  <c r="AI745" i="2"/>
  <c r="AI746" i="2"/>
  <c r="AI747" i="2"/>
  <c r="AI748" i="2"/>
  <c r="AI749" i="2"/>
  <c r="AI750" i="2"/>
  <c r="AI751" i="2"/>
  <c r="AI752" i="2"/>
  <c r="AI753" i="2"/>
  <c r="AI754" i="2"/>
  <c r="AI755" i="2"/>
  <c r="AI756" i="2"/>
  <c r="AI757" i="2"/>
  <c r="AI758" i="2"/>
  <c r="AI759" i="2"/>
  <c r="AI760" i="2"/>
  <c r="AI761" i="2"/>
  <c r="AI762" i="2"/>
  <c r="AI763" i="2"/>
  <c r="AI764" i="2"/>
  <c r="AI765" i="2"/>
  <c r="AI766" i="2"/>
  <c r="AI767" i="2"/>
  <c r="AI768" i="2"/>
  <c r="AI769" i="2"/>
  <c r="AI770" i="2"/>
  <c r="AI771" i="2"/>
  <c r="AI772" i="2"/>
  <c r="AI773" i="2"/>
  <c r="AI774" i="2"/>
  <c r="AI775" i="2"/>
  <c r="AI776" i="2"/>
  <c r="AI777" i="2"/>
  <c r="AI778" i="2"/>
  <c r="AI779" i="2"/>
  <c r="AI780" i="2"/>
  <c r="AI781" i="2"/>
  <c r="AI782" i="2"/>
  <c r="AI783" i="2"/>
  <c r="AI784" i="2"/>
  <c r="AI785" i="2"/>
  <c r="AI786" i="2"/>
  <c r="AI787" i="2"/>
  <c r="AI788" i="2"/>
  <c r="AI789" i="2"/>
  <c r="AI790" i="2"/>
  <c r="AI791" i="2"/>
  <c r="AI792" i="2"/>
  <c r="AI793" i="2"/>
  <c r="AI794" i="2"/>
  <c r="AI795" i="2"/>
  <c r="AI796" i="2"/>
  <c r="AI797" i="2"/>
  <c r="AI798" i="2"/>
  <c r="AI799" i="2"/>
  <c r="AI800" i="2"/>
  <c r="AI801" i="2"/>
  <c r="AI802" i="2"/>
  <c r="AI803" i="2"/>
  <c r="AI804" i="2"/>
  <c r="AI805" i="2"/>
  <c r="AI806" i="2"/>
  <c r="AI807" i="2"/>
  <c r="AI808" i="2"/>
  <c r="AI809" i="2"/>
  <c r="AI810" i="2"/>
  <c r="AI811" i="2"/>
  <c r="AI812" i="2"/>
  <c r="AI813" i="2"/>
  <c r="AI814" i="2"/>
  <c r="AI815" i="2"/>
  <c r="AI816" i="2"/>
  <c r="AI817" i="2"/>
  <c r="AI818" i="2"/>
  <c r="AI819" i="2"/>
  <c r="AI820" i="2"/>
  <c r="AI821" i="2"/>
  <c r="AI822" i="2"/>
  <c r="AI823" i="2"/>
  <c r="AI824" i="2"/>
  <c r="AI825" i="2"/>
  <c r="AI826" i="2"/>
  <c r="AI827" i="2"/>
  <c r="AI828" i="2"/>
  <c r="AI829" i="2"/>
  <c r="AI830" i="2"/>
  <c r="AI831" i="2"/>
  <c r="AI832" i="2"/>
  <c r="AI833" i="2"/>
  <c r="AI834" i="2"/>
  <c r="AI835" i="2"/>
  <c r="AI836" i="2"/>
  <c r="AI837" i="2"/>
  <c r="AI838" i="2"/>
  <c r="AI839" i="2"/>
  <c r="AI840" i="2"/>
  <c r="AI841" i="2"/>
  <c r="AI842" i="2"/>
  <c r="AI843" i="2"/>
  <c r="AI844" i="2"/>
  <c r="AI845" i="2"/>
  <c r="AI846" i="2"/>
  <c r="AI847" i="2"/>
  <c r="AI848" i="2"/>
  <c r="AI849" i="2"/>
  <c r="AI850" i="2"/>
  <c r="AI851" i="2"/>
  <c r="AI852" i="2"/>
  <c r="AI853" i="2"/>
  <c r="AI854" i="2"/>
  <c r="AI855" i="2"/>
  <c r="AI856" i="2"/>
  <c r="AI857" i="2"/>
  <c r="AI858" i="2"/>
  <c r="AI859" i="2"/>
  <c r="AI860" i="2"/>
  <c r="AI861" i="2"/>
  <c r="AI862" i="2"/>
  <c r="AI863" i="2"/>
  <c r="AI864" i="2"/>
  <c r="AI865" i="2"/>
  <c r="AI866" i="2"/>
  <c r="AI867" i="2"/>
  <c r="AI868" i="2"/>
  <c r="AI869" i="2"/>
  <c r="AI870" i="2"/>
  <c r="AI871" i="2"/>
  <c r="AI872" i="2"/>
  <c r="AI873" i="2"/>
  <c r="AI874" i="2"/>
  <c r="AI875" i="2"/>
  <c r="AI876" i="2"/>
  <c r="AI877" i="2"/>
  <c r="AI878" i="2"/>
  <c r="AI879" i="2"/>
  <c r="AI880" i="2"/>
  <c r="AI881" i="2"/>
  <c r="AI882" i="2"/>
  <c r="AI883" i="2"/>
  <c r="AI884" i="2"/>
  <c r="AI885" i="2"/>
  <c r="AI886" i="2"/>
  <c r="AI887" i="2"/>
  <c r="AI888" i="2"/>
  <c r="AI889" i="2"/>
  <c r="AI890" i="2"/>
  <c r="AI891" i="2"/>
  <c r="AI892" i="2"/>
  <c r="AI893" i="2"/>
  <c r="AI894" i="2"/>
  <c r="AI895" i="2"/>
  <c r="AI896" i="2"/>
  <c r="AI897" i="2"/>
  <c r="AI898" i="2"/>
  <c r="AI899" i="2"/>
  <c r="AI900" i="2"/>
  <c r="AI901" i="2"/>
  <c r="AI902" i="2"/>
  <c r="AI903" i="2"/>
  <c r="AI904" i="2"/>
  <c r="AI905" i="2"/>
  <c r="AI906" i="2"/>
  <c r="AI907" i="2"/>
  <c r="AI908" i="2"/>
  <c r="AI909" i="2"/>
  <c r="AI910" i="2"/>
  <c r="AI911" i="2"/>
  <c r="AI912" i="2"/>
  <c r="AI913" i="2"/>
  <c r="AI914" i="2"/>
  <c r="AI915" i="2"/>
  <c r="AI916" i="2"/>
  <c r="AI917" i="2"/>
  <c r="AI918" i="2"/>
  <c r="AI919" i="2"/>
  <c r="AI920" i="2"/>
  <c r="AI921" i="2"/>
  <c r="AI922" i="2"/>
  <c r="AI923" i="2"/>
  <c r="AI924" i="2"/>
  <c r="AI925" i="2"/>
  <c r="AI926" i="2"/>
  <c r="AI927" i="2"/>
  <c r="AI928" i="2"/>
  <c r="AI929" i="2"/>
  <c r="AI930" i="2"/>
  <c r="AI931" i="2"/>
  <c r="AI932" i="2"/>
  <c r="AI933" i="2"/>
  <c r="AI934" i="2"/>
  <c r="AI935" i="2"/>
  <c r="AI936" i="2"/>
  <c r="AI937" i="2"/>
  <c r="AI938" i="2"/>
  <c r="AI939" i="2"/>
  <c r="AI940" i="2"/>
  <c r="AI941" i="2"/>
  <c r="AI942" i="2"/>
  <c r="AI943" i="2"/>
  <c r="AI944" i="2"/>
  <c r="AI945" i="2"/>
  <c r="AI946" i="2"/>
  <c r="AI947" i="2"/>
  <c r="AI948" i="2"/>
  <c r="AI949" i="2"/>
  <c r="AI950" i="2"/>
  <c r="AI951" i="2"/>
  <c r="AI952" i="2"/>
  <c r="AI953" i="2"/>
  <c r="AI954" i="2"/>
  <c r="AI955" i="2"/>
  <c r="AI956" i="2"/>
  <c r="AI957" i="2"/>
  <c r="AI958" i="2"/>
  <c r="AI959" i="2"/>
  <c r="AI960" i="2"/>
  <c r="AI961" i="2"/>
  <c r="AI962" i="2"/>
  <c r="AI963" i="2"/>
  <c r="AI964" i="2"/>
  <c r="AI965" i="2"/>
  <c r="AI966" i="2"/>
  <c r="AI967" i="2"/>
  <c r="AI968" i="2"/>
  <c r="AI969" i="2"/>
  <c r="AI970" i="2"/>
  <c r="AI971" i="2"/>
  <c r="AI972" i="2"/>
  <c r="AI973" i="2"/>
  <c r="AI974" i="2"/>
  <c r="AI975" i="2"/>
  <c r="AI976" i="2"/>
  <c r="AI977" i="2"/>
  <c r="AI978" i="2"/>
  <c r="AI979" i="2"/>
  <c r="AI980" i="2"/>
  <c r="AI981" i="2"/>
  <c r="AI982" i="2"/>
  <c r="AI983" i="2"/>
  <c r="AI984" i="2"/>
  <c r="AI985" i="2"/>
  <c r="AI986" i="2"/>
  <c r="AI987" i="2"/>
  <c r="AI988" i="2"/>
  <c r="AI989" i="2"/>
  <c r="AI990" i="2"/>
  <c r="AI991" i="2"/>
  <c r="AI992" i="2"/>
  <c r="AI993" i="2"/>
  <c r="AI994" i="2"/>
  <c r="AI995" i="2"/>
  <c r="AI996" i="2"/>
  <c r="AI997" i="2"/>
  <c r="AI998" i="2"/>
  <c r="AI999" i="2"/>
  <c r="AI1000" i="2"/>
  <c r="AI1001" i="2"/>
  <c r="AH14" i="2"/>
  <c r="AH15" i="2"/>
  <c r="AH23" i="2"/>
  <c r="AH35" i="2"/>
  <c r="AH37" i="2"/>
  <c r="AH60" i="2"/>
  <c r="AH61" i="2"/>
  <c r="AH62" i="2"/>
  <c r="AH63" i="2"/>
  <c r="AH87" i="2"/>
  <c r="AH107" i="2"/>
  <c r="AH108" i="2"/>
  <c r="AH109" i="2"/>
  <c r="AH111" i="2"/>
  <c r="AH119" i="2"/>
  <c r="AH134" i="2"/>
  <c r="AH135" i="2"/>
  <c r="AH139" i="2"/>
  <c r="AH143" i="2"/>
  <c r="AH155" i="2"/>
  <c r="AH157" i="2"/>
  <c r="AH159" i="2"/>
  <c r="AH166" i="2"/>
  <c r="AH175" i="2"/>
  <c r="AH179" i="2"/>
  <c r="AH199" i="2"/>
  <c r="AH206" i="2"/>
  <c r="AH207" i="2"/>
  <c r="AH215" i="2"/>
  <c r="AH223" i="2"/>
  <c r="AH236" i="2"/>
  <c r="AH237" i="2"/>
  <c r="AH238" i="2"/>
  <c r="AH239" i="2"/>
  <c r="AH247" i="2"/>
  <c r="AH263" i="2"/>
  <c r="AH271" i="2"/>
  <c r="AH275" i="2"/>
  <c r="AH283" i="2"/>
  <c r="AH284" i="2"/>
  <c r="AH285" i="2"/>
  <c r="AH287" i="2"/>
  <c r="AH308" i="2"/>
  <c r="AH309" i="2"/>
  <c r="AH310" i="2"/>
  <c r="AH311" i="2"/>
  <c r="AH327" i="2"/>
  <c r="AH335" i="2"/>
  <c r="AH343" i="2"/>
  <c r="AH351" i="2"/>
  <c r="AH355" i="2"/>
  <c r="AH356" i="2"/>
  <c r="AH357" i="2"/>
  <c r="AH375" i="2"/>
  <c r="AH380" i="2"/>
  <c r="AH381" i="2"/>
  <c r="AH382" i="2"/>
  <c r="AH395" i="2"/>
  <c r="AH399" i="2"/>
  <c r="AH417" i="2"/>
  <c r="AH419" i="2"/>
  <c r="AH428" i="2"/>
  <c r="AH439" i="2"/>
  <c r="AH447" i="2"/>
  <c r="AH449" i="2"/>
  <c r="AH453" i="2"/>
  <c r="AH463" i="2"/>
  <c r="AH471" i="2"/>
  <c r="AH479" i="2"/>
  <c r="AH491" i="2"/>
  <c r="AH495" i="2"/>
  <c r="AH502" i="2"/>
  <c r="AH503" i="2"/>
  <c r="AH511" i="2"/>
  <c r="AH519" i="2"/>
  <c r="AH527" i="2"/>
  <c r="AH535" i="2"/>
  <c r="AH537" i="2"/>
  <c r="AH549" i="2"/>
  <c r="AH559" i="2"/>
  <c r="AH563" i="2"/>
  <c r="AH574" i="2"/>
  <c r="AH575" i="2"/>
  <c r="AH583" i="2"/>
  <c r="AH596" i="2"/>
  <c r="AH599" i="2"/>
  <c r="AH603" i="2"/>
  <c r="AH604" i="2"/>
  <c r="AH623" i="2"/>
  <c r="AH627" i="2"/>
  <c r="AH628" i="2"/>
  <c r="AH637" i="2"/>
  <c r="AH638" i="2"/>
  <c r="AH639" i="2"/>
  <c r="AH647" i="2"/>
  <c r="AH663" i="2"/>
  <c r="AH667" i="2"/>
  <c r="AH668" i="2"/>
  <c r="AH669" i="2"/>
  <c r="AH676" i="2"/>
  <c r="AH677" i="2"/>
  <c r="AH678" i="2"/>
  <c r="AH707" i="2"/>
  <c r="AH713" i="2"/>
  <c r="AH714" i="2"/>
  <c r="AH715" i="2"/>
  <c r="AH725" i="2"/>
  <c r="AH731" i="2"/>
  <c r="AH741" i="2"/>
  <c r="AH762" i="2"/>
  <c r="AH771" i="2"/>
  <c r="AH788" i="2"/>
  <c r="AH789" i="2"/>
  <c r="AH796" i="2"/>
  <c r="AH797" i="2"/>
  <c r="AH798" i="2"/>
  <c r="AH806" i="2"/>
  <c r="AH833" i="2"/>
  <c r="AH842" i="2"/>
  <c r="AH850" i="2"/>
  <c r="AH860" i="2"/>
  <c r="AH861" i="2"/>
  <c r="AH869" i="2"/>
  <c r="AH870" i="2"/>
  <c r="AH881" i="2"/>
  <c r="AH916" i="2"/>
  <c r="AH917" i="2"/>
  <c r="AH921" i="2"/>
  <c r="AH922" i="2"/>
  <c r="AH926" i="2"/>
  <c r="AH932" i="2"/>
  <c r="AH978" i="2"/>
  <c r="AH979" i="2"/>
  <c r="AH980" i="2"/>
  <c r="AH989" i="2"/>
  <c r="AH990" i="2"/>
  <c r="AH997" i="2"/>
  <c r="AH998" i="2"/>
  <c r="AF2" i="2"/>
  <c r="AF3" i="2"/>
  <c r="AF4" i="2"/>
  <c r="AF5" i="2"/>
  <c r="AF6" i="2"/>
  <c r="AF7" i="2"/>
  <c r="AF8" i="2"/>
  <c r="AF9" i="2"/>
  <c r="AF10" i="2"/>
  <c r="AF11" i="2"/>
  <c r="AF12" i="2"/>
  <c r="AF13" i="2"/>
  <c r="AF14" i="2"/>
  <c r="AF15" i="2"/>
  <c r="AF16" i="2"/>
  <c r="AF17" i="2"/>
  <c r="AF18" i="2"/>
  <c r="AF19" i="2"/>
  <c r="AF20" i="2"/>
  <c r="AF21" i="2"/>
  <c r="AF22" i="2"/>
  <c r="AF23" i="2"/>
  <c r="AF24" i="2"/>
  <c r="AF25" i="2"/>
  <c r="AF26" i="2"/>
  <c r="AF27" i="2"/>
  <c r="AF28" i="2"/>
  <c r="AF29" i="2"/>
  <c r="AF30" i="2"/>
  <c r="AF31" i="2"/>
  <c r="AF32" i="2"/>
  <c r="AF33" i="2"/>
  <c r="AF34" i="2"/>
  <c r="AF35" i="2"/>
  <c r="AF36" i="2"/>
  <c r="AF37" i="2"/>
  <c r="AF38" i="2"/>
  <c r="AF39" i="2"/>
  <c r="AF40" i="2"/>
  <c r="AF41" i="2"/>
  <c r="AF42" i="2"/>
  <c r="AF43" i="2"/>
  <c r="AF44" i="2"/>
  <c r="AF45" i="2"/>
  <c r="AF46" i="2"/>
  <c r="AF47" i="2"/>
  <c r="AF48" i="2"/>
  <c r="AF49" i="2"/>
  <c r="AF50" i="2"/>
  <c r="AF51" i="2"/>
  <c r="AF52" i="2"/>
  <c r="AF53" i="2"/>
  <c r="AF54" i="2"/>
  <c r="AF55" i="2"/>
  <c r="AF56" i="2"/>
  <c r="AF57" i="2"/>
  <c r="AF58" i="2"/>
  <c r="AF59" i="2"/>
  <c r="AF60" i="2"/>
  <c r="AF61" i="2"/>
  <c r="AF62" i="2"/>
  <c r="AF63" i="2"/>
  <c r="AF64" i="2"/>
  <c r="AF65" i="2"/>
  <c r="AF66" i="2"/>
  <c r="AF67" i="2"/>
  <c r="AF68" i="2"/>
  <c r="AF69" i="2"/>
  <c r="AF70" i="2"/>
  <c r="AF71" i="2"/>
  <c r="AF72" i="2"/>
  <c r="AF73" i="2"/>
  <c r="AF74" i="2"/>
  <c r="AF75" i="2"/>
  <c r="AF76" i="2"/>
  <c r="AF77" i="2"/>
  <c r="AF78" i="2"/>
  <c r="AF79" i="2"/>
  <c r="AF80" i="2"/>
  <c r="AF81" i="2"/>
  <c r="AF82" i="2"/>
  <c r="AF83" i="2"/>
  <c r="AF84" i="2"/>
  <c r="AF85" i="2"/>
  <c r="AF86" i="2"/>
  <c r="AF87" i="2"/>
  <c r="AF88" i="2"/>
  <c r="AF89" i="2"/>
  <c r="AF90" i="2"/>
  <c r="AF91" i="2"/>
  <c r="AF92" i="2"/>
  <c r="AF93" i="2"/>
  <c r="AF94" i="2"/>
  <c r="AF95" i="2"/>
  <c r="AF96" i="2"/>
  <c r="AF97" i="2"/>
  <c r="AF98" i="2"/>
  <c r="AF99" i="2"/>
  <c r="AF100" i="2"/>
  <c r="AF101" i="2"/>
  <c r="AF102" i="2"/>
  <c r="AF103" i="2"/>
  <c r="AF104" i="2"/>
  <c r="AF105" i="2"/>
  <c r="AF106" i="2"/>
  <c r="AF107" i="2"/>
  <c r="AF108" i="2"/>
  <c r="AF109" i="2"/>
  <c r="AF110" i="2"/>
  <c r="AF111" i="2"/>
  <c r="AF112" i="2"/>
  <c r="AF113" i="2"/>
  <c r="AF114" i="2"/>
  <c r="AF115" i="2"/>
  <c r="AF116" i="2"/>
  <c r="AF117" i="2"/>
  <c r="AF118" i="2"/>
  <c r="AF119" i="2"/>
  <c r="AF120" i="2"/>
  <c r="AF121" i="2"/>
  <c r="AF122" i="2"/>
  <c r="AF123" i="2"/>
  <c r="AF124" i="2"/>
  <c r="AF125" i="2"/>
  <c r="AF126" i="2"/>
  <c r="AF127" i="2"/>
  <c r="AF128" i="2"/>
  <c r="AF129" i="2"/>
  <c r="AF130" i="2"/>
  <c r="AF131" i="2"/>
  <c r="AF132" i="2"/>
  <c r="AF133" i="2"/>
  <c r="AF134" i="2"/>
  <c r="AF135" i="2"/>
  <c r="AF136" i="2"/>
  <c r="AF137" i="2"/>
  <c r="AF138" i="2"/>
  <c r="AF139" i="2"/>
  <c r="AF140" i="2"/>
  <c r="AF141" i="2"/>
  <c r="AF142" i="2"/>
  <c r="AF143" i="2"/>
  <c r="AF144" i="2"/>
  <c r="AF145" i="2"/>
  <c r="AF146" i="2"/>
  <c r="AF147" i="2"/>
  <c r="AF148" i="2"/>
  <c r="AF149" i="2"/>
  <c r="AF150" i="2"/>
  <c r="AF151" i="2"/>
  <c r="AF152" i="2"/>
  <c r="AF153" i="2"/>
  <c r="AF154" i="2"/>
  <c r="AF155" i="2"/>
  <c r="AF156" i="2"/>
  <c r="AF157" i="2"/>
  <c r="AF158" i="2"/>
  <c r="AF159" i="2"/>
  <c r="AF160" i="2"/>
  <c r="AF161" i="2"/>
  <c r="AF162" i="2"/>
  <c r="AF163" i="2"/>
  <c r="AF164" i="2"/>
  <c r="AF165" i="2"/>
  <c r="AF166" i="2"/>
  <c r="AF167" i="2"/>
  <c r="AF168" i="2"/>
  <c r="AF169" i="2"/>
  <c r="AF170" i="2"/>
  <c r="AF171" i="2"/>
  <c r="AF172" i="2"/>
  <c r="AF173" i="2"/>
  <c r="AF174" i="2"/>
  <c r="AF175" i="2"/>
  <c r="AF176" i="2"/>
  <c r="AF177" i="2"/>
  <c r="AF178" i="2"/>
  <c r="AF179" i="2"/>
  <c r="AF180" i="2"/>
  <c r="AF181" i="2"/>
  <c r="AF182" i="2"/>
  <c r="AF183" i="2"/>
  <c r="AF184" i="2"/>
  <c r="AF185" i="2"/>
  <c r="AF186" i="2"/>
  <c r="AF187" i="2"/>
  <c r="AF188" i="2"/>
  <c r="AF189" i="2"/>
  <c r="AF190" i="2"/>
  <c r="AF191" i="2"/>
  <c r="AF192" i="2"/>
  <c r="AF193" i="2"/>
  <c r="AF194" i="2"/>
  <c r="AF195" i="2"/>
  <c r="AF196" i="2"/>
  <c r="AF197" i="2"/>
  <c r="AF198" i="2"/>
  <c r="AF199" i="2"/>
  <c r="AF200" i="2"/>
  <c r="AF201" i="2"/>
  <c r="AF202" i="2"/>
  <c r="AF203" i="2"/>
  <c r="AF204" i="2"/>
  <c r="AF205" i="2"/>
  <c r="AF206" i="2"/>
  <c r="AF207" i="2"/>
  <c r="AF208" i="2"/>
  <c r="AF209" i="2"/>
  <c r="AF210" i="2"/>
  <c r="AF211" i="2"/>
  <c r="AF212" i="2"/>
  <c r="AF213" i="2"/>
  <c r="AF214" i="2"/>
  <c r="AF215" i="2"/>
  <c r="AF216" i="2"/>
  <c r="AF217" i="2"/>
  <c r="AF218" i="2"/>
  <c r="AF219" i="2"/>
  <c r="AF220" i="2"/>
  <c r="AF221" i="2"/>
  <c r="AF222" i="2"/>
  <c r="AF223" i="2"/>
  <c r="AF224" i="2"/>
  <c r="AF225" i="2"/>
  <c r="AF226" i="2"/>
  <c r="AF227" i="2"/>
  <c r="AF228" i="2"/>
  <c r="AF229" i="2"/>
  <c r="AF230" i="2"/>
  <c r="AF231" i="2"/>
  <c r="AF232" i="2"/>
  <c r="AF233" i="2"/>
  <c r="AF234" i="2"/>
  <c r="AF235" i="2"/>
  <c r="AF236" i="2"/>
  <c r="AF237" i="2"/>
  <c r="AF238" i="2"/>
  <c r="AF239" i="2"/>
  <c r="AF240" i="2"/>
  <c r="AF241" i="2"/>
  <c r="AF242" i="2"/>
  <c r="AF243" i="2"/>
  <c r="AF244" i="2"/>
  <c r="AF245" i="2"/>
  <c r="AF246" i="2"/>
  <c r="AF247" i="2"/>
  <c r="AF248" i="2"/>
  <c r="AF249" i="2"/>
  <c r="AF250" i="2"/>
  <c r="AF251" i="2"/>
  <c r="AF252" i="2"/>
  <c r="AF253" i="2"/>
  <c r="AF254" i="2"/>
  <c r="AF255" i="2"/>
  <c r="AF256" i="2"/>
  <c r="AF257" i="2"/>
  <c r="AF258" i="2"/>
  <c r="AF259" i="2"/>
  <c r="AF260" i="2"/>
  <c r="AF261" i="2"/>
  <c r="AF262" i="2"/>
  <c r="AF263" i="2"/>
  <c r="AF264" i="2"/>
  <c r="AF265" i="2"/>
  <c r="AF266" i="2"/>
  <c r="AF267" i="2"/>
  <c r="AF268" i="2"/>
  <c r="AF269" i="2"/>
  <c r="AF270" i="2"/>
  <c r="AF271" i="2"/>
  <c r="AF272" i="2"/>
  <c r="AF273" i="2"/>
  <c r="AF274" i="2"/>
  <c r="AF275" i="2"/>
  <c r="AF276" i="2"/>
  <c r="AF277" i="2"/>
  <c r="AF278" i="2"/>
  <c r="AF279" i="2"/>
  <c r="AF280" i="2"/>
  <c r="AF281" i="2"/>
  <c r="AF282" i="2"/>
  <c r="AF283" i="2"/>
  <c r="AF284" i="2"/>
  <c r="AF285" i="2"/>
  <c r="AF286" i="2"/>
  <c r="AF287" i="2"/>
  <c r="AF288" i="2"/>
  <c r="AF289" i="2"/>
  <c r="AF290" i="2"/>
  <c r="AF291" i="2"/>
  <c r="AF292" i="2"/>
  <c r="AF293" i="2"/>
  <c r="AF294" i="2"/>
  <c r="AF295" i="2"/>
  <c r="AF296" i="2"/>
  <c r="AF297" i="2"/>
  <c r="AF298" i="2"/>
  <c r="AF299" i="2"/>
  <c r="AF300" i="2"/>
  <c r="AF301" i="2"/>
  <c r="AF302" i="2"/>
  <c r="AF303" i="2"/>
  <c r="AF304" i="2"/>
  <c r="AF305" i="2"/>
  <c r="AF306" i="2"/>
  <c r="AF307" i="2"/>
  <c r="AF308" i="2"/>
  <c r="AF309" i="2"/>
  <c r="AF310" i="2"/>
  <c r="AF311" i="2"/>
  <c r="AF312" i="2"/>
  <c r="AF313" i="2"/>
  <c r="AF314" i="2"/>
  <c r="AF315" i="2"/>
  <c r="AF316" i="2"/>
  <c r="AF317" i="2"/>
  <c r="AF318" i="2"/>
  <c r="AF319" i="2"/>
  <c r="AF320" i="2"/>
  <c r="AF321" i="2"/>
  <c r="AF322" i="2"/>
  <c r="AF323" i="2"/>
  <c r="AF324" i="2"/>
  <c r="AF325" i="2"/>
  <c r="AF326" i="2"/>
  <c r="AF327" i="2"/>
  <c r="AF328" i="2"/>
  <c r="AF329" i="2"/>
  <c r="AF330" i="2"/>
  <c r="AF331" i="2"/>
  <c r="AF332" i="2"/>
  <c r="AF333" i="2"/>
  <c r="AF334" i="2"/>
  <c r="AF335" i="2"/>
  <c r="AF336" i="2"/>
  <c r="AF337" i="2"/>
  <c r="AF338" i="2"/>
  <c r="AF339" i="2"/>
  <c r="AF340" i="2"/>
  <c r="AF341" i="2"/>
  <c r="AF342" i="2"/>
  <c r="AF343" i="2"/>
  <c r="AF344" i="2"/>
  <c r="AF345" i="2"/>
  <c r="AF346" i="2"/>
  <c r="AF347" i="2"/>
  <c r="AF348" i="2"/>
  <c r="AF349" i="2"/>
  <c r="AF350" i="2"/>
  <c r="AF351" i="2"/>
  <c r="AF352" i="2"/>
  <c r="AF353" i="2"/>
  <c r="AF354" i="2"/>
  <c r="AF355" i="2"/>
  <c r="AF356" i="2"/>
  <c r="AF357" i="2"/>
  <c r="AF358" i="2"/>
  <c r="AF359" i="2"/>
  <c r="AF360" i="2"/>
  <c r="AF361" i="2"/>
  <c r="AF362" i="2"/>
  <c r="AF363" i="2"/>
  <c r="AF364" i="2"/>
  <c r="AF365" i="2"/>
  <c r="AF366" i="2"/>
  <c r="AF367" i="2"/>
  <c r="AF368" i="2"/>
  <c r="AF369" i="2"/>
  <c r="AF370" i="2"/>
  <c r="AF371" i="2"/>
  <c r="AF372" i="2"/>
  <c r="AF373" i="2"/>
  <c r="AF374" i="2"/>
  <c r="AF375" i="2"/>
  <c r="AF376" i="2"/>
  <c r="AF377" i="2"/>
  <c r="AF378" i="2"/>
  <c r="AF379" i="2"/>
  <c r="AF380" i="2"/>
  <c r="AF381" i="2"/>
  <c r="AF382" i="2"/>
  <c r="AF383" i="2"/>
  <c r="AF384" i="2"/>
  <c r="AF385" i="2"/>
  <c r="AF386" i="2"/>
  <c r="AF387" i="2"/>
  <c r="AF388" i="2"/>
  <c r="AF389" i="2"/>
  <c r="AF390" i="2"/>
  <c r="AF391" i="2"/>
  <c r="AF392" i="2"/>
  <c r="AF393" i="2"/>
  <c r="AF394" i="2"/>
  <c r="AF395" i="2"/>
  <c r="AF396" i="2"/>
  <c r="AF397" i="2"/>
  <c r="AF398" i="2"/>
  <c r="AF399" i="2"/>
  <c r="AF400" i="2"/>
  <c r="AF401" i="2"/>
  <c r="AF402" i="2"/>
  <c r="AF403" i="2"/>
  <c r="AF404" i="2"/>
  <c r="AF405" i="2"/>
  <c r="AF406" i="2"/>
  <c r="AF407" i="2"/>
  <c r="AF408" i="2"/>
  <c r="AF409" i="2"/>
  <c r="AF410" i="2"/>
  <c r="AF411" i="2"/>
  <c r="AF412" i="2"/>
  <c r="AF413" i="2"/>
  <c r="AF414" i="2"/>
  <c r="AF415" i="2"/>
  <c r="AF416" i="2"/>
  <c r="AF417" i="2"/>
  <c r="AF418" i="2"/>
  <c r="AF419" i="2"/>
  <c r="AF420" i="2"/>
  <c r="AF421" i="2"/>
  <c r="AF422" i="2"/>
  <c r="AF423" i="2"/>
  <c r="AF424" i="2"/>
  <c r="AF425" i="2"/>
  <c r="AF426" i="2"/>
  <c r="AF427" i="2"/>
  <c r="AF428" i="2"/>
  <c r="AF429" i="2"/>
  <c r="AF430" i="2"/>
  <c r="AF431" i="2"/>
  <c r="AF432" i="2"/>
  <c r="AF433" i="2"/>
  <c r="AF434" i="2"/>
  <c r="AF435" i="2"/>
  <c r="AF436" i="2"/>
  <c r="AF437" i="2"/>
  <c r="AF438" i="2"/>
  <c r="AF439" i="2"/>
  <c r="AF440" i="2"/>
  <c r="AF441" i="2"/>
  <c r="AF442" i="2"/>
  <c r="AF443" i="2"/>
  <c r="AF444" i="2"/>
  <c r="AF445" i="2"/>
  <c r="AF446" i="2"/>
  <c r="AF447" i="2"/>
  <c r="AF448" i="2"/>
  <c r="AF449" i="2"/>
  <c r="AF450" i="2"/>
  <c r="AF451" i="2"/>
  <c r="AF452" i="2"/>
  <c r="AF453" i="2"/>
  <c r="AF454" i="2"/>
  <c r="AF455" i="2"/>
  <c r="AF456" i="2"/>
  <c r="AF457" i="2"/>
  <c r="AF458" i="2"/>
  <c r="AF459" i="2"/>
  <c r="AF460" i="2"/>
  <c r="AF461" i="2"/>
  <c r="AF462" i="2"/>
  <c r="AF463" i="2"/>
  <c r="AF464" i="2"/>
  <c r="AF465" i="2"/>
  <c r="AF466" i="2"/>
  <c r="AF467" i="2"/>
  <c r="AF468" i="2"/>
  <c r="AF469" i="2"/>
  <c r="AF470" i="2"/>
  <c r="AF471" i="2"/>
  <c r="AF472" i="2"/>
  <c r="AF473" i="2"/>
  <c r="AF474" i="2"/>
  <c r="AF475" i="2"/>
  <c r="AF476" i="2"/>
  <c r="AF477" i="2"/>
  <c r="AF478" i="2"/>
  <c r="AF479" i="2"/>
  <c r="AF480" i="2"/>
  <c r="AF481" i="2"/>
  <c r="AF482" i="2"/>
  <c r="AF483" i="2"/>
  <c r="AF484" i="2"/>
  <c r="AF485" i="2"/>
  <c r="AF486" i="2"/>
  <c r="AF487" i="2"/>
  <c r="AF488" i="2"/>
  <c r="AF489" i="2"/>
  <c r="AF490" i="2"/>
  <c r="AF491" i="2"/>
  <c r="AF492" i="2"/>
  <c r="AF493" i="2"/>
  <c r="AF494" i="2"/>
  <c r="AF495" i="2"/>
  <c r="AF496" i="2"/>
  <c r="AF497" i="2"/>
  <c r="AF498" i="2"/>
  <c r="AF499" i="2"/>
  <c r="AF500" i="2"/>
  <c r="AF501" i="2"/>
  <c r="AF502" i="2"/>
  <c r="AF503" i="2"/>
  <c r="AF504" i="2"/>
  <c r="AF505" i="2"/>
  <c r="AF506" i="2"/>
  <c r="AF507" i="2"/>
  <c r="AF508" i="2"/>
  <c r="AF509" i="2"/>
  <c r="AF510" i="2"/>
  <c r="AF511" i="2"/>
  <c r="AF512" i="2"/>
  <c r="AF513" i="2"/>
  <c r="AF514" i="2"/>
  <c r="AF515" i="2"/>
  <c r="AF516" i="2"/>
  <c r="AF517" i="2"/>
  <c r="AF518" i="2"/>
  <c r="AF519" i="2"/>
  <c r="AF520" i="2"/>
  <c r="AF521" i="2"/>
  <c r="AF522" i="2"/>
  <c r="AF523" i="2"/>
  <c r="AF524" i="2"/>
  <c r="AF525" i="2"/>
  <c r="AF526" i="2"/>
  <c r="AF527" i="2"/>
  <c r="AF528" i="2"/>
  <c r="AF529" i="2"/>
  <c r="AF530" i="2"/>
  <c r="AF531" i="2"/>
  <c r="AF532" i="2"/>
  <c r="AF533" i="2"/>
  <c r="AF534" i="2"/>
  <c r="AF535" i="2"/>
  <c r="AF536" i="2"/>
  <c r="AF537" i="2"/>
  <c r="AF538" i="2"/>
  <c r="AF539" i="2"/>
  <c r="AF540" i="2"/>
  <c r="AF541" i="2"/>
  <c r="AF542" i="2"/>
  <c r="AF543" i="2"/>
  <c r="AF544" i="2"/>
  <c r="AF545" i="2"/>
  <c r="AF546" i="2"/>
  <c r="AF547" i="2"/>
  <c r="AF548" i="2"/>
  <c r="AF549" i="2"/>
  <c r="AF550" i="2"/>
  <c r="AF551" i="2"/>
  <c r="AF552" i="2"/>
  <c r="AF553" i="2"/>
  <c r="AF554" i="2"/>
  <c r="AF555" i="2"/>
  <c r="AF556" i="2"/>
  <c r="AF557" i="2"/>
  <c r="AF558" i="2"/>
  <c r="AF559" i="2"/>
  <c r="AF560" i="2"/>
  <c r="AF561" i="2"/>
  <c r="AF562" i="2"/>
  <c r="AF563" i="2"/>
  <c r="AF564" i="2"/>
  <c r="AF565" i="2"/>
  <c r="AF566" i="2"/>
  <c r="AF567" i="2"/>
  <c r="AF568" i="2"/>
  <c r="AF569" i="2"/>
  <c r="AF570" i="2"/>
  <c r="AF571" i="2"/>
  <c r="AF572" i="2"/>
  <c r="AF573" i="2"/>
  <c r="AF574" i="2"/>
  <c r="AF575" i="2"/>
  <c r="AF576" i="2"/>
  <c r="AF577" i="2"/>
  <c r="AF578" i="2"/>
  <c r="AF579" i="2"/>
  <c r="AF580" i="2"/>
  <c r="AF581" i="2"/>
  <c r="AF582" i="2"/>
  <c r="AF583" i="2"/>
  <c r="AF584" i="2"/>
  <c r="AF585" i="2"/>
  <c r="AF586" i="2"/>
  <c r="AF587" i="2"/>
  <c r="AF588" i="2"/>
  <c r="AF589" i="2"/>
  <c r="AF590" i="2"/>
  <c r="AF591" i="2"/>
  <c r="AF592" i="2"/>
  <c r="AF593" i="2"/>
  <c r="AF594" i="2"/>
  <c r="AF595" i="2"/>
  <c r="AF596" i="2"/>
  <c r="AF597" i="2"/>
  <c r="AF598" i="2"/>
  <c r="AF599" i="2"/>
  <c r="AF600" i="2"/>
  <c r="AF601" i="2"/>
  <c r="AF602" i="2"/>
  <c r="AF603" i="2"/>
  <c r="AF604" i="2"/>
  <c r="AF605" i="2"/>
  <c r="AF606" i="2"/>
  <c r="AF607" i="2"/>
  <c r="AF608" i="2"/>
  <c r="AF609" i="2"/>
  <c r="AF610" i="2"/>
  <c r="AF611" i="2"/>
  <c r="AF612" i="2"/>
  <c r="AF613" i="2"/>
  <c r="AF614" i="2"/>
  <c r="AF615" i="2"/>
  <c r="AF616" i="2"/>
  <c r="AF617" i="2"/>
  <c r="AF618" i="2"/>
  <c r="AF619" i="2"/>
  <c r="AF620" i="2"/>
  <c r="AF621" i="2"/>
  <c r="AF622" i="2"/>
  <c r="AF623" i="2"/>
  <c r="AF624" i="2"/>
  <c r="AF625" i="2"/>
  <c r="AF626" i="2"/>
  <c r="AF627" i="2"/>
  <c r="AF628" i="2"/>
  <c r="AF629" i="2"/>
  <c r="AF630" i="2"/>
  <c r="AF631" i="2"/>
  <c r="AF632" i="2"/>
  <c r="AF633" i="2"/>
  <c r="AF634" i="2"/>
  <c r="AF635" i="2"/>
  <c r="AF636" i="2"/>
  <c r="AF637" i="2"/>
  <c r="AF638" i="2"/>
  <c r="AF639" i="2"/>
  <c r="AF640" i="2"/>
  <c r="AF641" i="2"/>
  <c r="AF642" i="2"/>
  <c r="AF643" i="2"/>
  <c r="AF644" i="2"/>
  <c r="AF645" i="2"/>
  <c r="AF646" i="2"/>
  <c r="AF647" i="2"/>
  <c r="AF648" i="2"/>
  <c r="AF649" i="2"/>
  <c r="AF650" i="2"/>
  <c r="AF651" i="2"/>
  <c r="AF652" i="2"/>
  <c r="AF653" i="2"/>
  <c r="AF654" i="2"/>
  <c r="AF655" i="2"/>
  <c r="AF656" i="2"/>
  <c r="AF657" i="2"/>
  <c r="AF658" i="2"/>
  <c r="AF659" i="2"/>
  <c r="AF660" i="2"/>
  <c r="AF661" i="2"/>
  <c r="AF662" i="2"/>
  <c r="AF663" i="2"/>
  <c r="AF664" i="2"/>
  <c r="AF665" i="2"/>
  <c r="AF666" i="2"/>
  <c r="AF667" i="2"/>
  <c r="AF668" i="2"/>
  <c r="AF669" i="2"/>
  <c r="AF670" i="2"/>
  <c r="AF671" i="2"/>
  <c r="AF672" i="2"/>
  <c r="AF673" i="2"/>
  <c r="AF674" i="2"/>
  <c r="AF675" i="2"/>
  <c r="AF676" i="2"/>
  <c r="AF677" i="2"/>
  <c r="AF678" i="2"/>
  <c r="AF679" i="2"/>
  <c r="AF680" i="2"/>
  <c r="AF681" i="2"/>
  <c r="AF682" i="2"/>
  <c r="AF683" i="2"/>
  <c r="AF684" i="2"/>
  <c r="AF685" i="2"/>
  <c r="AF686" i="2"/>
  <c r="AF687" i="2"/>
  <c r="AF688" i="2"/>
  <c r="AF689" i="2"/>
  <c r="AF690" i="2"/>
  <c r="AF691" i="2"/>
  <c r="AF692" i="2"/>
  <c r="AF693" i="2"/>
  <c r="AF694" i="2"/>
  <c r="AF695" i="2"/>
  <c r="AF696" i="2"/>
  <c r="AF697" i="2"/>
  <c r="AF698" i="2"/>
  <c r="AF699" i="2"/>
  <c r="AF700" i="2"/>
  <c r="AF701" i="2"/>
  <c r="AF702" i="2"/>
  <c r="AF703" i="2"/>
  <c r="AF704" i="2"/>
  <c r="AF705" i="2"/>
  <c r="AF706" i="2"/>
  <c r="AF707" i="2"/>
  <c r="AF708" i="2"/>
  <c r="AF709" i="2"/>
  <c r="AF710" i="2"/>
  <c r="AF711" i="2"/>
  <c r="AF712" i="2"/>
  <c r="AF713" i="2"/>
  <c r="AF714" i="2"/>
  <c r="AF715" i="2"/>
  <c r="AF716" i="2"/>
  <c r="AF717" i="2"/>
  <c r="AF718" i="2"/>
  <c r="AF719" i="2"/>
  <c r="AF720" i="2"/>
  <c r="AF721" i="2"/>
  <c r="AF722" i="2"/>
  <c r="AF723" i="2"/>
  <c r="AF724" i="2"/>
  <c r="AF725" i="2"/>
  <c r="AF726" i="2"/>
  <c r="AF727" i="2"/>
  <c r="AF728" i="2"/>
  <c r="AF729" i="2"/>
  <c r="AF730" i="2"/>
  <c r="AF731" i="2"/>
  <c r="AF732" i="2"/>
  <c r="AF733" i="2"/>
  <c r="AF734" i="2"/>
  <c r="AF735" i="2"/>
  <c r="AF736" i="2"/>
  <c r="AF737" i="2"/>
  <c r="AF738" i="2"/>
  <c r="AF739" i="2"/>
  <c r="AF740" i="2"/>
  <c r="AF741" i="2"/>
  <c r="AF742" i="2"/>
  <c r="AF743" i="2"/>
  <c r="AF744" i="2"/>
  <c r="AF745" i="2"/>
  <c r="AF746" i="2"/>
  <c r="AF747" i="2"/>
  <c r="AF748" i="2"/>
  <c r="AF749" i="2"/>
  <c r="AF750" i="2"/>
  <c r="AF751" i="2"/>
  <c r="AF752" i="2"/>
  <c r="AF753" i="2"/>
  <c r="AF754" i="2"/>
  <c r="AF755" i="2"/>
  <c r="AF756" i="2"/>
  <c r="AF757" i="2"/>
  <c r="AF758" i="2"/>
  <c r="AF759" i="2"/>
  <c r="AF760" i="2"/>
  <c r="AF761" i="2"/>
  <c r="AF762" i="2"/>
  <c r="AF763" i="2"/>
  <c r="AF764" i="2"/>
  <c r="AF765" i="2"/>
  <c r="AF766" i="2"/>
  <c r="AF767" i="2"/>
  <c r="AF768" i="2"/>
  <c r="AF769" i="2"/>
  <c r="AF770" i="2"/>
  <c r="AF771" i="2"/>
  <c r="AF772" i="2"/>
  <c r="AF773" i="2"/>
  <c r="AF774" i="2"/>
  <c r="AF775" i="2"/>
  <c r="AF776" i="2"/>
  <c r="AF777" i="2"/>
  <c r="AF778" i="2"/>
  <c r="AF779" i="2"/>
  <c r="AF780" i="2"/>
  <c r="AF781" i="2"/>
  <c r="AF782" i="2"/>
  <c r="AF783" i="2"/>
  <c r="AF784" i="2"/>
  <c r="AF785" i="2"/>
  <c r="AF786" i="2"/>
  <c r="AF787" i="2"/>
  <c r="AF788" i="2"/>
  <c r="AF789" i="2"/>
  <c r="AF790" i="2"/>
  <c r="AF791" i="2"/>
  <c r="AF792" i="2"/>
  <c r="AF793" i="2"/>
  <c r="AF794" i="2"/>
  <c r="AF795" i="2"/>
  <c r="AF796" i="2"/>
  <c r="AF797" i="2"/>
  <c r="AF798" i="2"/>
  <c r="AF799" i="2"/>
  <c r="AF800" i="2"/>
  <c r="AF801" i="2"/>
  <c r="AF802" i="2"/>
  <c r="AF803" i="2"/>
  <c r="AF804" i="2"/>
  <c r="AF805" i="2"/>
  <c r="AF806" i="2"/>
  <c r="AF807" i="2"/>
  <c r="AF808" i="2"/>
  <c r="AF809" i="2"/>
  <c r="AF810" i="2"/>
  <c r="AF811" i="2"/>
  <c r="AF812" i="2"/>
  <c r="AF813" i="2"/>
  <c r="AF814" i="2"/>
  <c r="AF815" i="2"/>
  <c r="AF816" i="2"/>
  <c r="AF817" i="2"/>
  <c r="AF818" i="2"/>
  <c r="AF819" i="2"/>
  <c r="AF820" i="2"/>
  <c r="AF821" i="2"/>
  <c r="AF822" i="2"/>
  <c r="AF823" i="2"/>
  <c r="AF824" i="2"/>
  <c r="AF825" i="2"/>
  <c r="AF826" i="2"/>
  <c r="AF827" i="2"/>
  <c r="AF828" i="2"/>
  <c r="AF829" i="2"/>
  <c r="AF830" i="2"/>
  <c r="AF831" i="2"/>
  <c r="AF832" i="2"/>
  <c r="AF833" i="2"/>
  <c r="AF834" i="2"/>
  <c r="AF835" i="2"/>
  <c r="AF836" i="2"/>
  <c r="AF837" i="2"/>
  <c r="AF838" i="2"/>
  <c r="AF839" i="2"/>
  <c r="AF840" i="2"/>
  <c r="AF841" i="2"/>
  <c r="AF842" i="2"/>
  <c r="AF843" i="2"/>
  <c r="AF844" i="2"/>
  <c r="AF845" i="2"/>
  <c r="AF846" i="2"/>
  <c r="AF847" i="2"/>
  <c r="AF848" i="2"/>
  <c r="AF849" i="2"/>
  <c r="AF850" i="2"/>
  <c r="AF851" i="2"/>
  <c r="AF852" i="2"/>
  <c r="AF853" i="2"/>
  <c r="AF854" i="2"/>
  <c r="AF855" i="2"/>
  <c r="AF856" i="2"/>
  <c r="AF857" i="2"/>
  <c r="AF858" i="2"/>
  <c r="AF859" i="2"/>
  <c r="AF860" i="2"/>
  <c r="AF861" i="2"/>
  <c r="AF862" i="2"/>
  <c r="AF863" i="2"/>
  <c r="AF864" i="2"/>
  <c r="AF865" i="2"/>
  <c r="AF866" i="2"/>
  <c r="AF867" i="2"/>
  <c r="AF868" i="2"/>
  <c r="AF869" i="2"/>
  <c r="AF870" i="2"/>
  <c r="AF871" i="2"/>
  <c r="AF872" i="2"/>
  <c r="AF873" i="2"/>
  <c r="AF874" i="2"/>
  <c r="AF875" i="2"/>
  <c r="AF876" i="2"/>
  <c r="AF877" i="2"/>
  <c r="AF878" i="2"/>
  <c r="AF879" i="2"/>
  <c r="AF880" i="2"/>
  <c r="AF881" i="2"/>
  <c r="AF882" i="2"/>
  <c r="AF883" i="2"/>
  <c r="AF884" i="2"/>
  <c r="AF885" i="2"/>
  <c r="AF886" i="2"/>
  <c r="AF887" i="2"/>
  <c r="AF888" i="2"/>
  <c r="AF889" i="2"/>
  <c r="AF890" i="2"/>
  <c r="AF891" i="2"/>
  <c r="AF892" i="2"/>
  <c r="AF893" i="2"/>
  <c r="AF894" i="2"/>
  <c r="AF895" i="2"/>
  <c r="AF896" i="2"/>
  <c r="AF897" i="2"/>
  <c r="AF898" i="2"/>
  <c r="AF899" i="2"/>
  <c r="AF900" i="2"/>
  <c r="AF901" i="2"/>
  <c r="AF902" i="2"/>
  <c r="AF903" i="2"/>
  <c r="AF904" i="2"/>
  <c r="AF905" i="2"/>
  <c r="AF906" i="2"/>
  <c r="AF907" i="2"/>
  <c r="AF908" i="2"/>
  <c r="AF909" i="2"/>
  <c r="AF910" i="2"/>
  <c r="AF911" i="2"/>
  <c r="AF912" i="2"/>
  <c r="AF913" i="2"/>
  <c r="AF914" i="2"/>
  <c r="AF915" i="2"/>
  <c r="AF916" i="2"/>
  <c r="AF917" i="2"/>
  <c r="AF918" i="2"/>
  <c r="AF919" i="2"/>
  <c r="AF920" i="2"/>
  <c r="AF921" i="2"/>
  <c r="AF922" i="2"/>
  <c r="AF923" i="2"/>
  <c r="AF924" i="2"/>
  <c r="AF925" i="2"/>
  <c r="AF926" i="2"/>
  <c r="AF927" i="2"/>
  <c r="AF928" i="2"/>
  <c r="AF929" i="2"/>
  <c r="AF930" i="2"/>
  <c r="AF931" i="2"/>
  <c r="AF932" i="2"/>
  <c r="AF933" i="2"/>
  <c r="AF934" i="2"/>
  <c r="AF935" i="2"/>
  <c r="AF936" i="2"/>
  <c r="AF937" i="2"/>
  <c r="AF938" i="2"/>
  <c r="AF939" i="2"/>
  <c r="AF940" i="2"/>
  <c r="AF941" i="2"/>
  <c r="AF942" i="2"/>
  <c r="AF943" i="2"/>
  <c r="AF944" i="2"/>
  <c r="AF945" i="2"/>
  <c r="AF946" i="2"/>
  <c r="AF947" i="2"/>
  <c r="AF948" i="2"/>
  <c r="AF949" i="2"/>
  <c r="AF950" i="2"/>
  <c r="AF951" i="2"/>
  <c r="AF952" i="2"/>
  <c r="AF953" i="2"/>
  <c r="AF954" i="2"/>
  <c r="AF955" i="2"/>
  <c r="AF956" i="2"/>
  <c r="AF957" i="2"/>
  <c r="AF958" i="2"/>
  <c r="AF959" i="2"/>
  <c r="AF960" i="2"/>
  <c r="AF961" i="2"/>
  <c r="AF962" i="2"/>
  <c r="AF963" i="2"/>
  <c r="AF964" i="2"/>
  <c r="AF965" i="2"/>
  <c r="AF966" i="2"/>
  <c r="AF967" i="2"/>
  <c r="AF968" i="2"/>
  <c r="AF969" i="2"/>
  <c r="AF970" i="2"/>
  <c r="AF971" i="2"/>
  <c r="AF972" i="2"/>
  <c r="AF973" i="2"/>
  <c r="AF974" i="2"/>
  <c r="AF975" i="2"/>
  <c r="AF976" i="2"/>
  <c r="AF977" i="2"/>
  <c r="AF978" i="2"/>
  <c r="AF979" i="2"/>
  <c r="AF980" i="2"/>
  <c r="AF981" i="2"/>
  <c r="AF982" i="2"/>
  <c r="AF983" i="2"/>
  <c r="AF984" i="2"/>
  <c r="AF985" i="2"/>
  <c r="AF986" i="2"/>
  <c r="AF987" i="2"/>
  <c r="AF988" i="2"/>
  <c r="AF989" i="2"/>
  <c r="AF990" i="2"/>
  <c r="AF991" i="2"/>
  <c r="AF992" i="2"/>
  <c r="AF993" i="2"/>
  <c r="AF994" i="2"/>
  <c r="AF995" i="2"/>
  <c r="AF996" i="2"/>
  <c r="AF997" i="2"/>
  <c r="AF998" i="2"/>
  <c r="AF999" i="2"/>
  <c r="AF1000" i="2"/>
  <c r="AF1001" i="2"/>
  <c r="AE2" i="2"/>
  <c r="AH2" i="2" s="1"/>
  <c r="AE3" i="2"/>
  <c r="AH3" i="2" s="1"/>
  <c r="AE4" i="2"/>
  <c r="AH4" i="2" s="1"/>
  <c r="AE5" i="2"/>
  <c r="AH5" i="2" s="1"/>
  <c r="AE6" i="2"/>
  <c r="AH6" i="2" s="1"/>
  <c r="AE7" i="2"/>
  <c r="AH7" i="2" s="1"/>
  <c r="AE8" i="2"/>
  <c r="AH8" i="2" s="1"/>
  <c r="AE9" i="2"/>
  <c r="AH9" i="2" s="1"/>
  <c r="AE10" i="2"/>
  <c r="AH10" i="2" s="1"/>
  <c r="AE11" i="2"/>
  <c r="AH11" i="2" s="1"/>
  <c r="AE12" i="2"/>
  <c r="AH12" i="2" s="1"/>
  <c r="AE13" i="2"/>
  <c r="AH13" i="2" s="1"/>
  <c r="AE14" i="2"/>
  <c r="AE15" i="2"/>
  <c r="AE16" i="2"/>
  <c r="AH16" i="2" s="1"/>
  <c r="AE17" i="2"/>
  <c r="AH17" i="2" s="1"/>
  <c r="AE18" i="2"/>
  <c r="AH18" i="2" s="1"/>
  <c r="AE19" i="2"/>
  <c r="AH19" i="2" s="1"/>
  <c r="AE20" i="2"/>
  <c r="AH20" i="2" s="1"/>
  <c r="AE21" i="2"/>
  <c r="AH21" i="2" s="1"/>
  <c r="AE22" i="2"/>
  <c r="AH22" i="2" s="1"/>
  <c r="AE23" i="2"/>
  <c r="AE24" i="2"/>
  <c r="AH24" i="2" s="1"/>
  <c r="AE25" i="2"/>
  <c r="AH25" i="2" s="1"/>
  <c r="AE26" i="2"/>
  <c r="AH26" i="2" s="1"/>
  <c r="AE27" i="2"/>
  <c r="AH27" i="2" s="1"/>
  <c r="AE28" i="2"/>
  <c r="AH28" i="2" s="1"/>
  <c r="AE29" i="2"/>
  <c r="AH29" i="2" s="1"/>
  <c r="AE30" i="2"/>
  <c r="AH30" i="2" s="1"/>
  <c r="AE31" i="2"/>
  <c r="AH31" i="2" s="1"/>
  <c r="AE32" i="2"/>
  <c r="AH32" i="2" s="1"/>
  <c r="AE33" i="2"/>
  <c r="AH33" i="2" s="1"/>
  <c r="AE34" i="2"/>
  <c r="AH34" i="2" s="1"/>
  <c r="AE35" i="2"/>
  <c r="AE36" i="2"/>
  <c r="AH36" i="2" s="1"/>
  <c r="AE37" i="2"/>
  <c r="AE38" i="2"/>
  <c r="AH38" i="2" s="1"/>
  <c r="AE39" i="2"/>
  <c r="AH39" i="2" s="1"/>
  <c r="AE40" i="2"/>
  <c r="AH40" i="2" s="1"/>
  <c r="AE41" i="2"/>
  <c r="AH41" i="2" s="1"/>
  <c r="AE42" i="2"/>
  <c r="AH42" i="2" s="1"/>
  <c r="AE43" i="2"/>
  <c r="AH43" i="2" s="1"/>
  <c r="AE44" i="2"/>
  <c r="AH44" i="2" s="1"/>
  <c r="AE45" i="2"/>
  <c r="AH45" i="2" s="1"/>
  <c r="AE46" i="2"/>
  <c r="AH46" i="2" s="1"/>
  <c r="AE47" i="2"/>
  <c r="AH47" i="2" s="1"/>
  <c r="AE48" i="2"/>
  <c r="AH48" i="2" s="1"/>
  <c r="AE49" i="2"/>
  <c r="AH49" i="2" s="1"/>
  <c r="AE50" i="2"/>
  <c r="AH50" i="2" s="1"/>
  <c r="AE51" i="2"/>
  <c r="AH51" i="2" s="1"/>
  <c r="AE52" i="2"/>
  <c r="AH52" i="2" s="1"/>
  <c r="AE53" i="2"/>
  <c r="AH53" i="2" s="1"/>
  <c r="AE54" i="2"/>
  <c r="AH54" i="2" s="1"/>
  <c r="AE55" i="2"/>
  <c r="AH55" i="2" s="1"/>
  <c r="AE56" i="2"/>
  <c r="AH56" i="2" s="1"/>
  <c r="AE57" i="2"/>
  <c r="AH57" i="2" s="1"/>
  <c r="AE58" i="2"/>
  <c r="AH58" i="2" s="1"/>
  <c r="AE59" i="2"/>
  <c r="AH59" i="2" s="1"/>
  <c r="AE60" i="2"/>
  <c r="AE61" i="2"/>
  <c r="AE62" i="2"/>
  <c r="AE63" i="2"/>
  <c r="AE64" i="2"/>
  <c r="AH64" i="2" s="1"/>
  <c r="AE65" i="2"/>
  <c r="AH65" i="2" s="1"/>
  <c r="AE66" i="2"/>
  <c r="AH66" i="2" s="1"/>
  <c r="AE67" i="2"/>
  <c r="AH67" i="2" s="1"/>
  <c r="AE68" i="2"/>
  <c r="AH68" i="2" s="1"/>
  <c r="AE69" i="2"/>
  <c r="AH69" i="2" s="1"/>
  <c r="AE70" i="2"/>
  <c r="AH70" i="2" s="1"/>
  <c r="AE71" i="2"/>
  <c r="AH71" i="2" s="1"/>
  <c r="AE72" i="2"/>
  <c r="AH72" i="2" s="1"/>
  <c r="AE73" i="2"/>
  <c r="AH73" i="2" s="1"/>
  <c r="AE74" i="2"/>
  <c r="AH74" i="2" s="1"/>
  <c r="AE75" i="2"/>
  <c r="AH75" i="2" s="1"/>
  <c r="AE76" i="2"/>
  <c r="AH76" i="2" s="1"/>
  <c r="AE77" i="2"/>
  <c r="AH77" i="2" s="1"/>
  <c r="AE78" i="2"/>
  <c r="AH78" i="2" s="1"/>
  <c r="AE79" i="2"/>
  <c r="AH79" i="2" s="1"/>
  <c r="AE80" i="2"/>
  <c r="AH80" i="2" s="1"/>
  <c r="AE81" i="2"/>
  <c r="AH81" i="2" s="1"/>
  <c r="AE82" i="2"/>
  <c r="AH82" i="2" s="1"/>
  <c r="AE83" i="2"/>
  <c r="AH83" i="2" s="1"/>
  <c r="AE84" i="2"/>
  <c r="AH84" i="2" s="1"/>
  <c r="AE85" i="2"/>
  <c r="AH85" i="2" s="1"/>
  <c r="AE86" i="2"/>
  <c r="AH86" i="2" s="1"/>
  <c r="AE87" i="2"/>
  <c r="AE88" i="2"/>
  <c r="AH88" i="2" s="1"/>
  <c r="AE89" i="2"/>
  <c r="AH89" i="2" s="1"/>
  <c r="AE90" i="2"/>
  <c r="AH90" i="2" s="1"/>
  <c r="AE91" i="2"/>
  <c r="AH91" i="2" s="1"/>
  <c r="AE92" i="2"/>
  <c r="AH92" i="2" s="1"/>
  <c r="AE93" i="2"/>
  <c r="AH93" i="2" s="1"/>
  <c r="AE94" i="2"/>
  <c r="AH94" i="2" s="1"/>
  <c r="AE95" i="2"/>
  <c r="AH95" i="2" s="1"/>
  <c r="AE96" i="2"/>
  <c r="AH96" i="2" s="1"/>
  <c r="AE97" i="2"/>
  <c r="AH97" i="2" s="1"/>
  <c r="AE98" i="2"/>
  <c r="AH98" i="2" s="1"/>
  <c r="AE99" i="2"/>
  <c r="AH99" i="2" s="1"/>
  <c r="AE100" i="2"/>
  <c r="AH100" i="2" s="1"/>
  <c r="AE101" i="2"/>
  <c r="AH101" i="2" s="1"/>
  <c r="AE102" i="2"/>
  <c r="AH102" i="2" s="1"/>
  <c r="AE103" i="2"/>
  <c r="AH103" i="2" s="1"/>
  <c r="AE104" i="2"/>
  <c r="AH104" i="2" s="1"/>
  <c r="AE105" i="2"/>
  <c r="AH105" i="2" s="1"/>
  <c r="AE106" i="2"/>
  <c r="AH106" i="2" s="1"/>
  <c r="AE107" i="2"/>
  <c r="AE108" i="2"/>
  <c r="AE109" i="2"/>
  <c r="AE110" i="2"/>
  <c r="AH110" i="2" s="1"/>
  <c r="AE111" i="2"/>
  <c r="AE112" i="2"/>
  <c r="AH112" i="2" s="1"/>
  <c r="AE113" i="2"/>
  <c r="AH113" i="2" s="1"/>
  <c r="AE114" i="2"/>
  <c r="AH114" i="2" s="1"/>
  <c r="AE115" i="2"/>
  <c r="AH115" i="2" s="1"/>
  <c r="AE116" i="2"/>
  <c r="AH116" i="2" s="1"/>
  <c r="AE117" i="2"/>
  <c r="AH117" i="2" s="1"/>
  <c r="AE118" i="2"/>
  <c r="AH118" i="2" s="1"/>
  <c r="AE119" i="2"/>
  <c r="AE120" i="2"/>
  <c r="AH120" i="2" s="1"/>
  <c r="AE121" i="2"/>
  <c r="AH121" i="2" s="1"/>
  <c r="AE122" i="2"/>
  <c r="AH122" i="2" s="1"/>
  <c r="AE123" i="2"/>
  <c r="AH123" i="2" s="1"/>
  <c r="AE124" i="2"/>
  <c r="AH124" i="2" s="1"/>
  <c r="AE125" i="2"/>
  <c r="AH125" i="2" s="1"/>
  <c r="AE126" i="2"/>
  <c r="AH126" i="2" s="1"/>
  <c r="AE127" i="2"/>
  <c r="AH127" i="2" s="1"/>
  <c r="AE128" i="2"/>
  <c r="AH128" i="2" s="1"/>
  <c r="AE129" i="2"/>
  <c r="AH129" i="2" s="1"/>
  <c r="AE130" i="2"/>
  <c r="AH130" i="2" s="1"/>
  <c r="AE131" i="2"/>
  <c r="AH131" i="2" s="1"/>
  <c r="AE132" i="2"/>
  <c r="AH132" i="2" s="1"/>
  <c r="AE133" i="2"/>
  <c r="AH133" i="2" s="1"/>
  <c r="AE134" i="2"/>
  <c r="AE135" i="2"/>
  <c r="AE136" i="2"/>
  <c r="AH136" i="2" s="1"/>
  <c r="AE137" i="2"/>
  <c r="AH137" i="2" s="1"/>
  <c r="AE138" i="2"/>
  <c r="AH138" i="2" s="1"/>
  <c r="AE139" i="2"/>
  <c r="AE140" i="2"/>
  <c r="AH140" i="2" s="1"/>
  <c r="AE141" i="2"/>
  <c r="AH141" i="2" s="1"/>
  <c r="AE142" i="2"/>
  <c r="AH142" i="2" s="1"/>
  <c r="AE143" i="2"/>
  <c r="AE144" i="2"/>
  <c r="AH144" i="2" s="1"/>
  <c r="AE145" i="2"/>
  <c r="AH145" i="2" s="1"/>
  <c r="AE146" i="2"/>
  <c r="AH146" i="2" s="1"/>
  <c r="AE147" i="2"/>
  <c r="AH147" i="2" s="1"/>
  <c r="AE148" i="2"/>
  <c r="AH148" i="2" s="1"/>
  <c r="AE149" i="2"/>
  <c r="AH149" i="2" s="1"/>
  <c r="AE150" i="2"/>
  <c r="AH150" i="2" s="1"/>
  <c r="AE151" i="2"/>
  <c r="AH151" i="2" s="1"/>
  <c r="AE152" i="2"/>
  <c r="AH152" i="2" s="1"/>
  <c r="AE153" i="2"/>
  <c r="AH153" i="2" s="1"/>
  <c r="AE154" i="2"/>
  <c r="AH154" i="2" s="1"/>
  <c r="AE155" i="2"/>
  <c r="AE156" i="2"/>
  <c r="AH156" i="2" s="1"/>
  <c r="AE157" i="2"/>
  <c r="AE158" i="2"/>
  <c r="AH158" i="2" s="1"/>
  <c r="AE159" i="2"/>
  <c r="AE160" i="2"/>
  <c r="AH160" i="2" s="1"/>
  <c r="AE161" i="2"/>
  <c r="AH161" i="2" s="1"/>
  <c r="AE162" i="2"/>
  <c r="AH162" i="2" s="1"/>
  <c r="AE163" i="2"/>
  <c r="AH163" i="2" s="1"/>
  <c r="AE164" i="2"/>
  <c r="AH164" i="2" s="1"/>
  <c r="AE165" i="2"/>
  <c r="AH165" i="2" s="1"/>
  <c r="AE166" i="2"/>
  <c r="AE167" i="2"/>
  <c r="AH167" i="2" s="1"/>
  <c r="AE168" i="2"/>
  <c r="AH168" i="2" s="1"/>
  <c r="AE169" i="2"/>
  <c r="AH169" i="2" s="1"/>
  <c r="AE170" i="2"/>
  <c r="AH170" i="2" s="1"/>
  <c r="AE171" i="2"/>
  <c r="AH171" i="2" s="1"/>
  <c r="AE172" i="2"/>
  <c r="AH172" i="2" s="1"/>
  <c r="AE173" i="2"/>
  <c r="AH173" i="2" s="1"/>
  <c r="AE174" i="2"/>
  <c r="AH174" i="2" s="1"/>
  <c r="AE175" i="2"/>
  <c r="AE176" i="2"/>
  <c r="AH176" i="2" s="1"/>
  <c r="AE177" i="2"/>
  <c r="AH177" i="2" s="1"/>
  <c r="AE178" i="2"/>
  <c r="AH178" i="2" s="1"/>
  <c r="AE179" i="2"/>
  <c r="AE180" i="2"/>
  <c r="AH180" i="2" s="1"/>
  <c r="AE181" i="2"/>
  <c r="AH181" i="2" s="1"/>
  <c r="AE182" i="2"/>
  <c r="AH182" i="2" s="1"/>
  <c r="AE183" i="2"/>
  <c r="AH183" i="2" s="1"/>
  <c r="AE184" i="2"/>
  <c r="AH184" i="2" s="1"/>
  <c r="AE185" i="2"/>
  <c r="AH185" i="2" s="1"/>
  <c r="AE186" i="2"/>
  <c r="AH186" i="2" s="1"/>
  <c r="AE187" i="2"/>
  <c r="AH187" i="2" s="1"/>
  <c r="AE188" i="2"/>
  <c r="AH188" i="2" s="1"/>
  <c r="AE189" i="2"/>
  <c r="AH189" i="2" s="1"/>
  <c r="AE190" i="2"/>
  <c r="AH190" i="2" s="1"/>
  <c r="AE191" i="2"/>
  <c r="AH191" i="2" s="1"/>
  <c r="AE192" i="2"/>
  <c r="AH192" i="2" s="1"/>
  <c r="AE193" i="2"/>
  <c r="AH193" i="2" s="1"/>
  <c r="AE194" i="2"/>
  <c r="AH194" i="2" s="1"/>
  <c r="AE195" i="2"/>
  <c r="AH195" i="2" s="1"/>
  <c r="AE196" i="2"/>
  <c r="AH196" i="2" s="1"/>
  <c r="AE197" i="2"/>
  <c r="AH197" i="2" s="1"/>
  <c r="AE198" i="2"/>
  <c r="AH198" i="2" s="1"/>
  <c r="AE199" i="2"/>
  <c r="AE200" i="2"/>
  <c r="AH200" i="2" s="1"/>
  <c r="AE201" i="2"/>
  <c r="AH201" i="2" s="1"/>
  <c r="AE202" i="2"/>
  <c r="AH202" i="2" s="1"/>
  <c r="AE203" i="2"/>
  <c r="AH203" i="2" s="1"/>
  <c r="AE204" i="2"/>
  <c r="AH204" i="2" s="1"/>
  <c r="AE205" i="2"/>
  <c r="AH205" i="2" s="1"/>
  <c r="AE206" i="2"/>
  <c r="AE207" i="2"/>
  <c r="AE208" i="2"/>
  <c r="AH208" i="2" s="1"/>
  <c r="AE209" i="2"/>
  <c r="AH209" i="2" s="1"/>
  <c r="AE210" i="2"/>
  <c r="AH210" i="2" s="1"/>
  <c r="AE211" i="2"/>
  <c r="AH211" i="2" s="1"/>
  <c r="AE212" i="2"/>
  <c r="AH212" i="2" s="1"/>
  <c r="AE213" i="2"/>
  <c r="AH213" i="2" s="1"/>
  <c r="AE214" i="2"/>
  <c r="AH214" i="2" s="1"/>
  <c r="AE215" i="2"/>
  <c r="AE216" i="2"/>
  <c r="AH216" i="2" s="1"/>
  <c r="AE217" i="2"/>
  <c r="AH217" i="2" s="1"/>
  <c r="AE218" i="2"/>
  <c r="AH218" i="2" s="1"/>
  <c r="AE219" i="2"/>
  <c r="AH219" i="2" s="1"/>
  <c r="AE220" i="2"/>
  <c r="AH220" i="2" s="1"/>
  <c r="AE221" i="2"/>
  <c r="AH221" i="2" s="1"/>
  <c r="AE222" i="2"/>
  <c r="AH222" i="2" s="1"/>
  <c r="AE223" i="2"/>
  <c r="AE224" i="2"/>
  <c r="AH224" i="2" s="1"/>
  <c r="AE225" i="2"/>
  <c r="AH225" i="2" s="1"/>
  <c r="AE226" i="2"/>
  <c r="AH226" i="2" s="1"/>
  <c r="AE227" i="2"/>
  <c r="AH227" i="2" s="1"/>
  <c r="AE228" i="2"/>
  <c r="AH228" i="2" s="1"/>
  <c r="AE229" i="2"/>
  <c r="AH229" i="2" s="1"/>
  <c r="AE230" i="2"/>
  <c r="AH230" i="2" s="1"/>
  <c r="AE231" i="2"/>
  <c r="AH231" i="2" s="1"/>
  <c r="AE232" i="2"/>
  <c r="AH232" i="2" s="1"/>
  <c r="AE233" i="2"/>
  <c r="AH233" i="2" s="1"/>
  <c r="AE234" i="2"/>
  <c r="AH234" i="2" s="1"/>
  <c r="AE235" i="2"/>
  <c r="AH235" i="2" s="1"/>
  <c r="AE236" i="2"/>
  <c r="AE237" i="2"/>
  <c r="AE238" i="2"/>
  <c r="AE239" i="2"/>
  <c r="AE240" i="2"/>
  <c r="AH240" i="2" s="1"/>
  <c r="AE241" i="2"/>
  <c r="AH241" i="2" s="1"/>
  <c r="AE242" i="2"/>
  <c r="AH242" i="2" s="1"/>
  <c r="AE243" i="2"/>
  <c r="AH243" i="2" s="1"/>
  <c r="AE244" i="2"/>
  <c r="AH244" i="2" s="1"/>
  <c r="AE245" i="2"/>
  <c r="AH245" i="2" s="1"/>
  <c r="AE246" i="2"/>
  <c r="AH246" i="2" s="1"/>
  <c r="AE247" i="2"/>
  <c r="AE248" i="2"/>
  <c r="AH248" i="2" s="1"/>
  <c r="AE249" i="2"/>
  <c r="AH249" i="2" s="1"/>
  <c r="AE250" i="2"/>
  <c r="AH250" i="2" s="1"/>
  <c r="AE251" i="2"/>
  <c r="AH251" i="2" s="1"/>
  <c r="AE252" i="2"/>
  <c r="AH252" i="2" s="1"/>
  <c r="AE253" i="2"/>
  <c r="AH253" i="2" s="1"/>
  <c r="AE254" i="2"/>
  <c r="AH254" i="2" s="1"/>
  <c r="AE255" i="2"/>
  <c r="AH255" i="2" s="1"/>
  <c r="AE256" i="2"/>
  <c r="AH256" i="2" s="1"/>
  <c r="AE257" i="2"/>
  <c r="AH257" i="2" s="1"/>
  <c r="AE258" i="2"/>
  <c r="AH258" i="2" s="1"/>
  <c r="AE259" i="2"/>
  <c r="AH259" i="2" s="1"/>
  <c r="AE260" i="2"/>
  <c r="AH260" i="2" s="1"/>
  <c r="AE261" i="2"/>
  <c r="AH261" i="2" s="1"/>
  <c r="AE262" i="2"/>
  <c r="AH262" i="2" s="1"/>
  <c r="AE263" i="2"/>
  <c r="AE264" i="2"/>
  <c r="AH264" i="2" s="1"/>
  <c r="AE265" i="2"/>
  <c r="AH265" i="2" s="1"/>
  <c r="AE266" i="2"/>
  <c r="AH266" i="2" s="1"/>
  <c r="AE267" i="2"/>
  <c r="AH267" i="2" s="1"/>
  <c r="AE268" i="2"/>
  <c r="AH268" i="2" s="1"/>
  <c r="AE269" i="2"/>
  <c r="AH269" i="2" s="1"/>
  <c r="AE270" i="2"/>
  <c r="AH270" i="2" s="1"/>
  <c r="AE271" i="2"/>
  <c r="AE272" i="2"/>
  <c r="AH272" i="2" s="1"/>
  <c r="AE273" i="2"/>
  <c r="AH273" i="2" s="1"/>
  <c r="AE274" i="2"/>
  <c r="AH274" i="2" s="1"/>
  <c r="AE275" i="2"/>
  <c r="AE276" i="2"/>
  <c r="AH276" i="2" s="1"/>
  <c r="AE277" i="2"/>
  <c r="AH277" i="2" s="1"/>
  <c r="AE278" i="2"/>
  <c r="AH278" i="2" s="1"/>
  <c r="AE279" i="2"/>
  <c r="AH279" i="2" s="1"/>
  <c r="AE280" i="2"/>
  <c r="AH280" i="2" s="1"/>
  <c r="AE281" i="2"/>
  <c r="AH281" i="2" s="1"/>
  <c r="AE282" i="2"/>
  <c r="AH282" i="2" s="1"/>
  <c r="AE283" i="2"/>
  <c r="AE284" i="2"/>
  <c r="AE285" i="2"/>
  <c r="AE286" i="2"/>
  <c r="AH286" i="2" s="1"/>
  <c r="AE287" i="2"/>
  <c r="AE288" i="2"/>
  <c r="AH288" i="2" s="1"/>
  <c r="AE289" i="2"/>
  <c r="AH289" i="2" s="1"/>
  <c r="AE290" i="2"/>
  <c r="AH290" i="2" s="1"/>
  <c r="AE291" i="2"/>
  <c r="AH291" i="2" s="1"/>
  <c r="AE292" i="2"/>
  <c r="AH292" i="2" s="1"/>
  <c r="AE293" i="2"/>
  <c r="AH293" i="2" s="1"/>
  <c r="AE294" i="2"/>
  <c r="AH294" i="2" s="1"/>
  <c r="AE295" i="2"/>
  <c r="AH295" i="2" s="1"/>
  <c r="AE296" i="2"/>
  <c r="AH296" i="2" s="1"/>
  <c r="AE297" i="2"/>
  <c r="AH297" i="2" s="1"/>
  <c r="AE298" i="2"/>
  <c r="AH298" i="2" s="1"/>
  <c r="AE299" i="2"/>
  <c r="AH299" i="2" s="1"/>
  <c r="AE300" i="2"/>
  <c r="AH300" i="2" s="1"/>
  <c r="AE301" i="2"/>
  <c r="AH301" i="2" s="1"/>
  <c r="AE302" i="2"/>
  <c r="AH302" i="2" s="1"/>
  <c r="AE303" i="2"/>
  <c r="AH303" i="2" s="1"/>
  <c r="AE304" i="2"/>
  <c r="AH304" i="2" s="1"/>
  <c r="AE305" i="2"/>
  <c r="AH305" i="2" s="1"/>
  <c r="AE306" i="2"/>
  <c r="AH306" i="2" s="1"/>
  <c r="AE307" i="2"/>
  <c r="AH307" i="2" s="1"/>
  <c r="AE308" i="2"/>
  <c r="AE309" i="2"/>
  <c r="AE310" i="2"/>
  <c r="AE311" i="2"/>
  <c r="AE312" i="2"/>
  <c r="AH312" i="2" s="1"/>
  <c r="AE313" i="2"/>
  <c r="AH313" i="2" s="1"/>
  <c r="AE314" i="2"/>
  <c r="AH314" i="2" s="1"/>
  <c r="AE315" i="2"/>
  <c r="AH315" i="2" s="1"/>
  <c r="AE316" i="2"/>
  <c r="AH316" i="2" s="1"/>
  <c r="AE317" i="2"/>
  <c r="AH317" i="2" s="1"/>
  <c r="AE318" i="2"/>
  <c r="AH318" i="2" s="1"/>
  <c r="AE319" i="2"/>
  <c r="AH319" i="2" s="1"/>
  <c r="AE320" i="2"/>
  <c r="AH320" i="2" s="1"/>
  <c r="AE321" i="2"/>
  <c r="AH321" i="2" s="1"/>
  <c r="AE322" i="2"/>
  <c r="AH322" i="2" s="1"/>
  <c r="AE323" i="2"/>
  <c r="AH323" i="2" s="1"/>
  <c r="AE324" i="2"/>
  <c r="AH324" i="2" s="1"/>
  <c r="AE325" i="2"/>
  <c r="AH325" i="2" s="1"/>
  <c r="AE326" i="2"/>
  <c r="AH326" i="2" s="1"/>
  <c r="AE327" i="2"/>
  <c r="AE328" i="2"/>
  <c r="AH328" i="2" s="1"/>
  <c r="AE329" i="2"/>
  <c r="AH329" i="2" s="1"/>
  <c r="AE330" i="2"/>
  <c r="AH330" i="2" s="1"/>
  <c r="AE331" i="2"/>
  <c r="AH331" i="2" s="1"/>
  <c r="AE332" i="2"/>
  <c r="AH332" i="2" s="1"/>
  <c r="AE333" i="2"/>
  <c r="AH333" i="2" s="1"/>
  <c r="AE334" i="2"/>
  <c r="AH334" i="2" s="1"/>
  <c r="AE335" i="2"/>
  <c r="AE336" i="2"/>
  <c r="AH336" i="2" s="1"/>
  <c r="AE337" i="2"/>
  <c r="AH337" i="2" s="1"/>
  <c r="AE338" i="2"/>
  <c r="AH338" i="2" s="1"/>
  <c r="AE339" i="2"/>
  <c r="AH339" i="2" s="1"/>
  <c r="AE340" i="2"/>
  <c r="AH340" i="2" s="1"/>
  <c r="AE341" i="2"/>
  <c r="AH341" i="2" s="1"/>
  <c r="AE342" i="2"/>
  <c r="AH342" i="2" s="1"/>
  <c r="AE343" i="2"/>
  <c r="AE344" i="2"/>
  <c r="AH344" i="2" s="1"/>
  <c r="AE345" i="2"/>
  <c r="AH345" i="2" s="1"/>
  <c r="AE346" i="2"/>
  <c r="AH346" i="2" s="1"/>
  <c r="AE347" i="2"/>
  <c r="AH347" i="2" s="1"/>
  <c r="AE348" i="2"/>
  <c r="AH348" i="2" s="1"/>
  <c r="AE349" i="2"/>
  <c r="AH349" i="2" s="1"/>
  <c r="AE350" i="2"/>
  <c r="AH350" i="2" s="1"/>
  <c r="AE351" i="2"/>
  <c r="AE352" i="2"/>
  <c r="AH352" i="2" s="1"/>
  <c r="AE353" i="2"/>
  <c r="AH353" i="2" s="1"/>
  <c r="AE354" i="2"/>
  <c r="AH354" i="2" s="1"/>
  <c r="AE355" i="2"/>
  <c r="AE356" i="2"/>
  <c r="AE357" i="2"/>
  <c r="AE358" i="2"/>
  <c r="AH358" i="2" s="1"/>
  <c r="AE359" i="2"/>
  <c r="AH359" i="2" s="1"/>
  <c r="AE360" i="2"/>
  <c r="AH360" i="2" s="1"/>
  <c r="AE361" i="2"/>
  <c r="AH361" i="2" s="1"/>
  <c r="AE362" i="2"/>
  <c r="AH362" i="2" s="1"/>
  <c r="AE363" i="2"/>
  <c r="AH363" i="2" s="1"/>
  <c r="AE364" i="2"/>
  <c r="AH364" i="2" s="1"/>
  <c r="AE365" i="2"/>
  <c r="AH365" i="2" s="1"/>
  <c r="AE366" i="2"/>
  <c r="AH366" i="2" s="1"/>
  <c r="AE367" i="2"/>
  <c r="AH367" i="2" s="1"/>
  <c r="AE368" i="2"/>
  <c r="AH368" i="2" s="1"/>
  <c r="AE369" i="2"/>
  <c r="AH369" i="2" s="1"/>
  <c r="AE370" i="2"/>
  <c r="AH370" i="2" s="1"/>
  <c r="AE371" i="2"/>
  <c r="AH371" i="2" s="1"/>
  <c r="AE372" i="2"/>
  <c r="AH372" i="2" s="1"/>
  <c r="AE373" i="2"/>
  <c r="AH373" i="2" s="1"/>
  <c r="AE374" i="2"/>
  <c r="AH374" i="2" s="1"/>
  <c r="AE375" i="2"/>
  <c r="AE376" i="2"/>
  <c r="AH376" i="2" s="1"/>
  <c r="AE377" i="2"/>
  <c r="AH377" i="2" s="1"/>
  <c r="AE378" i="2"/>
  <c r="AH378" i="2" s="1"/>
  <c r="AE379" i="2"/>
  <c r="AH379" i="2" s="1"/>
  <c r="AE380" i="2"/>
  <c r="AE381" i="2"/>
  <c r="AE382" i="2"/>
  <c r="AE383" i="2"/>
  <c r="AH383" i="2" s="1"/>
  <c r="AE384" i="2"/>
  <c r="AH384" i="2" s="1"/>
  <c r="AE385" i="2"/>
  <c r="AH385" i="2" s="1"/>
  <c r="AE386" i="2"/>
  <c r="AH386" i="2" s="1"/>
  <c r="AE387" i="2"/>
  <c r="AH387" i="2" s="1"/>
  <c r="AE388" i="2"/>
  <c r="AH388" i="2" s="1"/>
  <c r="AE389" i="2"/>
  <c r="AH389" i="2" s="1"/>
  <c r="AE390" i="2"/>
  <c r="AH390" i="2" s="1"/>
  <c r="AE391" i="2"/>
  <c r="AH391" i="2" s="1"/>
  <c r="AE392" i="2"/>
  <c r="AH392" i="2" s="1"/>
  <c r="AE393" i="2"/>
  <c r="AH393" i="2" s="1"/>
  <c r="AE394" i="2"/>
  <c r="AH394" i="2" s="1"/>
  <c r="AE395" i="2"/>
  <c r="AE396" i="2"/>
  <c r="AH396" i="2" s="1"/>
  <c r="AE397" i="2"/>
  <c r="AH397" i="2" s="1"/>
  <c r="AE398" i="2"/>
  <c r="AH398" i="2" s="1"/>
  <c r="AE399" i="2"/>
  <c r="AE400" i="2"/>
  <c r="AH400" i="2" s="1"/>
  <c r="AE401" i="2"/>
  <c r="AH401" i="2" s="1"/>
  <c r="AE402" i="2"/>
  <c r="AH402" i="2" s="1"/>
  <c r="AE403" i="2"/>
  <c r="AH403" i="2" s="1"/>
  <c r="AE404" i="2"/>
  <c r="AH404" i="2" s="1"/>
  <c r="AE405" i="2"/>
  <c r="AH405" i="2" s="1"/>
  <c r="AE406" i="2"/>
  <c r="AH406" i="2" s="1"/>
  <c r="AE407" i="2"/>
  <c r="AH407" i="2" s="1"/>
  <c r="AE408" i="2"/>
  <c r="AH408" i="2" s="1"/>
  <c r="AE409" i="2"/>
  <c r="AH409" i="2" s="1"/>
  <c r="AE410" i="2"/>
  <c r="AH410" i="2" s="1"/>
  <c r="AE411" i="2"/>
  <c r="AH411" i="2" s="1"/>
  <c r="AE412" i="2"/>
  <c r="AH412" i="2" s="1"/>
  <c r="AE413" i="2"/>
  <c r="AH413" i="2" s="1"/>
  <c r="AE414" i="2"/>
  <c r="AH414" i="2" s="1"/>
  <c r="AE415" i="2"/>
  <c r="AH415" i="2" s="1"/>
  <c r="AE416" i="2"/>
  <c r="AH416" i="2" s="1"/>
  <c r="AE417" i="2"/>
  <c r="AE418" i="2"/>
  <c r="AH418" i="2" s="1"/>
  <c r="AE419" i="2"/>
  <c r="AE420" i="2"/>
  <c r="AH420" i="2" s="1"/>
  <c r="AE421" i="2"/>
  <c r="AH421" i="2" s="1"/>
  <c r="AE422" i="2"/>
  <c r="AH422" i="2" s="1"/>
  <c r="AE423" i="2"/>
  <c r="AH423" i="2" s="1"/>
  <c r="AE424" i="2"/>
  <c r="AH424" i="2" s="1"/>
  <c r="AE425" i="2"/>
  <c r="AH425" i="2" s="1"/>
  <c r="AE426" i="2"/>
  <c r="AH426" i="2" s="1"/>
  <c r="AE427" i="2"/>
  <c r="AH427" i="2" s="1"/>
  <c r="AE428" i="2"/>
  <c r="AE429" i="2"/>
  <c r="AH429" i="2" s="1"/>
  <c r="AE430" i="2"/>
  <c r="AH430" i="2" s="1"/>
  <c r="AE431" i="2"/>
  <c r="AH431" i="2" s="1"/>
  <c r="AE432" i="2"/>
  <c r="AH432" i="2" s="1"/>
  <c r="AE433" i="2"/>
  <c r="AH433" i="2" s="1"/>
  <c r="AE434" i="2"/>
  <c r="AH434" i="2" s="1"/>
  <c r="AE435" i="2"/>
  <c r="AH435" i="2" s="1"/>
  <c r="AE436" i="2"/>
  <c r="AH436" i="2" s="1"/>
  <c r="AE437" i="2"/>
  <c r="AH437" i="2" s="1"/>
  <c r="AE438" i="2"/>
  <c r="AH438" i="2" s="1"/>
  <c r="AE439" i="2"/>
  <c r="AE440" i="2"/>
  <c r="AH440" i="2" s="1"/>
  <c r="AE441" i="2"/>
  <c r="AH441" i="2" s="1"/>
  <c r="AE442" i="2"/>
  <c r="AH442" i="2" s="1"/>
  <c r="AE443" i="2"/>
  <c r="AH443" i="2" s="1"/>
  <c r="AE444" i="2"/>
  <c r="AH444" i="2" s="1"/>
  <c r="AE445" i="2"/>
  <c r="AH445" i="2" s="1"/>
  <c r="AE446" i="2"/>
  <c r="AH446" i="2" s="1"/>
  <c r="AE447" i="2"/>
  <c r="AE448" i="2"/>
  <c r="AH448" i="2" s="1"/>
  <c r="AE449" i="2"/>
  <c r="AE450" i="2"/>
  <c r="AH450" i="2" s="1"/>
  <c r="AE451" i="2"/>
  <c r="AH451" i="2" s="1"/>
  <c r="AE452" i="2"/>
  <c r="AH452" i="2" s="1"/>
  <c r="AE453" i="2"/>
  <c r="AE454" i="2"/>
  <c r="AH454" i="2" s="1"/>
  <c r="AE455" i="2"/>
  <c r="AH455" i="2" s="1"/>
  <c r="AE456" i="2"/>
  <c r="AH456" i="2" s="1"/>
  <c r="AE457" i="2"/>
  <c r="AH457" i="2" s="1"/>
  <c r="AE458" i="2"/>
  <c r="AH458" i="2" s="1"/>
  <c r="AE459" i="2"/>
  <c r="AH459" i="2" s="1"/>
  <c r="AE460" i="2"/>
  <c r="AH460" i="2" s="1"/>
  <c r="AE461" i="2"/>
  <c r="AH461" i="2" s="1"/>
  <c r="AE462" i="2"/>
  <c r="AH462" i="2" s="1"/>
  <c r="AE463" i="2"/>
  <c r="AE464" i="2"/>
  <c r="AH464" i="2" s="1"/>
  <c r="AE465" i="2"/>
  <c r="AH465" i="2" s="1"/>
  <c r="AE466" i="2"/>
  <c r="AH466" i="2" s="1"/>
  <c r="AE467" i="2"/>
  <c r="AH467" i="2" s="1"/>
  <c r="AE468" i="2"/>
  <c r="AH468" i="2" s="1"/>
  <c r="AE469" i="2"/>
  <c r="AH469" i="2" s="1"/>
  <c r="AE470" i="2"/>
  <c r="AH470" i="2" s="1"/>
  <c r="AE471" i="2"/>
  <c r="AE472" i="2"/>
  <c r="AH472" i="2" s="1"/>
  <c r="AE473" i="2"/>
  <c r="AH473" i="2" s="1"/>
  <c r="AE474" i="2"/>
  <c r="AH474" i="2" s="1"/>
  <c r="AE475" i="2"/>
  <c r="AH475" i="2" s="1"/>
  <c r="AE476" i="2"/>
  <c r="AH476" i="2" s="1"/>
  <c r="AE477" i="2"/>
  <c r="AH477" i="2" s="1"/>
  <c r="AE478" i="2"/>
  <c r="AH478" i="2" s="1"/>
  <c r="AE479" i="2"/>
  <c r="AE480" i="2"/>
  <c r="AH480" i="2" s="1"/>
  <c r="AE481" i="2"/>
  <c r="AH481" i="2" s="1"/>
  <c r="AE482" i="2"/>
  <c r="AH482" i="2" s="1"/>
  <c r="AE483" i="2"/>
  <c r="AH483" i="2" s="1"/>
  <c r="AE484" i="2"/>
  <c r="AH484" i="2" s="1"/>
  <c r="AE485" i="2"/>
  <c r="AH485" i="2" s="1"/>
  <c r="AE486" i="2"/>
  <c r="AH486" i="2" s="1"/>
  <c r="AE487" i="2"/>
  <c r="AH487" i="2" s="1"/>
  <c r="AE488" i="2"/>
  <c r="AH488" i="2" s="1"/>
  <c r="AE489" i="2"/>
  <c r="AH489" i="2" s="1"/>
  <c r="AE490" i="2"/>
  <c r="AH490" i="2" s="1"/>
  <c r="AE491" i="2"/>
  <c r="AE492" i="2"/>
  <c r="AH492" i="2" s="1"/>
  <c r="AE493" i="2"/>
  <c r="AH493" i="2" s="1"/>
  <c r="AE494" i="2"/>
  <c r="AH494" i="2" s="1"/>
  <c r="AE495" i="2"/>
  <c r="AE496" i="2"/>
  <c r="AH496" i="2" s="1"/>
  <c r="AE497" i="2"/>
  <c r="AH497" i="2" s="1"/>
  <c r="AE498" i="2"/>
  <c r="AH498" i="2" s="1"/>
  <c r="AE499" i="2"/>
  <c r="AH499" i="2" s="1"/>
  <c r="AE500" i="2"/>
  <c r="AH500" i="2" s="1"/>
  <c r="AE501" i="2"/>
  <c r="AH501" i="2" s="1"/>
  <c r="AE502" i="2"/>
  <c r="AE503" i="2"/>
  <c r="AE504" i="2"/>
  <c r="AH504" i="2" s="1"/>
  <c r="AE505" i="2"/>
  <c r="AH505" i="2" s="1"/>
  <c r="AE506" i="2"/>
  <c r="AH506" i="2" s="1"/>
  <c r="AE507" i="2"/>
  <c r="AH507" i="2" s="1"/>
  <c r="AE508" i="2"/>
  <c r="AH508" i="2" s="1"/>
  <c r="AE509" i="2"/>
  <c r="AH509" i="2" s="1"/>
  <c r="AE510" i="2"/>
  <c r="AH510" i="2" s="1"/>
  <c r="AE511" i="2"/>
  <c r="AE512" i="2"/>
  <c r="AH512" i="2" s="1"/>
  <c r="AE513" i="2"/>
  <c r="AH513" i="2" s="1"/>
  <c r="AE514" i="2"/>
  <c r="AH514" i="2" s="1"/>
  <c r="AE515" i="2"/>
  <c r="AH515" i="2" s="1"/>
  <c r="AE516" i="2"/>
  <c r="AH516" i="2" s="1"/>
  <c r="AE517" i="2"/>
  <c r="AH517" i="2" s="1"/>
  <c r="AE518" i="2"/>
  <c r="AH518" i="2" s="1"/>
  <c r="AE519" i="2"/>
  <c r="AE520" i="2"/>
  <c r="AH520" i="2" s="1"/>
  <c r="AE521" i="2"/>
  <c r="AH521" i="2" s="1"/>
  <c r="AE522" i="2"/>
  <c r="AH522" i="2" s="1"/>
  <c r="AE523" i="2"/>
  <c r="AH523" i="2" s="1"/>
  <c r="AE524" i="2"/>
  <c r="AH524" i="2" s="1"/>
  <c r="AE525" i="2"/>
  <c r="AH525" i="2" s="1"/>
  <c r="AE526" i="2"/>
  <c r="AH526" i="2" s="1"/>
  <c r="AE527" i="2"/>
  <c r="AE528" i="2"/>
  <c r="AH528" i="2" s="1"/>
  <c r="AE529" i="2"/>
  <c r="AH529" i="2" s="1"/>
  <c r="AE530" i="2"/>
  <c r="AH530" i="2" s="1"/>
  <c r="AE531" i="2"/>
  <c r="AH531" i="2" s="1"/>
  <c r="AE532" i="2"/>
  <c r="AH532" i="2" s="1"/>
  <c r="AE533" i="2"/>
  <c r="AH533" i="2" s="1"/>
  <c r="AE534" i="2"/>
  <c r="AH534" i="2" s="1"/>
  <c r="AE535" i="2"/>
  <c r="AE536" i="2"/>
  <c r="AH536" i="2" s="1"/>
  <c r="AE537" i="2"/>
  <c r="AE538" i="2"/>
  <c r="AH538" i="2" s="1"/>
  <c r="AE539" i="2"/>
  <c r="AH539" i="2" s="1"/>
  <c r="AE540" i="2"/>
  <c r="AH540" i="2" s="1"/>
  <c r="AE541" i="2"/>
  <c r="AH541" i="2" s="1"/>
  <c r="AE542" i="2"/>
  <c r="AH542" i="2" s="1"/>
  <c r="AE543" i="2"/>
  <c r="AH543" i="2" s="1"/>
  <c r="AE544" i="2"/>
  <c r="AH544" i="2" s="1"/>
  <c r="AE545" i="2"/>
  <c r="AH545" i="2" s="1"/>
  <c r="AE546" i="2"/>
  <c r="AH546" i="2" s="1"/>
  <c r="AE547" i="2"/>
  <c r="AH547" i="2" s="1"/>
  <c r="AE548" i="2"/>
  <c r="AH548" i="2" s="1"/>
  <c r="AE549" i="2"/>
  <c r="AE550" i="2"/>
  <c r="AH550" i="2" s="1"/>
  <c r="AE551" i="2"/>
  <c r="AH551" i="2" s="1"/>
  <c r="AE552" i="2"/>
  <c r="AH552" i="2" s="1"/>
  <c r="AE553" i="2"/>
  <c r="AH553" i="2" s="1"/>
  <c r="AE554" i="2"/>
  <c r="AH554" i="2" s="1"/>
  <c r="AE555" i="2"/>
  <c r="AH555" i="2" s="1"/>
  <c r="AE556" i="2"/>
  <c r="AH556" i="2" s="1"/>
  <c r="AE557" i="2"/>
  <c r="AH557" i="2" s="1"/>
  <c r="AE558" i="2"/>
  <c r="AH558" i="2" s="1"/>
  <c r="AE559" i="2"/>
  <c r="AE560" i="2"/>
  <c r="AH560" i="2" s="1"/>
  <c r="AE561" i="2"/>
  <c r="AH561" i="2" s="1"/>
  <c r="AE562" i="2"/>
  <c r="AH562" i="2" s="1"/>
  <c r="AE563" i="2"/>
  <c r="AE564" i="2"/>
  <c r="AH564" i="2" s="1"/>
  <c r="AE565" i="2"/>
  <c r="AH565" i="2" s="1"/>
  <c r="AE566" i="2"/>
  <c r="AH566" i="2" s="1"/>
  <c r="AE567" i="2"/>
  <c r="AH567" i="2" s="1"/>
  <c r="AE568" i="2"/>
  <c r="AH568" i="2" s="1"/>
  <c r="AE569" i="2"/>
  <c r="AH569" i="2" s="1"/>
  <c r="AE570" i="2"/>
  <c r="AH570" i="2" s="1"/>
  <c r="AE571" i="2"/>
  <c r="AH571" i="2" s="1"/>
  <c r="AE572" i="2"/>
  <c r="AH572" i="2" s="1"/>
  <c r="AE573" i="2"/>
  <c r="AH573" i="2" s="1"/>
  <c r="AE574" i="2"/>
  <c r="AE575" i="2"/>
  <c r="AE576" i="2"/>
  <c r="AH576" i="2" s="1"/>
  <c r="AE577" i="2"/>
  <c r="AH577" i="2" s="1"/>
  <c r="AE578" i="2"/>
  <c r="AH578" i="2" s="1"/>
  <c r="AE579" i="2"/>
  <c r="AH579" i="2" s="1"/>
  <c r="AE580" i="2"/>
  <c r="AH580" i="2" s="1"/>
  <c r="AE581" i="2"/>
  <c r="AH581" i="2" s="1"/>
  <c r="AE582" i="2"/>
  <c r="AH582" i="2" s="1"/>
  <c r="AE583" i="2"/>
  <c r="AE584" i="2"/>
  <c r="AH584" i="2" s="1"/>
  <c r="AE585" i="2"/>
  <c r="AH585" i="2" s="1"/>
  <c r="AE586" i="2"/>
  <c r="AH586" i="2" s="1"/>
  <c r="AE587" i="2"/>
  <c r="AH587" i="2" s="1"/>
  <c r="AE588" i="2"/>
  <c r="AH588" i="2" s="1"/>
  <c r="AE589" i="2"/>
  <c r="AH589" i="2" s="1"/>
  <c r="AE590" i="2"/>
  <c r="AH590" i="2" s="1"/>
  <c r="AE591" i="2"/>
  <c r="AH591" i="2" s="1"/>
  <c r="AE592" i="2"/>
  <c r="AH592" i="2" s="1"/>
  <c r="AE593" i="2"/>
  <c r="AH593" i="2" s="1"/>
  <c r="AE594" i="2"/>
  <c r="AH594" i="2" s="1"/>
  <c r="AE595" i="2"/>
  <c r="AH595" i="2" s="1"/>
  <c r="AE596" i="2"/>
  <c r="AE597" i="2"/>
  <c r="AH597" i="2" s="1"/>
  <c r="AE598" i="2"/>
  <c r="AH598" i="2" s="1"/>
  <c r="AE599" i="2"/>
  <c r="AE600" i="2"/>
  <c r="AH600" i="2" s="1"/>
  <c r="AE601" i="2"/>
  <c r="AH601" i="2" s="1"/>
  <c r="AE602" i="2"/>
  <c r="AH602" i="2" s="1"/>
  <c r="AE603" i="2"/>
  <c r="AE604" i="2"/>
  <c r="AE605" i="2"/>
  <c r="AH605" i="2" s="1"/>
  <c r="AE606" i="2"/>
  <c r="AH606" i="2" s="1"/>
  <c r="AE607" i="2"/>
  <c r="AH607" i="2" s="1"/>
  <c r="AE608" i="2"/>
  <c r="AH608" i="2" s="1"/>
  <c r="AE609" i="2"/>
  <c r="AH609" i="2" s="1"/>
  <c r="AE610" i="2"/>
  <c r="AH610" i="2" s="1"/>
  <c r="AE611" i="2"/>
  <c r="AH611" i="2" s="1"/>
  <c r="AE612" i="2"/>
  <c r="AH612" i="2" s="1"/>
  <c r="AE613" i="2"/>
  <c r="AH613" i="2" s="1"/>
  <c r="AE614" i="2"/>
  <c r="AH614" i="2" s="1"/>
  <c r="AE615" i="2"/>
  <c r="AH615" i="2" s="1"/>
  <c r="AE616" i="2"/>
  <c r="AH616" i="2" s="1"/>
  <c r="AE617" i="2"/>
  <c r="AH617" i="2" s="1"/>
  <c r="AE618" i="2"/>
  <c r="AH618" i="2" s="1"/>
  <c r="AE619" i="2"/>
  <c r="AH619" i="2" s="1"/>
  <c r="AE620" i="2"/>
  <c r="AH620" i="2" s="1"/>
  <c r="AE621" i="2"/>
  <c r="AH621" i="2" s="1"/>
  <c r="AE622" i="2"/>
  <c r="AH622" i="2" s="1"/>
  <c r="AE623" i="2"/>
  <c r="AE624" i="2"/>
  <c r="AH624" i="2" s="1"/>
  <c r="AE625" i="2"/>
  <c r="AH625" i="2" s="1"/>
  <c r="AE626" i="2"/>
  <c r="AH626" i="2" s="1"/>
  <c r="AE627" i="2"/>
  <c r="AE628" i="2"/>
  <c r="AE629" i="2"/>
  <c r="AH629" i="2" s="1"/>
  <c r="AE630" i="2"/>
  <c r="AH630" i="2" s="1"/>
  <c r="AE631" i="2"/>
  <c r="AH631" i="2" s="1"/>
  <c r="AE632" i="2"/>
  <c r="AH632" i="2" s="1"/>
  <c r="AE633" i="2"/>
  <c r="AH633" i="2" s="1"/>
  <c r="AE634" i="2"/>
  <c r="AH634" i="2" s="1"/>
  <c r="AE635" i="2"/>
  <c r="AH635" i="2" s="1"/>
  <c r="AE636" i="2"/>
  <c r="AH636" i="2" s="1"/>
  <c r="AE637" i="2"/>
  <c r="AE638" i="2"/>
  <c r="AE639" i="2"/>
  <c r="AE640" i="2"/>
  <c r="AH640" i="2" s="1"/>
  <c r="AE641" i="2"/>
  <c r="AH641" i="2" s="1"/>
  <c r="AE642" i="2"/>
  <c r="AH642" i="2" s="1"/>
  <c r="AE643" i="2"/>
  <c r="AH643" i="2" s="1"/>
  <c r="AE644" i="2"/>
  <c r="AH644" i="2" s="1"/>
  <c r="AE645" i="2"/>
  <c r="AH645" i="2" s="1"/>
  <c r="AE646" i="2"/>
  <c r="AH646" i="2" s="1"/>
  <c r="AE647" i="2"/>
  <c r="AE648" i="2"/>
  <c r="AH648" i="2" s="1"/>
  <c r="AE649" i="2"/>
  <c r="AH649" i="2" s="1"/>
  <c r="AE650" i="2"/>
  <c r="AH650" i="2" s="1"/>
  <c r="AE651" i="2"/>
  <c r="AH651" i="2" s="1"/>
  <c r="AE652" i="2"/>
  <c r="AH652" i="2" s="1"/>
  <c r="AE653" i="2"/>
  <c r="AH653" i="2" s="1"/>
  <c r="AE654" i="2"/>
  <c r="AH654" i="2" s="1"/>
  <c r="AE655" i="2"/>
  <c r="AH655" i="2" s="1"/>
  <c r="AE656" i="2"/>
  <c r="AH656" i="2" s="1"/>
  <c r="AE657" i="2"/>
  <c r="AH657" i="2" s="1"/>
  <c r="AE658" i="2"/>
  <c r="AH658" i="2" s="1"/>
  <c r="AE659" i="2"/>
  <c r="AH659" i="2" s="1"/>
  <c r="AE660" i="2"/>
  <c r="AH660" i="2" s="1"/>
  <c r="AE661" i="2"/>
  <c r="AH661" i="2" s="1"/>
  <c r="AE662" i="2"/>
  <c r="AH662" i="2" s="1"/>
  <c r="AE663" i="2"/>
  <c r="AE664" i="2"/>
  <c r="AH664" i="2" s="1"/>
  <c r="AE665" i="2"/>
  <c r="AH665" i="2" s="1"/>
  <c r="AE666" i="2"/>
  <c r="AH666" i="2" s="1"/>
  <c r="AE667" i="2"/>
  <c r="AE668" i="2"/>
  <c r="AE669" i="2"/>
  <c r="AE670" i="2"/>
  <c r="AH670" i="2" s="1"/>
  <c r="AE671" i="2"/>
  <c r="AH671" i="2" s="1"/>
  <c r="AE672" i="2"/>
  <c r="AH672" i="2" s="1"/>
  <c r="AE673" i="2"/>
  <c r="AH673" i="2" s="1"/>
  <c r="AE674" i="2"/>
  <c r="AH674" i="2" s="1"/>
  <c r="AE675" i="2"/>
  <c r="AH675" i="2" s="1"/>
  <c r="AE676" i="2"/>
  <c r="AE677" i="2"/>
  <c r="AE678" i="2"/>
  <c r="AE679" i="2"/>
  <c r="AH679" i="2" s="1"/>
  <c r="AE680" i="2"/>
  <c r="AH680" i="2" s="1"/>
  <c r="AE681" i="2"/>
  <c r="AH681" i="2" s="1"/>
  <c r="AE682" i="2"/>
  <c r="AH682" i="2" s="1"/>
  <c r="AE683" i="2"/>
  <c r="AH683" i="2" s="1"/>
  <c r="AE684" i="2"/>
  <c r="AH684" i="2" s="1"/>
  <c r="AE685" i="2"/>
  <c r="AH685" i="2" s="1"/>
  <c r="AE686" i="2"/>
  <c r="AH686" i="2" s="1"/>
  <c r="AE687" i="2"/>
  <c r="AH687" i="2" s="1"/>
  <c r="AE688" i="2"/>
  <c r="AH688" i="2" s="1"/>
  <c r="AE689" i="2"/>
  <c r="AH689" i="2" s="1"/>
  <c r="AE690" i="2"/>
  <c r="AH690" i="2" s="1"/>
  <c r="AE691" i="2"/>
  <c r="AH691" i="2" s="1"/>
  <c r="AE692" i="2"/>
  <c r="AH692" i="2" s="1"/>
  <c r="AE693" i="2"/>
  <c r="AH693" i="2" s="1"/>
  <c r="AE694" i="2"/>
  <c r="AH694" i="2" s="1"/>
  <c r="AE695" i="2"/>
  <c r="AH695" i="2" s="1"/>
  <c r="AE696" i="2"/>
  <c r="AH696" i="2" s="1"/>
  <c r="AE697" i="2"/>
  <c r="AH697" i="2" s="1"/>
  <c r="AE698" i="2"/>
  <c r="AH698" i="2" s="1"/>
  <c r="AE699" i="2"/>
  <c r="AH699" i="2" s="1"/>
  <c r="AE700" i="2"/>
  <c r="AH700" i="2" s="1"/>
  <c r="AE701" i="2"/>
  <c r="AH701" i="2" s="1"/>
  <c r="AE702" i="2"/>
  <c r="AH702" i="2" s="1"/>
  <c r="AE703" i="2"/>
  <c r="AH703" i="2" s="1"/>
  <c r="AE704" i="2"/>
  <c r="AH704" i="2" s="1"/>
  <c r="AE705" i="2"/>
  <c r="AH705" i="2" s="1"/>
  <c r="AE706" i="2"/>
  <c r="AH706" i="2" s="1"/>
  <c r="AE707" i="2"/>
  <c r="AE708" i="2"/>
  <c r="AH708" i="2" s="1"/>
  <c r="AE709" i="2"/>
  <c r="AH709" i="2" s="1"/>
  <c r="AE710" i="2"/>
  <c r="AH710" i="2" s="1"/>
  <c r="AE711" i="2"/>
  <c r="AH711" i="2" s="1"/>
  <c r="AE712" i="2"/>
  <c r="AH712" i="2" s="1"/>
  <c r="AE713" i="2"/>
  <c r="AE714" i="2"/>
  <c r="AE715" i="2"/>
  <c r="AE716" i="2"/>
  <c r="AH716" i="2" s="1"/>
  <c r="AE717" i="2"/>
  <c r="AH717" i="2" s="1"/>
  <c r="AE718" i="2"/>
  <c r="AH718" i="2" s="1"/>
  <c r="AE719" i="2"/>
  <c r="AH719" i="2" s="1"/>
  <c r="AE720" i="2"/>
  <c r="AH720" i="2" s="1"/>
  <c r="AE721" i="2"/>
  <c r="AH721" i="2" s="1"/>
  <c r="AE722" i="2"/>
  <c r="AH722" i="2" s="1"/>
  <c r="AE723" i="2"/>
  <c r="AH723" i="2" s="1"/>
  <c r="AE724" i="2"/>
  <c r="AH724" i="2" s="1"/>
  <c r="AE725" i="2"/>
  <c r="AE726" i="2"/>
  <c r="AH726" i="2" s="1"/>
  <c r="AE727" i="2"/>
  <c r="AH727" i="2" s="1"/>
  <c r="AE728" i="2"/>
  <c r="AH728" i="2" s="1"/>
  <c r="AE729" i="2"/>
  <c r="AH729" i="2" s="1"/>
  <c r="AE730" i="2"/>
  <c r="AH730" i="2" s="1"/>
  <c r="AE731" i="2"/>
  <c r="AE732" i="2"/>
  <c r="AH732" i="2" s="1"/>
  <c r="AE733" i="2"/>
  <c r="AH733" i="2" s="1"/>
  <c r="AE734" i="2"/>
  <c r="AH734" i="2" s="1"/>
  <c r="AE735" i="2"/>
  <c r="AH735" i="2" s="1"/>
  <c r="AE736" i="2"/>
  <c r="AH736" i="2" s="1"/>
  <c r="AE737" i="2"/>
  <c r="AH737" i="2" s="1"/>
  <c r="AE738" i="2"/>
  <c r="AH738" i="2" s="1"/>
  <c r="AE739" i="2"/>
  <c r="AH739" i="2" s="1"/>
  <c r="AE740" i="2"/>
  <c r="AH740" i="2" s="1"/>
  <c r="AE741" i="2"/>
  <c r="AE742" i="2"/>
  <c r="AH742" i="2" s="1"/>
  <c r="AE743" i="2"/>
  <c r="AH743" i="2" s="1"/>
  <c r="AE744" i="2"/>
  <c r="AH744" i="2" s="1"/>
  <c r="AE745" i="2"/>
  <c r="AH745" i="2" s="1"/>
  <c r="AE746" i="2"/>
  <c r="AH746" i="2" s="1"/>
  <c r="AE747" i="2"/>
  <c r="AH747" i="2" s="1"/>
  <c r="AE748" i="2"/>
  <c r="AH748" i="2" s="1"/>
  <c r="AE749" i="2"/>
  <c r="AH749" i="2" s="1"/>
  <c r="AE750" i="2"/>
  <c r="AH750" i="2" s="1"/>
  <c r="AE751" i="2"/>
  <c r="AH751" i="2" s="1"/>
  <c r="AE752" i="2"/>
  <c r="AH752" i="2" s="1"/>
  <c r="AE753" i="2"/>
  <c r="AH753" i="2" s="1"/>
  <c r="AE754" i="2"/>
  <c r="AH754" i="2" s="1"/>
  <c r="AE755" i="2"/>
  <c r="AH755" i="2" s="1"/>
  <c r="AE756" i="2"/>
  <c r="AH756" i="2" s="1"/>
  <c r="AE757" i="2"/>
  <c r="AH757" i="2" s="1"/>
  <c r="AE758" i="2"/>
  <c r="AH758" i="2" s="1"/>
  <c r="AE759" i="2"/>
  <c r="AH759" i="2" s="1"/>
  <c r="AE760" i="2"/>
  <c r="AH760" i="2" s="1"/>
  <c r="AE761" i="2"/>
  <c r="AH761" i="2" s="1"/>
  <c r="AE762" i="2"/>
  <c r="AE763" i="2"/>
  <c r="AH763" i="2" s="1"/>
  <c r="AE764" i="2"/>
  <c r="AH764" i="2" s="1"/>
  <c r="AE765" i="2"/>
  <c r="AH765" i="2" s="1"/>
  <c r="AE766" i="2"/>
  <c r="AH766" i="2" s="1"/>
  <c r="AE767" i="2"/>
  <c r="AH767" i="2" s="1"/>
  <c r="AE768" i="2"/>
  <c r="AH768" i="2" s="1"/>
  <c r="AE769" i="2"/>
  <c r="AH769" i="2" s="1"/>
  <c r="AE770" i="2"/>
  <c r="AH770" i="2" s="1"/>
  <c r="AE771" i="2"/>
  <c r="AE772" i="2"/>
  <c r="AH772" i="2" s="1"/>
  <c r="AE773" i="2"/>
  <c r="AH773" i="2" s="1"/>
  <c r="AE774" i="2"/>
  <c r="AH774" i="2" s="1"/>
  <c r="AE775" i="2"/>
  <c r="AH775" i="2" s="1"/>
  <c r="AE776" i="2"/>
  <c r="AH776" i="2" s="1"/>
  <c r="AE777" i="2"/>
  <c r="AH777" i="2" s="1"/>
  <c r="AE778" i="2"/>
  <c r="AH778" i="2" s="1"/>
  <c r="AE779" i="2"/>
  <c r="AH779" i="2" s="1"/>
  <c r="AE780" i="2"/>
  <c r="AH780" i="2" s="1"/>
  <c r="AE781" i="2"/>
  <c r="AH781" i="2" s="1"/>
  <c r="AE782" i="2"/>
  <c r="AH782" i="2" s="1"/>
  <c r="AE783" i="2"/>
  <c r="AH783" i="2" s="1"/>
  <c r="AE784" i="2"/>
  <c r="AH784" i="2" s="1"/>
  <c r="AE785" i="2"/>
  <c r="AH785" i="2" s="1"/>
  <c r="AE786" i="2"/>
  <c r="AH786" i="2" s="1"/>
  <c r="AE787" i="2"/>
  <c r="AH787" i="2" s="1"/>
  <c r="AE788" i="2"/>
  <c r="AE789" i="2"/>
  <c r="AE790" i="2"/>
  <c r="AH790" i="2" s="1"/>
  <c r="AE791" i="2"/>
  <c r="AH791" i="2" s="1"/>
  <c r="AE792" i="2"/>
  <c r="AH792" i="2" s="1"/>
  <c r="AE793" i="2"/>
  <c r="AH793" i="2" s="1"/>
  <c r="AE794" i="2"/>
  <c r="AH794" i="2" s="1"/>
  <c r="AE795" i="2"/>
  <c r="AH795" i="2" s="1"/>
  <c r="AE796" i="2"/>
  <c r="AE797" i="2"/>
  <c r="AE798" i="2"/>
  <c r="AE799" i="2"/>
  <c r="AH799" i="2" s="1"/>
  <c r="AE800" i="2"/>
  <c r="AH800" i="2" s="1"/>
  <c r="AE801" i="2"/>
  <c r="AH801" i="2" s="1"/>
  <c r="AE802" i="2"/>
  <c r="AH802" i="2" s="1"/>
  <c r="AE803" i="2"/>
  <c r="AH803" i="2" s="1"/>
  <c r="AE804" i="2"/>
  <c r="AH804" i="2" s="1"/>
  <c r="AE805" i="2"/>
  <c r="AH805" i="2" s="1"/>
  <c r="AE806" i="2"/>
  <c r="AE807" i="2"/>
  <c r="AH807" i="2" s="1"/>
  <c r="AE808" i="2"/>
  <c r="AH808" i="2" s="1"/>
  <c r="AE809" i="2"/>
  <c r="AH809" i="2" s="1"/>
  <c r="AE810" i="2"/>
  <c r="AH810" i="2" s="1"/>
  <c r="AE811" i="2"/>
  <c r="AH811" i="2" s="1"/>
  <c r="AE812" i="2"/>
  <c r="AH812" i="2" s="1"/>
  <c r="AE813" i="2"/>
  <c r="AH813" i="2" s="1"/>
  <c r="AE814" i="2"/>
  <c r="AH814" i="2" s="1"/>
  <c r="AE815" i="2"/>
  <c r="AH815" i="2" s="1"/>
  <c r="AE816" i="2"/>
  <c r="AH816" i="2" s="1"/>
  <c r="AE817" i="2"/>
  <c r="AH817" i="2" s="1"/>
  <c r="AE818" i="2"/>
  <c r="AH818" i="2" s="1"/>
  <c r="AE819" i="2"/>
  <c r="AH819" i="2" s="1"/>
  <c r="AE820" i="2"/>
  <c r="AH820" i="2" s="1"/>
  <c r="AE821" i="2"/>
  <c r="AH821" i="2" s="1"/>
  <c r="AE822" i="2"/>
  <c r="AH822" i="2" s="1"/>
  <c r="AE823" i="2"/>
  <c r="AH823" i="2" s="1"/>
  <c r="AE824" i="2"/>
  <c r="AH824" i="2" s="1"/>
  <c r="AE825" i="2"/>
  <c r="AH825" i="2" s="1"/>
  <c r="AE826" i="2"/>
  <c r="AH826" i="2" s="1"/>
  <c r="AE827" i="2"/>
  <c r="AH827" i="2" s="1"/>
  <c r="AE828" i="2"/>
  <c r="AH828" i="2" s="1"/>
  <c r="AE829" i="2"/>
  <c r="AH829" i="2" s="1"/>
  <c r="AE830" i="2"/>
  <c r="AH830" i="2" s="1"/>
  <c r="AE831" i="2"/>
  <c r="AH831" i="2" s="1"/>
  <c r="AE832" i="2"/>
  <c r="AH832" i="2" s="1"/>
  <c r="AE833" i="2"/>
  <c r="AE834" i="2"/>
  <c r="AH834" i="2" s="1"/>
  <c r="AE835" i="2"/>
  <c r="AH835" i="2" s="1"/>
  <c r="AE836" i="2"/>
  <c r="AH836" i="2" s="1"/>
  <c r="AE837" i="2"/>
  <c r="AH837" i="2" s="1"/>
  <c r="AE838" i="2"/>
  <c r="AH838" i="2" s="1"/>
  <c r="AE839" i="2"/>
  <c r="AH839" i="2" s="1"/>
  <c r="AE840" i="2"/>
  <c r="AH840" i="2" s="1"/>
  <c r="AE841" i="2"/>
  <c r="AH841" i="2" s="1"/>
  <c r="AE842" i="2"/>
  <c r="AE843" i="2"/>
  <c r="AH843" i="2" s="1"/>
  <c r="AE844" i="2"/>
  <c r="AH844" i="2" s="1"/>
  <c r="AE845" i="2"/>
  <c r="AH845" i="2" s="1"/>
  <c r="AE846" i="2"/>
  <c r="AH846" i="2" s="1"/>
  <c r="AE847" i="2"/>
  <c r="AH847" i="2" s="1"/>
  <c r="AE848" i="2"/>
  <c r="AH848" i="2" s="1"/>
  <c r="AE849" i="2"/>
  <c r="AH849" i="2" s="1"/>
  <c r="AE850" i="2"/>
  <c r="AE851" i="2"/>
  <c r="AH851" i="2" s="1"/>
  <c r="AE852" i="2"/>
  <c r="AH852" i="2" s="1"/>
  <c r="AE853" i="2"/>
  <c r="AH853" i="2" s="1"/>
  <c r="AE854" i="2"/>
  <c r="AH854" i="2" s="1"/>
  <c r="AE855" i="2"/>
  <c r="AH855" i="2" s="1"/>
  <c r="AE856" i="2"/>
  <c r="AH856" i="2" s="1"/>
  <c r="AE857" i="2"/>
  <c r="AH857" i="2" s="1"/>
  <c r="AE858" i="2"/>
  <c r="AH858" i="2" s="1"/>
  <c r="AE859" i="2"/>
  <c r="AH859" i="2" s="1"/>
  <c r="AE860" i="2"/>
  <c r="AE861" i="2"/>
  <c r="AE862" i="2"/>
  <c r="AH862" i="2" s="1"/>
  <c r="AE863" i="2"/>
  <c r="AH863" i="2" s="1"/>
  <c r="AE864" i="2"/>
  <c r="AH864" i="2" s="1"/>
  <c r="AE865" i="2"/>
  <c r="AH865" i="2" s="1"/>
  <c r="AE866" i="2"/>
  <c r="AH866" i="2" s="1"/>
  <c r="AE867" i="2"/>
  <c r="AH867" i="2" s="1"/>
  <c r="AE868" i="2"/>
  <c r="AH868" i="2" s="1"/>
  <c r="AE869" i="2"/>
  <c r="AE870" i="2"/>
  <c r="AE871" i="2"/>
  <c r="AH871" i="2" s="1"/>
  <c r="AE872" i="2"/>
  <c r="AH872" i="2" s="1"/>
  <c r="AE873" i="2"/>
  <c r="AH873" i="2" s="1"/>
  <c r="AE874" i="2"/>
  <c r="AH874" i="2" s="1"/>
  <c r="AE875" i="2"/>
  <c r="AH875" i="2" s="1"/>
  <c r="AE876" i="2"/>
  <c r="AH876" i="2" s="1"/>
  <c r="AE877" i="2"/>
  <c r="AH877" i="2" s="1"/>
  <c r="AE878" i="2"/>
  <c r="AH878" i="2" s="1"/>
  <c r="AE879" i="2"/>
  <c r="AH879" i="2" s="1"/>
  <c r="AE880" i="2"/>
  <c r="AH880" i="2" s="1"/>
  <c r="AE881" i="2"/>
  <c r="AE882" i="2"/>
  <c r="AH882" i="2" s="1"/>
  <c r="AE883" i="2"/>
  <c r="AH883" i="2" s="1"/>
  <c r="AE884" i="2"/>
  <c r="AH884" i="2" s="1"/>
  <c r="AE885" i="2"/>
  <c r="AH885" i="2" s="1"/>
  <c r="AE886" i="2"/>
  <c r="AH886" i="2" s="1"/>
  <c r="AE887" i="2"/>
  <c r="AH887" i="2" s="1"/>
  <c r="AE888" i="2"/>
  <c r="AH888" i="2" s="1"/>
  <c r="AE889" i="2"/>
  <c r="AH889" i="2" s="1"/>
  <c r="AE890" i="2"/>
  <c r="AH890" i="2" s="1"/>
  <c r="AE891" i="2"/>
  <c r="AH891" i="2" s="1"/>
  <c r="AE892" i="2"/>
  <c r="AH892" i="2" s="1"/>
  <c r="AE893" i="2"/>
  <c r="AH893" i="2" s="1"/>
  <c r="AE894" i="2"/>
  <c r="AH894" i="2" s="1"/>
  <c r="AE895" i="2"/>
  <c r="AH895" i="2" s="1"/>
  <c r="AE896" i="2"/>
  <c r="AH896" i="2" s="1"/>
  <c r="AE897" i="2"/>
  <c r="AH897" i="2" s="1"/>
  <c r="AE898" i="2"/>
  <c r="AH898" i="2" s="1"/>
  <c r="AE899" i="2"/>
  <c r="AH899" i="2" s="1"/>
  <c r="AE900" i="2"/>
  <c r="AH900" i="2" s="1"/>
  <c r="AE901" i="2"/>
  <c r="AH901" i="2" s="1"/>
  <c r="AE902" i="2"/>
  <c r="AH902" i="2" s="1"/>
  <c r="AE903" i="2"/>
  <c r="AH903" i="2" s="1"/>
  <c r="AE904" i="2"/>
  <c r="AH904" i="2" s="1"/>
  <c r="AE905" i="2"/>
  <c r="AH905" i="2" s="1"/>
  <c r="AE906" i="2"/>
  <c r="AH906" i="2" s="1"/>
  <c r="AE907" i="2"/>
  <c r="AH907" i="2" s="1"/>
  <c r="AE908" i="2"/>
  <c r="AH908" i="2" s="1"/>
  <c r="AE909" i="2"/>
  <c r="AH909" i="2" s="1"/>
  <c r="AE910" i="2"/>
  <c r="AH910" i="2" s="1"/>
  <c r="AE911" i="2"/>
  <c r="AH911" i="2" s="1"/>
  <c r="AE912" i="2"/>
  <c r="AH912" i="2" s="1"/>
  <c r="AE913" i="2"/>
  <c r="AH913" i="2" s="1"/>
  <c r="AE914" i="2"/>
  <c r="AH914" i="2" s="1"/>
  <c r="AE915" i="2"/>
  <c r="AH915" i="2" s="1"/>
  <c r="AE916" i="2"/>
  <c r="AE917" i="2"/>
  <c r="AE918" i="2"/>
  <c r="AH918" i="2" s="1"/>
  <c r="AE919" i="2"/>
  <c r="AH919" i="2" s="1"/>
  <c r="AE920" i="2"/>
  <c r="AH920" i="2" s="1"/>
  <c r="AE921" i="2"/>
  <c r="AE922" i="2"/>
  <c r="AE923" i="2"/>
  <c r="AH923" i="2" s="1"/>
  <c r="AE924" i="2"/>
  <c r="AH924" i="2" s="1"/>
  <c r="AE925" i="2"/>
  <c r="AH925" i="2" s="1"/>
  <c r="AE926" i="2"/>
  <c r="AE927" i="2"/>
  <c r="AH927" i="2" s="1"/>
  <c r="AE928" i="2"/>
  <c r="AH928" i="2" s="1"/>
  <c r="AE929" i="2"/>
  <c r="AH929" i="2" s="1"/>
  <c r="AE930" i="2"/>
  <c r="AH930" i="2" s="1"/>
  <c r="AE931" i="2"/>
  <c r="AH931" i="2" s="1"/>
  <c r="AE932" i="2"/>
  <c r="AE933" i="2"/>
  <c r="AH933" i="2" s="1"/>
  <c r="AE934" i="2"/>
  <c r="AH934" i="2" s="1"/>
  <c r="AE935" i="2"/>
  <c r="AH935" i="2" s="1"/>
  <c r="AE936" i="2"/>
  <c r="AH936" i="2" s="1"/>
  <c r="AE937" i="2"/>
  <c r="AH937" i="2" s="1"/>
  <c r="AE938" i="2"/>
  <c r="AH938" i="2" s="1"/>
  <c r="AE939" i="2"/>
  <c r="AH939" i="2" s="1"/>
  <c r="AE940" i="2"/>
  <c r="AH940" i="2" s="1"/>
  <c r="AE941" i="2"/>
  <c r="AH941" i="2" s="1"/>
  <c r="AE942" i="2"/>
  <c r="AH942" i="2" s="1"/>
  <c r="AE943" i="2"/>
  <c r="AH943" i="2" s="1"/>
  <c r="AE944" i="2"/>
  <c r="AH944" i="2" s="1"/>
  <c r="AE945" i="2"/>
  <c r="AH945" i="2" s="1"/>
  <c r="AE946" i="2"/>
  <c r="AH946" i="2" s="1"/>
  <c r="AE947" i="2"/>
  <c r="AH947" i="2" s="1"/>
  <c r="AE948" i="2"/>
  <c r="AH948" i="2" s="1"/>
  <c r="AE949" i="2"/>
  <c r="AH949" i="2" s="1"/>
  <c r="AE950" i="2"/>
  <c r="AH950" i="2" s="1"/>
  <c r="AE951" i="2"/>
  <c r="AH951" i="2" s="1"/>
  <c r="AE952" i="2"/>
  <c r="AH952" i="2" s="1"/>
  <c r="AE953" i="2"/>
  <c r="AH953" i="2" s="1"/>
  <c r="AE954" i="2"/>
  <c r="AH954" i="2" s="1"/>
  <c r="AE955" i="2"/>
  <c r="AH955" i="2" s="1"/>
  <c r="AE956" i="2"/>
  <c r="AH956" i="2" s="1"/>
  <c r="AE957" i="2"/>
  <c r="AH957" i="2" s="1"/>
  <c r="AE958" i="2"/>
  <c r="AH958" i="2" s="1"/>
  <c r="AE959" i="2"/>
  <c r="AH959" i="2" s="1"/>
  <c r="AE960" i="2"/>
  <c r="AH960" i="2" s="1"/>
  <c r="AE961" i="2"/>
  <c r="AH961" i="2" s="1"/>
  <c r="AE962" i="2"/>
  <c r="AH962" i="2" s="1"/>
  <c r="AE963" i="2"/>
  <c r="AH963" i="2" s="1"/>
  <c r="AE964" i="2"/>
  <c r="AH964" i="2" s="1"/>
  <c r="AE965" i="2"/>
  <c r="AH965" i="2" s="1"/>
  <c r="AE966" i="2"/>
  <c r="AH966" i="2" s="1"/>
  <c r="AE967" i="2"/>
  <c r="AH967" i="2" s="1"/>
  <c r="AE968" i="2"/>
  <c r="AH968" i="2" s="1"/>
  <c r="AE969" i="2"/>
  <c r="AH969" i="2" s="1"/>
  <c r="AE970" i="2"/>
  <c r="AH970" i="2" s="1"/>
  <c r="AE971" i="2"/>
  <c r="AH971" i="2" s="1"/>
  <c r="AE972" i="2"/>
  <c r="AH972" i="2" s="1"/>
  <c r="AE973" i="2"/>
  <c r="AH973" i="2" s="1"/>
  <c r="AE974" i="2"/>
  <c r="AH974" i="2" s="1"/>
  <c r="AE975" i="2"/>
  <c r="AH975" i="2" s="1"/>
  <c r="AE976" i="2"/>
  <c r="AH976" i="2" s="1"/>
  <c r="AE977" i="2"/>
  <c r="AH977" i="2" s="1"/>
  <c r="AE978" i="2"/>
  <c r="AE979" i="2"/>
  <c r="AE980" i="2"/>
  <c r="AE981" i="2"/>
  <c r="AH981" i="2" s="1"/>
  <c r="AE982" i="2"/>
  <c r="AH982" i="2" s="1"/>
  <c r="AE983" i="2"/>
  <c r="AH983" i="2" s="1"/>
  <c r="AE984" i="2"/>
  <c r="AH984" i="2" s="1"/>
  <c r="AE985" i="2"/>
  <c r="AH985" i="2" s="1"/>
  <c r="AE986" i="2"/>
  <c r="AH986" i="2" s="1"/>
  <c r="AE987" i="2"/>
  <c r="AH987" i="2" s="1"/>
  <c r="AE988" i="2"/>
  <c r="AH988" i="2" s="1"/>
  <c r="AE989" i="2"/>
  <c r="AE990" i="2"/>
  <c r="AE991" i="2"/>
  <c r="AH991" i="2" s="1"/>
  <c r="AE992" i="2"/>
  <c r="AH992" i="2" s="1"/>
  <c r="AE993" i="2"/>
  <c r="AH993" i="2" s="1"/>
  <c r="AE994" i="2"/>
  <c r="AH994" i="2" s="1"/>
  <c r="AE995" i="2"/>
  <c r="AH995" i="2" s="1"/>
  <c r="AE996" i="2"/>
  <c r="AH996" i="2" s="1"/>
  <c r="AE997" i="2"/>
  <c r="AE998" i="2"/>
  <c r="AE999" i="2"/>
  <c r="AH999" i="2" s="1"/>
  <c r="AE1000" i="2"/>
  <c r="AH1000" i="2" s="1"/>
  <c r="AE1001" i="2"/>
  <c r="AH1001" i="2" s="1"/>
  <c r="AC2" i="2"/>
  <c r="AC3" i="2"/>
  <c r="AC4" i="2"/>
  <c r="AC5" i="2"/>
  <c r="AC6" i="2"/>
  <c r="AC7" i="2"/>
  <c r="AC8" i="2"/>
  <c r="AC9" i="2"/>
  <c r="AC10" i="2"/>
  <c r="AC11" i="2"/>
  <c r="AC12" i="2"/>
  <c r="AC13" i="2"/>
  <c r="AC14" i="2"/>
  <c r="AC15" i="2"/>
  <c r="AC16" i="2"/>
  <c r="AC17" i="2"/>
  <c r="AC18" i="2"/>
  <c r="AC19" i="2"/>
  <c r="AC20" i="2"/>
  <c r="AC21" i="2"/>
  <c r="AC22" i="2"/>
  <c r="AC23" i="2"/>
  <c r="AC24" i="2"/>
  <c r="AC25" i="2"/>
  <c r="AC26" i="2"/>
  <c r="AC27" i="2"/>
  <c r="AC28" i="2"/>
  <c r="AC29" i="2"/>
  <c r="AC30" i="2"/>
  <c r="AC31" i="2"/>
  <c r="AC32" i="2"/>
  <c r="AC33" i="2"/>
  <c r="AC34" i="2"/>
  <c r="AC35" i="2"/>
  <c r="AC36" i="2"/>
  <c r="AC37" i="2"/>
  <c r="AC38" i="2"/>
  <c r="AC39" i="2"/>
  <c r="AC40" i="2"/>
  <c r="AC41" i="2"/>
  <c r="AC42" i="2"/>
  <c r="AC43" i="2"/>
  <c r="AC44" i="2"/>
  <c r="AC45" i="2"/>
  <c r="AC46" i="2"/>
  <c r="AC47" i="2"/>
  <c r="AC48" i="2"/>
  <c r="AC49" i="2"/>
  <c r="AC50" i="2"/>
  <c r="AC51" i="2"/>
  <c r="AC52" i="2"/>
  <c r="AC53" i="2"/>
  <c r="AC54" i="2"/>
  <c r="AC55" i="2"/>
  <c r="AC56" i="2"/>
  <c r="AC57" i="2"/>
  <c r="AC58" i="2"/>
  <c r="AC59" i="2"/>
  <c r="AC60" i="2"/>
  <c r="AC61" i="2"/>
  <c r="AC62" i="2"/>
  <c r="AC63" i="2"/>
  <c r="AC64" i="2"/>
  <c r="AC65" i="2"/>
  <c r="AC66" i="2"/>
  <c r="AC67" i="2"/>
  <c r="AC68" i="2"/>
  <c r="AC69" i="2"/>
  <c r="AC70" i="2"/>
  <c r="AC71" i="2"/>
  <c r="AC72" i="2"/>
  <c r="AC73" i="2"/>
  <c r="AC74" i="2"/>
  <c r="AC75" i="2"/>
  <c r="AC76" i="2"/>
  <c r="AC77" i="2"/>
  <c r="AC78" i="2"/>
  <c r="AC79" i="2"/>
  <c r="AC80" i="2"/>
  <c r="AC81" i="2"/>
  <c r="AC82" i="2"/>
  <c r="AC83" i="2"/>
  <c r="AC84" i="2"/>
  <c r="AC85" i="2"/>
  <c r="AC86" i="2"/>
  <c r="AC87" i="2"/>
  <c r="AC88" i="2"/>
  <c r="AC89" i="2"/>
  <c r="AC90" i="2"/>
  <c r="AC91" i="2"/>
  <c r="AC92" i="2"/>
  <c r="AC93" i="2"/>
  <c r="AC94" i="2"/>
  <c r="AC95" i="2"/>
  <c r="AC96" i="2"/>
  <c r="AC97" i="2"/>
  <c r="AC98" i="2"/>
  <c r="AC99" i="2"/>
  <c r="AC100" i="2"/>
  <c r="AC101" i="2"/>
  <c r="AC102" i="2"/>
  <c r="AC103" i="2"/>
  <c r="AC104" i="2"/>
  <c r="AC105" i="2"/>
  <c r="AC106" i="2"/>
  <c r="AC107" i="2"/>
  <c r="AC108" i="2"/>
  <c r="AC109" i="2"/>
  <c r="AC110" i="2"/>
  <c r="AC111" i="2"/>
  <c r="AC112" i="2"/>
  <c r="AC113" i="2"/>
  <c r="AC114" i="2"/>
  <c r="AC115" i="2"/>
  <c r="AC116" i="2"/>
  <c r="AC117" i="2"/>
  <c r="AC118" i="2"/>
  <c r="AC119" i="2"/>
  <c r="AC120" i="2"/>
  <c r="AC121" i="2"/>
  <c r="AC122" i="2"/>
  <c r="AC123" i="2"/>
  <c r="AC124" i="2"/>
  <c r="AC125" i="2"/>
  <c r="AC126" i="2"/>
  <c r="AC127" i="2"/>
  <c r="AC128" i="2"/>
  <c r="AC129" i="2"/>
  <c r="AC130" i="2"/>
  <c r="AC131" i="2"/>
  <c r="AC132" i="2"/>
  <c r="AC133" i="2"/>
  <c r="AC134" i="2"/>
  <c r="AC135" i="2"/>
  <c r="AC136" i="2"/>
  <c r="AC137" i="2"/>
  <c r="AC138" i="2"/>
  <c r="AC139" i="2"/>
  <c r="AC140" i="2"/>
  <c r="AC141" i="2"/>
  <c r="AC142" i="2"/>
  <c r="AC143" i="2"/>
  <c r="AC144" i="2"/>
  <c r="AC145" i="2"/>
  <c r="AC146" i="2"/>
  <c r="AC147" i="2"/>
  <c r="AC148" i="2"/>
  <c r="AC149" i="2"/>
  <c r="AC150" i="2"/>
  <c r="AC151" i="2"/>
  <c r="AC152" i="2"/>
  <c r="AC153" i="2"/>
  <c r="AC154" i="2"/>
  <c r="AC155" i="2"/>
  <c r="AC156" i="2"/>
  <c r="AC157" i="2"/>
  <c r="AC158" i="2"/>
  <c r="AC159" i="2"/>
  <c r="AC160" i="2"/>
  <c r="AC161" i="2"/>
  <c r="AC162" i="2"/>
  <c r="AC163" i="2"/>
  <c r="AC164" i="2"/>
  <c r="AC165" i="2"/>
  <c r="AC166" i="2"/>
  <c r="AC167" i="2"/>
  <c r="AC168" i="2"/>
  <c r="AC169" i="2"/>
  <c r="AC170" i="2"/>
  <c r="AC171" i="2"/>
  <c r="AC172" i="2"/>
  <c r="AC173" i="2"/>
  <c r="AC174" i="2"/>
  <c r="AC175" i="2"/>
  <c r="AC176" i="2"/>
  <c r="AC177" i="2"/>
  <c r="AC178" i="2"/>
  <c r="AC179" i="2"/>
  <c r="AC180" i="2"/>
  <c r="AC181" i="2"/>
  <c r="AC182" i="2"/>
  <c r="AC183" i="2"/>
  <c r="AC184" i="2"/>
  <c r="AC185" i="2"/>
  <c r="AC186" i="2"/>
  <c r="AC187" i="2"/>
  <c r="AC188" i="2"/>
  <c r="AC189" i="2"/>
  <c r="AC190" i="2"/>
  <c r="AC191" i="2"/>
  <c r="AC192" i="2"/>
  <c r="AC193" i="2"/>
  <c r="AC194" i="2"/>
  <c r="AC195" i="2"/>
  <c r="AC196" i="2"/>
  <c r="AC197" i="2"/>
  <c r="AC198" i="2"/>
  <c r="AC199" i="2"/>
  <c r="AC200" i="2"/>
  <c r="AC201" i="2"/>
  <c r="AC202" i="2"/>
  <c r="AC203" i="2"/>
  <c r="AC204" i="2"/>
  <c r="AC205" i="2"/>
  <c r="AC206" i="2"/>
  <c r="AC207" i="2"/>
  <c r="AC208" i="2"/>
  <c r="AC209" i="2"/>
  <c r="AC210" i="2"/>
  <c r="AC211" i="2"/>
  <c r="AC212" i="2"/>
  <c r="AC213" i="2"/>
  <c r="AC214" i="2"/>
  <c r="AC215" i="2"/>
  <c r="AC216" i="2"/>
  <c r="AC217" i="2"/>
  <c r="AC218" i="2"/>
  <c r="AC219" i="2"/>
  <c r="AC220" i="2"/>
  <c r="AC221" i="2"/>
  <c r="AC222" i="2"/>
  <c r="AC223" i="2"/>
  <c r="AC224" i="2"/>
  <c r="AC225" i="2"/>
  <c r="AC226" i="2"/>
  <c r="AC227" i="2"/>
  <c r="AC228" i="2"/>
  <c r="AC229" i="2"/>
  <c r="AC230" i="2"/>
  <c r="AC231" i="2"/>
  <c r="AC232" i="2"/>
  <c r="AC233" i="2"/>
  <c r="AC234" i="2"/>
  <c r="AC235" i="2"/>
  <c r="AC236" i="2"/>
  <c r="AC237" i="2"/>
  <c r="AC238" i="2"/>
  <c r="AC239" i="2"/>
  <c r="AC240" i="2"/>
  <c r="AC241" i="2"/>
  <c r="AC242" i="2"/>
  <c r="AC243" i="2"/>
  <c r="AC244" i="2"/>
  <c r="AC245" i="2"/>
  <c r="AC246" i="2"/>
  <c r="AC247" i="2"/>
  <c r="AC248" i="2"/>
  <c r="AC249" i="2"/>
  <c r="AC250" i="2"/>
  <c r="AC251" i="2"/>
  <c r="AC252" i="2"/>
  <c r="AC253" i="2"/>
  <c r="AC254" i="2"/>
  <c r="AC255" i="2"/>
  <c r="AC256" i="2"/>
  <c r="AC257" i="2"/>
  <c r="AC258" i="2"/>
  <c r="AC259" i="2"/>
  <c r="AC260" i="2"/>
  <c r="AC261" i="2"/>
  <c r="AC262" i="2"/>
  <c r="AC263" i="2"/>
  <c r="AC264" i="2"/>
  <c r="AC265" i="2"/>
  <c r="AC266" i="2"/>
  <c r="AC267" i="2"/>
  <c r="AC268" i="2"/>
  <c r="AC269" i="2"/>
  <c r="AC270" i="2"/>
  <c r="AC271" i="2"/>
  <c r="AC272" i="2"/>
  <c r="AC273" i="2"/>
  <c r="AC274" i="2"/>
  <c r="AC275" i="2"/>
  <c r="AC276" i="2"/>
  <c r="AC277" i="2"/>
  <c r="AC278" i="2"/>
  <c r="AC279" i="2"/>
  <c r="AC280" i="2"/>
  <c r="AC281" i="2"/>
  <c r="AC282" i="2"/>
  <c r="AC283" i="2"/>
  <c r="AC284" i="2"/>
  <c r="AC285" i="2"/>
  <c r="AC286" i="2"/>
  <c r="AC287" i="2"/>
  <c r="AC288" i="2"/>
  <c r="AC289" i="2"/>
  <c r="AC290" i="2"/>
  <c r="AC291" i="2"/>
  <c r="AC292" i="2"/>
  <c r="AC293" i="2"/>
  <c r="AC294" i="2"/>
  <c r="AC295" i="2"/>
  <c r="AC296" i="2"/>
  <c r="AC297" i="2"/>
  <c r="AC298" i="2"/>
  <c r="AC299" i="2"/>
  <c r="AC300" i="2"/>
  <c r="AC301" i="2"/>
  <c r="AC302" i="2"/>
  <c r="AC303" i="2"/>
  <c r="AC304" i="2"/>
  <c r="AC305" i="2"/>
  <c r="AC306" i="2"/>
  <c r="AC307" i="2"/>
  <c r="AC308" i="2"/>
  <c r="AC309" i="2"/>
  <c r="AC310" i="2"/>
  <c r="AC311" i="2"/>
  <c r="AC312" i="2"/>
  <c r="AC313" i="2"/>
  <c r="AC314" i="2"/>
  <c r="AC315" i="2"/>
  <c r="AC316" i="2"/>
  <c r="AC317" i="2"/>
  <c r="AC318" i="2"/>
  <c r="AC319" i="2"/>
  <c r="AC320" i="2"/>
  <c r="AC321" i="2"/>
  <c r="AC322" i="2"/>
  <c r="AC323" i="2"/>
  <c r="AC324" i="2"/>
  <c r="AC325" i="2"/>
  <c r="AC326" i="2"/>
  <c r="AC327" i="2"/>
  <c r="AC328" i="2"/>
  <c r="AC329" i="2"/>
  <c r="AC330" i="2"/>
  <c r="AC331" i="2"/>
  <c r="AC332" i="2"/>
  <c r="AC333" i="2"/>
  <c r="AC334" i="2"/>
  <c r="AC335" i="2"/>
  <c r="AC336" i="2"/>
  <c r="AC337" i="2"/>
  <c r="AC338" i="2"/>
  <c r="AC339" i="2"/>
  <c r="AC340" i="2"/>
  <c r="AC341" i="2"/>
  <c r="AC342" i="2"/>
  <c r="AC343" i="2"/>
  <c r="AC344" i="2"/>
  <c r="AC345" i="2"/>
  <c r="AC346" i="2"/>
  <c r="AC347" i="2"/>
  <c r="AC348" i="2"/>
  <c r="AC349" i="2"/>
  <c r="AC350" i="2"/>
  <c r="AC351" i="2"/>
  <c r="AC352" i="2"/>
  <c r="AC353" i="2"/>
  <c r="AC354" i="2"/>
  <c r="AC355" i="2"/>
  <c r="AC356" i="2"/>
  <c r="AC357" i="2"/>
  <c r="AC358" i="2"/>
  <c r="AC359" i="2"/>
  <c r="AC360" i="2"/>
  <c r="AC361" i="2"/>
  <c r="AC362" i="2"/>
  <c r="AC363" i="2"/>
  <c r="AC364" i="2"/>
  <c r="AC365" i="2"/>
  <c r="AC366" i="2"/>
  <c r="AC367" i="2"/>
  <c r="AC368" i="2"/>
  <c r="AC369" i="2"/>
  <c r="AC370" i="2"/>
  <c r="AC371" i="2"/>
  <c r="AC372" i="2"/>
  <c r="AC373" i="2"/>
  <c r="AC374" i="2"/>
  <c r="AC375" i="2"/>
  <c r="AC376" i="2"/>
  <c r="AC377" i="2"/>
  <c r="AC378" i="2"/>
  <c r="AC379" i="2"/>
  <c r="AC380" i="2"/>
  <c r="AC381" i="2"/>
  <c r="AC382" i="2"/>
  <c r="AC383" i="2"/>
  <c r="AC384" i="2"/>
  <c r="AC385" i="2"/>
  <c r="AC386" i="2"/>
  <c r="AC387" i="2"/>
  <c r="AC388" i="2"/>
  <c r="AC389" i="2"/>
  <c r="AC390" i="2"/>
  <c r="AC391" i="2"/>
  <c r="AC392" i="2"/>
  <c r="AC393" i="2"/>
  <c r="AC394" i="2"/>
  <c r="AC395" i="2"/>
  <c r="AC396" i="2"/>
  <c r="AC397" i="2"/>
  <c r="AC398" i="2"/>
  <c r="AC399" i="2"/>
  <c r="AC400" i="2"/>
  <c r="AC401" i="2"/>
  <c r="AC402" i="2"/>
  <c r="AC403" i="2"/>
  <c r="AC404" i="2"/>
  <c r="AC405" i="2"/>
  <c r="AC406" i="2"/>
  <c r="AC407" i="2"/>
  <c r="AC408" i="2"/>
  <c r="AC409" i="2"/>
  <c r="AC410" i="2"/>
  <c r="AC411" i="2"/>
  <c r="AC412" i="2"/>
  <c r="AC413" i="2"/>
  <c r="AC414" i="2"/>
  <c r="AC415" i="2"/>
  <c r="AC416" i="2"/>
  <c r="AC417" i="2"/>
  <c r="AC418" i="2"/>
  <c r="AC419" i="2"/>
  <c r="AC420" i="2"/>
  <c r="AC421" i="2"/>
  <c r="AC422" i="2"/>
  <c r="AC423" i="2"/>
  <c r="AC424" i="2"/>
  <c r="AC425" i="2"/>
  <c r="AC426" i="2"/>
  <c r="AC427" i="2"/>
  <c r="AC428" i="2"/>
  <c r="AC429" i="2"/>
  <c r="AC430" i="2"/>
  <c r="AC431" i="2"/>
  <c r="AC432" i="2"/>
  <c r="AC433" i="2"/>
  <c r="AC434" i="2"/>
  <c r="AC435" i="2"/>
  <c r="AC436" i="2"/>
  <c r="AC437" i="2"/>
  <c r="AC438" i="2"/>
  <c r="AC439" i="2"/>
  <c r="AC440" i="2"/>
  <c r="AC441" i="2"/>
  <c r="AC442" i="2"/>
  <c r="AC443" i="2"/>
  <c r="AC444" i="2"/>
  <c r="AC445" i="2"/>
  <c r="AC446" i="2"/>
  <c r="AC447" i="2"/>
  <c r="AC448" i="2"/>
  <c r="AC449" i="2"/>
  <c r="AC450" i="2"/>
  <c r="AC451" i="2"/>
  <c r="AC452" i="2"/>
  <c r="AC453" i="2"/>
  <c r="AC454" i="2"/>
  <c r="AC455" i="2"/>
  <c r="AC456" i="2"/>
  <c r="AC457" i="2"/>
  <c r="AC458" i="2"/>
  <c r="AC459" i="2"/>
  <c r="AC460" i="2"/>
  <c r="AC461" i="2"/>
  <c r="AC462" i="2"/>
  <c r="AC463" i="2"/>
  <c r="AC464" i="2"/>
  <c r="AC465" i="2"/>
  <c r="AC466" i="2"/>
  <c r="AC467" i="2"/>
  <c r="AC468" i="2"/>
  <c r="AC469" i="2"/>
  <c r="AC470" i="2"/>
  <c r="AC471" i="2"/>
  <c r="AC472" i="2"/>
  <c r="AC473" i="2"/>
  <c r="AC474" i="2"/>
  <c r="AC475" i="2"/>
  <c r="AC476" i="2"/>
  <c r="AC477" i="2"/>
  <c r="AC478" i="2"/>
  <c r="AC479" i="2"/>
  <c r="AC480" i="2"/>
  <c r="AC481" i="2"/>
  <c r="AC482" i="2"/>
  <c r="AC483" i="2"/>
  <c r="AC484" i="2"/>
  <c r="AC485" i="2"/>
  <c r="AC486" i="2"/>
  <c r="AC487" i="2"/>
  <c r="AC488" i="2"/>
  <c r="AC489" i="2"/>
  <c r="AC490" i="2"/>
  <c r="AC491" i="2"/>
  <c r="AC492" i="2"/>
  <c r="AC493" i="2"/>
  <c r="AC494" i="2"/>
  <c r="AC495" i="2"/>
  <c r="AC496" i="2"/>
  <c r="AC497" i="2"/>
  <c r="AC498" i="2"/>
  <c r="AC499" i="2"/>
  <c r="AC500" i="2"/>
  <c r="AC501" i="2"/>
  <c r="AC502" i="2"/>
  <c r="AC503" i="2"/>
  <c r="AC504" i="2"/>
  <c r="AC505" i="2"/>
  <c r="AC506" i="2"/>
  <c r="AC507" i="2"/>
  <c r="AC508" i="2"/>
  <c r="AC509" i="2"/>
  <c r="AC510" i="2"/>
  <c r="AC511" i="2"/>
  <c r="AC512" i="2"/>
  <c r="AC513" i="2"/>
  <c r="AC514" i="2"/>
  <c r="AC515" i="2"/>
  <c r="AC516" i="2"/>
  <c r="AC517" i="2"/>
  <c r="AC518" i="2"/>
  <c r="AC519" i="2"/>
  <c r="AC520" i="2"/>
  <c r="AC521" i="2"/>
  <c r="AC522" i="2"/>
  <c r="AC523" i="2"/>
  <c r="AC524" i="2"/>
  <c r="AC525" i="2"/>
  <c r="AC526" i="2"/>
  <c r="AC527" i="2"/>
  <c r="AC528" i="2"/>
  <c r="AC529" i="2"/>
  <c r="AC530" i="2"/>
  <c r="AC531" i="2"/>
  <c r="AC532" i="2"/>
  <c r="AC533" i="2"/>
  <c r="AC534" i="2"/>
  <c r="AC535" i="2"/>
  <c r="AC536" i="2"/>
  <c r="AC537" i="2"/>
  <c r="AC538" i="2"/>
  <c r="AC539" i="2"/>
  <c r="AC540" i="2"/>
  <c r="AC541" i="2"/>
  <c r="AC542" i="2"/>
  <c r="AC543" i="2"/>
  <c r="AC544" i="2"/>
  <c r="AC545" i="2"/>
  <c r="AC546" i="2"/>
  <c r="AC547" i="2"/>
  <c r="AC548" i="2"/>
  <c r="AC549" i="2"/>
  <c r="AC550" i="2"/>
  <c r="AC551" i="2"/>
  <c r="AC552" i="2"/>
  <c r="AC553" i="2"/>
  <c r="AC554" i="2"/>
  <c r="AC555" i="2"/>
  <c r="AC556" i="2"/>
  <c r="AC557" i="2"/>
  <c r="AC558" i="2"/>
  <c r="AC559" i="2"/>
  <c r="AC560" i="2"/>
  <c r="AC561" i="2"/>
  <c r="AC562" i="2"/>
  <c r="AC563" i="2"/>
  <c r="AC564" i="2"/>
  <c r="AC565" i="2"/>
  <c r="AC566" i="2"/>
  <c r="AC567" i="2"/>
  <c r="AC568" i="2"/>
  <c r="AC569" i="2"/>
  <c r="AC570" i="2"/>
  <c r="AC571" i="2"/>
  <c r="AC572" i="2"/>
  <c r="AC573" i="2"/>
  <c r="AC574" i="2"/>
  <c r="AC575" i="2"/>
  <c r="AC576" i="2"/>
  <c r="AC577" i="2"/>
  <c r="AC578" i="2"/>
  <c r="AC579" i="2"/>
  <c r="AC580" i="2"/>
  <c r="AC581" i="2"/>
  <c r="AC582" i="2"/>
  <c r="AC583" i="2"/>
  <c r="AC584" i="2"/>
  <c r="AC585" i="2"/>
  <c r="AC586" i="2"/>
  <c r="AC587" i="2"/>
  <c r="AC588" i="2"/>
  <c r="AC589" i="2"/>
  <c r="AC590" i="2"/>
  <c r="AC591" i="2"/>
  <c r="AC592" i="2"/>
  <c r="AC593" i="2"/>
  <c r="AC594" i="2"/>
  <c r="AC595" i="2"/>
  <c r="AC596" i="2"/>
  <c r="AC597" i="2"/>
  <c r="AC598" i="2"/>
  <c r="AC599" i="2"/>
  <c r="AC600" i="2"/>
  <c r="AC601" i="2"/>
  <c r="AC602" i="2"/>
  <c r="AC603" i="2"/>
  <c r="AC604" i="2"/>
  <c r="AC605" i="2"/>
  <c r="AC606" i="2"/>
  <c r="AC607" i="2"/>
  <c r="AC608" i="2"/>
  <c r="AC609" i="2"/>
  <c r="AC610" i="2"/>
  <c r="AC611" i="2"/>
  <c r="AC612" i="2"/>
  <c r="AC613" i="2"/>
  <c r="AC614" i="2"/>
  <c r="AC615" i="2"/>
  <c r="AC616" i="2"/>
  <c r="AC617" i="2"/>
  <c r="AC618" i="2"/>
  <c r="AC619" i="2"/>
  <c r="AC620" i="2"/>
  <c r="AC621" i="2"/>
  <c r="AC622" i="2"/>
  <c r="AC623" i="2"/>
  <c r="AC624" i="2"/>
  <c r="AC625" i="2"/>
  <c r="AC626" i="2"/>
  <c r="AC627" i="2"/>
  <c r="AC628" i="2"/>
  <c r="AC629" i="2"/>
  <c r="AC630" i="2"/>
  <c r="AC631" i="2"/>
  <c r="AC632" i="2"/>
  <c r="AC633" i="2"/>
  <c r="AC634" i="2"/>
  <c r="AC635" i="2"/>
  <c r="AC636" i="2"/>
  <c r="AC637" i="2"/>
  <c r="AC638" i="2"/>
  <c r="AC639" i="2"/>
  <c r="AC640" i="2"/>
  <c r="AC641" i="2"/>
  <c r="AC642" i="2"/>
  <c r="AC643" i="2"/>
  <c r="AC644" i="2"/>
  <c r="AC645" i="2"/>
  <c r="AC646" i="2"/>
  <c r="AC647" i="2"/>
  <c r="AC648" i="2"/>
  <c r="AC649" i="2"/>
  <c r="AC650" i="2"/>
  <c r="AC651" i="2"/>
  <c r="AC652" i="2"/>
  <c r="AC653" i="2"/>
  <c r="AC654" i="2"/>
  <c r="AC655" i="2"/>
  <c r="AC656" i="2"/>
  <c r="AC657" i="2"/>
  <c r="AC658" i="2"/>
  <c r="AC659" i="2"/>
  <c r="AC660" i="2"/>
  <c r="AC661" i="2"/>
  <c r="AC662" i="2"/>
  <c r="AC663" i="2"/>
  <c r="AC664" i="2"/>
  <c r="AC665" i="2"/>
  <c r="AC666" i="2"/>
  <c r="AC667" i="2"/>
  <c r="AC668" i="2"/>
  <c r="AC669" i="2"/>
  <c r="AC670" i="2"/>
  <c r="AC671" i="2"/>
  <c r="AC672" i="2"/>
  <c r="AC673" i="2"/>
  <c r="AC674" i="2"/>
  <c r="AC675" i="2"/>
  <c r="AC676" i="2"/>
  <c r="AC677" i="2"/>
  <c r="AC678" i="2"/>
  <c r="AC679" i="2"/>
  <c r="AC680" i="2"/>
  <c r="AC681" i="2"/>
  <c r="AC682" i="2"/>
  <c r="AC683" i="2"/>
  <c r="AC684" i="2"/>
  <c r="AC685" i="2"/>
  <c r="AC686" i="2"/>
  <c r="AC687" i="2"/>
  <c r="AC688" i="2"/>
  <c r="AC689" i="2"/>
  <c r="AC690" i="2"/>
  <c r="AC691" i="2"/>
  <c r="AC692" i="2"/>
  <c r="AC693" i="2"/>
  <c r="AC694" i="2"/>
  <c r="AC695" i="2"/>
  <c r="AC696" i="2"/>
  <c r="AC697" i="2"/>
  <c r="AC698" i="2"/>
  <c r="AC699" i="2"/>
  <c r="AC700" i="2"/>
  <c r="AC701" i="2"/>
  <c r="AC702" i="2"/>
  <c r="AC703" i="2"/>
  <c r="AC704" i="2"/>
  <c r="AC705" i="2"/>
  <c r="AC706" i="2"/>
  <c r="AC707" i="2"/>
  <c r="AC708" i="2"/>
  <c r="AC709" i="2"/>
  <c r="AC710" i="2"/>
  <c r="AC711" i="2"/>
  <c r="AC712" i="2"/>
  <c r="AC713" i="2"/>
  <c r="AC714" i="2"/>
  <c r="AC715" i="2"/>
  <c r="AC716" i="2"/>
  <c r="AC717" i="2"/>
  <c r="AC718" i="2"/>
  <c r="AC719" i="2"/>
  <c r="AC720" i="2"/>
  <c r="AC721" i="2"/>
  <c r="AC722" i="2"/>
  <c r="AC723" i="2"/>
  <c r="AC724" i="2"/>
  <c r="AC725" i="2"/>
  <c r="AC726" i="2"/>
  <c r="AC727" i="2"/>
  <c r="AC728" i="2"/>
  <c r="AC729" i="2"/>
  <c r="AC730" i="2"/>
  <c r="AC731" i="2"/>
  <c r="AC732" i="2"/>
  <c r="AC733" i="2"/>
  <c r="AC734" i="2"/>
  <c r="AC735" i="2"/>
  <c r="AC736" i="2"/>
  <c r="AC737" i="2"/>
  <c r="AC738" i="2"/>
  <c r="AC739" i="2"/>
  <c r="AC740" i="2"/>
  <c r="AC741" i="2"/>
  <c r="AC742" i="2"/>
  <c r="AC743" i="2"/>
  <c r="AC744" i="2"/>
  <c r="AC745" i="2"/>
  <c r="AC746" i="2"/>
  <c r="AC747" i="2"/>
  <c r="AC748" i="2"/>
  <c r="AC749" i="2"/>
  <c r="AC750" i="2"/>
  <c r="AC751" i="2"/>
  <c r="AC752" i="2"/>
  <c r="AC753" i="2"/>
  <c r="AC754" i="2"/>
  <c r="AC755" i="2"/>
  <c r="AC756" i="2"/>
  <c r="AC757" i="2"/>
  <c r="AC758" i="2"/>
  <c r="AC759" i="2"/>
  <c r="AC760" i="2"/>
  <c r="AC761" i="2"/>
  <c r="AC762" i="2"/>
  <c r="AC763" i="2"/>
  <c r="AC764" i="2"/>
  <c r="AC765" i="2"/>
  <c r="AC766" i="2"/>
  <c r="AC767" i="2"/>
  <c r="AC768" i="2"/>
  <c r="AC769" i="2"/>
  <c r="AC770" i="2"/>
  <c r="AC771" i="2"/>
  <c r="AC772" i="2"/>
  <c r="AC773" i="2"/>
  <c r="AC774" i="2"/>
  <c r="AC775" i="2"/>
  <c r="AC776" i="2"/>
  <c r="AC777" i="2"/>
  <c r="AC778" i="2"/>
  <c r="AC779" i="2"/>
  <c r="AC780" i="2"/>
  <c r="AC781" i="2"/>
  <c r="AC782" i="2"/>
  <c r="AC783" i="2"/>
  <c r="AC784" i="2"/>
  <c r="AC785" i="2"/>
  <c r="AC786" i="2"/>
  <c r="AC787" i="2"/>
  <c r="AC788" i="2"/>
  <c r="AC789" i="2"/>
  <c r="AC790" i="2"/>
  <c r="AC791" i="2"/>
  <c r="AC792" i="2"/>
  <c r="AC793" i="2"/>
  <c r="AC794" i="2"/>
  <c r="AC795" i="2"/>
  <c r="AC796" i="2"/>
  <c r="AC797" i="2"/>
  <c r="AC798" i="2"/>
  <c r="AC799" i="2"/>
  <c r="AC800" i="2"/>
  <c r="AC801" i="2"/>
  <c r="AC802" i="2"/>
  <c r="AC803" i="2"/>
  <c r="AC804" i="2"/>
  <c r="AC805" i="2"/>
  <c r="AC806" i="2"/>
  <c r="AC807" i="2"/>
  <c r="AC808" i="2"/>
  <c r="AC809" i="2"/>
  <c r="AC810" i="2"/>
  <c r="AC811" i="2"/>
  <c r="AC812" i="2"/>
  <c r="AC813" i="2"/>
  <c r="AC814" i="2"/>
  <c r="AC815" i="2"/>
  <c r="AC816" i="2"/>
  <c r="AC817" i="2"/>
  <c r="AC818" i="2"/>
  <c r="AC819" i="2"/>
  <c r="AC820" i="2"/>
  <c r="AC821" i="2"/>
  <c r="AC822" i="2"/>
  <c r="AC823" i="2"/>
  <c r="AC824" i="2"/>
  <c r="AC825" i="2"/>
  <c r="AC826" i="2"/>
  <c r="AC827" i="2"/>
  <c r="AC828" i="2"/>
  <c r="AC829" i="2"/>
  <c r="AC830" i="2"/>
  <c r="AC831" i="2"/>
  <c r="AC832" i="2"/>
  <c r="AC833" i="2"/>
  <c r="AC834" i="2"/>
  <c r="AC835" i="2"/>
  <c r="AC836" i="2"/>
  <c r="AC837" i="2"/>
  <c r="AC838" i="2"/>
  <c r="AC839" i="2"/>
  <c r="AC840" i="2"/>
  <c r="AC841" i="2"/>
  <c r="AC842" i="2"/>
  <c r="AC843" i="2"/>
  <c r="AC844" i="2"/>
  <c r="AC845" i="2"/>
  <c r="AC846" i="2"/>
  <c r="AC847" i="2"/>
  <c r="AC848" i="2"/>
  <c r="AC849" i="2"/>
  <c r="AC850" i="2"/>
  <c r="AC851" i="2"/>
  <c r="AC852" i="2"/>
  <c r="AC853" i="2"/>
  <c r="AC854" i="2"/>
  <c r="AC855" i="2"/>
  <c r="AC856" i="2"/>
  <c r="AC857" i="2"/>
  <c r="AC858" i="2"/>
  <c r="AC859" i="2"/>
  <c r="AC860" i="2"/>
  <c r="AC861" i="2"/>
  <c r="AC862" i="2"/>
  <c r="AC863" i="2"/>
  <c r="AC864" i="2"/>
  <c r="AC865" i="2"/>
  <c r="AC866" i="2"/>
  <c r="AC867" i="2"/>
  <c r="AC868" i="2"/>
  <c r="AC869" i="2"/>
  <c r="AC870" i="2"/>
  <c r="AC871" i="2"/>
  <c r="AC872" i="2"/>
  <c r="AC873" i="2"/>
  <c r="AC874" i="2"/>
  <c r="AC875" i="2"/>
  <c r="AC876" i="2"/>
  <c r="AC877" i="2"/>
  <c r="AC878" i="2"/>
  <c r="AC879" i="2"/>
  <c r="AC880" i="2"/>
  <c r="AC881" i="2"/>
  <c r="AC882" i="2"/>
  <c r="AC883" i="2"/>
  <c r="AC884" i="2"/>
  <c r="AC885" i="2"/>
  <c r="AC886" i="2"/>
  <c r="AC887" i="2"/>
  <c r="AC888" i="2"/>
  <c r="AC889" i="2"/>
  <c r="AC890" i="2"/>
  <c r="AC891" i="2"/>
  <c r="AC892" i="2"/>
  <c r="AC893" i="2"/>
  <c r="AC894" i="2"/>
  <c r="AC895" i="2"/>
  <c r="AC896" i="2"/>
  <c r="AC897" i="2"/>
  <c r="AC898" i="2"/>
  <c r="AC899" i="2"/>
  <c r="AC900" i="2"/>
  <c r="AC901" i="2"/>
  <c r="AC902" i="2"/>
  <c r="AC903" i="2"/>
  <c r="AC904" i="2"/>
  <c r="AC905" i="2"/>
  <c r="AC906" i="2"/>
  <c r="AC907" i="2"/>
  <c r="AC908" i="2"/>
  <c r="AC909" i="2"/>
  <c r="AC910" i="2"/>
  <c r="AC911" i="2"/>
  <c r="AC912" i="2"/>
  <c r="AC913" i="2"/>
  <c r="AC914" i="2"/>
  <c r="AC915" i="2"/>
  <c r="AC916" i="2"/>
  <c r="AC917" i="2"/>
  <c r="AC918" i="2"/>
  <c r="AC919" i="2"/>
  <c r="AC920" i="2"/>
  <c r="AC921" i="2"/>
  <c r="AC922" i="2"/>
  <c r="AC923" i="2"/>
  <c r="AC924" i="2"/>
  <c r="AC925" i="2"/>
  <c r="AC926" i="2"/>
  <c r="AC927" i="2"/>
  <c r="AC928" i="2"/>
  <c r="AC929" i="2"/>
  <c r="AC930" i="2"/>
  <c r="AC931" i="2"/>
  <c r="AC932" i="2"/>
  <c r="AC933" i="2"/>
  <c r="AC934" i="2"/>
  <c r="AC935" i="2"/>
  <c r="AC936" i="2"/>
  <c r="AC937" i="2"/>
  <c r="AC938" i="2"/>
  <c r="AC939" i="2"/>
  <c r="AC940" i="2"/>
  <c r="AC941" i="2"/>
  <c r="AC942" i="2"/>
  <c r="AC943" i="2"/>
  <c r="AC944" i="2"/>
  <c r="AC945" i="2"/>
  <c r="AC946" i="2"/>
  <c r="AC947" i="2"/>
  <c r="AC948" i="2"/>
  <c r="AC949" i="2"/>
  <c r="AC950" i="2"/>
  <c r="AC951" i="2"/>
  <c r="AC952" i="2"/>
  <c r="AC953" i="2"/>
  <c r="AC954" i="2"/>
  <c r="AC955" i="2"/>
  <c r="AC956" i="2"/>
  <c r="AC957" i="2"/>
  <c r="AC958" i="2"/>
  <c r="AC959" i="2"/>
  <c r="AC960" i="2"/>
  <c r="AC961" i="2"/>
  <c r="AC962" i="2"/>
  <c r="AC963" i="2"/>
  <c r="AC964" i="2"/>
  <c r="AC965" i="2"/>
  <c r="AC966" i="2"/>
  <c r="AC967" i="2"/>
  <c r="AC968" i="2"/>
  <c r="AC969" i="2"/>
  <c r="AC970" i="2"/>
  <c r="AC971" i="2"/>
  <c r="AC972" i="2"/>
  <c r="AC973" i="2"/>
  <c r="AC974" i="2"/>
  <c r="AC975" i="2"/>
  <c r="AC976" i="2"/>
  <c r="AC977" i="2"/>
  <c r="AC978" i="2"/>
  <c r="AC979" i="2"/>
  <c r="AC980" i="2"/>
  <c r="AC981" i="2"/>
  <c r="AC982" i="2"/>
  <c r="AC983" i="2"/>
  <c r="AC984" i="2"/>
  <c r="AC985" i="2"/>
  <c r="AC986" i="2"/>
  <c r="AC987" i="2"/>
  <c r="AC988" i="2"/>
  <c r="AC989" i="2"/>
  <c r="AC990" i="2"/>
  <c r="AC991" i="2"/>
  <c r="AC992" i="2"/>
  <c r="AC993" i="2"/>
  <c r="AC994" i="2"/>
  <c r="AC995" i="2"/>
  <c r="AC996" i="2"/>
  <c r="AC997" i="2"/>
  <c r="AC998" i="2"/>
  <c r="AC999" i="2"/>
  <c r="AC1000" i="2"/>
  <c r="AC1001" i="2"/>
  <c r="X2" i="2"/>
  <c r="Y2" i="2"/>
  <c r="Z2" i="2"/>
  <c r="X3" i="2"/>
  <c r="Y3" i="2"/>
  <c r="Z3" i="2"/>
  <c r="X4" i="2"/>
  <c r="Y4" i="2"/>
  <c r="Z4" i="2"/>
  <c r="X5" i="2"/>
  <c r="Y5" i="2"/>
  <c r="Z5" i="2"/>
  <c r="X6" i="2"/>
  <c r="Y6" i="2"/>
  <c r="Z6" i="2"/>
  <c r="AA6" i="2" s="1"/>
  <c r="X7" i="2"/>
  <c r="Y7" i="2"/>
  <c r="Z7" i="2"/>
  <c r="X8" i="2"/>
  <c r="Y8" i="2"/>
  <c r="Z8" i="2"/>
  <c r="AA8" i="2" s="1"/>
  <c r="X9" i="2"/>
  <c r="Y9" i="2"/>
  <c r="Z9" i="2"/>
  <c r="X10" i="2"/>
  <c r="Y10" i="2"/>
  <c r="Z10" i="2"/>
  <c r="X11" i="2"/>
  <c r="Y11" i="2"/>
  <c r="Z11" i="2"/>
  <c r="X12" i="2"/>
  <c r="Y12" i="2"/>
  <c r="Z12" i="2"/>
  <c r="X13" i="2"/>
  <c r="Y13" i="2"/>
  <c r="Z13" i="2"/>
  <c r="AA13" i="2" s="1"/>
  <c r="X14" i="2"/>
  <c r="Y14" i="2"/>
  <c r="Z14" i="2"/>
  <c r="AA14" i="2" s="1"/>
  <c r="X15" i="2"/>
  <c r="Y15" i="2"/>
  <c r="Z15" i="2"/>
  <c r="AA15" i="2" s="1"/>
  <c r="X16" i="2"/>
  <c r="Y16" i="2"/>
  <c r="Z16" i="2"/>
  <c r="X17" i="2"/>
  <c r="Y17" i="2"/>
  <c r="Z17" i="2"/>
  <c r="X18" i="2"/>
  <c r="Y18" i="2"/>
  <c r="Z18" i="2"/>
  <c r="X19" i="2"/>
  <c r="Y19" i="2"/>
  <c r="Z19" i="2"/>
  <c r="X20" i="2"/>
  <c r="Y20" i="2"/>
  <c r="Z20" i="2"/>
  <c r="X21" i="2"/>
  <c r="Y21" i="2"/>
  <c r="Z21" i="2"/>
  <c r="X22" i="2"/>
  <c r="Y22" i="2"/>
  <c r="Z22" i="2"/>
  <c r="AA22" i="2" s="1"/>
  <c r="X23" i="2"/>
  <c r="Y23" i="2"/>
  <c r="Z23" i="2"/>
  <c r="AA23" i="2" s="1"/>
  <c r="X24" i="2"/>
  <c r="Y24" i="2"/>
  <c r="Z24" i="2"/>
  <c r="AA24" i="2" s="1"/>
  <c r="X25" i="2"/>
  <c r="Y25" i="2"/>
  <c r="Z25" i="2"/>
  <c r="X26" i="2"/>
  <c r="Y26" i="2"/>
  <c r="Z26" i="2"/>
  <c r="X27" i="2"/>
  <c r="Y27" i="2"/>
  <c r="Z27" i="2"/>
  <c r="X28" i="2"/>
  <c r="Y28" i="2"/>
  <c r="Z28" i="2"/>
  <c r="X29" i="2"/>
  <c r="Y29" i="2"/>
  <c r="Z29" i="2"/>
  <c r="AA29" i="2" s="1"/>
  <c r="X30" i="2"/>
  <c r="Y30" i="2"/>
  <c r="Z30" i="2"/>
  <c r="AA30" i="2" s="1"/>
  <c r="X31" i="2"/>
  <c r="Y31" i="2"/>
  <c r="Z31" i="2"/>
  <c r="X32" i="2"/>
  <c r="Y32" i="2"/>
  <c r="Z32" i="2"/>
  <c r="X33" i="2"/>
  <c r="Y33" i="2"/>
  <c r="Z33" i="2"/>
  <c r="AA33" i="2" s="1"/>
  <c r="X34" i="2"/>
  <c r="Y34" i="2"/>
  <c r="Z34" i="2"/>
  <c r="X35" i="2"/>
  <c r="Y35" i="2"/>
  <c r="Z35" i="2"/>
  <c r="X36" i="2"/>
  <c r="Y36" i="2"/>
  <c r="Z36" i="2"/>
  <c r="X37" i="2"/>
  <c r="Y37" i="2"/>
  <c r="Z37" i="2"/>
  <c r="AA37" i="2" s="1"/>
  <c r="X38" i="2"/>
  <c r="Y38" i="2"/>
  <c r="Z38" i="2"/>
  <c r="AA38" i="2" s="1"/>
  <c r="X39" i="2"/>
  <c r="Y39" i="2"/>
  <c r="Z39" i="2"/>
  <c r="AA39" i="2" s="1"/>
  <c r="X40" i="2"/>
  <c r="Y40" i="2"/>
  <c r="Z40" i="2"/>
  <c r="AA40" i="2" s="1"/>
  <c r="X41" i="2"/>
  <c r="Y41" i="2"/>
  <c r="Z41" i="2"/>
  <c r="X42" i="2"/>
  <c r="Y42" i="2"/>
  <c r="Z42" i="2"/>
  <c r="X43" i="2"/>
  <c r="Y43" i="2"/>
  <c r="Z43" i="2"/>
  <c r="X44" i="2"/>
  <c r="Y44" i="2"/>
  <c r="Z44" i="2"/>
  <c r="X45" i="2"/>
  <c r="Y45" i="2"/>
  <c r="Z45" i="2"/>
  <c r="AA45" i="2" s="1"/>
  <c r="X46" i="2"/>
  <c r="Y46" i="2"/>
  <c r="Z46" i="2"/>
  <c r="X47" i="2"/>
  <c r="Y47" i="2"/>
  <c r="Z47" i="2"/>
  <c r="X48" i="2"/>
  <c r="Y48" i="2"/>
  <c r="Z48" i="2"/>
  <c r="AA48" i="2" s="1"/>
  <c r="X49" i="2"/>
  <c r="Y49" i="2"/>
  <c r="Z49" i="2"/>
  <c r="AA49" i="2" s="1"/>
  <c r="X50" i="2"/>
  <c r="Y50" i="2"/>
  <c r="Z50" i="2"/>
  <c r="X51" i="2"/>
  <c r="Y51" i="2"/>
  <c r="Z51" i="2"/>
  <c r="X52" i="2"/>
  <c r="Y52" i="2"/>
  <c r="Z52" i="2"/>
  <c r="X53" i="2"/>
  <c r="Y53" i="2"/>
  <c r="Z53" i="2"/>
  <c r="AA53" i="2" s="1"/>
  <c r="X54" i="2"/>
  <c r="Y54" i="2"/>
  <c r="Z54" i="2"/>
  <c r="AA54" i="2" s="1"/>
  <c r="X55" i="2"/>
  <c r="Y55" i="2"/>
  <c r="Z55" i="2"/>
  <c r="X56" i="2"/>
  <c r="Y56" i="2"/>
  <c r="Z56" i="2"/>
  <c r="AA56" i="2" s="1"/>
  <c r="X57" i="2"/>
  <c r="Y57" i="2"/>
  <c r="Z57" i="2"/>
  <c r="X58" i="2"/>
  <c r="Y58" i="2"/>
  <c r="Z58" i="2"/>
  <c r="X59" i="2"/>
  <c r="Y59" i="2"/>
  <c r="Z59" i="2"/>
  <c r="X60" i="2"/>
  <c r="Y60" i="2"/>
  <c r="Z60" i="2"/>
  <c r="X61" i="2"/>
  <c r="Y61" i="2"/>
  <c r="Z61" i="2"/>
  <c r="AA61" i="2" s="1"/>
  <c r="X62" i="2"/>
  <c r="Y62" i="2"/>
  <c r="Z62" i="2"/>
  <c r="AA62" i="2" s="1"/>
  <c r="X63" i="2"/>
  <c r="Y63" i="2"/>
  <c r="Z63" i="2"/>
  <c r="AA63" i="2" s="1"/>
  <c r="X64" i="2"/>
  <c r="Y64" i="2"/>
  <c r="Z64" i="2"/>
  <c r="AA64" i="2" s="1"/>
  <c r="X65" i="2"/>
  <c r="Y65" i="2"/>
  <c r="Z65" i="2"/>
  <c r="AA65" i="2" s="1"/>
  <c r="X66" i="2"/>
  <c r="Y66" i="2"/>
  <c r="Z66" i="2"/>
  <c r="X67" i="2"/>
  <c r="Y67" i="2"/>
  <c r="Z67" i="2"/>
  <c r="X68" i="2"/>
  <c r="Y68" i="2"/>
  <c r="Z68" i="2"/>
  <c r="X69" i="2"/>
  <c r="Y69" i="2"/>
  <c r="Z69" i="2"/>
  <c r="AA69" i="2" s="1"/>
  <c r="X70" i="2"/>
  <c r="Y70" i="2"/>
  <c r="Z70" i="2"/>
  <c r="AA70" i="2" s="1"/>
  <c r="X71" i="2"/>
  <c r="Y71" i="2"/>
  <c r="Z71" i="2"/>
  <c r="X72" i="2"/>
  <c r="Y72" i="2"/>
  <c r="Z72" i="2"/>
  <c r="AA72" i="2" s="1"/>
  <c r="X73" i="2"/>
  <c r="Y73" i="2"/>
  <c r="Z73" i="2"/>
  <c r="X74" i="2"/>
  <c r="Y74" i="2"/>
  <c r="Z74" i="2"/>
  <c r="X75" i="2"/>
  <c r="Y75" i="2"/>
  <c r="Z75" i="2"/>
  <c r="X76" i="2"/>
  <c r="Y76" i="2"/>
  <c r="Z76" i="2"/>
  <c r="X77" i="2"/>
  <c r="Y77" i="2"/>
  <c r="Z77" i="2"/>
  <c r="AA77" i="2" s="1"/>
  <c r="X78" i="2"/>
  <c r="Y78" i="2"/>
  <c r="Z78" i="2"/>
  <c r="AA78" i="2" s="1"/>
  <c r="X79" i="2"/>
  <c r="Y79" i="2"/>
  <c r="Z79" i="2"/>
  <c r="AA79" i="2" s="1"/>
  <c r="X80" i="2"/>
  <c r="Y80" i="2"/>
  <c r="Z80" i="2"/>
  <c r="AA80" i="2" s="1"/>
  <c r="X81" i="2"/>
  <c r="Y81" i="2"/>
  <c r="Z81" i="2"/>
  <c r="AA81" i="2" s="1"/>
  <c r="X82" i="2"/>
  <c r="Y82" i="2"/>
  <c r="Z82" i="2"/>
  <c r="X83" i="2"/>
  <c r="Y83" i="2"/>
  <c r="Z83" i="2"/>
  <c r="X84" i="2"/>
  <c r="Y84" i="2"/>
  <c r="Z84" i="2"/>
  <c r="X85" i="2"/>
  <c r="Y85" i="2"/>
  <c r="Z85" i="2"/>
  <c r="X86" i="2"/>
  <c r="Y86" i="2"/>
  <c r="Z86" i="2"/>
  <c r="X87" i="2"/>
  <c r="Y87" i="2"/>
  <c r="Z87" i="2"/>
  <c r="X88" i="2"/>
  <c r="Y88" i="2"/>
  <c r="Z88" i="2"/>
  <c r="AA88" i="2" s="1"/>
  <c r="X89" i="2"/>
  <c r="Y89" i="2"/>
  <c r="Z89" i="2"/>
  <c r="X90" i="2"/>
  <c r="Y90" i="2"/>
  <c r="Z90" i="2"/>
  <c r="X91" i="2"/>
  <c r="Y91" i="2"/>
  <c r="Z91" i="2"/>
  <c r="X92" i="2"/>
  <c r="Y92" i="2"/>
  <c r="Z92" i="2"/>
  <c r="X93" i="2"/>
  <c r="Y93" i="2"/>
  <c r="Z93" i="2"/>
  <c r="AA93" i="2" s="1"/>
  <c r="X94" i="2"/>
  <c r="Y94" i="2"/>
  <c r="Z94" i="2"/>
  <c r="AA94" i="2" s="1"/>
  <c r="X95" i="2"/>
  <c r="Y95" i="2"/>
  <c r="Z95" i="2"/>
  <c r="AA95" i="2" s="1"/>
  <c r="X96" i="2"/>
  <c r="Y96" i="2"/>
  <c r="Z96" i="2"/>
  <c r="X97" i="2"/>
  <c r="Y97" i="2"/>
  <c r="Z97" i="2"/>
  <c r="AA97" i="2" s="1"/>
  <c r="X98" i="2"/>
  <c r="Y98" i="2"/>
  <c r="Z98" i="2"/>
  <c r="X99" i="2"/>
  <c r="Y99" i="2"/>
  <c r="Z99" i="2"/>
  <c r="X100" i="2"/>
  <c r="Y100" i="2"/>
  <c r="Z100" i="2"/>
  <c r="X101" i="2"/>
  <c r="Y101" i="2"/>
  <c r="Z101" i="2"/>
  <c r="AA101" i="2" s="1"/>
  <c r="X102" i="2"/>
  <c r="Y102" i="2"/>
  <c r="Z102" i="2"/>
  <c r="X103" i="2"/>
  <c r="Y103" i="2"/>
  <c r="Z103" i="2"/>
  <c r="X104" i="2"/>
  <c r="Y104" i="2"/>
  <c r="Z104" i="2"/>
  <c r="AA104" i="2" s="1"/>
  <c r="X105" i="2"/>
  <c r="Y105" i="2"/>
  <c r="Z105" i="2"/>
  <c r="AA105" i="2" s="1"/>
  <c r="X106" i="2"/>
  <c r="Y106" i="2"/>
  <c r="Z106" i="2"/>
  <c r="X107" i="2"/>
  <c r="Y107" i="2"/>
  <c r="Z107" i="2"/>
  <c r="X108" i="2"/>
  <c r="Y108" i="2"/>
  <c r="Z108" i="2"/>
  <c r="X109" i="2"/>
  <c r="Y109" i="2"/>
  <c r="Z109" i="2"/>
  <c r="AA109" i="2" s="1"/>
  <c r="X110" i="2"/>
  <c r="Y110" i="2"/>
  <c r="Z110" i="2"/>
  <c r="X111" i="2"/>
  <c r="Y111" i="2"/>
  <c r="Z111" i="2"/>
  <c r="AA111" i="2" s="1"/>
  <c r="X112" i="2"/>
  <c r="Y112" i="2"/>
  <c r="Z112" i="2"/>
  <c r="AA112" i="2" s="1"/>
  <c r="X113" i="2"/>
  <c r="Y113" i="2"/>
  <c r="Z113" i="2"/>
  <c r="X114" i="2"/>
  <c r="Y114" i="2"/>
  <c r="Z114" i="2"/>
  <c r="X115" i="2"/>
  <c r="Y115" i="2"/>
  <c r="Z115" i="2"/>
  <c r="X116" i="2"/>
  <c r="Y116" i="2"/>
  <c r="Z116" i="2"/>
  <c r="X117" i="2"/>
  <c r="Y117" i="2"/>
  <c r="Z117" i="2"/>
  <c r="AA117" i="2" s="1"/>
  <c r="X118" i="2"/>
  <c r="Y118" i="2"/>
  <c r="Z118" i="2"/>
  <c r="X119" i="2"/>
  <c r="Y119" i="2"/>
  <c r="Z119" i="2"/>
  <c r="X120" i="2"/>
  <c r="Y120" i="2"/>
  <c r="Z120" i="2"/>
  <c r="AA120" i="2" s="1"/>
  <c r="X121" i="2"/>
  <c r="Y121" i="2"/>
  <c r="Z121" i="2"/>
  <c r="X122" i="2"/>
  <c r="Y122" i="2"/>
  <c r="Z122" i="2"/>
  <c r="X123" i="2"/>
  <c r="Y123" i="2"/>
  <c r="Z123" i="2"/>
  <c r="X124" i="2"/>
  <c r="Y124" i="2"/>
  <c r="Z124" i="2"/>
  <c r="X125" i="2"/>
  <c r="Y125" i="2"/>
  <c r="Z125" i="2"/>
  <c r="AA125" i="2" s="1"/>
  <c r="X126" i="2"/>
  <c r="Y126" i="2"/>
  <c r="Z126" i="2"/>
  <c r="AA126" i="2" s="1"/>
  <c r="X127" i="2"/>
  <c r="Y127" i="2"/>
  <c r="Z127" i="2"/>
  <c r="AA127" i="2" s="1"/>
  <c r="X128" i="2"/>
  <c r="Y128" i="2"/>
  <c r="Z128" i="2"/>
  <c r="AA128" i="2" s="1"/>
  <c r="X129" i="2"/>
  <c r="Y129" i="2"/>
  <c r="Z129" i="2"/>
  <c r="X130" i="2"/>
  <c r="Y130" i="2"/>
  <c r="Z130" i="2"/>
  <c r="X131" i="2"/>
  <c r="Y131" i="2"/>
  <c r="Z131" i="2"/>
  <c r="X132" i="2"/>
  <c r="Y132" i="2"/>
  <c r="Z132" i="2"/>
  <c r="X133" i="2"/>
  <c r="Y133" i="2"/>
  <c r="Z133" i="2"/>
  <c r="AA133" i="2" s="1"/>
  <c r="X134" i="2"/>
  <c r="Y134" i="2"/>
  <c r="Z134" i="2"/>
  <c r="X135" i="2"/>
  <c r="Y135" i="2"/>
  <c r="Z135" i="2"/>
  <c r="X136" i="2"/>
  <c r="Y136" i="2"/>
  <c r="Z136" i="2"/>
  <c r="AA136" i="2" s="1"/>
  <c r="X137" i="2"/>
  <c r="Y137" i="2"/>
  <c r="Z137" i="2"/>
  <c r="AA137" i="2" s="1"/>
  <c r="X138" i="2"/>
  <c r="Y138" i="2"/>
  <c r="Z138" i="2"/>
  <c r="X139" i="2"/>
  <c r="Y139" i="2"/>
  <c r="Z139" i="2"/>
  <c r="X140" i="2"/>
  <c r="Y140" i="2"/>
  <c r="Z140" i="2"/>
  <c r="X141" i="2"/>
  <c r="Y141" i="2"/>
  <c r="Z141" i="2"/>
  <c r="AA141" i="2" s="1"/>
  <c r="X142" i="2"/>
  <c r="Y142" i="2"/>
  <c r="Z142" i="2"/>
  <c r="AA142" i="2" s="1"/>
  <c r="X143" i="2"/>
  <c r="Y143" i="2"/>
  <c r="Z143" i="2"/>
  <c r="X144" i="2"/>
  <c r="Y144" i="2"/>
  <c r="Z144" i="2"/>
  <c r="AA144" i="2" s="1"/>
  <c r="X145" i="2"/>
  <c r="Y145" i="2"/>
  <c r="Z145" i="2"/>
  <c r="X146" i="2"/>
  <c r="Y146" i="2"/>
  <c r="Z146" i="2"/>
  <c r="X147" i="2"/>
  <c r="Y147" i="2"/>
  <c r="Z147" i="2"/>
  <c r="X148" i="2"/>
  <c r="Y148" i="2"/>
  <c r="Z148" i="2"/>
  <c r="X149" i="2"/>
  <c r="Y149" i="2"/>
  <c r="Z149" i="2"/>
  <c r="X150" i="2"/>
  <c r="Y150" i="2"/>
  <c r="Z150" i="2"/>
  <c r="X151" i="2"/>
  <c r="Y151" i="2"/>
  <c r="Z151" i="2"/>
  <c r="AA151" i="2" s="1"/>
  <c r="X152" i="2"/>
  <c r="Y152" i="2"/>
  <c r="Z152" i="2"/>
  <c r="AA152" i="2" s="1"/>
  <c r="X153" i="2"/>
  <c r="Y153" i="2"/>
  <c r="Z153" i="2"/>
  <c r="AA153" i="2" s="1"/>
  <c r="X154" i="2"/>
  <c r="Y154" i="2"/>
  <c r="Z154" i="2"/>
  <c r="X155" i="2"/>
  <c r="Y155" i="2"/>
  <c r="Z155" i="2"/>
  <c r="X156" i="2"/>
  <c r="Y156" i="2"/>
  <c r="Z156" i="2"/>
  <c r="X157" i="2"/>
  <c r="Y157" i="2"/>
  <c r="Z157" i="2"/>
  <c r="AA157" i="2" s="1"/>
  <c r="X158" i="2"/>
  <c r="Y158" i="2"/>
  <c r="Z158" i="2"/>
  <c r="X159" i="2"/>
  <c r="Y159" i="2"/>
  <c r="Z159" i="2"/>
  <c r="X160" i="2"/>
  <c r="Y160" i="2"/>
  <c r="Z160" i="2"/>
  <c r="X161" i="2"/>
  <c r="Y161" i="2"/>
  <c r="Z161" i="2"/>
  <c r="X162" i="2"/>
  <c r="Y162" i="2"/>
  <c r="Z162" i="2"/>
  <c r="X163" i="2"/>
  <c r="Y163" i="2"/>
  <c r="Z163" i="2"/>
  <c r="X164" i="2"/>
  <c r="Y164" i="2"/>
  <c r="Z164" i="2"/>
  <c r="X165" i="2"/>
  <c r="Y165" i="2"/>
  <c r="Z165" i="2"/>
  <c r="AA165" i="2" s="1"/>
  <c r="X166" i="2"/>
  <c r="Y166" i="2"/>
  <c r="Z166" i="2"/>
  <c r="AA166" i="2" s="1"/>
  <c r="X167" i="2"/>
  <c r="Y167" i="2"/>
  <c r="Z167" i="2"/>
  <c r="AA167" i="2" s="1"/>
  <c r="X168" i="2"/>
  <c r="Y168" i="2"/>
  <c r="Z168" i="2"/>
  <c r="AA168" i="2" s="1"/>
  <c r="X169" i="2"/>
  <c r="Y169" i="2"/>
  <c r="Z169" i="2"/>
  <c r="AA169" i="2" s="1"/>
  <c r="X170" i="2"/>
  <c r="Y170" i="2"/>
  <c r="Z170" i="2"/>
  <c r="X171" i="2"/>
  <c r="Y171" i="2"/>
  <c r="Z171" i="2"/>
  <c r="X172" i="2"/>
  <c r="Y172" i="2"/>
  <c r="Z172" i="2"/>
  <c r="X173" i="2"/>
  <c r="Y173" i="2"/>
  <c r="Z173" i="2"/>
  <c r="AA173" i="2" s="1"/>
  <c r="X174" i="2"/>
  <c r="Y174" i="2"/>
  <c r="Z174" i="2"/>
  <c r="X175" i="2"/>
  <c r="Y175" i="2"/>
  <c r="Z175" i="2"/>
  <c r="X176" i="2"/>
  <c r="Y176" i="2"/>
  <c r="Z176" i="2"/>
  <c r="AA176" i="2" s="1"/>
  <c r="X177" i="2"/>
  <c r="Y177" i="2"/>
  <c r="Z177" i="2"/>
  <c r="X178" i="2"/>
  <c r="Y178" i="2"/>
  <c r="Z178" i="2"/>
  <c r="X179" i="2"/>
  <c r="Y179" i="2"/>
  <c r="Z179" i="2"/>
  <c r="X180" i="2"/>
  <c r="Y180" i="2"/>
  <c r="Z180" i="2"/>
  <c r="X181" i="2"/>
  <c r="Y181" i="2"/>
  <c r="Z181" i="2"/>
  <c r="AA181" i="2" s="1"/>
  <c r="X182" i="2"/>
  <c r="Y182" i="2"/>
  <c r="Z182" i="2"/>
  <c r="AA182" i="2" s="1"/>
  <c r="X183" i="2"/>
  <c r="Y183" i="2"/>
  <c r="Z183" i="2"/>
  <c r="AA183" i="2" s="1"/>
  <c r="X184" i="2"/>
  <c r="Y184" i="2"/>
  <c r="Z184" i="2"/>
  <c r="AA184" i="2" s="1"/>
  <c r="X185" i="2"/>
  <c r="Y185" i="2"/>
  <c r="Z185" i="2"/>
  <c r="X186" i="2"/>
  <c r="Y186" i="2"/>
  <c r="Z186" i="2"/>
  <c r="X187" i="2"/>
  <c r="Y187" i="2"/>
  <c r="Z187" i="2"/>
  <c r="X188" i="2"/>
  <c r="Y188" i="2"/>
  <c r="Z188" i="2"/>
  <c r="X189" i="2"/>
  <c r="Y189" i="2"/>
  <c r="Z189" i="2"/>
  <c r="AA189" i="2" s="1"/>
  <c r="X190" i="2"/>
  <c r="Y190" i="2"/>
  <c r="Z190" i="2"/>
  <c r="X191" i="2"/>
  <c r="Y191" i="2"/>
  <c r="Z191" i="2"/>
  <c r="X192" i="2"/>
  <c r="Y192" i="2"/>
  <c r="Z192" i="2"/>
  <c r="AA192" i="2" s="1"/>
  <c r="X193" i="2"/>
  <c r="Y193" i="2"/>
  <c r="Z193" i="2"/>
  <c r="AA193" i="2" s="1"/>
  <c r="X194" i="2"/>
  <c r="Y194" i="2"/>
  <c r="Z194" i="2"/>
  <c r="X195" i="2"/>
  <c r="Y195" i="2"/>
  <c r="Z195" i="2"/>
  <c r="X196" i="2"/>
  <c r="Y196" i="2"/>
  <c r="Z196" i="2"/>
  <c r="X197" i="2"/>
  <c r="Y197" i="2"/>
  <c r="Z197" i="2"/>
  <c r="AA197" i="2" s="1"/>
  <c r="X198" i="2"/>
  <c r="Y198" i="2"/>
  <c r="Z198" i="2"/>
  <c r="AA198" i="2" s="1"/>
  <c r="X199" i="2"/>
  <c r="Y199" i="2"/>
  <c r="Z199" i="2"/>
  <c r="X200" i="2"/>
  <c r="Y200" i="2"/>
  <c r="Z200" i="2"/>
  <c r="AA200" i="2" s="1"/>
  <c r="X201" i="2"/>
  <c r="Y201" i="2"/>
  <c r="Z201" i="2"/>
  <c r="X202" i="2"/>
  <c r="Y202" i="2"/>
  <c r="Z202" i="2"/>
  <c r="X203" i="2"/>
  <c r="Y203" i="2"/>
  <c r="Z203" i="2"/>
  <c r="X204" i="2"/>
  <c r="Y204" i="2"/>
  <c r="Z204" i="2"/>
  <c r="X205" i="2"/>
  <c r="Y205" i="2"/>
  <c r="Z205" i="2"/>
  <c r="AA205" i="2" s="1"/>
  <c r="X206" i="2"/>
  <c r="Y206" i="2"/>
  <c r="Z206" i="2"/>
  <c r="X207" i="2"/>
  <c r="Y207" i="2"/>
  <c r="Z207" i="2"/>
  <c r="X208" i="2"/>
  <c r="Y208" i="2"/>
  <c r="Z208" i="2"/>
  <c r="AA208" i="2" s="1"/>
  <c r="X209" i="2"/>
  <c r="Y209" i="2"/>
  <c r="Z209" i="2"/>
  <c r="AA209" i="2" s="1"/>
  <c r="X210" i="2"/>
  <c r="Y210" i="2"/>
  <c r="Z210" i="2"/>
  <c r="X211" i="2"/>
  <c r="Y211" i="2"/>
  <c r="Z211" i="2"/>
  <c r="X212" i="2"/>
  <c r="Y212" i="2"/>
  <c r="Z212" i="2"/>
  <c r="X213" i="2"/>
  <c r="Y213" i="2"/>
  <c r="Z213" i="2"/>
  <c r="X214" i="2"/>
  <c r="Y214" i="2"/>
  <c r="Z214" i="2"/>
  <c r="AA214" i="2" s="1"/>
  <c r="X215" i="2"/>
  <c r="Y215" i="2"/>
  <c r="Z215" i="2"/>
  <c r="AA215" i="2" s="1"/>
  <c r="X216" i="2"/>
  <c r="Y216" i="2"/>
  <c r="Z216" i="2"/>
  <c r="AA216" i="2" s="1"/>
  <c r="X217" i="2"/>
  <c r="Y217" i="2"/>
  <c r="Z217" i="2"/>
  <c r="X218" i="2"/>
  <c r="Y218" i="2"/>
  <c r="Z218" i="2"/>
  <c r="X219" i="2"/>
  <c r="Y219" i="2"/>
  <c r="Z219" i="2"/>
  <c r="X220" i="2"/>
  <c r="Y220" i="2"/>
  <c r="Z220" i="2"/>
  <c r="X221" i="2"/>
  <c r="Y221" i="2"/>
  <c r="Z221" i="2"/>
  <c r="AA221" i="2" s="1"/>
  <c r="X222" i="2"/>
  <c r="Y222" i="2"/>
  <c r="Z222" i="2"/>
  <c r="X223" i="2"/>
  <c r="Y223" i="2"/>
  <c r="Z223" i="2"/>
  <c r="AA223" i="2" s="1"/>
  <c r="X224" i="2"/>
  <c r="Y224" i="2"/>
  <c r="Z224" i="2"/>
  <c r="X225" i="2"/>
  <c r="Y225" i="2"/>
  <c r="Z225" i="2"/>
  <c r="AA225" i="2" s="1"/>
  <c r="X226" i="2"/>
  <c r="Y226" i="2"/>
  <c r="Z226" i="2"/>
  <c r="X227" i="2"/>
  <c r="Y227" i="2"/>
  <c r="Z227" i="2"/>
  <c r="X228" i="2"/>
  <c r="Y228" i="2"/>
  <c r="Z228" i="2"/>
  <c r="X229" i="2"/>
  <c r="Y229" i="2"/>
  <c r="Z229" i="2"/>
  <c r="AA229" i="2" s="1"/>
  <c r="X230" i="2"/>
  <c r="Y230" i="2"/>
  <c r="Z230" i="2"/>
  <c r="AA230" i="2" s="1"/>
  <c r="X231" i="2"/>
  <c r="Y231" i="2"/>
  <c r="Z231" i="2"/>
  <c r="X232" i="2"/>
  <c r="Y232" i="2"/>
  <c r="Z232" i="2"/>
  <c r="AA232" i="2" s="1"/>
  <c r="X233" i="2"/>
  <c r="Y233" i="2"/>
  <c r="Z233" i="2"/>
  <c r="X234" i="2"/>
  <c r="Y234" i="2"/>
  <c r="Z234" i="2"/>
  <c r="X235" i="2"/>
  <c r="Y235" i="2"/>
  <c r="Z235" i="2"/>
  <c r="X236" i="2"/>
  <c r="Y236" i="2"/>
  <c r="Z236" i="2"/>
  <c r="X237" i="2"/>
  <c r="Y237" i="2"/>
  <c r="Z237" i="2"/>
  <c r="AA237" i="2" s="1"/>
  <c r="X238" i="2"/>
  <c r="Y238" i="2"/>
  <c r="Z238" i="2"/>
  <c r="X239" i="2"/>
  <c r="Y239" i="2"/>
  <c r="Z239" i="2"/>
  <c r="AA239" i="2" s="1"/>
  <c r="X240" i="2"/>
  <c r="Y240" i="2"/>
  <c r="Z240" i="2"/>
  <c r="AA240" i="2" s="1"/>
  <c r="X241" i="2"/>
  <c r="Y241" i="2"/>
  <c r="Z241" i="2"/>
  <c r="AA241" i="2" s="1"/>
  <c r="X242" i="2"/>
  <c r="Y242" i="2"/>
  <c r="Z242" i="2"/>
  <c r="X243" i="2"/>
  <c r="Y243" i="2"/>
  <c r="Z243" i="2"/>
  <c r="X244" i="2"/>
  <c r="Y244" i="2"/>
  <c r="Z244" i="2"/>
  <c r="X245" i="2"/>
  <c r="Y245" i="2"/>
  <c r="Z245" i="2"/>
  <c r="AA245" i="2" s="1"/>
  <c r="X246" i="2"/>
  <c r="Y246" i="2"/>
  <c r="Z246" i="2"/>
  <c r="X247" i="2"/>
  <c r="Y247" i="2"/>
  <c r="Z247" i="2"/>
  <c r="X248" i="2"/>
  <c r="Y248" i="2"/>
  <c r="Z248" i="2"/>
  <c r="AA248" i="2" s="1"/>
  <c r="X249" i="2"/>
  <c r="Y249" i="2"/>
  <c r="Z249" i="2"/>
  <c r="X250" i="2"/>
  <c r="Y250" i="2"/>
  <c r="Z250" i="2"/>
  <c r="X251" i="2"/>
  <c r="Y251" i="2"/>
  <c r="Z251" i="2"/>
  <c r="X252" i="2"/>
  <c r="Y252" i="2"/>
  <c r="Z252" i="2"/>
  <c r="X253" i="2"/>
  <c r="Y253" i="2"/>
  <c r="Z253" i="2"/>
  <c r="AA253" i="2" s="1"/>
  <c r="X254" i="2"/>
  <c r="Y254" i="2"/>
  <c r="Z254" i="2"/>
  <c r="AA254" i="2" s="1"/>
  <c r="X255" i="2"/>
  <c r="Y255" i="2"/>
  <c r="Z255" i="2"/>
  <c r="AA255" i="2" s="1"/>
  <c r="X256" i="2"/>
  <c r="Y256" i="2"/>
  <c r="Z256" i="2"/>
  <c r="AA256" i="2" s="1"/>
  <c r="X257" i="2"/>
  <c r="Y257" i="2"/>
  <c r="Z257" i="2"/>
  <c r="AA257" i="2" s="1"/>
  <c r="X258" i="2"/>
  <c r="Y258" i="2"/>
  <c r="Z258" i="2"/>
  <c r="X259" i="2"/>
  <c r="Y259" i="2"/>
  <c r="Z259" i="2"/>
  <c r="X260" i="2"/>
  <c r="Y260" i="2"/>
  <c r="Z260" i="2"/>
  <c r="X261" i="2"/>
  <c r="Y261" i="2"/>
  <c r="Z261" i="2"/>
  <c r="AA261" i="2" s="1"/>
  <c r="X262" i="2"/>
  <c r="Y262" i="2"/>
  <c r="Z262" i="2"/>
  <c r="X263" i="2"/>
  <c r="Y263" i="2"/>
  <c r="Z263" i="2"/>
  <c r="X264" i="2"/>
  <c r="Y264" i="2"/>
  <c r="Z264" i="2"/>
  <c r="AA264" i="2" s="1"/>
  <c r="X265" i="2"/>
  <c r="Y265" i="2"/>
  <c r="Z265" i="2"/>
  <c r="X266" i="2"/>
  <c r="Y266" i="2"/>
  <c r="Z266" i="2"/>
  <c r="X267" i="2"/>
  <c r="Y267" i="2"/>
  <c r="Z267" i="2"/>
  <c r="X268" i="2"/>
  <c r="Y268" i="2"/>
  <c r="Z268" i="2"/>
  <c r="X269" i="2"/>
  <c r="Y269" i="2"/>
  <c r="Z269" i="2"/>
  <c r="AA269" i="2" s="1"/>
  <c r="X270" i="2"/>
  <c r="Y270" i="2"/>
  <c r="Z270" i="2"/>
  <c r="AA270" i="2" s="1"/>
  <c r="X271" i="2"/>
  <c r="Y271" i="2"/>
  <c r="Z271" i="2"/>
  <c r="AA271" i="2" s="1"/>
  <c r="X272" i="2"/>
  <c r="Y272" i="2"/>
  <c r="Z272" i="2"/>
  <c r="AA272" i="2" s="1"/>
  <c r="X273" i="2"/>
  <c r="Y273" i="2"/>
  <c r="Z273" i="2"/>
  <c r="X274" i="2"/>
  <c r="Y274" i="2"/>
  <c r="Z274" i="2"/>
  <c r="X275" i="2"/>
  <c r="Y275" i="2"/>
  <c r="Z275" i="2"/>
  <c r="X276" i="2"/>
  <c r="Y276" i="2"/>
  <c r="Z276" i="2"/>
  <c r="X277" i="2"/>
  <c r="Y277" i="2"/>
  <c r="Z277" i="2"/>
  <c r="X278" i="2"/>
  <c r="Y278" i="2"/>
  <c r="Z278" i="2"/>
  <c r="X279" i="2"/>
  <c r="Y279" i="2"/>
  <c r="Z279" i="2"/>
  <c r="X280" i="2"/>
  <c r="Y280" i="2"/>
  <c r="Z280" i="2"/>
  <c r="AA280" i="2" s="1"/>
  <c r="X281" i="2"/>
  <c r="Y281" i="2"/>
  <c r="Z281" i="2"/>
  <c r="AA281" i="2" s="1"/>
  <c r="X282" i="2"/>
  <c r="Y282" i="2"/>
  <c r="Z282" i="2"/>
  <c r="X283" i="2"/>
  <c r="Y283" i="2"/>
  <c r="Z283" i="2"/>
  <c r="X284" i="2"/>
  <c r="Y284" i="2"/>
  <c r="Z284" i="2"/>
  <c r="X285" i="2"/>
  <c r="Y285" i="2"/>
  <c r="Z285" i="2"/>
  <c r="AA285" i="2" s="1"/>
  <c r="X286" i="2"/>
  <c r="Y286" i="2"/>
  <c r="Z286" i="2"/>
  <c r="AA286" i="2" s="1"/>
  <c r="X287" i="2"/>
  <c r="Y287" i="2"/>
  <c r="Z287" i="2"/>
  <c r="AA287" i="2" s="1"/>
  <c r="X288" i="2"/>
  <c r="Y288" i="2"/>
  <c r="Z288" i="2"/>
  <c r="X289" i="2"/>
  <c r="Y289" i="2"/>
  <c r="Z289" i="2"/>
  <c r="X290" i="2"/>
  <c r="Y290" i="2"/>
  <c r="Z290" i="2"/>
  <c r="X291" i="2"/>
  <c r="Y291" i="2"/>
  <c r="Z291" i="2"/>
  <c r="X292" i="2"/>
  <c r="Y292" i="2"/>
  <c r="Z292" i="2"/>
  <c r="X293" i="2"/>
  <c r="Y293" i="2"/>
  <c r="Z293" i="2"/>
  <c r="AA293" i="2" s="1"/>
  <c r="X294" i="2"/>
  <c r="Y294" i="2"/>
  <c r="Z294" i="2"/>
  <c r="X295" i="2"/>
  <c r="Y295" i="2"/>
  <c r="Z295" i="2"/>
  <c r="X296" i="2"/>
  <c r="Y296" i="2"/>
  <c r="Z296" i="2"/>
  <c r="AA296" i="2" s="1"/>
  <c r="X297" i="2"/>
  <c r="Y297" i="2"/>
  <c r="Z297" i="2"/>
  <c r="AA297" i="2" s="1"/>
  <c r="X298" i="2"/>
  <c r="Y298" i="2"/>
  <c r="Z298" i="2"/>
  <c r="X299" i="2"/>
  <c r="Y299" i="2"/>
  <c r="Z299" i="2"/>
  <c r="X300" i="2"/>
  <c r="Y300" i="2"/>
  <c r="Z300" i="2"/>
  <c r="X301" i="2"/>
  <c r="Y301" i="2"/>
  <c r="Z301" i="2"/>
  <c r="AA301" i="2" s="1"/>
  <c r="X302" i="2"/>
  <c r="Y302" i="2"/>
  <c r="Z302" i="2"/>
  <c r="X303" i="2"/>
  <c r="Y303" i="2"/>
  <c r="Z303" i="2"/>
  <c r="AA303" i="2" s="1"/>
  <c r="X304" i="2"/>
  <c r="Y304" i="2"/>
  <c r="Z304" i="2"/>
  <c r="AA304" i="2" s="1"/>
  <c r="X305" i="2"/>
  <c r="Y305" i="2"/>
  <c r="Z305" i="2"/>
  <c r="X306" i="2"/>
  <c r="Y306" i="2"/>
  <c r="Z306" i="2"/>
  <c r="X307" i="2"/>
  <c r="Y307" i="2"/>
  <c r="Z307" i="2"/>
  <c r="X308" i="2"/>
  <c r="Y308" i="2"/>
  <c r="Z308" i="2"/>
  <c r="X309" i="2"/>
  <c r="Y309" i="2"/>
  <c r="Z309" i="2"/>
  <c r="AA309" i="2" s="1"/>
  <c r="X310" i="2"/>
  <c r="Y310" i="2"/>
  <c r="Z310" i="2"/>
  <c r="X311" i="2"/>
  <c r="Y311" i="2"/>
  <c r="Z311" i="2"/>
  <c r="AA311" i="2" s="1"/>
  <c r="X312" i="2"/>
  <c r="Y312" i="2"/>
  <c r="Z312" i="2"/>
  <c r="AA312" i="2" s="1"/>
  <c r="X313" i="2"/>
  <c r="Y313" i="2"/>
  <c r="Z313" i="2"/>
  <c r="X314" i="2"/>
  <c r="Y314" i="2"/>
  <c r="Z314" i="2"/>
  <c r="X315" i="2"/>
  <c r="Y315" i="2"/>
  <c r="Z315" i="2"/>
  <c r="X316" i="2"/>
  <c r="Y316" i="2"/>
  <c r="Z316" i="2"/>
  <c r="X317" i="2"/>
  <c r="Y317" i="2"/>
  <c r="Z317" i="2"/>
  <c r="AA317" i="2" s="1"/>
  <c r="X318" i="2"/>
  <c r="Y318" i="2"/>
  <c r="Z318" i="2"/>
  <c r="AA318" i="2" s="1"/>
  <c r="X319" i="2"/>
  <c r="Y319" i="2"/>
  <c r="Z319" i="2"/>
  <c r="X320" i="2"/>
  <c r="Y320" i="2"/>
  <c r="Z320" i="2"/>
  <c r="AA320" i="2" s="1"/>
  <c r="X321" i="2"/>
  <c r="Y321" i="2"/>
  <c r="Z321" i="2"/>
  <c r="X322" i="2"/>
  <c r="Y322" i="2"/>
  <c r="Z322" i="2"/>
  <c r="X323" i="2"/>
  <c r="Y323" i="2"/>
  <c r="Z323" i="2"/>
  <c r="X324" i="2"/>
  <c r="Y324" i="2"/>
  <c r="Z324" i="2"/>
  <c r="X325" i="2"/>
  <c r="Y325" i="2"/>
  <c r="Z325" i="2"/>
  <c r="AA325" i="2" s="1"/>
  <c r="X326" i="2"/>
  <c r="Y326" i="2"/>
  <c r="Z326" i="2"/>
  <c r="AA326" i="2" s="1"/>
  <c r="X327" i="2"/>
  <c r="Y327" i="2"/>
  <c r="Z327" i="2"/>
  <c r="X328" i="2"/>
  <c r="Y328" i="2"/>
  <c r="Z328" i="2"/>
  <c r="AA328" i="2" s="1"/>
  <c r="X329" i="2"/>
  <c r="Y329" i="2"/>
  <c r="Z329" i="2"/>
  <c r="AA329" i="2" s="1"/>
  <c r="X330" i="2"/>
  <c r="Y330" i="2"/>
  <c r="Z330" i="2"/>
  <c r="X331" i="2"/>
  <c r="Y331" i="2"/>
  <c r="Z331" i="2"/>
  <c r="X332" i="2"/>
  <c r="Y332" i="2"/>
  <c r="Z332" i="2"/>
  <c r="X333" i="2"/>
  <c r="Y333" i="2"/>
  <c r="Z333" i="2"/>
  <c r="AA333" i="2" s="1"/>
  <c r="X334" i="2"/>
  <c r="Y334" i="2"/>
  <c r="Z334" i="2"/>
  <c r="X335" i="2"/>
  <c r="Y335" i="2"/>
  <c r="Z335" i="2"/>
  <c r="X336" i="2"/>
  <c r="Y336" i="2"/>
  <c r="Z336" i="2"/>
  <c r="AA336" i="2" s="1"/>
  <c r="X337" i="2"/>
  <c r="Y337" i="2"/>
  <c r="Z337" i="2"/>
  <c r="X338" i="2"/>
  <c r="Y338" i="2"/>
  <c r="Z338" i="2"/>
  <c r="X339" i="2"/>
  <c r="Y339" i="2"/>
  <c r="Z339" i="2"/>
  <c r="X340" i="2"/>
  <c r="Y340" i="2"/>
  <c r="Z340" i="2"/>
  <c r="X341" i="2"/>
  <c r="Y341" i="2"/>
  <c r="Z341" i="2"/>
  <c r="X342" i="2"/>
  <c r="Y342" i="2"/>
  <c r="Z342" i="2"/>
  <c r="AA342" i="2" s="1"/>
  <c r="X343" i="2"/>
  <c r="Y343" i="2"/>
  <c r="Z343" i="2"/>
  <c r="AA343" i="2" s="1"/>
  <c r="X344" i="2"/>
  <c r="Y344" i="2"/>
  <c r="Z344" i="2"/>
  <c r="AA344" i="2" s="1"/>
  <c r="X345" i="2"/>
  <c r="Y345" i="2"/>
  <c r="Z345" i="2"/>
  <c r="AA345" i="2" s="1"/>
  <c r="X346" i="2"/>
  <c r="Y346" i="2"/>
  <c r="Z346" i="2"/>
  <c r="X347" i="2"/>
  <c r="Y347" i="2"/>
  <c r="Z347" i="2"/>
  <c r="X348" i="2"/>
  <c r="Y348" i="2"/>
  <c r="Z348" i="2"/>
  <c r="X349" i="2"/>
  <c r="Y349" i="2"/>
  <c r="Z349" i="2"/>
  <c r="AA349" i="2" s="1"/>
  <c r="X350" i="2"/>
  <c r="Y350" i="2"/>
  <c r="Z350" i="2"/>
  <c r="X351" i="2"/>
  <c r="Y351" i="2"/>
  <c r="Z351" i="2"/>
  <c r="X352" i="2"/>
  <c r="Y352" i="2"/>
  <c r="Z352" i="2"/>
  <c r="X353" i="2"/>
  <c r="Y353" i="2"/>
  <c r="Z353" i="2"/>
  <c r="X354" i="2"/>
  <c r="Y354" i="2"/>
  <c r="Z354" i="2"/>
  <c r="X355" i="2"/>
  <c r="Y355" i="2"/>
  <c r="Z355" i="2"/>
  <c r="X356" i="2"/>
  <c r="Y356" i="2"/>
  <c r="Z356" i="2"/>
  <c r="X357" i="2"/>
  <c r="Y357" i="2"/>
  <c r="Z357" i="2"/>
  <c r="AA357" i="2" s="1"/>
  <c r="X358" i="2"/>
  <c r="Y358" i="2"/>
  <c r="Z358" i="2"/>
  <c r="AA358" i="2" s="1"/>
  <c r="X359" i="2"/>
  <c r="Y359" i="2"/>
  <c r="Z359" i="2"/>
  <c r="AA359" i="2" s="1"/>
  <c r="X360" i="2"/>
  <c r="Y360" i="2"/>
  <c r="Z360" i="2"/>
  <c r="AA360" i="2" s="1"/>
  <c r="X361" i="2"/>
  <c r="Y361" i="2"/>
  <c r="Z361" i="2"/>
  <c r="X362" i="2"/>
  <c r="Y362" i="2"/>
  <c r="Z362" i="2"/>
  <c r="X363" i="2"/>
  <c r="Y363" i="2"/>
  <c r="Z363" i="2"/>
  <c r="X364" i="2"/>
  <c r="Y364" i="2"/>
  <c r="Z364" i="2"/>
  <c r="X365" i="2"/>
  <c r="Y365" i="2"/>
  <c r="Z365" i="2"/>
  <c r="AA365" i="2" s="1"/>
  <c r="X366" i="2"/>
  <c r="Y366" i="2"/>
  <c r="Z366" i="2"/>
  <c r="X367" i="2"/>
  <c r="Y367" i="2"/>
  <c r="Z367" i="2"/>
  <c r="X368" i="2"/>
  <c r="Y368" i="2"/>
  <c r="Z368" i="2"/>
  <c r="AA368" i="2" s="1"/>
  <c r="X369" i="2"/>
  <c r="Y369" i="2"/>
  <c r="Z369" i="2"/>
  <c r="AA369" i="2" s="1"/>
  <c r="X370" i="2"/>
  <c r="Y370" i="2"/>
  <c r="Z370" i="2"/>
  <c r="X371" i="2"/>
  <c r="Y371" i="2"/>
  <c r="Z371" i="2"/>
  <c r="X372" i="2"/>
  <c r="Y372" i="2"/>
  <c r="Z372" i="2"/>
  <c r="X373" i="2"/>
  <c r="Y373" i="2"/>
  <c r="Z373" i="2"/>
  <c r="AA373" i="2" s="1"/>
  <c r="X374" i="2"/>
  <c r="Y374" i="2"/>
  <c r="Z374" i="2"/>
  <c r="AA374" i="2" s="1"/>
  <c r="X375" i="2"/>
  <c r="Y375" i="2"/>
  <c r="Z375" i="2"/>
  <c r="AA375" i="2" s="1"/>
  <c r="X376" i="2"/>
  <c r="Y376" i="2"/>
  <c r="Z376" i="2"/>
  <c r="AA376" i="2" s="1"/>
  <c r="X377" i="2"/>
  <c r="Y377" i="2"/>
  <c r="Z377" i="2"/>
  <c r="X378" i="2"/>
  <c r="Y378" i="2"/>
  <c r="Z378" i="2"/>
  <c r="X379" i="2"/>
  <c r="Y379" i="2"/>
  <c r="Z379" i="2"/>
  <c r="X380" i="2"/>
  <c r="Y380" i="2"/>
  <c r="Z380" i="2"/>
  <c r="X381" i="2"/>
  <c r="Y381" i="2"/>
  <c r="Z381" i="2"/>
  <c r="AA381" i="2" s="1"/>
  <c r="X382" i="2"/>
  <c r="Y382" i="2"/>
  <c r="Z382" i="2"/>
  <c r="X383" i="2"/>
  <c r="Y383" i="2"/>
  <c r="Z383" i="2"/>
  <c r="X384" i="2"/>
  <c r="Y384" i="2"/>
  <c r="Z384" i="2"/>
  <c r="AA384" i="2" s="1"/>
  <c r="X385" i="2"/>
  <c r="Y385" i="2"/>
  <c r="Z385" i="2"/>
  <c r="AA385" i="2" s="1"/>
  <c r="X386" i="2"/>
  <c r="Y386" i="2"/>
  <c r="Z386" i="2"/>
  <c r="X387" i="2"/>
  <c r="Y387" i="2"/>
  <c r="Z387" i="2"/>
  <c r="X388" i="2"/>
  <c r="Y388" i="2"/>
  <c r="Z388" i="2"/>
  <c r="X389" i="2"/>
  <c r="Y389" i="2"/>
  <c r="Z389" i="2"/>
  <c r="AA389" i="2" s="1"/>
  <c r="X390" i="2"/>
  <c r="Y390" i="2"/>
  <c r="Z390" i="2"/>
  <c r="AA390" i="2" s="1"/>
  <c r="X391" i="2"/>
  <c r="Y391" i="2"/>
  <c r="Z391" i="2"/>
  <c r="X392" i="2"/>
  <c r="Y392" i="2"/>
  <c r="Z392" i="2"/>
  <c r="AA392" i="2" s="1"/>
  <c r="X393" i="2"/>
  <c r="Y393" i="2"/>
  <c r="Z393" i="2"/>
  <c r="X394" i="2"/>
  <c r="Y394" i="2"/>
  <c r="Z394" i="2"/>
  <c r="X395" i="2"/>
  <c r="Y395" i="2"/>
  <c r="Z395" i="2"/>
  <c r="X396" i="2"/>
  <c r="Y396" i="2"/>
  <c r="Z396" i="2"/>
  <c r="X397" i="2"/>
  <c r="Y397" i="2"/>
  <c r="Z397" i="2"/>
  <c r="X398" i="2"/>
  <c r="Y398" i="2"/>
  <c r="Z398" i="2"/>
  <c r="X399" i="2"/>
  <c r="Y399" i="2"/>
  <c r="Z399" i="2"/>
  <c r="AA399" i="2" s="1"/>
  <c r="X400" i="2"/>
  <c r="Y400" i="2"/>
  <c r="Z400" i="2"/>
  <c r="AA400" i="2" s="1"/>
  <c r="X401" i="2"/>
  <c r="Y401" i="2"/>
  <c r="Z401" i="2"/>
  <c r="AA401" i="2" s="1"/>
  <c r="X402" i="2"/>
  <c r="Y402" i="2"/>
  <c r="Z402" i="2"/>
  <c r="X403" i="2"/>
  <c r="Y403" i="2"/>
  <c r="Z403" i="2"/>
  <c r="X404" i="2"/>
  <c r="Y404" i="2"/>
  <c r="Z404" i="2"/>
  <c r="X405" i="2"/>
  <c r="Y405" i="2"/>
  <c r="Z405" i="2"/>
  <c r="X406" i="2"/>
  <c r="Y406" i="2"/>
  <c r="Z406" i="2"/>
  <c r="AA406" i="2" s="1"/>
  <c r="X407" i="2"/>
  <c r="Y407" i="2"/>
  <c r="Z407" i="2"/>
  <c r="X408" i="2"/>
  <c r="Y408" i="2"/>
  <c r="Z408" i="2"/>
  <c r="AA408" i="2" s="1"/>
  <c r="X409" i="2"/>
  <c r="Y409" i="2"/>
  <c r="Z409" i="2"/>
  <c r="X410" i="2"/>
  <c r="Y410" i="2"/>
  <c r="Z410" i="2"/>
  <c r="X411" i="2"/>
  <c r="Y411" i="2"/>
  <c r="Z411" i="2"/>
  <c r="X412" i="2"/>
  <c r="Y412" i="2"/>
  <c r="Z412" i="2"/>
  <c r="X413" i="2"/>
  <c r="Y413" i="2"/>
  <c r="Z413" i="2"/>
  <c r="X414" i="2"/>
  <c r="Y414" i="2"/>
  <c r="Z414" i="2"/>
  <c r="AA414" i="2" s="1"/>
  <c r="X415" i="2"/>
  <c r="Y415" i="2"/>
  <c r="Z415" i="2"/>
  <c r="AA415" i="2" s="1"/>
  <c r="X416" i="2"/>
  <c r="Y416" i="2"/>
  <c r="Z416" i="2"/>
  <c r="X417" i="2"/>
  <c r="Y417" i="2"/>
  <c r="Z417" i="2"/>
  <c r="AA417" i="2" s="1"/>
  <c r="X418" i="2"/>
  <c r="Y418" i="2"/>
  <c r="Z418" i="2"/>
  <c r="X419" i="2"/>
  <c r="Y419" i="2"/>
  <c r="Z419" i="2"/>
  <c r="X420" i="2"/>
  <c r="Y420" i="2"/>
  <c r="Z420" i="2"/>
  <c r="X421" i="2"/>
  <c r="Y421" i="2"/>
  <c r="Z421" i="2"/>
  <c r="AA421" i="2" s="1"/>
  <c r="X422" i="2"/>
  <c r="Y422" i="2"/>
  <c r="Z422" i="2"/>
  <c r="X423" i="2"/>
  <c r="Y423" i="2"/>
  <c r="Z423" i="2"/>
  <c r="AA423" i="2" s="1"/>
  <c r="X424" i="2"/>
  <c r="Y424" i="2"/>
  <c r="Z424" i="2"/>
  <c r="X425" i="2"/>
  <c r="Y425" i="2"/>
  <c r="Z425" i="2"/>
  <c r="X426" i="2"/>
  <c r="Y426" i="2"/>
  <c r="Z426" i="2"/>
  <c r="X427" i="2"/>
  <c r="Y427" i="2"/>
  <c r="Z427" i="2"/>
  <c r="X428" i="2"/>
  <c r="Y428" i="2"/>
  <c r="Z428" i="2"/>
  <c r="X429" i="2"/>
  <c r="Y429" i="2"/>
  <c r="Z429" i="2"/>
  <c r="AA429" i="2" s="1"/>
  <c r="X430" i="2"/>
  <c r="Y430" i="2"/>
  <c r="Z430" i="2"/>
  <c r="X431" i="2"/>
  <c r="Y431" i="2"/>
  <c r="Z431" i="2"/>
  <c r="AA431" i="2" s="1"/>
  <c r="X432" i="2"/>
  <c r="Y432" i="2"/>
  <c r="Z432" i="2"/>
  <c r="AA432" i="2" s="1"/>
  <c r="X433" i="2"/>
  <c r="Y433" i="2"/>
  <c r="Z433" i="2"/>
  <c r="AA433" i="2" s="1"/>
  <c r="X434" i="2"/>
  <c r="Y434" i="2"/>
  <c r="Z434" i="2"/>
  <c r="X435" i="2"/>
  <c r="Y435" i="2"/>
  <c r="Z435" i="2"/>
  <c r="X436" i="2"/>
  <c r="Y436" i="2"/>
  <c r="Z436" i="2"/>
  <c r="X437" i="2"/>
  <c r="Y437" i="2"/>
  <c r="Z437" i="2"/>
  <c r="X438" i="2"/>
  <c r="Y438" i="2"/>
  <c r="Z438" i="2"/>
  <c r="X439" i="2"/>
  <c r="Y439" i="2"/>
  <c r="Z439" i="2"/>
  <c r="X440" i="2"/>
  <c r="Y440" i="2"/>
  <c r="Z440" i="2"/>
  <c r="X441" i="2"/>
  <c r="Y441" i="2"/>
  <c r="Z441" i="2"/>
  <c r="X442" i="2"/>
  <c r="Y442" i="2"/>
  <c r="Z442" i="2"/>
  <c r="X443" i="2"/>
  <c r="Y443" i="2"/>
  <c r="Z443" i="2"/>
  <c r="X444" i="2"/>
  <c r="Y444" i="2"/>
  <c r="Z444" i="2"/>
  <c r="X445" i="2"/>
  <c r="Y445" i="2"/>
  <c r="Z445" i="2"/>
  <c r="AA445" i="2" s="1"/>
  <c r="X446" i="2"/>
  <c r="Y446" i="2"/>
  <c r="Z446" i="2"/>
  <c r="AA446" i="2" s="1"/>
  <c r="X447" i="2"/>
  <c r="Y447" i="2"/>
  <c r="Z447" i="2"/>
  <c r="AA447" i="2" s="1"/>
  <c r="X448" i="2"/>
  <c r="Y448" i="2"/>
  <c r="Z448" i="2"/>
  <c r="AA448" i="2" s="1"/>
  <c r="X449" i="2"/>
  <c r="Y449" i="2"/>
  <c r="Z449" i="2"/>
  <c r="X450" i="2"/>
  <c r="Y450" i="2"/>
  <c r="Z450" i="2"/>
  <c r="X451" i="2"/>
  <c r="Y451" i="2"/>
  <c r="Z451" i="2"/>
  <c r="X452" i="2"/>
  <c r="Y452" i="2"/>
  <c r="Z452" i="2"/>
  <c r="X453" i="2"/>
  <c r="Y453" i="2"/>
  <c r="Z453" i="2"/>
  <c r="X454" i="2"/>
  <c r="Y454" i="2"/>
  <c r="Z454" i="2"/>
  <c r="X455" i="2"/>
  <c r="Y455" i="2"/>
  <c r="Z455" i="2"/>
  <c r="X456" i="2"/>
  <c r="Y456" i="2"/>
  <c r="Z456" i="2"/>
  <c r="X457" i="2"/>
  <c r="Y457" i="2"/>
  <c r="Z457" i="2"/>
  <c r="AA457" i="2" s="1"/>
  <c r="X458" i="2"/>
  <c r="Y458" i="2"/>
  <c r="Z458" i="2"/>
  <c r="X459" i="2"/>
  <c r="Y459" i="2"/>
  <c r="Z459" i="2"/>
  <c r="X460" i="2"/>
  <c r="Y460" i="2"/>
  <c r="Z460" i="2"/>
  <c r="X461" i="2"/>
  <c r="Y461" i="2"/>
  <c r="Z461" i="2"/>
  <c r="AA461" i="2" s="1"/>
  <c r="X462" i="2"/>
  <c r="Y462" i="2"/>
  <c r="Z462" i="2"/>
  <c r="AA462" i="2" s="1"/>
  <c r="X463" i="2"/>
  <c r="Y463" i="2"/>
  <c r="Z463" i="2"/>
  <c r="AA463" i="2" s="1"/>
  <c r="X464" i="2"/>
  <c r="Y464" i="2"/>
  <c r="Z464" i="2"/>
  <c r="X465" i="2"/>
  <c r="Y465" i="2"/>
  <c r="Z465" i="2"/>
  <c r="AA465" i="2" s="1"/>
  <c r="X466" i="2"/>
  <c r="Y466" i="2"/>
  <c r="Z466" i="2"/>
  <c r="X467" i="2"/>
  <c r="Y467" i="2"/>
  <c r="Z467" i="2"/>
  <c r="X468" i="2"/>
  <c r="Y468" i="2"/>
  <c r="Z468" i="2"/>
  <c r="X469" i="2"/>
  <c r="Y469" i="2"/>
  <c r="Z469" i="2"/>
  <c r="X470" i="2"/>
  <c r="Y470" i="2"/>
  <c r="Z470" i="2"/>
  <c r="X471" i="2"/>
  <c r="Y471" i="2"/>
  <c r="Z471" i="2"/>
  <c r="X472" i="2"/>
  <c r="Y472" i="2"/>
  <c r="Z472" i="2"/>
  <c r="AA472" i="2" s="1"/>
  <c r="X473" i="2"/>
  <c r="Y473" i="2"/>
  <c r="Z473" i="2"/>
  <c r="AA473" i="2" s="1"/>
  <c r="X474" i="2"/>
  <c r="Y474" i="2"/>
  <c r="Z474" i="2"/>
  <c r="X475" i="2"/>
  <c r="Y475" i="2"/>
  <c r="Z475" i="2"/>
  <c r="X476" i="2"/>
  <c r="Y476" i="2"/>
  <c r="Z476" i="2"/>
  <c r="X477" i="2"/>
  <c r="Y477" i="2"/>
  <c r="Z477" i="2"/>
  <c r="AA477" i="2" s="1"/>
  <c r="X478" i="2"/>
  <c r="Y478" i="2"/>
  <c r="Z478" i="2"/>
  <c r="AA478" i="2" s="1"/>
  <c r="X479" i="2"/>
  <c r="Y479" i="2"/>
  <c r="Z479" i="2"/>
  <c r="X480" i="2"/>
  <c r="Y480" i="2"/>
  <c r="Z480" i="2"/>
  <c r="X481" i="2"/>
  <c r="Y481" i="2"/>
  <c r="Z481" i="2"/>
  <c r="X482" i="2"/>
  <c r="Y482" i="2"/>
  <c r="Z482" i="2"/>
  <c r="X483" i="2"/>
  <c r="Y483" i="2"/>
  <c r="Z483" i="2"/>
  <c r="X484" i="2"/>
  <c r="Y484" i="2"/>
  <c r="Z484" i="2"/>
  <c r="X485" i="2"/>
  <c r="Y485" i="2"/>
  <c r="Z485" i="2"/>
  <c r="X486" i="2"/>
  <c r="Y486" i="2"/>
  <c r="Z486" i="2"/>
  <c r="X487" i="2"/>
  <c r="Y487" i="2"/>
  <c r="Z487" i="2"/>
  <c r="AA487" i="2" s="1"/>
  <c r="X488" i="2"/>
  <c r="Y488" i="2"/>
  <c r="Z488" i="2"/>
  <c r="AA488" i="2" s="1"/>
  <c r="X489" i="2"/>
  <c r="Y489" i="2"/>
  <c r="Z489" i="2"/>
  <c r="AA489" i="2" s="1"/>
  <c r="X490" i="2"/>
  <c r="Y490" i="2"/>
  <c r="Z490" i="2"/>
  <c r="X491" i="2"/>
  <c r="Y491" i="2"/>
  <c r="Z491" i="2"/>
  <c r="X492" i="2"/>
  <c r="Y492" i="2"/>
  <c r="Z492" i="2"/>
  <c r="X493" i="2"/>
  <c r="Y493" i="2"/>
  <c r="Z493" i="2"/>
  <c r="AA493" i="2" s="1"/>
  <c r="X494" i="2"/>
  <c r="Y494" i="2"/>
  <c r="Z494" i="2"/>
  <c r="X495" i="2"/>
  <c r="Y495" i="2"/>
  <c r="Z495" i="2"/>
  <c r="X496" i="2"/>
  <c r="Y496" i="2"/>
  <c r="Z496" i="2"/>
  <c r="X497" i="2"/>
  <c r="Y497" i="2"/>
  <c r="Z497" i="2"/>
  <c r="X498" i="2"/>
  <c r="Y498" i="2"/>
  <c r="Z498" i="2"/>
  <c r="X499" i="2"/>
  <c r="Y499" i="2"/>
  <c r="Z499" i="2"/>
  <c r="X500" i="2"/>
  <c r="Y500" i="2"/>
  <c r="Z500" i="2"/>
  <c r="X501" i="2"/>
  <c r="Y501" i="2"/>
  <c r="Z501" i="2"/>
  <c r="X502" i="2"/>
  <c r="Y502" i="2"/>
  <c r="Z502" i="2"/>
  <c r="AA502" i="2" s="1"/>
  <c r="X503" i="2"/>
  <c r="Y503" i="2"/>
  <c r="Z503" i="2"/>
  <c r="AA503" i="2" s="1"/>
  <c r="X504" i="2"/>
  <c r="Y504" i="2"/>
  <c r="Z504" i="2"/>
  <c r="AA504" i="2" s="1"/>
  <c r="X505" i="2"/>
  <c r="Y505" i="2"/>
  <c r="Z505" i="2"/>
  <c r="X506" i="2"/>
  <c r="Y506" i="2"/>
  <c r="Z506" i="2"/>
  <c r="X507" i="2"/>
  <c r="Y507" i="2"/>
  <c r="Z507" i="2"/>
  <c r="X508" i="2"/>
  <c r="Y508" i="2"/>
  <c r="Z508" i="2"/>
  <c r="X509" i="2"/>
  <c r="Y509" i="2"/>
  <c r="Z509" i="2"/>
  <c r="AA509" i="2" s="1"/>
  <c r="X510" i="2"/>
  <c r="Y510" i="2"/>
  <c r="Z510" i="2"/>
  <c r="X511" i="2"/>
  <c r="Y511" i="2"/>
  <c r="Z511" i="2"/>
  <c r="X512" i="2"/>
  <c r="Y512" i="2"/>
  <c r="Z512" i="2"/>
  <c r="X513" i="2"/>
  <c r="Y513" i="2"/>
  <c r="Z513" i="2"/>
  <c r="X514" i="2"/>
  <c r="Y514" i="2"/>
  <c r="Z514" i="2"/>
  <c r="X515" i="2"/>
  <c r="Y515" i="2"/>
  <c r="Z515" i="2"/>
  <c r="X516" i="2"/>
  <c r="Y516" i="2"/>
  <c r="Z516" i="2"/>
  <c r="X517" i="2"/>
  <c r="Y517" i="2"/>
  <c r="Z517" i="2"/>
  <c r="AA517" i="2" s="1"/>
  <c r="X518" i="2"/>
  <c r="Y518" i="2"/>
  <c r="Z518" i="2"/>
  <c r="AA518" i="2" s="1"/>
  <c r="X519" i="2"/>
  <c r="Y519" i="2"/>
  <c r="Z519" i="2"/>
  <c r="X520" i="2"/>
  <c r="Y520" i="2"/>
  <c r="Z520" i="2"/>
  <c r="AA520" i="2" s="1"/>
  <c r="X521" i="2"/>
  <c r="Y521" i="2"/>
  <c r="Z521" i="2"/>
  <c r="AA521" i="2" s="1"/>
  <c r="X522" i="2"/>
  <c r="Y522" i="2"/>
  <c r="Z522" i="2"/>
  <c r="X523" i="2"/>
  <c r="Y523" i="2"/>
  <c r="Z523" i="2"/>
  <c r="X524" i="2"/>
  <c r="Y524" i="2"/>
  <c r="Z524" i="2"/>
  <c r="X525" i="2"/>
  <c r="Y525" i="2"/>
  <c r="Z525" i="2"/>
  <c r="X526" i="2"/>
  <c r="Y526" i="2"/>
  <c r="Z526" i="2"/>
  <c r="X527" i="2"/>
  <c r="Y527" i="2"/>
  <c r="Z527" i="2"/>
  <c r="X528" i="2"/>
  <c r="Y528" i="2"/>
  <c r="Z528" i="2"/>
  <c r="X529" i="2"/>
  <c r="Y529" i="2"/>
  <c r="Z529" i="2"/>
  <c r="AA529" i="2" s="1"/>
  <c r="X530" i="2"/>
  <c r="Y530" i="2"/>
  <c r="Z530" i="2"/>
  <c r="AA530" i="2" s="1"/>
  <c r="X531" i="2"/>
  <c r="Y531" i="2"/>
  <c r="Z531" i="2"/>
  <c r="X532" i="2"/>
  <c r="Y532" i="2"/>
  <c r="Z532" i="2"/>
  <c r="X533" i="2"/>
  <c r="Y533" i="2"/>
  <c r="Z533" i="2"/>
  <c r="X534" i="2"/>
  <c r="Y534" i="2"/>
  <c r="Z534" i="2"/>
  <c r="AA534" i="2" s="1"/>
  <c r="X535" i="2"/>
  <c r="Y535" i="2"/>
  <c r="Z535" i="2"/>
  <c r="AA535" i="2" s="1"/>
  <c r="X536" i="2"/>
  <c r="Y536" i="2"/>
  <c r="Z536" i="2"/>
  <c r="AA536" i="2" s="1"/>
  <c r="X537" i="2"/>
  <c r="Y537" i="2"/>
  <c r="Z537" i="2"/>
  <c r="X538" i="2"/>
  <c r="Y538" i="2"/>
  <c r="Z538" i="2"/>
  <c r="X539" i="2"/>
  <c r="Y539" i="2"/>
  <c r="Z539" i="2"/>
  <c r="X540" i="2"/>
  <c r="Y540" i="2"/>
  <c r="Z540" i="2"/>
  <c r="X541" i="2"/>
  <c r="Y541" i="2"/>
  <c r="Z541" i="2"/>
  <c r="X542" i="2"/>
  <c r="Y542" i="2"/>
  <c r="Z542" i="2"/>
  <c r="X543" i="2"/>
  <c r="Y543" i="2"/>
  <c r="Z543" i="2"/>
  <c r="X544" i="2"/>
  <c r="Y544" i="2"/>
  <c r="Z544" i="2"/>
  <c r="X545" i="2"/>
  <c r="Y545" i="2"/>
  <c r="Z545" i="2"/>
  <c r="AA545" i="2" s="1"/>
  <c r="X546" i="2"/>
  <c r="Y546" i="2"/>
  <c r="Z546" i="2"/>
  <c r="X547" i="2"/>
  <c r="Y547" i="2"/>
  <c r="Z547" i="2"/>
  <c r="X548" i="2"/>
  <c r="Y548" i="2"/>
  <c r="Z548" i="2"/>
  <c r="X549" i="2"/>
  <c r="Y549" i="2"/>
  <c r="Z549" i="2"/>
  <c r="AA549" i="2" s="1"/>
  <c r="X550" i="2"/>
  <c r="Y550" i="2"/>
  <c r="Z550" i="2"/>
  <c r="AA550" i="2" s="1"/>
  <c r="X551" i="2"/>
  <c r="Y551" i="2"/>
  <c r="Z551" i="2"/>
  <c r="AA551" i="2" s="1"/>
  <c r="X552" i="2"/>
  <c r="Y552" i="2"/>
  <c r="Z552" i="2"/>
  <c r="X553" i="2"/>
  <c r="Y553" i="2"/>
  <c r="Z553" i="2"/>
  <c r="X554" i="2"/>
  <c r="Y554" i="2"/>
  <c r="Z554" i="2"/>
  <c r="X555" i="2"/>
  <c r="Y555" i="2"/>
  <c r="Z555" i="2"/>
  <c r="X556" i="2"/>
  <c r="Y556" i="2"/>
  <c r="Z556" i="2"/>
  <c r="X557" i="2"/>
  <c r="Y557" i="2"/>
  <c r="Z557" i="2"/>
  <c r="X558" i="2"/>
  <c r="Y558" i="2"/>
  <c r="Z558" i="2"/>
  <c r="X559" i="2"/>
  <c r="Y559" i="2"/>
  <c r="Z559" i="2"/>
  <c r="X560" i="2"/>
  <c r="Y560" i="2"/>
  <c r="Z560" i="2"/>
  <c r="AA560" i="2" s="1"/>
  <c r="X561" i="2"/>
  <c r="Y561" i="2"/>
  <c r="Z561" i="2"/>
  <c r="AA561" i="2" s="1"/>
  <c r="X562" i="2"/>
  <c r="Y562" i="2"/>
  <c r="Z562" i="2"/>
  <c r="X563" i="2"/>
  <c r="Y563" i="2"/>
  <c r="Z563" i="2"/>
  <c r="X564" i="2"/>
  <c r="Y564" i="2"/>
  <c r="Z564" i="2"/>
  <c r="X565" i="2"/>
  <c r="Y565" i="2"/>
  <c r="Z565" i="2"/>
  <c r="AA565" i="2" s="1"/>
  <c r="X566" i="2"/>
  <c r="Y566" i="2"/>
  <c r="Z566" i="2"/>
  <c r="AA566" i="2" s="1"/>
  <c r="X567" i="2"/>
  <c r="Y567" i="2"/>
  <c r="Z567" i="2"/>
  <c r="X568" i="2"/>
  <c r="Y568" i="2"/>
  <c r="Z568" i="2"/>
  <c r="X569" i="2"/>
  <c r="Y569" i="2"/>
  <c r="Z569" i="2"/>
  <c r="X570" i="2"/>
  <c r="Y570" i="2"/>
  <c r="Z570" i="2"/>
  <c r="X571" i="2"/>
  <c r="Y571" i="2"/>
  <c r="Z571" i="2"/>
  <c r="X572" i="2"/>
  <c r="Y572" i="2"/>
  <c r="Z572" i="2"/>
  <c r="X573" i="2"/>
  <c r="Y573" i="2"/>
  <c r="Z573" i="2"/>
  <c r="X574" i="2"/>
  <c r="Y574" i="2"/>
  <c r="Z574" i="2"/>
  <c r="X575" i="2"/>
  <c r="Y575" i="2"/>
  <c r="Z575" i="2"/>
  <c r="AA575" i="2" s="1"/>
  <c r="X576" i="2"/>
  <c r="Y576" i="2"/>
  <c r="Z576" i="2"/>
  <c r="AA576" i="2" s="1"/>
  <c r="X577" i="2"/>
  <c r="Y577" i="2"/>
  <c r="Z577" i="2"/>
  <c r="AA577" i="2" s="1"/>
  <c r="X578" i="2"/>
  <c r="Y578" i="2"/>
  <c r="Z578" i="2"/>
  <c r="X579" i="2"/>
  <c r="Y579" i="2"/>
  <c r="Z579" i="2"/>
  <c r="X580" i="2"/>
  <c r="Y580" i="2"/>
  <c r="Z580" i="2"/>
  <c r="X581" i="2"/>
  <c r="Y581" i="2"/>
  <c r="Z581" i="2"/>
  <c r="AA581" i="2" s="1"/>
  <c r="X582" i="2"/>
  <c r="Y582" i="2"/>
  <c r="Z582" i="2"/>
  <c r="X583" i="2"/>
  <c r="Y583" i="2"/>
  <c r="Z583" i="2"/>
  <c r="X584" i="2"/>
  <c r="Y584" i="2"/>
  <c r="Z584" i="2"/>
  <c r="X585" i="2"/>
  <c r="Y585" i="2"/>
  <c r="Z585" i="2"/>
  <c r="X586" i="2"/>
  <c r="Y586" i="2"/>
  <c r="Z586" i="2"/>
  <c r="X587" i="2"/>
  <c r="Y587" i="2"/>
  <c r="Z587" i="2"/>
  <c r="X588" i="2"/>
  <c r="Y588" i="2"/>
  <c r="Z588" i="2"/>
  <c r="X589" i="2"/>
  <c r="Y589" i="2"/>
  <c r="Z589" i="2"/>
  <c r="X590" i="2"/>
  <c r="Y590" i="2"/>
  <c r="Z590" i="2"/>
  <c r="AA590" i="2" s="1"/>
  <c r="X591" i="2"/>
  <c r="Y591" i="2"/>
  <c r="Z591" i="2"/>
  <c r="AA591" i="2" s="1"/>
  <c r="X592" i="2"/>
  <c r="Y592" i="2"/>
  <c r="Z592" i="2"/>
  <c r="AA592" i="2" s="1"/>
  <c r="X593" i="2"/>
  <c r="Y593" i="2"/>
  <c r="Z593" i="2"/>
  <c r="AA593" i="2" s="1"/>
  <c r="X594" i="2"/>
  <c r="Y594" i="2"/>
  <c r="Z594" i="2"/>
  <c r="X595" i="2"/>
  <c r="Y595" i="2"/>
  <c r="Z595" i="2"/>
  <c r="X596" i="2"/>
  <c r="Y596" i="2"/>
  <c r="Z596" i="2"/>
  <c r="X597" i="2"/>
  <c r="Y597" i="2"/>
  <c r="Z597" i="2"/>
  <c r="X598" i="2"/>
  <c r="Y598" i="2"/>
  <c r="Z598" i="2"/>
  <c r="X599" i="2"/>
  <c r="Y599" i="2"/>
  <c r="Z599" i="2"/>
  <c r="X600" i="2"/>
  <c r="Y600" i="2"/>
  <c r="Z600" i="2"/>
  <c r="X601" i="2"/>
  <c r="Y601" i="2"/>
  <c r="Z601" i="2"/>
  <c r="X602" i="2"/>
  <c r="Y602" i="2"/>
  <c r="Z602" i="2"/>
  <c r="X603" i="2"/>
  <c r="Y603" i="2"/>
  <c r="Z603" i="2"/>
  <c r="X604" i="2"/>
  <c r="Y604" i="2"/>
  <c r="Z604" i="2"/>
  <c r="X605" i="2"/>
  <c r="Y605" i="2"/>
  <c r="Z605" i="2"/>
  <c r="AA605" i="2" s="1"/>
  <c r="X606" i="2"/>
  <c r="Y606" i="2"/>
  <c r="Z606" i="2"/>
  <c r="AA606" i="2" s="1"/>
  <c r="X607" i="2"/>
  <c r="Y607" i="2"/>
  <c r="Z607" i="2"/>
  <c r="AA607" i="2" s="1"/>
  <c r="X608" i="2"/>
  <c r="Y608" i="2"/>
  <c r="Z608" i="2"/>
  <c r="X609" i="2"/>
  <c r="Y609" i="2"/>
  <c r="Z609" i="2"/>
  <c r="AA609" i="2" s="1"/>
  <c r="X610" i="2"/>
  <c r="Y610" i="2"/>
  <c r="Z610" i="2"/>
  <c r="X611" i="2"/>
  <c r="Y611" i="2"/>
  <c r="Z611" i="2"/>
  <c r="X612" i="2"/>
  <c r="Y612" i="2"/>
  <c r="Z612" i="2"/>
  <c r="X613" i="2"/>
  <c r="Y613" i="2"/>
  <c r="Z613" i="2"/>
  <c r="X614" i="2"/>
  <c r="Y614" i="2"/>
  <c r="Z614" i="2"/>
  <c r="X615" i="2"/>
  <c r="Y615" i="2"/>
  <c r="Z615" i="2"/>
  <c r="X616" i="2"/>
  <c r="Y616" i="2"/>
  <c r="Z616" i="2"/>
  <c r="X617" i="2"/>
  <c r="Y617" i="2"/>
  <c r="Z617" i="2"/>
  <c r="AA617" i="2" s="1"/>
  <c r="X618" i="2"/>
  <c r="Y618" i="2"/>
  <c r="Z618" i="2"/>
  <c r="X619" i="2"/>
  <c r="Y619" i="2"/>
  <c r="Z619" i="2"/>
  <c r="X620" i="2"/>
  <c r="Y620" i="2"/>
  <c r="Z620" i="2"/>
  <c r="X621" i="2"/>
  <c r="Y621" i="2"/>
  <c r="Z621" i="2"/>
  <c r="AA621" i="2" s="1"/>
  <c r="X622" i="2"/>
  <c r="Y622" i="2"/>
  <c r="Z622" i="2"/>
  <c r="X623" i="2"/>
  <c r="Y623" i="2"/>
  <c r="Z623" i="2"/>
  <c r="AA623" i="2" s="1"/>
  <c r="X624" i="2"/>
  <c r="Y624" i="2"/>
  <c r="Z624" i="2"/>
  <c r="AA624" i="2" s="1"/>
  <c r="X625" i="2"/>
  <c r="Y625" i="2"/>
  <c r="Z625" i="2"/>
  <c r="X626" i="2"/>
  <c r="Y626" i="2"/>
  <c r="Z626" i="2"/>
  <c r="X627" i="2"/>
  <c r="Y627" i="2"/>
  <c r="Z627" i="2"/>
  <c r="X628" i="2"/>
  <c r="Y628" i="2"/>
  <c r="Z628" i="2"/>
  <c r="X629" i="2"/>
  <c r="Y629" i="2"/>
  <c r="Z629" i="2"/>
  <c r="X630" i="2"/>
  <c r="Y630" i="2"/>
  <c r="Z630" i="2"/>
  <c r="X631" i="2"/>
  <c r="Y631" i="2"/>
  <c r="Z631" i="2"/>
  <c r="X632" i="2"/>
  <c r="Y632" i="2"/>
  <c r="Z632" i="2"/>
  <c r="AA632" i="2" s="1"/>
  <c r="X633" i="2"/>
  <c r="Y633" i="2"/>
  <c r="Z633" i="2"/>
  <c r="X634" i="2"/>
  <c r="Y634" i="2"/>
  <c r="Z634" i="2"/>
  <c r="X635" i="2"/>
  <c r="Y635" i="2"/>
  <c r="Z635" i="2"/>
  <c r="X636" i="2"/>
  <c r="Y636" i="2"/>
  <c r="Z636" i="2"/>
  <c r="X637" i="2"/>
  <c r="Y637" i="2"/>
  <c r="Z637" i="2"/>
  <c r="AA637" i="2" s="1"/>
  <c r="X638" i="2"/>
  <c r="Y638" i="2"/>
  <c r="Z638" i="2"/>
  <c r="AA638" i="2" s="1"/>
  <c r="X639" i="2"/>
  <c r="Y639" i="2"/>
  <c r="Z639" i="2"/>
  <c r="AA639" i="2" s="1"/>
  <c r="X640" i="2"/>
  <c r="Y640" i="2"/>
  <c r="Z640" i="2"/>
  <c r="X641" i="2"/>
  <c r="Y641" i="2"/>
  <c r="Z641" i="2"/>
  <c r="X642" i="2"/>
  <c r="Y642" i="2"/>
  <c r="Z642" i="2"/>
  <c r="X643" i="2"/>
  <c r="Y643" i="2"/>
  <c r="Z643" i="2"/>
  <c r="X644" i="2"/>
  <c r="Y644" i="2"/>
  <c r="Z644" i="2"/>
  <c r="AA644" i="2" s="1"/>
  <c r="X645" i="2"/>
  <c r="Y645" i="2"/>
  <c r="Z645" i="2"/>
  <c r="X646" i="2"/>
  <c r="Y646" i="2"/>
  <c r="Z646" i="2"/>
  <c r="X647" i="2"/>
  <c r="Y647" i="2"/>
  <c r="Z647" i="2"/>
  <c r="X648" i="2"/>
  <c r="Y648" i="2"/>
  <c r="Z648" i="2"/>
  <c r="AA648" i="2" s="1"/>
  <c r="X649" i="2"/>
  <c r="Y649" i="2"/>
  <c r="Z649" i="2"/>
  <c r="AA649" i="2" s="1"/>
  <c r="X650" i="2"/>
  <c r="Y650" i="2"/>
  <c r="Z650" i="2"/>
  <c r="X651" i="2"/>
  <c r="Y651" i="2"/>
  <c r="Z651" i="2"/>
  <c r="X652" i="2"/>
  <c r="Y652" i="2"/>
  <c r="Z652" i="2"/>
  <c r="AA652" i="2" s="1"/>
  <c r="X653" i="2"/>
  <c r="Y653" i="2"/>
  <c r="Z653" i="2"/>
  <c r="AA653" i="2" s="1"/>
  <c r="X654" i="2"/>
  <c r="Y654" i="2"/>
  <c r="Z654" i="2"/>
  <c r="X655" i="2"/>
  <c r="Y655" i="2"/>
  <c r="Z655" i="2"/>
  <c r="X656" i="2"/>
  <c r="Y656" i="2"/>
  <c r="Z656" i="2"/>
  <c r="X657" i="2"/>
  <c r="Y657" i="2"/>
  <c r="Z657" i="2"/>
  <c r="X658" i="2"/>
  <c r="Y658" i="2"/>
  <c r="Z658" i="2"/>
  <c r="X659" i="2"/>
  <c r="Y659" i="2"/>
  <c r="Z659" i="2"/>
  <c r="X660" i="2"/>
  <c r="Y660" i="2"/>
  <c r="Z660" i="2"/>
  <c r="X661" i="2"/>
  <c r="Y661" i="2"/>
  <c r="Z661" i="2"/>
  <c r="AA661" i="2" s="1"/>
  <c r="X662" i="2"/>
  <c r="Y662" i="2"/>
  <c r="Z662" i="2"/>
  <c r="AA662" i="2" s="1"/>
  <c r="X663" i="2"/>
  <c r="Y663" i="2"/>
  <c r="Z663" i="2"/>
  <c r="AA663" i="2" s="1"/>
  <c r="X664" i="2"/>
  <c r="Y664" i="2"/>
  <c r="Z664" i="2"/>
  <c r="AA664" i="2" s="1"/>
  <c r="X665" i="2"/>
  <c r="Y665" i="2"/>
  <c r="Z665" i="2"/>
  <c r="X666" i="2"/>
  <c r="Y666" i="2"/>
  <c r="Z666" i="2"/>
  <c r="X667" i="2"/>
  <c r="Y667" i="2"/>
  <c r="Z667" i="2"/>
  <c r="X668" i="2"/>
  <c r="Y668" i="2"/>
  <c r="Z668" i="2"/>
  <c r="X669" i="2"/>
  <c r="Y669" i="2"/>
  <c r="Z669" i="2"/>
  <c r="X670" i="2"/>
  <c r="Y670" i="2"/>
  <c r="Z670" i="2"/>
  <c r="X671" i="2"/>
  <c r="Y671" i="2"/>
  <c r="Z671" i="2"/>
  <c r="X672" i="2"/>
  <c r="Y672" i="2"/>
  <c r="Z672" i="2"/>
  <c r="AA672" i="2" s="1"/>
  <c r="X673" i="2"/>
  <c r="Y673" i="2"/>
  <c r="Z673" i="2"/>
  <c r="AA673" i="2" s="1"/>
  <c r="X674" i="2"/>
  <c r="Y674" i="2"/>
  <c r="Z674" i="2"/>
  <c r="X675" i="2"/>
  <c r="Y675" i="2"/>
  <c r="Z675" i="2"/>
  <c r="X676" i="2"/>
  <c r="Y676" i="2"/>
  <c r="Z676" i="2"/>
  <c r="AA676" i="2" s="1"/>
  <c r="X677" i="2"/>
  <c r="Y677" i="2"/>
  <c r="Z677" i="2"/>
  <c r="AA677" i="2" s="1"/>
  <c r="X678" i="2"/>
  <c r="Y678" i="2"/>
  <c r="Z678" i="2"/>
  <c r="X679" i="2"/>
  <c r="Y679" i="2"/>
  <c r="Z679" i="2"/>
  <c r="X680" i="2"/>
  <c r="Y680" i="2"/>
  <c r="Z680" i="2"/>
  <c r="X681" i="2"/>
  <c r="Y681" i="2"/>
  <c r="Z681" i="2"/>
  <c r="X682" i="2"/>
  <c r="Y682" i="2"/>
  <c r="Z682" i="2"/>
  <c r="X683" i="2"/>
  <c r="Y683" i="2"/>
  <c r="Z683" i="2"/>
  <c r="AA683" i="2" s="1"/>
  <c r="X684" i="2"/>
  <c r="Y684" i="2"/>
  <c r="Z684" i="2"/>
  <c r="AA684" i="2" s="1"/>
  <c r="X685" i="2"/>
  <c r="Y685" i="2"/>
  <c r="Z685" i="2"/>
  <c r="AA685" i="2" s="1"/>
  <c r="X686" i="2"/>
  <c r="Y686" i="2"/>
  <c r="Z686" i="2"/>
  <c r="AA686" i="2" s="1"/>
  <c r="X687" i="2"/>
  <c r="Y687" i="2"/>
  <c r="Z687" i="2"/>
  <c r="X688" i="2"/>
  <c r="Y688" i="2"/>
  <c r="Z688" i="2"/>
  <c r="X689" i="2"/>
  <c r="Y689" i="2"/>
  <c r="Z689" i="2"/>
  <c r="X690" i="2"/>
  <c r="Y690" i="2"/>
  <c r="Z690" i="2"/>
  <c r="X691" i="2"/>
  <c r="Y691" i="2"/>
  <c r="Z691" i="2"/>
  <c r="X692" i="2"/>
  <c r="Y692" i="2"/>
  <c r="Z692" i="2"/>
  <c r="AA692" i="2" s="1"/>
  <c r="X693" i="2"/>
  <c r="Y693" i="2"/>
  <c r="Z693" i="2"/>
  <c r="AA693" i="2" s="1"/>
  <c r="X694" i="2"/>
  <c r="Y694" i="2"/>
  <c r="Z694" i="2"/>
  <c r="AA694" i="2" s="1"/>
  <c r="X695" i="2"/>
  <c r="Y695" i="2"/>
  <c r="Z695" i="2"/>
  <c r="X696" i="2"/>
  <c r="Y696" i="2"/>
  <c r="Z696" i="2"/>
  <c r="AA696" i="2" s="1"/>
  <c r="X697" i="2"/>
  <c r="Y697" i="2"/>
  <c r="Z697" i="2"/>
  <c r="X698" i="2"/>
  <c r="Y698" i="2"/>
  <c r="Z698" i="2"/>
  <c r="X699" i="2"/>
  <c r="Y699" i="2"/>
  <c r="Z699" i="2"/>
  <c r="X700" i="2"/>
  <c r="Y700" i="2"/>
  <c r="Z700" i="2"/>
  <c r="X701" i="2"/>
  <c r="Y701" i="2"/>
  <c r="Z701" i="2"/>
  <c r="AA701" i="2" s="1"/>
  <c r="X702" i="2"/>
  <c r="Y702" i="2"/>
  <c r="Z702" i="2"/>
  <c r="AA702" i="2" s="1"/>
  <c r="X703" i="2"/>
  <c r="Y703" i="2"/>
  <c r="Z703" i="2"/>
  <c r="X704" i="2"/>
  <c r="Y704" i="2"/>
  <c r="Z704" i="2"/>
  <c r="AA704" i="2" s="1"/>
  <c r="X705" i="2"/>
  <c r="Y705" i="2"/>
  <c r="Z705" i="2"/>
  <c r="AA705" i="2" s="1"/>
  <c r="X706" i="2"/>
  <c r="Y706" i="2"/>
  <c r="Z706" i="2"/>
  <c r="X707" i="2"/>
  <c r="Y707" i="2"/>
  <c r="Z707" i="2"/>
  <c r="X708" i="2"/>
  <c r="Y708" i="2"/>
  <c r="Z708" i="2"/>
  <c r="X709" i="2"/>
  <c r="Y709" i="2"/>
  <c r="Z709" i="2"/>
  <c r="X710" i="2"/>
  <c r="Y710" i="2"/>
  <c r="Z710" i="2"/>
  <c r="AA710" i="2" s="1"/>
  <c r="X711" i="2"/>
  <c r="Y711" i="2"/>
  <c r="Z711" i="2"/>
  <c r="X712" i="2"/>
  <c r="Y712" i="2"/>
  <c r="Z712" i="2"/>
  <c r="AA712" i="2" s="1"/>
  <c r="X713" i="2"/>
  <c r="Y713" i="2"/>
  <c r="Z713" i="2"/>
  <c r="AA713" i="2" s="1"/>
  <c r="X714" i="2"/>
  <c r="Y714" i="2"/>
  <c r="Z714" i="2"/>
  <c r="AA714" i="2" s="1"/>
  <c r="X715" i="2"/>
  <c r="Y715" i="2"/>
  <c r="Z715" i="2"/>
  <c r="X716" i="2"/>
  <c r="Y716" i="2"/>
  <c r="Z716" i="2"/>
  <c r="X717" i="2"/>
  <c r="Y717" i="2"/>
  <c r="Z717" i="2"/>
  <c r="X718" i="2"/>
  <c r="Y718" i="2"/>
  <c r="Z718" i="2"/>
  <c r="X719" i="2"/>
  <c r="Y719" i="2"/>
  <c r="Z719" i="2"/>
  <c r="X720" i="2"/>
  <c r="Y720" i="2"/>
  <c r="Z720" i="2"/>
  <c r="AA720" i="2" s="1"/>
  <c r="X721" i="2"/>
  <c r="Y721" i="2"/>
  <c r="Z721" i="2"/>
  <c r="AA721" i="2" s="1"/>
  <c r="X722" i="2"/>
  <c r="Y722" i="2"/>
  <c r="Z722" i="2"/>
  <c r="AA722" i="2" s="1"/>
  <c r="X723" i="2"/>
  <c r="Y723" i="2"/>
  <c r="Z723" i="2"/>
  <c r="AA723" i="2" s="1"/>
  <c r="X724" i="2"/>
  <c r="Y724" i="2"/>
  <c r="Z724" i="2"/>
  <c r="X725" i="2"/>
  <c r="Y725" i="2"/>
  <c r="Z725" i="2"/>
  <c r="X726" i="2"/>
  <c r="Y726" i="2"/>
  <c r="Z726" i="2"/>
  <c r="AA726" i="2"/>
  <c r="X727" i="2"/>
  <c r="Y727" i="2"/>
  <c r="Z727" i="2"/>
  <c r="X728" i="2"/>
  <c r="Y728" i="2"/>
  <c r="Z728" i="2"/>
  <c r="X729" i="2"/>
  <c r="Y729" i="2"/>
  <c r="Z729" i="2"/>
  <c r="AA729" i="2" s="1"/>
  <c r="X730" i="2"/>
  <c r="Y730" i="2"/>
  <c r="Z730" i="2"/>
  <c r="AA730" i="2" s="1"/>
  <c r="X731" i="2"/>
  <c r="Y731" i="2"/>
  <c r="Z731" i="2"/>
  <c r="AA731" i="2" s="1"/>
  <c r="X732" i="2"/>
  <c r="Y732" i="2"/>
  <c r="Z732" i="2"/>
  <c r="AA732" i="2" s="1"/>
  <c r="X733" i="2"/>
  <c r="Y733" i="2"/>
  <c r="Z733" i="2"/>
  <c r="X734" i="2"/>
  <c r="Y734" i="2"/>
  <c r="Z734" i="2"/>
  <c r="X735" i="2"/>
  <c r="Y735" i="2"/>
  <c r="Z735" i="2"/>
  <c r="X736" i="2"/>
  <c r="Y736" i="2"/>
  <c r="Z736" i="2"/>
  <c r="X737" i="2"/>
  <c r="Y737" i="2"/>
  <c r="Z737" i="2"/>
  <c r="X738" i="2"/>
  <c r="Y738" i="2"/>
  <c r="Z738" i="2"/>
  <c r="AA738" i="2" s="1"/>
  <c r="X739" i="2"/>
  <c r="Y739" i="2"/>
  <c r="Z739" i="2"/>
  <c r="AA739" i="2" s="1"/>
  <c r="X740" i="2"/>
  <c r="Y740" i="2"/>
  <c r="Z740" i="2"/>
  <c r="AA740" i="2" s="1"/>
  <c r="X741" i="2"/>
  <c r="Y741" i="2"/>
  <c r="Z741" i="2"/>
  <c r="AA741" i="2" s="1"/>
  <c r="X742" i="2"/>
  <c r="Y742" i="2"/>
  <c r="Z742" i="2"/>
  <c r="X743" i="2"/>
  <c r="Y743" i="2"/>
  <c r="Z743" i="2"/>
  <c r="X744" i="2"/>
  <c r="Y744" i="2"/>
  <c r="Z744" i="2"/>
  <c r="X745" i="2"/>
  <c r="Y745" i="2"/>
  <c r="Z745" i="2"/>
  <c r="X746" i="2"/>
  <c r="Y746" i="2"/>
  <c r="Z746" i="2"/>
  <c r="X747" i="2"/>
  <c r="Y747" i="2"/>
  <c r="Z747" i="2"/>
  <c r="AA747" i="2" s="1"/>
  <c r="X748" i="2"/>
  <c r="Y748" i="2"/>
  <c r="Z748" i="2"/>
  <c r="AA748" i="2" s="1"/>
  <c r="X749" i="2"/>
  <c r="Y749" i="2"/>
  <c r="Z749" i="2"/>
  <c r="AA749" i="2" s="1"/>
  <c r="X750" i="2"/>
  <c r="Y750" i="2"/>
  <c r="Z750" i="2"/>
  <c r="AA750" i="2" s="1"/>
  <c r="X751" i="2"/>
  <c r="Y751" i="2"/>
  <c r="Z751" i="2"/>
  <c r="X752" i="2"/>
  <c r="Y752" i="2"/>
  <c r="Z752" i="2"/>
  <c r="X753" i="2"/>
  <c r="Y753" i="2"/>
  <c r="Z753" i="2"/>
  <c r="X754" i="2"/>
  <c r="Y754" i="2"/>
  <c r="Z754" i="2"/>
  <c r="X755" i="2"/>
  <c r="Y755" i="2"/>
  <c r="Z755" i="2"/>
  <c r="X756" i="2"/>
  <c r="Y756" i="2"/>
  <c r="Z756" i="2"/>
  <c r="AA756" i="2" s="1"/>
  <c r="X757" i="2"/>
  <c r="Y757" i="2"/>
  <c r="Z757" i="2"/>
  <c r="AA757" i="2" s="1"/>
  <c r="X758" i="2"/>
  <c r="Y758" i="2"/>
  <c r="Z758" i="2"/>
  <c r="AA758" i="2" s="1"/>
  <c r="X759" i="2"/>
  <c r="Y759" i="2"/>
  <c r="Z759" i="2"/>
  <c r="X760" i="2"/>
  <c r="Y760" i="2"/>
  <c r="Z760" i="2"/>
  <c r="AA760" i="2" s="1"/>
  <c r="X761" i="2"/>
  <c r="Y761" i="2"/>
  <c r="Z761" i="2"/>
  <c r="X762" i="2"/>
  <c r="Y762" i="2"/>
  <c r="Z762" i="2"/>
  <c r="X763" i="2"/>
  <c r="Y763" i="2"/>
  <c r="Z763" i="2"/>
  <c r="X764" i="2"/>
  <c r="Y764" i="2"/>
  <c r="Z764" i="2"/>
  <c r="X765" i="2"/>
  <c r="Y765" i="2"/>
  <c r="Z765" i="2"/>
  <c r="AA765" i="2" s="1"/>
  <c r="X766" i="2"/>
  <c r="Y766" i="2"/>
  <c r="Z766" i="2"/>
  <c r="AA766" i="2" s="1"/>
  <c r="X767" i="2"/>
  <c r="Y767" i="2"/>
  <c r="Z767" i="2"/>
  <c r="X768" i="2"/>
  <c r="Y768" i="2"/>
  <c r="Z768" i="2"/>
  <c r="AA768" i="2" s="1"/>
  <c r="X769" i="2"/>
  <c r="Y769" i="2"/>
  <c r="Z769" i="2"/>
  <c r="AA769" i="2" s="1"/>
  <c r="X770" i="2"/>
  <c r="Y770" i="2"/>
  <c r="Z770" i="2"/>
  <c r="X771" i="2"/>
  <c r="Y771" i="2"/>
  <c r="Z771" i="2"/>
  <c r="X772" i="2"/>
  <c r="Y772" i="2"/>
  <c r="Z772" i="2"/>
  <c r="X773" i="2"/>
  <c r="Y773" i="2"/>
  <c r="Z773" i="2"/>
  <c r="X774" i="2"/>
  <c r="Y774" i="2"/>
  <c r="Z774" i="2"/>
  <c r="AA774" i="2" s="1"/>
  <c r="X775" i="2"/>
  <c r="Y775" i="2"/>
  <c r="Z775" i="2"/>
  <c r="X776" i="2"/>
  <c r="Y776" i="2"/>
  <c r="Z776" i="2"/>
  <c r="AA776" i="2" s="1"/>
  <c r="X777" i="2"/>
  <c r="Y777" i="2"/>
  <c r="Z777" i="2"/>
  <c r="AA777" i="2" s="1"/>
  <c r="X778" i="2"/>
  <c r="Y778" i="2"/>
  <c r="Z778" i="2"/>
  <c r="AA778" i="2" s="1"/>
  <c r="X779" i="2"/>
  <c r="Y779" i="2"/>
  <c r="Z779" i="2"/>
  <c r="X780" i="2"/>
  <c r="Y780" i="2"/>
  <c r="Z780" i="2"/>
  <c r="X781" i="2"/>
  <c r="Y781" i="2"/>
  <c r="Z781" i="2"/>
  <c r="X782" i="2"/>
  <c r="Y782" i="2"/>
  <c r="Z782" i="2"/>
  <c r="X783" i="2"/>
  <c r="Y783" i="2"/>
  <c r="Z783" i="2"/>
  <c r="X784" i="2"/>
  <c r="Y784" i="2"/>
  <c r="Z784" i="2"/>
  <c r="AA784" i="2" s="1"/>
  <c r="X785" i="2"/>
  <c r="Y785" i="2"/>
  <c r="Z785" i="2"/>
  <c r="AA785" i="2" s="1"/>
  <c r="X786" i="2"/>
  <c r="Y786" i="2"/>
  <c r="Z786" i="2"/>
  <c r="AA786" i="2" s="1"/>
  <c r="X787" i="2"/>
  <c r="Y787" i="2"/>
  <c r="Z787" i="2"/>
  <c r="AA787" i="2" s="1"/>
  <c r="X788" i="2"/>
  <c r="Y788" i="2"/>
  <c r="Z788" i="2"/>
  <c r="X789" i="2"/>
  <c r="Y789" i="2"/>
  <c r="Z789" i="2"/>
  <c r="X790" i="2"/>
  <c r="Y790" i="2"/>
  <c r="Z790" i="2"/>
  <c r="X791" i="2"/>
  <c r="Y791" i="2"/>
  <c r="Z791" i="2"/>
  <c r="X792" i="2"/>
  <c r="Y792" i="2"/>
  <c r="Z792" i="2"/>
  <c r="X793" i="2"/>
  <c r="Y793" i="2"/>
  <c r="Z793" i="2"/>
  <c r="AA793" i="2" s="1"/>
  <c r="X794" i="2"/>
  <c r="Y794" i="2"/>
  <c r="Z794" i="2"/>
  <c r="AA794" i="2" s="1"/>
  <c r="X795" i="2"/>
  <c r="Y795" i="2"/>
  <c r="Z795" i="2"/>
  <c r="AA795" i="2" s="1"/>
  <c r="X796" i="2"/>
  <c r="Y796" i="2"/>
  <c r="Z796" i="2"/>
  <c r="AA796" i="2" s="1"/>
  <c r="X797" i="2"/>
  <c r="Y797" i="2"/>
  <c r="Z797" i="2"/>
  <c r="X798" i="2"/>
  <c r="Y798" i="2"/>
  <c r="Z798" i="2"/>
  <c r="X799" i="2"/>
  <c r="Y799" i="2"/>
  <c r="Z799" i="2"/>
  <c r="X800" i="2"/>
  <c r="Y800" i="2"/>
  <c r="Z800" i="2"/>
  <c r="X801" i="2"/>
  <c r="Y801" i="2"/>
  <c r="Z801" i="2"/>
  <c r="X802" i="2"/>
  <c r="Y802" i="2"/>
  <c r="Z802" i="2"/>
  <c r="AA802" i="2" s="1"/>
  <c r="X803" i="2"/>
  <c r="Y803" i="2"/>
  <c r="Z803" i="2"/>
  <c r="AA803" i="2" s="1"/>
  <c r="X804" i="2"/>
  <c r="Y804" i="2"/>
  <c r="Z804" i="2"/>
  <c r="AA804" i="2" s="1"/>
  <c r="X805" i="2"/>
  <c r="Y805" i="2"/>
  <c r="Z805" i="2"/>
  <c r="AA805" i="2" s="1"/>
  <c r="X806" i="2"/>
  <c r="Y806" i="2"/>
  <c r="Z806" i="2"/>
  <c r="X807" i="2"/>
  <c r="Y807" i="2"/>
  <c r="Z807" i="2"/>
  <c r="X808" i="2"/>
  <c r="Y808" i="2"/>
  <c r="Z808" i="2"/>
  <c r="X809" i="2"/>
  <c r="Y809" i="2"/>
  <c r="Z809" i="2"/>
  <c r="X810" i="2"/>
  <c r="Y810" i="2"/>
  <c r="Z810" i="2"/>
  <c r="X811" i="2"/>
  <c r="Y811" i="2"/>
  <c r="Z811" i="2"/>
  <c r="AA811" i="2" s="1"/>
  <c r="X812" i="2"/>
  <c r="Y812" i="2"/>
  <c r="Z812" i="2"/>
  <c r="AA812" i="2" s="1"/>
  <c r="X813" i="2"/>
  <c r="Y813" i="2"/>
  <c r="Z813" i="2"/>
  <c r="AA813" i="2" s="1"/>
  <c r="X814" i="2"/>
  <c r="Y814" i="2"/>
  <c r="Z814" i="2"/>
  <c r="AA814" i="2" s="1"/>
  <c r="X815" i="2"/>
  <c r="Y815" i="2"/>
  <c r="Z815" i="2"/>
  <c r="X816" i="2"/>
  <c r="Y816" i="2"/>
  <c r="Z816" i="2"/>
  <c r="X817" i="2"/>
  <c r="Y817" i="2"/>
  <c r="Z817" i="2"/>
  <c r="X818" i="2"/>
  <c r="Y818" i="2"/>
  <c r="Z818" i="2"/>
  <c r="X819" i="2"/>
  <c r="Y819" i="2"/>
  <c r="Z819" i="2"/>
  <c r="X820" i="2"/>
  <c r="Y820" i="2"/>
  <c r="Z820" i="2"/>
  <c r="AA820" i="2" s="1"/>
  <c r="X821" i="2"/>
  <c r="Y821" i="2"/>
  <c r="Z821" i="2"/>
  <c r="AA821" i="2" s="1"/>
  <c r="X822" i="2"/>
  <c r="Y822" i="2"/>
  <c r="Z822" i="2"/>
  <c r="AA822" i="2" s="1"/>
  <c r="X823" i="2"/>
  <c r="Y823" i="2"/>
  <c r="Z823" i="2"/>
  <c r="X824" i="2"/>
  <c r="Y824" i="2"/>
  <c r="Z824" i="2"/>
  <c r="AA824" i="2" s="1"/>
  <c r="X825" i="2"/>
  <c r="Y825" i="2"/>
  <c r="Z825" i="2"/>
  <c r="X826" i="2"/>
  <c r="Y826" i="2"/>
  <c r="Z826" i="2"/>
  <c r="X827" i="2"/>
  <c r="Y827" i="2"/>
  <c r="Z827" i="2"/>
  <c r="X828" i="2"/>
  <c r="Y828" i="2"/>
  <c r="Z828" i="2"/>
  <c r="X829" i="2"/>
  <c r="Y829" i="2"/>
  <c r="Z829" i="2"/>
  <c r="AA829" i="2" s="1"/>
  <c r="X830" i="2"/>
  <c r="Y830" i="2"/>
  <c r="Z830" i="2"/>
  <c r="AA830" i="2" s="1"/>
  <c r="X831" i="2"/>
  <c r="Y831" i="2"/>
  <c r="Z831" i="2"/>
  <c r="X832" i="2"/>
  <c r="Y832" i="2"/>
  <c r="Z832" i="2"/>
  <c r="AA832" i="2" s="1"/>
  <c r="X833" i="2"/>
  <c r="Y833" i="2"/>
  <c r="Z833" i="2"/>
  <c r="AA833" i="2" s="1"/>
  <c r="X834" i="2"/>
  <c r="Y834" i="2"/>
  <c r="Z834" i="2"/>
  <c r="X835" i="2"/>
  <c r="Y835" i="2"/>
  <c r="Z835" i="2"/>
  <c r="X836" i="2"/>
  <c r="Y836" i="2"/>
  <c r="Z836" i="2"/>
  <c r="X837" i="2"/>
  <c r="Y837" i="2"/>
  <c r="Z837" i="2"/>
  <c r="X838" i="2"/>
  <c r="Y838" i="2"/>
  <c r="Z838" i="2"/>
  <c r="AA838" i="2" s="1"/>
  <c r="X839" i="2"/>
  <c r="Y839" i="2"/>
  <c r="Z839" i="2"/>
  <c r="X840" i="2"/>
  <c r="Y840" i="2"/>
  <c r="Z840" i="2"/>
  <c r="AA840" i="2" s="1"/>
  <c r="X841" i="2"/>
  <c r="Y841" i="2"/>
  <c r="Z841" i="2"/>
  <c r="AA841" i="2" s="1"/>
  <c r="X842" i="2"/>
  <c r="Y842" i="2"/>
  <c r="Z842" i="2"/>
  <c r="AA842" i="2" s="1"/>
  <c r="X843" i="2"/>
  <c r="Y843" i="2"/>
  <c r="Z843" i="2"/>
  <c r="X844" i="2"/>
  <c r="Y844" i="2"/>
  <c r="Z844" i="2"/>
  <c r="X845" i="2"/>
  <c r="Y845" i="2"/>
  <c r="Z845" i="2"/>
  <c r="X846" i="2"/>
  <c r="Y846" i="2"/>
  <c r="Z846" i="2"/>
  <c r="X847" i="2"/>
  <c r="Y847" i="2"/>
  <c r="Z847" i="2"/>
  <c r="X848" i="2"/>
  <c r="Y848" i="2"/>
  <c r="Z848" i="2"/>
  <c r="AA848" i="2" s="1"/>
  <c r="X849" i="2"/>
  <c r="Y849" i="2"/>
  <c r="Z849" i="2"/>
  <c r="AA849" i="2" s="1"/>
  <c r="X850" i="2"/>
  <c r="Y850" i="2"/>
  <c r="Z850" i="2"/>
  <c r="AA850" i="2" s="1"/>
  <c r="X851" i="2"/>
  <c r="Y851" i="2"/>
  <c r="Z851" i="2"/>
  <c r="AA851" i="2" s="1"/>
  <c r="X852" i="2"/>
  <c r="Y852" i="2"/>
  <c r="Z852" i="2"/>
  <c r="X853" i="2"/>
  <c r="Y853" i="2"/>
  <c r="Z853" i="2"/>
  <c r="X854" i="2"/>
  <c r="Y854" i="2"/>
  <c r="Z854" i="2"/>
  <c r="X855" i="2"/>
  <c r="Y855" i="2"/>
  <c r="Z855" i="2"/>
  <c r="X856" i="2"/>
  <c r="Y856" i="2"/>
  <c r="Z856" i="2"/>
  <c r="X857" i="2"/>
  <c r="Y857" i="2"/>
  <c r="Z857" i="2"/>
  <c r="AA857" i="2" s="1"/>
  <c r="X858" i="2"/>
  <c r="Y858" i="2"/>
  <c r="Z858" i="2"/>
  <c r="AA858" i="2" s="1"/>
  <c r="X859" i="2"/>
  <c r="Y859" i="2"/>
  <c r="Z859" i="2"/>
  <c r="AA859" i="2" s="1"/>
  <c r="X860" i="2"/>
  <c r="Y860" i="2"/>
  <c r="Z860" i="2"/>
  <c r="X861" i="2"/>
  <c r="Y861" i="2"/>
  <c r="Z861" i="2"/>
  <c r="X862" i="2"/>
  <c r="Y862" i="2"/>
  <c r="Z862" i="2"/>
  <c r="X863" i="2"/>
  <c r="Y863" i="2"/>
  <c r="Z863" i="2"/>
  <c r="X864" i="2"/>
  <c r="Y864" i="2"/>
  <c r="Z864" i="2"/>
  <c r="X865" i="2"/>
  <c r="Y865" i="2"/>
  <c r="Z865" i="2"/>
  <c r="X866" i="2"/>
  <c r="Y866" i="2"/>
  <c r="Z866" i="2"/>
  <c r="AA866" i="2" s="1"/>
  <c r="X867" i="2"/>
  <c r="Y867" i="2"/>
  <c r="Z867" i="2"/>
  <c r="AA867" i="2" s="1"/>
  <c r="X868" i="2"/>
  <c r="Y868" i="2"/>
  <c r="Z868" i="2"/>
  <c r="AA868" i="2" s="1"/>
  <c r="X869" i="2"/>
  <c r="Y869" i="2"/>
  <c r="Z869" i="2"/>
  <c r="AA869" i="2" s="1"/>
  <c r="X870" i="2"/>
  <c r="Y870" i="2"/>
  <c r="Z870" i="2"/>
  <c r="X871" i="2"/>
  <c r="Y871" i="2"/>
  <c r="Z871" i="2"/>
  <c r="X872" i="2"/>
  <c r="Y872" i="2"/>
  <c r="Z872" i="2"/>
  <c r="X873" i="2"/>
  <c r="Y873" i="2"/>
  <c r="Z873" i="2"/>
  <c r="X874" i="2"/>
  <c r="Y874" i="2"/>
  <c r="Z874" i="2"/>
  <c r="X875" i="2"/>
  <c r="Y875" i="2"/>
  <c r="Z875" i="2"/>
  <c r="AA875" i="2" s="1"/>
  <c r="X876" i="2"/>
  <c r="Y876" i="2"/>
  <c r="Z876" i="2"/>
  <c r="AA876" i="2" s="1"/>
  <c r="X877" i="2"/>
  <c r="Y877" i="2"/>
  <c r="Z877" i="2"/>
  <c r="AA877" i="2" s="1"/>
  <c r="X878" i="2"/>
  <c r="Y878" i="2"/>
  <c r="Z878" i="2"/>
  <c r="AA878" i="2" s="1"/>
  <c r="X879" i="2"/>
  <c r="Y879" i="2"/>
  <c r="Z879" i="2"/>
  <c r="X880" i="2"/>
  <c r="Y880" i="2"/>
  <c r="Z880" i="2"/>
  <c r="X881" i="2"/>
  <c r="Y881" i="2"/>
  <c r="Z881" i="2"/>
  <c r="X882" i="2"/>
  <c r="Y882" i="2"/>
  <c r="Z882" i="2"/>
  <c r="X883" i="2"/>
  <c r="Y883" i="2"/>
  <c r="Z883" i="2"/>
  <c r="X884" i="2"/>
  <c r="Y884" i="2"/>
  <c r="Z884" i="2"/>
  <c r="AA884" i="2" s="1"/>
  <c r="X885" i="2"/>
  <c r="Y885" i="2"/>
  <c r="Z885" i="2"/>
  <c r="AA885" i="2" s="1"/>
  <c r="X886" i="2"/>
  <c r="Y886" i="2"/>
  <c r="Z886" i="2"/>
  <c r="AA886" i="2" s="1"/>
  <c r="X887" i="2"/>
  <c r="Y887" i="2"/>
  <c r="Z887" i="2"/>
  <c r="X888" i="2"/>
  <c r="Y888" i="2"/>
  <c r="Z888" i="2"/>
  <c r="AA888" i="2" s="1"/>
  <c r="X889" i="2"/>
  <c r="Y889" i="2"/>
  <c r="Z889" i="2"/>
  <c r="X890" i="2"/>
  <c r="Y890" i="2"/>
  <c r="Z890" i="2"/>
  <c r="X891" i="2"/>
  <c r="Y891" i="2"/>
  <c r="Z891" i="2"/>
  <c r="X892" i="2"/>
  <c r="Y892" i="2"/>
  <c r="Z892" i="2"/>
  <c r="X893" i="2"/>
  <c r="Y893" i="2"/>
  <c r="Z893" i="2"/>
  <c r="AA893" i="2" s="1"/>
  <c r="X894" i="2"/>
  <c r="Y894" i="2"/>
  <c r="Z894" i="2"/>
  <c r="AA894" i="2" s="1"/>
  <c r="X895" i="2"/>
  <c r="Y895" i="2"/>
  <c r="Z895" i="2"/>
  <c r="X896" i="2"/>
  <c r="Y896" i="2"/>
  <c r="Z896" i="2"/>
  <c r="AA896" i="2" s="1"/>
  <c r="X897" i="2"/>
  <c r="Y897" i="2"/>
  <c r="Z897" i="2"/>
  <c r="AA897" i="2" s="1"/>
  <c r="X898" i="2"/>
  <c r="Y898" i="2"/>
  <c r="Z898" i="2"/>
  <c r="X899" i="2"/>
  <c r="Y899" i="2"/>
  <c r="Z899" i="2"/>
  <c r="X900" i="2"/>
  <c r="Y900" i="2"/>
  <c r="Z900" i="2"/>
  <c r="X901" i="2"/>
  <c r="Y901" i="2"/>
  <c r="Z901" i="2"/>
  <c r="X902" i="2"/>
  <c r="Y902" i="2"/>
  <c r="Z902" i="2"/>
  <c r="AA902" i="2" s="1"/>
  <c r="X903" i="2"/>
  <c r="Y903" i="2"/>
  <c r="Z903" i="2"/>
  <c r="X904" i="2"/>
  <c r="Y904" i="2"/>
  <c r="Z904" i="2"/>
  <c r="AA904" i="2" s="1"/>
  <c r="X905" i="2"/>
  <c r="Y905" i="2"/>
  <c r="Z905" i="2"/>
  <c r="AA905" i="2" s="1"/>
  <c r="X906" i="2"/>
  <c r="Y906" i="2"/>
  <c r="Z906" i="2"/>
  <c r="AA906" i="2" s="1"/>
  <c r="X907" i="2"/>
  <c r="Y907" i="2"/>
  <c r="Z907" i="2"/>
  <c r="X908" i="2"/>
  <c r="Y908" i="2"/>
  <c r="Z908" i="2"/>
  <c r="X909" i="2"/>
  <c r="Y909" i="2"/>
  <c r="Z909" i="2"/>
  <c r="X910" i="2"/>
  <c r="Y910" i="2"/>
  <c r="Z910" i="2"/>
  <c r="X911" i="2"/>
  <c r="Y911" i="2"/>
  <c r="Z911" i="2"/>
  <c r="X912" i="2"/>
  <c r="Y912" i="2"/>
  <c r="Z912" i="2"/>
  <c r="AA912" i="2" s="1"/>
  <c r="X913" i="2"/>
  <c r="Y913" i="2"/>
  <c r="Z913" i="2"/>
  <c r="AA913" i="2" s="1"/>
  <c r="X914" i="2"/>
  <c r="Y914" i="2"/>
  <c r="Z914" i="2"/>
  <c r="AA914" i="2" s="1"/>
  <c r="X915" i="2"/>
  <c r="Y915" i="2"/>
  <c r="Z915" i="2"/>
  <c r="AA915" i="2" s="1"/>
  <c r="X916" i="2"/>
  <c r="Y916" i="2"/>
  <c r="Z916" i="2"/>
  <c r="X917" i="2"/>
  <c r="Y917" i="2"/>
  <c r="Z917" i="2"/>
  <c r="X918" i="2"/>
  <c r="Y918" i="2"/>
  <c r="Z918" i="2"/>
  <c r="X919" i="2"/>
  <c r="Y919" i="2"/>
  <c r="Z919" i="2"/>
  <c r="X920" i="2"/>
  <c r="Y920" i="2"/>
  <c r="Z920" i="2"/>
  <c r="X921" i="2"/>
  <c r="Y921" i="2"/>
  <c r="Z921" i="2"/>
  <c r="AA921" i="2" s="1"/>
  <c r="X922" i="2"/>
  <c r="Y922" i="2"/>
  <c r="Z922" i="2"/>
  <c r="AA922" i="2" s="1"/>
  <c r="X923" i="2"/>
  <c r="Y923" i="2"/>
  <c r="Z923" i="2"/>
  <c r="AA923" i="2" s="1"/>
  <c r="X924" i="2"/>
  <c r="Y924" i="2"/>
  <c r="Z924" i="2"/>
  <c r="AA924" i="2" s="1"/>
  <c r="X925" i="2"/>
  <c r="Y925" i="2"/>
  <c r="Z925" i="2"/>
  <c r="X926" i="2"/>
  <c r="Y926" i="2"/>
  <c r="Z926" i="2"/>
  <c r="X927" i="2"/>
  <c r="Y927" i="2"/>
  <c r="Z927" i="2"/>
  <c r="X928" i="2"/>
  <c r="Y928" i="2"/>
  <c r="Z928" i="2"/>
  <c r="X929" i="2"/>
  <c r="Y929" i="2"/>
  <c r="Z929" i="2"/>
  <c r="X930" i="2"/>
  <c r="Y930" i="2"/>
  <c r="Z930" i="2"/>
  <c r="AA930" i="2" s="1"/>
  <c r="X931" i="2"/>
  <c r="Y931" i="2"/>
  <c r="Z931" i="2"/>
  <c r="AA931" i="2" s="1"/>
  <c r="X932" i="2"/>
  <c r="Y932" i="2"/>
  <c r="Z932" i="2"/>
  <c r="AA932" i="2" s="1"/>
  <c r="X933" i="2"/>
  <c r="Y933" i="2"/>
  <c r="Z933" i="2"/>
  <c r="AA933" i="2" s="1"/>
  <c r="X934" i="2"/>
  <c r="Y934" i="2"/>
  <c r="Z934" i="2"/>
  <c r="X935" i="2"/>
  <c r="Y935" i="2"/>
  <c r="Z935" i="2"/>
  <c r="X936" i="2"/>
  <c r="Y936" i="2"/>
  <c r="Z936" i="2"/>
  <c r="X937" i="2"/>
  <c r="Y937" i="2"/>
  <c r="Z937" i="2"/>
  <c r="X938" i="2"/>
  <c r="Y938" i="2"/>
  <c r="Z938" i="2"/>
  <c r="AA938" i="2" s="1"/>
  <c r="X939" i="2"/>
  <c r="Y939" i="2"/>
  <c r="Z939" i="2"/>
  <c r="AA939" i="2" s="1"/>
  <c r="X940" i="2"/>
  <c r="Y940" i="2"/>
  <c r="Z940" i="2"/>
  <c r="AA940" i="2" s="1"/>
  <c r="X941" i="2"/>
  <c r="Y941" i="2"/>
  <c r="Z941" i="2"/>
  <c r="AA941" i="2" s="1"/>
  <c r="X942" i="2"/>
  <c r="Y942" i="2"/>
  <c r="Z942" i="2"/>
  <c r="X943" i="2"/>
  <c r="Y943" i="2"/>
  <c r="Z943" i="2"/>
  <c r="X944" i="2"/>
  <c r="Y944" i="2"/>
  <c r="Z944" i="2"/>
  <c r="X945" i="2"/>
  <c r="Y945" i="2"/>
  <c r="Z945" i="2"/>
  <c r="X946" i="2"/>
  <c r="Y946" i="2"/>
  <c r="Z946" i="2"/>
  <c r="AA946" i="2" s="1"/>
  <c r="X947" i="2"/>
  <c r="Y947" i="2"/>
  <c r="Z947" i="2"/>
  <c r="AA947" i="2" s="1"/>
  <c r="X948" i="2"/>
  <c r="Y948" i="2"/>
  <c r="Z948" i="2"/>
  <c r="AA948" i="2" s="1"/>
  <c r="X949" i="2"/>
  <c r="Y949" i="2"/>
  <c r="Z949" i="2"/>
  <c r="AA949" i="2" s="1"/>
  <c r="X950" i="2"/>
  <c r="Y950" i="2"/>
  <c r="Z950" i="2"/>
  <c r="X951" i="2"/>
  <c r="Y951" i="2"/>
  <c r="Z951" i="2"/>
  <c r="X952" i="2"/>
  <c r="Y952" i="2"/>
  <c r="Z952" i="2"/>
  <c r="X953" i="2"/>
  <c r="Y953" i="2"/>
  <c r="Z953" i="2"/>
  <c r="X954" i="2"/>
  <c r="Y954" i="2"/>
  <c r="Z954" i="2"/>
  <c r="AA954" i="2" s="1"/>
  <c r="X955" i="2"/>
  <c r="Y955" i="2"/>
  <c r="Z955" i="2"/>
  <c r="AA955" i="2" s="1"/>
  <c r="X956" i="2"/>
  <c r="Y956" i="2"/>
  <c r="Z956" i="2"/>
  <c r="AA956" i="2" s="1"/>
  <c r="X957" i="2"/>
  <c r="Y957" i="2"/>
  <c r="Z957" i="2"/>
  <c r="AA957" i="2" s="1"/>
  <c r="X958" i="2"/>
  <c r="Y958" i="2"/>
  <c r="Z958" i="2"/>
  <c r="X959" i="2"/>
  <c r="Y959" i="2"/>
  <c r="Z959" i="2"/>
  <c r="X960" i="2"/>
  <c r="Y960" i="2"/>
  <c r="Z960" i="2"/>
  <c r="X961" i="2"/>
  <c r="Y961" i="2"/>
  <c r="Z961" i="2"/>
  <c r="X962" i="2"/>
  <c r="Y962" i="2"/>
  <c r="Z962" i="2"/>
  <c r="AA962" i="2" s="1"/>
  <c r="X963" i="2"/>
  <c r="Y963" i="2"/>
  <c r="Z963" i="2"/>
  <c r="AA963" i="2" s="1"/>
  <c r="X964" i="2"/>
  <c r="Y964" i="2"/>
  <c r="Z964" i="2"/>
  <c r="AA964" i="2" s="1"/>
  <c r="X965" i="2"/>
  <c r="Y965" i="2"/>
  <c r="Z965" i="2"/>
  <c r="AA965" i="2" s="1"/>
  <c r="X966" i="2"/>
  <c r="Y966" i="2"/>
  <c r="Z966" i="2"/>
  <c r="X967" i="2"/>
  <c r="Y967" i="2"/>
  <c r="Z967" i="2"/>
  <c r="X968" i="2"/>
  <c r="Y968" i="2"/>
  <c r="Z968" i="2"/>
  <c r="X969" i="2"/>
  <c r="Y969" i="2"/>
  <c r="Z969" i="2"/>
  <c r="X970" i="2"/>
  <c r="Y970" i="2"/>
  <c r="Z970" i="2"/>
  <c r="AA970" i="2" s="1"/>
  <c r="X971" i="2"/>
  <c r="Y971" i="2"/>
  <c r="Z971" i="2"/>
  <c r="AA971" i="2" s="1"/>
  <c r="X972" i="2"/>
  <c r="Y972" i="2"/>
  <c r="Z972" i="2"/>
  <c r="AA972" i="2" s="1"/>
  <c r="X973" i="2"/>
  <c r="Y973" i="2"/>
  <c r="Z973" i="2"/>
  <c r="AA973" i="2" s="1"/>
  <c r="X974" i="2"/>
  <c r="Y974" i="2"/>
  <c r="Z974" i="2"/>
  <c r="X975" i="2"/>
  <c r="Y975" i="2"/>
  <c r="Z975" i="2"/>
  <c r="X976" i="2"/>
  <c r="Y976" i="2"/>
  <c r="Z976" i="2"/>
  <c r="X977" i="2"/>
  <c r="Y977" i="2"/>
  <c r="Z977" i="2"/>
  <c r="X978" i="2"/>
  <c r="Y978" i="2"/>
  <c r="Z978" i="2"/>
  <c r="AA978" i="2" s="1"/>
  <c r="X979" i="2"/>
  <c r="Y979" i="2"/>
  <c r="Z979" i="2"/>
  <c r="AA979" i="2" s="1"/>
  <c r="X980" i="2"/>
  <c r="Y980" i="2"/>
  <c r="Z980" i="2"/>
  <c r="AA980" i="2" s="1"/>
  <c r="X981" i="2"/>
  <c r="Y981" i="2"/>
  <c r="Z981" i="2"/>
  <c r="AA981" i="2" s="1"/>
  <c r="X982" i="2"/>
  <c r="Y982" i="2"/>
  <c r="Z982" i="2"/>
  <c r="X983" i="2"/>
  <c r="Y983" i="2"/>
  <c r="Z983" i="2"/>
  <c r="X984" i="2"/>
  <c r="Y984" i="2"/>
  <c r="Z984" i="2"/>
  <c r="X985" i="2"/>
  <c r="Y985" i="2"/>
  <c r="Z985" i="2"/>
  <c r="X986" i="2"/>
  <c r="Y986" i="2"/>
  <c r="Z986" i="2"/>
  <c r="AA986" i="2" s="1"/>
  <c r="X987" i="2"/>
  <c r="Y987" i="2"/>
  <c r="Z987" i="2"/>
  <c r="AA987" i="2" s="1"/>
  <c r="X988" i="2"/>
  <c r="Y988" i="2"/>
  <c r="Z988" i="2"/>
  <c r="AA988" i="2" s="1"/>
  <c r="X989" i="2"/>
  <c r="Y989" i="2"/>
  <c r="Z989" i="2"/>
  <c r="AA989" i="2" s="1"/>
  <c r="X990" i="2"/>
  <c r="Y990" i="2"/>
  <c r="Z990" i="2"/>
  <c r="X991" i="2"/>
  <c r="Y991" i="2"/>
  <c r="Z991" i="2"/>
  <c r="X992" i="2"/>
  <c r="Y992" i="2"/>
  <c r="Z992" i="2"/>
  <c r="X993" i="2"/>
  <c r="Y993" i="2"/>
  <c r="Z993" i="2"/>
  <c r="X994" i="2"/>
  <c r="Y994" i="2"/>
  <c r="Z994" i="2"/>
  <c r="AA994" i="2" s="1"/>
  <c r="X995" i="2"/>
  <c r="Y995" i="2"/>
  <c r="Z995" i="2"/>
  <c r="AA995" i="2" s="1"/>
  <c r="X996" i="2"/>
  <c r="Y996" i="2"/>
  <c r="Z996" i="2"/>
  <c r="AA996" i="2" s="1"/>
  <c r="X997" i="2"/>
  <c r="Y997" i="2"/>
  <c r="Z997" i="2"/>
  <c r="AA997" i="2" s="1"/>
  <c r="X998" i="2"/>
  <c r="Y998" i="2"/>
  <c r="Z998" i="2"/>
  <c r="X999" i="2"/>
  <c r="Y999" i="2"/>
  <c r="Z999" i="2"/>
  <c r="X1000" i="2"/>
  <c r="Y1000" i="2"/>
  <c r="Z1000" i="2"/>
  <c r="X1001" i="2"/>
  <c r="Y1001" i="2"/>
  <c r="Z1001" i="2"/>
  <c r="AA990" i="2" l="1"/>
  <c r="AA974" i="2"/>
  <c r="AA958" i="2"/>
  <c r="AB958" i="2" s="1"/>
  <c r="AD958" i="2" s="1"/>
  <c r="AA942" i="2"/>
  <c r="AB942" i="2" s="1"/>
  <c r="AD942" i="2" s="1"/>
  <c r="AA926" i="2"/>
  <c r="AA918" i="2"/>
  <c r="AB918" i="2" s="1"/>
  <c r="AD918" i="2" s="1"/>
  <c r="AA910" i="2"/>
  <c r="AB910" i="2" s="1"/>
  <c r="AD910" i="2" s="1"/>
  <c r="AA870" i="2"/>
  <c r="AB870" i="2" s="1"/>
  <c r="AD870" i="2" s="1"/>
  <c r="AA862" i="2"/>
  <c r="AA817" i="2"/>
  <c r="AA801" i="2"/>
  <c r="AB801" i="2" s="1"/>
  <c r="AD801" i="2" s="1"/>
  <c r="AA772" i="2"/>
  <c r="AB772" i="2" s="1"/>
  <c r="AD772" i="2" s="1"/>
  <c r="AA719" i="2"/>
  <c r="AA703" i="2"/>
  <c r="AB703" i="2" s="1"/>
  <c r="AD703" i="2" s="1"/>
  <c r="AA695" i="2"/>
  <c r="AB695" i="2" s="1"/>
  <c r="AD695" i="2" s="1"/>
  <c r="AA679" i="2"/>
  <c r="AB679" i="2" s="1"/>
  <c r="AD679" i="2" s="1"/>
  <c r="AA655" i="2"/>
  <c r="AA634" i="2"/>
  <c r="AA618" i="2"/>
  <c r="AB618" i="2" s="1"/>
  <c r="AD618" i="2" s="1"/>
  <c r="AA602" i="2"/>
  <c r="AB602" i="2" s="1"/>
  <c r="AD602" i="2" s="1"/>
  <c r="AA586" i="2"/>
  <c r="AB586" i="2" s="1"/>
  <c r="AD586" i="2" s="1"/>
  <c r="AA570" i="2"/>
  <c r="AB570" i="2" s="1"/>
  <c r="AD570" i="2" s="1"/>
  <c r="AA554" i="2"/>
  <c r="AB554" i="2" s="1"/>
  <c r="AD554" i="2" s="1"/>
  <c r="AA538" i="2"/>
  <c r="AB538" i="2" s="1"/>
  <c r="AD538" i="2" s="1"/>
  <c r="AA501" i="2"/>
  <c r="AA469" i="2"/>
  <c r="AA456" i="2"/>
  <c r="AA424" i="2"/>
  <c r="AA891" i="2"/>
  <c r="AB891" i="2" s="1"/>
  <c r="AD891" i="2" s="1"/>
  <c r="AA854" i="2"/>
  <c r="AB854" i="2" s="1"/>
  <c r="AD854" i="2" s="1"/>
  <c r="AA790" i="2"/>
  <c r="AB790" i="2" s="1"/>
  <c r="AD790" i="2" s="1"/>
  <c r="AA761" i="2"/>
  <c r="AB761" i="2" s="1"/>
  <c r="AD761" i="2" s="1"/>
  <c r="AA745" i="2"/>
  <c r="AA716" i="2"/>
  <c r="AA700" i="2"/>
  <c r="AB700" i="2" s="1"/>
  <c r="AD700" i="2" s="1"/>
  <c r="AA668" i="2"/>
  <c r="AA631" i="2"/>
  <c r="AB631" i="2" s="1"/>
  <c r="AD631" i="2" s="1"/>
  <c r="AA599" i="2"/>
  <c r="AB599" i="2" s="1"/>
  <c r="AD599" i="2" s="1"/>
  <c r="AA583" i="2"/>
  <c r="AB583" i="2" s="1"/>
  <c r="AD583" i="2" s="1"/>
  <c r="AA559" i="2"/>
  <c r="AB559" i="2" s="1"/>
  <c r="AD559" i="2" s="1"/>
  <c r="AA506" i="2"/>
  <c r="AA490" i="2"/>
  <c r="AA474" i="2"/>
  <c r="AA466" i="2"/>
  <c r="AB466" i="2" s="1"/>
  <c r="AD466" i="2" s="1"/>
  <c r="AA453" i="2"/>
  <c r="AA437" i="2"/>
  <c r="AB437" i="2" s="1"/>
  <c r="AD437" i="2" s="1"/>
  <c r="AA405" i="2"/>
  <c r="AA397" i="2"/>
  <c r="AB397" i="2" s="1"/>
  <c r="AD397" i="2" s="1"/>
  <c r="AA984" i="2"/>
  <c r="AA968" i="2"/>
  <c r="AB968" i="2" s="1"/>
  <c r="AD968" i="2" s="1"/>
  <c r="AA952" i="2"/>
  <c r="AB952" i="2" s="1"/>
  <c r="AD952" i="2" s="1"/>
  <c r="AA936" i="2"/>
  <c r="AA928" i="2"/>
  <c r="AA920" i="2"/>
  <c r="AA872" i="2"/>
  <c r="AB872" i="2" s="1"/>
  <c r="AD872" i="2" s="1"/>
  <c r="AA843" i="2"/>
  <c r="AB843" i="2" s="1"/>
  <c r="AD843" i="2" s="1"/>
  <c r="AA819" i="2"/>
  <c r="AA782" i="2"/>
  <c r="AB782" i="2" s="1"/>
  <c r="AD782" i="2" s="1"/>
  <c r="AA734" i="2"/>
  <c r="AB734" i="2" s="1"/>
  <c r="AD734" i="2" s="1"/>
  <c r="AA689" i="2"/>
  <c r="AB689" i="2" s="1"/>
  <c r="AD689" i="2" s="1"/>
  <c r="AA681" i="2"/>
  <c r="AB681" i="2" s="1"/>
  <c r="AD681" i="2" s="1"/>
  <c r="AA665" i="2"/>
  <c r="AB665" i="2" s="1"/>
  <c r="AD665" i="2" s="1"/>
  <c r="AA628" i="2"/>
  <c r="AB628" i="2" s="1"/>
  <c r="AD628" i="2" s="1"/>
  <c r="AA612" i="2"/>
  <c r="AB612" i="2" s="1"/>
  <c r="AD612" i="2" s="1"/>
  <c r="AA596" i="2"/>
  <c r="AA580" i="2"/>
  <c r="AB580" i="2" s="1"/>
  <c r="AD580" i="2" s="1"/>
  <c r="AA564" i="2"/>
  <c r="AB564" i="2" s="1"/>
  <c r="AD564" i="2" s="1"/>
  <c r="AA548" i="2"/>
  <c r="AB548" i="2" s="1"/>
  <c r="AD548" i="2" s="1"/>
  <c r="AA532" i="2"/>
  <c r="AB532" i="2" s="1"/>
  <c r="AD532" i="2" s="1"/>
  <c r="AA527" i="2"/>
  <c r="AB527" i="2" s="1"/>
  <c r="AD527" i="2" s="1"/>
  <c r="AA479" i="2"/>
  <c r="AB479" i="2" s="1"/>
  <c r="AD479" i="2" s="1"/>
  <c r="AA434" i="2"/>
  <c r="AB434" i="2" s="1"/>
  <c r="AD434" i="2" s="1"/>
  <c r="AA66" i="2"/>
  <c r="AA50" i="2"/>
  <c r="AA34" i="2"/>
  <c r="AB34" i="2" s="1"/>
  <c r="AD34" i="2" s="1"/>
  <c r="AA18" i="2"/>
  <c r="AA10" i="2"/>
  <c r="AB10" i="2" s="1"/>
  <c r="AD10" i="2" s="1"/>
  <c r="AA5" i="2"/>
  <c r="AB5" i="2" s="1"/>
  <c r="AD5" i="2" s="1"/>
  <c r="AA925" i="2"/>
  <c r="AB925" i="2" s="1"/>
  <c r="AD925" i="2" s="1"/>
  <c r="AA861" i="2"/>
  <c r="AB861" i="2" s="1"/>
  <c r="AD861" i="2" s="1"/>
  <c r="AA816" i="2"/>
  <c r="AA763" i="2"/>
  <c r="AA670" i="2"/>
  <c r="AA641" i="2"/>
  <c r="AB641" i="2" s="1"/>
  <c r="AD641" i="2" s="1"/>
  <c r="AA391" i="2"/>
  <c r="AA367" i="2"/>
  <c r="AB367" i="2" s="1"/>
  <c r="AD367" i="2" s="1"/>
  <c r="AA335" i="2"/>
  <c r="AB335" i="2" s="1"/>
  <c r="AD335" i="2" s="1"/>
  <c r="AA247" i="2"/>
  <c r="AB247" i="2" s="1"/>
  <c r="AD247" i="2" s="1"/>
  <c r="AA191" i="2"/>
  <c r="AA159" i="2"/>
  <c r="AA143" i="2"/>
  <c r="AB143" i="2" s="1"/>
  <c r="AD143" i="2" s="1"/>
  <c r="AA103" i="2"/>
  <c r="AA71" i="2"/>
  <c r="AA898" i="2"/>
  <c r="AB898" i="2" s="1"/>
  <c r="AD898" i="2" s="1"/>
  <c r="AA890" i="2"/>
  <c r="AB890" i="2" s="1"/>
  <c r="AD890" i="2" s="1"/>
  <c r="AA882" i="2"/>
  <c r="AB882" i="2" s="1"/>
  <c r="AD882" i="2" s="1"/>
  <c r="AA874" i="2"/>
  <c r="AA853" i="2"/>
  <c r="AA845" i="2"/>
  <c r="AB845" i="2" s="1"/>
  <c r="AD845" i="2" s="1"/>
  <c r="AA837" i="2"/>
  <c r="AA797" i="2"/>
  <c r="AB797" i="2" s="1"/>
  <c r="AD797" i="2" s="1"/>
  <c r="AA789" i="2"/>
  <c r="AA752" i="2"/>
  <c r="AA744" i="2"/>
  <c r="AB744" i="2" s="1"/>
  <c r="AD744" i="2" s="1"/>
  <c r="AA736" i="2"/>
  <c r="AA728" i="2"/>
  <c r="AB728" i="2" s="1"/>
  <c r="AD728" i="2" s="1"/>
  <c r="AA715" i="2"/>
  <c r="AA707" i="2"/>
  <c r="AA699" i="2"/>
  <c r="AB699" i="2" s="1"/>
  <c r="AD699" i="2" s="1"/>
  <c r="AA691" i="2"/>
  <c r="AB691" i="2" s="1"/>
  <c r="AD691" i="2" s="1"/>
  <c r="AA675" i="2"/>
  <c r="AB675" i="2" s="1"/>
  <c r="AD675" i="2" s="1"/>
  <c r="AA667" i="2"/>
  <c r="AB667" i="2" s="1"/>
  <c r="AD667" i="2" s="1"/>
  <c r="AA659" i="2"/>
  <c r="AA651" i="2"/>
  <c r="AA630" i="2"/>
  <c r="AB630" i="2" s="1"/>
  <c r="AD630" i="2" s="1"/>
  <c r="AA622" i="2"/>
  <c r="AA614" i="2"/>
  <c r="AB614" i="2" s="1"/>
  <c r="AD614" i="2" s="1"/>
  <c r="AA598" i="2"/>
  <c r="AB598" i="2" s="1"/>
  <c r="AD598" i="2" s="1"/>
  <c r="AA582" i="2"/>
  <c r="AA574" i="2"/>
  <c r="AB574" i="2" s="1"/>
  <c r="AD574" i="2" s="1"/>
  <c r="AA558" i="2"/>
  <c r="AA542" i="2"/>
  <c r="AB542" i="2" s="1"/>
  <c r="AD542" i="2" s="1"/>
  <c r="AA513" i="2"/>
  <c r="AB513" i="2" s="1"/>
  <c r="AD513" i="2" s="1"/>
  <c r="AA505" i="2"/>
  <c r="AA497" i="2"/>
  <c r="AB497" i="2" s="1"/>
  <c r="AD497" i="2" s="1"/>
  <c r="AA481" i="2"/>
  <c r="AB481" i="2" s="1"/>
  <c r="AD481" i="2" s="1"/>
  <c r="AA436" i="2"/>
  <c r="AB436" i="2" s="1"/>
  <c r="AD436" i="2" s="1"/>
  <c r="AA428" i="2"/>
  <c r="AB428" i="2" s="1"/>
  <c r="AD428" i="2" s="1"/>
  <c r="AA420" i="2"/>
  <c r="AA412" i="2"/>
  <c r="AA404" i="2"/>
  <c r="AB404" i="2" s="1"/>
  <c r="AD404" i="2" s="1"/>
  <c r="AA396" i="2"/>
  <c r="AA388" i="2"/>
  <c r="AB388" i="2" s="1"/>
  <c r="AD388" i="2" s="1"/>
  <c r="AA380" i="2"/>
  <c r="AB380" i="2" s="1"/>
  <c r="AD380" i="2" s="1"/>
  <c r="AA372" i="2"/>
  <c r="AA364" i="2"/>
  <c r="AB364" i="2" s="1"/>
  <c r="AD364" i="2" s="1"/>
  <c r="AA356" i="2"/>
  <c r="AA348" i="2"/>
  <c r="AA340" i="2"/>
  <c r="AA332" i="2"/>
  <c r="AB332" i="2" s="1"/>
  <c r="AD332" i="2" s="1"/>
  <c r="AA324" i="2"/>
  <c r="AB324" i="2" s="1"/>
  <c r="AD324" i="2" s="1"/>
  <c r="AA316" i="2"/>
  <c r="AB316" i="2" s="1"/>
  <c r="AD316" i="2" s="1"/>
  <c r="AA308" i="2"/>
  <c r="AB308" i="2" s="1"/>
  <c r="AD308" i="2" s="1"/>
  <c r="AA300" i="2"/>
  <c r="AB300" i="2" s="1"/>
  <c r="AD300" i="2" s="1"/>
  <c r="AA292" i="2"/>
  <c r="AA284" i="2"/>
  <c r="AB284" i="2" s="1"/>
  <c r="AD284" i="2" s="1"/>
  <c r="AA276" i="2"/>
  <c r="AB276" i="2" s="1"/>
  <c r="AD276" i="2" s="1"/>
  <c r="AA268" i="2"/>
  <c r="AA260" i="2"/>
  <c r="AA252" i="2"/>
  <c r="AB252" i="2" s="1"/>
  <c r="AD252" i="2" s="1"/>
  <c r="AA244" i="2"/>
  <c r="AB244" i="2" s="1"/>
  <c r="AD244" i="2" s="1"/>
  <c r="AA236" i="2"/>
  <c r="AB236" i="2" s="1"/>
  <c r="AD236" i="2" s="1"/>
  <c r="AA228" i="2"/>
  <c r="AA220" i="2"/>
  <c r="AA212" i="2"/>
  <c r="AA204" i="2"/>
  <c r="AB204" i="2" s="1"/>
  <c r="AD204" i="2" s="1"/>
  <c r="AA196" i="2"/>
  <c r="AB196" i="2" s="1"/>
  <c r="AD196" i="2" s="1"/>
  <c r="AA188" i="2"/>
  <c r="AB188" i="2" s="1"/>
  <c r="AD188" i="2" s="1"/>
  <c r="AA180" i="2"/>
  <c r="AB180" i="2" s="1"/>
  <c r="AD180" i="2" s="1"/>
  <c r="AA172" i="2"/>
  <c r="AB172" i="2" s="1"/>
  <c r="AD172" i="2" s="1"/>
  <c r="AA164" i="2"/>
  <c r="AA156" i="2"/>
  <c r="AA148" i="2"/>
  <c r="AB148" i="2" s="1"/>
  <c r="AD148" i="2" s="1"/>
  <c r="AA140" i="2"/>
  <c r="AA132" i="2"/>
  <c r="AB132" i="2" s="1"/>
  <c r="AD132" i="2" s="1"/>
  <c r="AA124" i="2"/>
  <c r="AA116" i="2"/>
  <c r="AB116" i="2" s="1"/>
  <c r="AD116" i="2" s="1"/>
  <c r="AA108" i="2"/>
  <c r="AB108" i="2" s="1"/>
  <c r="AD108" i="2" s="1"/>
  <c r="AA100" i="2"/>
  <c r="AA92" i="2"/>
  <c r="AA84" i="2"/>
  <c r="AB84" i="2" s="1"/>
  <c r="AD84" i="2" s="1"/>
  <c r="AA76" i="2"/>
  <c r="AA68" i="2"/>
  <c r="AB68" i="2" s="1"/>
  <c r="AD68" i="2" s="1"/>
  <c r="AA60" i="2"/>
  <c r="AB60" i="2" s="1"/>
  <c r="AD60" i="2" s="1"/>
  <c r="AA52" i="2"/>
  <c r="AB52" i="2" s="1"/>
  <c r="AD52" i="2" s="1"/>
  <c r="AA44" i="2"/>
  <c r="AB44" i="2" s="1"/>
  <c r="AD44" i="2" s="1"/>
  <c r="AA36" i="2"/>
  <c r="AA28" i="2"/>
  <c r="AB28" i="2" s="1"/>
  <c r="AD28" i="2" s="1"/>
  <c r="AA20" i="2"/>
  <c r="AB20" i="2" s="1"/>
  <c r="AD20" i="2" s="1"/>
  <c r="AA12" i="2"/>
  <c r="AB12" i="2" s="1"/>
  <c r="AD12" i="2" s="1"/>
  <c r="AA917" i="2"/>
  <c r="AA856" i="2"/>
  <c r="AA792" i="2"/>
  <c r="AA771" i="2"/>
  <c r="AB771" i="2" s="1"/>
  <c r="AD771" i="2" s="1"/>
  <c r="AA718" i="2"/>
  <c r="AA654" i="2"/>
  <c r="AA633" i="2"/>
  <c r="AB633" i="2" s="1"/>
  <c r="AD633" i="2" s="1"/>
  <c r="AA585" i="2"/>
  <c r="AB585" i="2" s="1"/>
  <c r="AD585" i="2" s="1"/>
  <c r="AA553" i="2"/>
  <c r="AA455" i="2"/>
  <c r="AB455" i="2" s="1"/>
  <c r="AD455" i="2" s="1"/>
  <c r="AA383" i="2"/>
  <c r="AB383" i="2" s="1"/>
  <c r="AD383" i="2" s="1"/>
  <c r="AA327" i="2"/>
  <c r="AB327" i="2" s="1"/>
  <c r="AD327" i="2" s="1"/>
  <c r="AA295" i="2"/>
  <c r="AA231" i="2"/>
  <c r="AA119" i="2"/>
  <c r="AA87" i="2"/>
  <c r="AA47" i="2"/>
  <c r="AA2" i="2"/>
  <c r="AA967" i="2"/>
  <c r="AB967" i="2" s="1"/>
  <c r="AD967" i="2" s="1"/>
  <c r="AA959" i="2"/>
  <c r="AA951" i="2"/>
  <c r="AA943" i="2"/>
  <c r="AB943" i="2" s="1"/>
  <c r="AD943" i="2" s="1"/>
  <c r="AA935" i="2"/>
  <c r="AA903" i="2"/>
  <c r="AA895" i="2"/>
  <c r="AA879" i="2"/>
  <c r="AA871" i="2"/>
  <c r="AB871" i="2" s="1"/>
  <c r="AD871" i="2" s="1"/>
  <c r="AA818" i="2"/>
  <c r="AB818" i="2" s="1"/>
  <c r="AD818" i="2" s="1"/>
  <c r="AA781" i="2"/>
  <c r="AA773" i="2"/>
  <c r="AB773" i="2" s="1"/>
  <c r="AD773" i="2" s="1"/>
  <c r="AA733" i="2"/>
  <c r="AB733" i="2" s="1"/>
  <c r="AD733" i="2" s="1"/>
  <c r="AA688" i="2"/>
  <c r="AA680" i="2"/>
  <c r="AB680" i="2" s="1"/>
  <c r="AD680" i="2" s="1"/>
  <c r="AA656" i="2"/>
  <c r="AB656" i="2" s="1"/>
  <c r="AD656" i="2" s="1"/>
  <c r="AA643" i="2"/>
  <c r="AB643" i="2" s="1"/>
  <c r="AD643" i="2" s="1"/>
  <c r="AA635" i="2"/>
  <c r="AB635" i="2" s="1"/>
  <c r="AD635" i="2" s="1"/>
  <c r="AA627" i="2"/>
  <c r="AA619" i="2"/>
  <c r="AB619" i="2" s="1"/>
  <c r="AD619" i="2" s="1"/>
  <c r="AA611" i="2"/>
  <c r="AB611" i="2" s="1"/>
  <c r="AD611" i="2" s="1"/>
  <c r="AA603" i="2"/>
  <c r="AB603" i="2" s="1"/>
  <c r="AD603" i="2" s="1"/>
  <c r="AA595" i="2"/>
  <c r="AA587" i="2"/>
  <c r="AB587" i="2" s="1"/>
  <c r="AD587" i="2" s="1"/>
  <c r="AA579" i="2"/>
  <c r="AB579" i="2" s="1"/>
  <c r="AD579" i="2" s="1"/>
  <c r="AA571" i="2"/>
  <c r="AB571" i="2" s="1"/>
  <c r="AD571" i="2" s="1"/>
  <c r="AA563" i="2"/>
  <c r="AA555" i="2"/>
  <c r="AB555" i="2" s="1"/>
  <c r="AD555" i="2" s="1"/>
  <c r="AA547" i="2"/>
  <c r="AB547" i="2" s="1"/>
  <c r="AD547" i="2" s="1"/>
  <c r="AA539" i="2"/>
  <c r="AA531" i="2"/>
  <c r="AB531" i="2" s="1"/>
  <c r="AD531" i="2" s="1"/>
  <c r="AA526" i="2"/>
  <c r="AB526" i="2" s="1"/>
  <c r="AD526" i="2" s="1"/>
  <c r="AA510" i="2"/>
  <c r="AB510" i="2" s="1"/>
  <c r="AD510" i="2" s="1"/>
  <c r="AA494" i="2"/>
  <c r="AB494" i="2" s="1"/>
  <c r="AD494" i="2" s="1"/>
  <c r="AA486" i="2"/>
  <c r="AA470" i="2"/>
  <c r="AA449" i="2"/>
  <c r="AB449" i="2" s="1"/>
  <c r="AD449" i="2" s="1"/>
  <c r="AA441" i="2"/>
  <c r="AB441" i="2" s="1"/>
  <c r="AD441" i="2" s="1"/>
  <c r="AA425" i="2"/>
  <c r="AB425" i="2" s="1"/>
  <c r="AD425" i="2" s="1"/>
  <c r="AA409" i="2"/>
  <c r="AB409" i="2" s="1"/>
  <c r="AD409" i="2" s="1"/>
  <c r="AA393" i="2"/>
  <c r="AB393" i="2" s="1"/>
  <c r="AD393" i="2" s="1"/>
  <c r="AA377" i="2"/>
  <c r="AB377" i="2" s="1"/>
  <c r="AD377" i="2" s="1"/>
  <c r="AA361" i="2"/>
  <c r="AA353" i="2"/>
  <c r="AA337" i="2"/>
  <c r="AB337" i="2" s="1"/>
  <c r="AD337" i="2" s="1"/>
  <c r="AA321" i="2"/>
  <c r="AB321" i="2" s="1"/>
  <c r="AD321" i="2" s="1"/>
  <c r="AA313" i="2"/>
  <c r="AA305" i="2"/>
  <c r="AB305" i="2" s="1"/>
  <c r="AD305" i="2" s="1"/>
  <c r="AA289" i="2"/>
  <c r="AB289" i="2" s="1"/>
  <c r="AD289" i="2" s="1"/>
  <c r="AA273" i="2"/>
  <c r="AA265" i="2"/>
  <c r="AA249" i="2"/>
  <c r="AB249" i="2" s="1"/>
  <c r="AD249" i="2" s="1"/>
  <c r="AA233" i="2"/>
  <c r="AB233" i="2" s="1"/>
  <c r="AD233" i="2" s="1"/>
  <c r="AA217" i="2"/>
  <c r="AB217" i="2" s="1"/>
  <c r="AD217" i="2" s="1"/>
  <c r="AA201" i="2"/>
  <c r="AA185" i="2"/>
  <c r="AB185" i="2" s="1"/>
  <c r="AD185" i="2" s="1"/>
  <c r="AA177" i="2"/>
  <c r="AB177" i="2" s="1"/>
  <c r="AD177" i="2" s="1"/>
  <c r="AA161" i="2"/>
  <c r="AB161" i="2" s="1"/>
  <c r="AD161" i="2" s="1"/>
  <c r="AA145" i="2"/>
  <c r="AA129" i="2"/>
  <c r="AA121" i="2"/>
  <c r="AB121" i="2" s="1"/>
  <c r="AD121" i="2" s="1"/>
  <c r="AA113" i="2"/>
  <c r="AA89" i="2"/>
  <c r="AA73" i="2"/>
  <c r="AA57" i="2"/>
  <c r="AB57" i="2" s="1"/>
  <c r="AD57" i="2" s="1"/>
  <c r="AA41" i="2"/>
  <c r="AB41" i="2" s="1"/>
  <c r="AD41" i="2" s="1"/>
  <c r="AA25" i="2"/>
  <c r="AA17" i="2"/>
  <c r="AB17" i="2" s="1"/>
  <c r="AD17" i="2" s="1"/>
  <c r="AA9" i="2"/>
  <c r="AB9" i="2" s="1"/>
  <c r="AD9" i="2" s="1"/>
  <c r="AA4" i="2"/>
  <c r="AB4" i="2" s="1"/>
  <c r="AD4" i="2" s="1"/>
  <c r="AA998" i="2"/>
  <c r="AB998" i="2" s="1"/>
  <c r="AD998" i="2" s="1"/>
  <c r="AA982" i="2"/>
  <c r="AA966" i="2"/>
  <c r="AB966" i="2" s="1"/>
  <c r="AD966" i="2" s="1"/>
  <c r="AA950" i="2"/>
  <c r="AB950" i="2" s="1"/>
  <c r="AD950" i="2" s="1"/>
  <c r="AA934" i="2"/>
  <c r="AA825" i="2"/>
  <c r="AA809" i="2"/>
  <c r="AB809" i="2" s="1"/>
  <c r="AD809" i="2" s="1"/>
  <c r="AA780" i="2"/>
  <c r="AB780" i="2" s="1"/>
  <c r="AD780" i="2" s="1"/>
  <c r="AA764" i="2"/>
  <c r="AB764" i="2" s="1"/>
  <c r="AD764" i="2" s="1"/>
  <c r="AA711" i="2"/>
  <c r="AB711" i="2" s="1"/>
  <c r="AD711" i="2" s="1"/>
  <c r="AA687" i="2"/>
  <c r="AB687" i="2" s="1"/>
  <c r="AD687" i="2" s="1"/>
  <c r="AA671" i="2"/>
  <c r="AB671" i="2" s="1"/>
  <c r="AD671" i="2" s="1"/>
  <c r="AA647" i="2"/>
  <c r="AA642" i="2"/>
  <c r="AA626" i="2"/>
  <c r="AB626" i="2" s="1"/>
  <c r="AD626" i="2" s="1"/>
  <c r="AA610" i="2"/>
  <c r="AB610" i="2" s="1"/>
  <c r="AD610" i="2" s="1"/>
  <c r="AA594" i="2"/>
  <c r="AB594" i="2" s="1"/>
  <c r="AD594" i="2" s="1"/>
  <c r="AA578" i="2"/>
  <c r="AB578" i="2" s="1"/>
  <c r="AD578" i="2" s="1"/>
  <c r="AA562" i="2"/>
  <c r="AB562" i="2" s="1"/>
  <c r="AD562" i="2" s="1"/>
  <c r="AA546" i="2"/>
  <c r="AB546" i="2" s="1"/>
  <c r="AD546" i="2" s="1"/>
  <c r="AA525" i="2"/>
  <c r="AA485" i="2"/>
  <c r="AA440" i="2"/>
  <c r="AA416" i="2"/>
  <c r="AB416" i="2" s="1"/>
  <c r="AD416" i="2" s="1"/>
  <c r="AA907" i="2"/>
  <c r="AA899" i="2"/>
  <c r="AB899" i="2" s="1"/>
  <c r="AD899" i="2" s="1"/>
  <c r="AA883" i="2"/>
  <c r="AB883" i="2" s="1"/>
  <c r="AD883" i="2" s="1"/>
  <c r="AA846" i="2"/>
  <c r="AB846" i="2" s="1"/>
  <c r="AD846" i="2" s="1"/>
  <c r="AA806" i="2"/>
  <c r="AA798" i="2"/>
  <c r="AA753" i="2"/>
  <c r="AB753" i="2" s="1"/>
  <c r="AD753" i="2" s="1"/>
  <c r="AA737" i="2"/>
  <c r="AB737" i="2" s="1"/>
  <c r="AD737" i="2" s="1"/>
  <c r="AA724" i="2"/>
  <c r="AA708" i="2"/>
  <c r="AA660" i="2"/>
  <c r="AB660" i="2" s="1"/>
  <c r="AD660" i="2" s="1"/>
  <c r="AA615" i="2"/>
  <c r="AB615" i="2" s="1"/>
  <c r="AD615" i="2" s="1"/>
  <c r="AA567" i="2"/>
  <c r="AA543" i="2"/>
  <c r="AA522" i="2"/>
  <c r="AB522" i="2" s="1"/>
  <c r="AD522" i="2" s="1"/>
  <c r="AA514" i="2"/>
  <c r="AB514" i="2" s="1"/>
  <c r="AD514" i="2" s="1"/>
  <c r="AA498" i="2"/>
  <c r="AB498" i="2" s="1"/>
  <c r="AD498" i="2" s="1"/>
  <c r="AA482" i="2"/>
  <c r="AA413" i="2"/>
  <c r="AA1000" i="2"/>
  <c r="AB1000" i="2" s="1"/>
  <c r="AD1000" i="2" s="1"/>
  <c r="AA992" i="2"/>
  <c r="AB992" i="2" s="1"/>
  <c r="AD992" i="2" s="1"/>
  <c r="AA976" i="2"/>
  <c r="AB976" i="2" s="1"/>
  <c r="AD976" i="2" s="1"/>
  <c r="AA960" i="2"/>
  <c r="AA944" i="2"/>
  <c r="AA880" i="2"/>
  <c r="AA864" i="2"/>
  <c r="AB864" i="2" s="1"/>
  <c r="AD864" i="2" s="1"/>
  <c r="AA835" i="2"/>
  <c r="AB835" i="2" s="1"/>
  <c r="AD835" i="2" s="1"/>
  <c r="AA827" i="2"/>
  <c r="AB827" i="2" s="1"/>
  <c r="AD827" i="2" s="1"/>
  <c r="AA742" i="2"/>
  <c r="AA697" i="2"/>
  <c r="AB697" i="2" s="1"/>
  <c r="AD697" i="2" s="1"/>
  <c r="AA657" i="2"/>
  <c r="AA636" i="2"/>
  <c r="AB636" i="2" s="1"/>
  <c r="AD636" i="2" s="1"/>
  <c r="AA620" i="2"/>
  <c r="AB620" i="2" s="1"/>
  <c r="AD620" i="2" s="1"/>
  <c r="AA604" i="2"/>
  <c r="AB604" i="2" s="1"/>
  <c r="AD604" i="2" s="1"/>
  <c r="AA588" i="2"/>
  <c r="AB588" i="2" s="1"/>
  <c r="AD588" i="2" s="1"/>
  <c r="AA572" i="2"/>
  <c r="AA556" i="2"/>
  <c r="AA540" i="2"/>
  <c r="AB540" i="2" s="1"/>
  <c r="AD540" i="2" s="1"/>
  <c r="AA519" i="2"/>
  <c r="AB519" i="2" s="1"/>
  <c r="AD519" i="2" s="1"/>
  <c r="AA511" i="2"/>
  <c r="AA495" i="2"/>
  <c r="AB495" i="2" s="1"/>
  <c r="AD495" i="2" s="1"/>
  <c r="AA471" i="2"/>
  <c r="AB471" i="2" s="1"/>
  <c r="AD471" i="2" s="1"/>
  <c r="AA426" i="2"/>
  <c r="AA418" i="2"/>
  <c r="AB418" i="2" s="1"/>
  <c r="AD418" i="2" s="1"/>
  <c r="AA74" i="2"/>
  <c r="AB74" i="2" s="1"/>
  <c r="AD74" i="2" s="1"/>
  <c r="AA58" i="2"/>
  <c r="AB58" i="2" s="1"/>
  <c r="AD58" i="2" s="1"/>
  <c r="AA42" i="2"/>
  <c r="AB42" i="2" s="1"/>
  <c r="AD42" i="2" s="1"/>
  <c r="AA26" i="2"/>
  <c r="AB26" i="2" s="1"/>
  <c r="AD26" i="2" s="1"/>
  <c r="AA909" i="2"/>
  <c r="AA808" i="2"/>
  <c r="AA678" i="2"/>
  <c r="AB678" i="2" s="1"/>
  <c r="AD678" i="2" s="1"/>
  <c r="AA646" i="2"/>
  <c r="AB646" i="2" s="1"/>
  <c r="AD646" i="2" s="1"/>
  <c r="AA625" i="2"/>
  <c r="AA601" i="2"/>
  <c r="AA569" i="2"/>
  <c r="AB569" i="2" s="1"/>
  <c r="AD569" i="2" s="1"/>
  <c r="AA537" i="2"/>
  <c r="AB537" i="2" s="1"/>
  <c r="AD537" i="2" s="1"/>
  <c r="AA468" i="2"/>
  <c r="AB468" i="2" s="1"/>
  <c r="AD468" i="2" s="1"/>
  <c r="AA439" i="2"/>
  <c r="AB439" i="2" s="1"/>
  <c r="AD439" i="2" s="1"/>
  <c r="AA279" i="2"/>
  <c r="AB279" i="2" s="1"/>
  <c r="AD279" i="2" s="1"/>
  <c r="AA207" i="2"/>
  <c r="AB207" i="2" s="1"/>
  <c r="AD207" i="2" s="1"/>
  <c r="AA175" i="2"/>
  <c r="AA135" i="2"/>
  <c r="AA7" i="2"/>
  <c r="AB7" i="2" s="1"/>
  <c r="AD7" i="2" s="1"/>
  <c r="AA999" i="2"/>
  <c r="AA975" i="2"/>
  <c r="AB975" i="2" s="1"/>
  <c r="AD975" i="2" s="1"/>
  <c r="AA863" i="2"/>
  <c r="AB863" i="2" s="1"/>
  <c r="AD863" i="2" s="1"/>
  <c r="AA834" i="2"/>
  <c r="AA826" i="2"/>
  <c r="AB826" i="2" s="1"/>
  <c r="AD826" i="2" s="1"/>
  <c r="AA810" i="2"/>
  <c r="AB810" i="2" s="1"/>
  <c r="AD810" i="2" s="1"/>
  <c r="AA916" i="2"/>
  <c r="AB916" i="2" s="1"/>
  <c r="AD916" i="2" s="1"/>
  <c r="AA908" i="2"/>
  <c r="AA900" i="2"/>
  <c r="AB900" i="2" s="1"/>
  <c r="AD900" i="2" s="1"/>
  <c r="AA892" i="2"/>
  <c r="AB892" i="2" s="1"/>
  <c r="AD892" i="2" s="1"/>
  <c r="AA860" i="2"/>
  <c r="AA855" i="2"/>
  <c r="AB855" i="2" s="1"/>
  <c r="AD855" i="2" s="1"/>
  <c r="AA847" i="2"/>
  <c r="AA839" i="2"/>
  <c r="AA831" i="2"/>
  <c r="AB831" i="2" s="1"/>
  <c r="AD831" i="2" s="1"/>
  <c r="AA823" i="2"/>
  <c r="AB823" i="2" s="1"/>
  <c r="AD823" i="2" s="1"/>
  <c r="AA815" i="2"/>
  <c r="AA807" i="2"/>
  <c r="AB807" i="2" s="1"/>
  <c r="AD807" i="2" s="1"/>
  <c r="AA799" i="2"/>
  <c r="AB799" i="2" s="1"/>
  <c r="AD799" i="2" s="1"/>
  <c r="AA791" i="2"/>
  <c r="AB791" i="2" s="1"/>
  <c r="AD791" i="2" s="1"/>
  <c r="AA770" i="2"/>
  <c r="AB770" i="2" s="1"/>
  <c r="AD770" i="2" s="1"/>
  <c r="AA762" i="2"/>
  <c r="AB762" i="2" s="1"/>
  <c r="AD762" i="2" s="1"/>
  <c r="AA754" i="2"/>
  <c r="AB754" i="2" s="1"/>
  <c r="AD754" i="2" s="1"/>
  <c r="AA746" i="2"/>
  <c r="AB746" i="2" s="1"/>
  <c r="AD746" i="2" s="1"/>
  <c r="AA725" i="2"/>
  <c r="AA717" i="2"/>
  <c r="AA709" i="2"/>
  <c r="AB709" i="2" s="1"/>
  <c r="AD709" i="2" s="1"/>
  <c r="AA669" i="2"/>
  <c r="AA645" i="2"/>
  <c r="AB645" i="2" s="1"/>
  <c r="AD645" i="2" s="1"/>
  <c r="AA640" i="2"/>
  <c r="AB640" i="2" s="1"/>
  <c r="AD640" i="2" s="1"/>
  <c r="AA616" i="2"/>
  <c r="AA608" i="2"/>
  <c r="AA600" i="2"/>
  <c r="AA584" i="2"/>
  <c r="AB584" i="2" s="1"/>
  <c r="AD584" i="2" s="1"/>
  <c r="AA568" i="2"/>
  <c r="AB568" i="2" s="1"/>
  <c r="AD568" i="2" s="1"/>
  <c r="AA552" i="2"/>
  <c r="AA544" i="2"/>
  <c r="AB544" i="2" s="1"/>
  <c r="AD544" i="2" s="1"/>
  <c r="AA523" i="2"/>
  <c r="AA515" i="2"/>
  <c r="AB515" i="2" s="1"/>
  <c r="AD515" i="2" s="1"/>
  <c r="AA507" i="2"/>
  <c r="AA499" i="2"/>
  <c r="AA491" i="2"/>
  <c r="AB491" i="2" s="1"/>
  <c r="AD491" i="2" s="1"/>
  <c r="AA483" i="2"/>
  <c r="AB483" i="2" s="1"/>
  <c r="AD483" i="2" s="1"/>
  <c r="AA475" i="2"/>
  <c r="AB475" i="2" s="1"/>
  <c r="AD475" i="2" s="1"/>
  <c r="AA467" i="2"/>
  <c r="AB467" i="2" s="1"/>
  <c r="AD467" i="2" s="1"/>
  <c r="AA454" i="2"/>
  <c r="AB454" i="2" s="1"/>
  <c r="AD454" i="2" s="1"/>
  <c r="AA438" i="2"/>
  <c r="AB438" i="2" s="1"/>
  <c r="AD438" i="2" s="1"/>
  <c r="AA430" i="2"/>
  <c r="AB430" i="2" s="1"/>
  <c r="AD430" i="2" s="1"/>
  <c r="AA422" i="2"/>
  <c r="AB422" i="2" s="1"/>
  <c r="AD422" i="2" s="1"/>
  <c r="AA398" i="2"/>
  <c r="AB398" i="2" s="1"/>
  <c r="AD398" i="2" s="1"/>
  <c r="AA382" i="2"/>
  <c r="AB382" i="2" s="1"/>
  <c r="AD382" i="2" s="1"/>
  <c r="AA366" i="2"/>
  <c r="AB366" i="2" s="1"/>
  <c r="AD366" i="2" s="1"/>
  <c r="AA350" i="2"/>
  <c r="AB350" i="2" s="1"/>
  <c r="AD350" i="2" s="1"/>
  <c r="AA334" i="2"/>
  <c r="AB334" i="2" s="1"/>
  <c r="AD334" i="2" s="1"/>
  <c r="AA310" i="2"/>
  <c r="AA302" i="2"/>
  <c r="AB302" i="2" s="1"/>
  <c r="AD302" i="2" s="1"/>
  <c r="AA294" i="2"/>
  <c r="AB294" i="2" s="1"/>
  <c r="AD294" i="2" s="1"/>
  <c r="AA278" i="2"/>
  <c r="AB278" i="2" s="1"/>
  <c r="AD278" i="2" s="1"/>
  <c r="AA262" i="2"/>
  <c r="AB262" i="2" s="1"/>
  <c r="AD262" i="2" s="1"/>
  <c r="AA246" i="2"/>
  <c r="AA238" i="2"/>
  <c r="AB238" i="2" s="1"/>
  <c r="AD238" i="2" s="1"/>
  <c r="AA222" i="2"/>
  <c r="AB222" i="2" s="1"/>
  <c r="AD222" i="2" s="1"/>
  <c r="AA206" i="2"/>
  <c r="AA190" i="2"/>
  <c r="AA174" i="2"/>
  <c r="AB174" i="2" s="1"/>
  <c r="AD174" i="2" s="1"/>
  <c r="AA158" i="2"/>
  <c r="AB158" i="2" s="1"/>
  <c r="AD158" i="2" s="1"/>
  <c r="AA150" i="2"/>
  <c r="AA134" i="2"/>
  <c r="AB134" i="2" s="1"/>
  <c r="AD134" i="2" s="1"/>
  <c r="AA118" i="2"/>
  <c r="AA110" i="2"/>
  <c r="AB110" i="2" s="1"/>
  <c r="AD110" i="2" s="1"/>
  <c r="AA102" i="2"/>
  <c r="AA86" i="2"/>
  <c r="AA901" i="2"/>
  <c r="AB901" i="2" s="1"/>
  <c r="AD901" i="2" s="1"/>
  <c r="AA800" i="2"/>
  <c r="AA779" i="2"/>
  <c r="AB779" i="2" s="1"/>
  <c r="AD779" i="2" s="1"/>
  <c r="AA755" i="2"/>
  <c r="AB755" i="2" s="1"/>
  <c r="AD755" i="2" s="1"/>
  <c r="AA524" i="2"/>
  <c r="AB524" i="2" s="1"/>
  <c r="AD524" i="2" s="1"/>
  <c r="AA407" i="2"/>
  <c r="AA351" i="2"/>
  <c r="AB351" i="2" s="1"/>
  <c r="AD351" i="2" s="1"/>
  <c r="AA319" i="2"/>
  <c r="AB319" i="2" s="1"/>
  <c r="AD319" i="2" s="1"/>
  <c r="AA263" i="2"/>
  <c r="AB263" i="2" s="1"/>
  <c r="AD263" i="2" s="1"/>
  <c r="AA199" i="2"/>
  <c r="AB199" i="2" s="1"/>
  <c r="AD199" i="2" s="1"/>
  <c r="AA55" i="2"/>
  <c r="AB55" i="2" s="1"/>
  <c r="AD55" i="2" s="1"/>
  <c r="AA31" i="2"/>
  <c r="AA991" i="2"/>
  <c r="AB991" i="2" s="1"/>
  <c r="AD991" i="2" s="1"/>
  <c r="AA983" i="2"/>
  <c r="AA927" i="2"/>
  <c r="AA919" i="2"/>
  <c r="AA911" i="2"/>
  <c r="AB911" i="2" s="1"/>
  <c r="AD911" i="2" s="1"/>
  <c r="AA887" i="2"/>
  <c r="AB887" i="2" s="1"/>
  <c r="AD887" i="2" s="1"/>
  <c r="AA1001" i="2"/>
  <c r="AB1001" i="2" s="1"/>
  <c r="AD1001" i="2" s="1"/>
  <c r="AA993" i="2"/>
  <c r="AB993" i="2" s="1"/>
  <c r="AD993" i="2" s="1"/>
  <c r="AA985" i="2"/>
  <c r="AB985" i="2" s="1"/>
  <c r="AD985" i="2" s="1"/>
  <c r="AA977" i="2"/>
  <c r="AA969" i="2"/>
  <c r="AA961" i="2"/>
  <c r="AA953" i="2"/>
  <c r="AB953" i="2" s="1"/>
  <c r="AD953" i="2" s="1"/>
  <c r="AA945" i="2"/>
  <c r="AB945" i="2" s="1"/>
  <c r="AD945" i="2" s="1"/>
  <c r="AA937" i="2"/>
  <c r="AA929" i="2"/>
  <c r="AB929" i="2" s="1"/>
  <c r="AD929" i="2" s="1"/>
  <c r="AA889" i="2"/>
  <c r="AB889" i="2" s="1"/>
  <c r="AD889" i="2" s="1"/>
  <c r="AA881" i="2"/>
  <c r="AA873" i="2"/>
  <c r="AA865" i="2"/>
  <c r="AB865" i="2" s="1"/>
  <c r="AD865" i="2" s="1"/>
  <c r="AA852" i="2"/>
  <c r="AB852" i="2" s="1"/>
  <c r="AD852" i="2" s="1"/>
  <c r="AA844" i="2"/>
  <c r="AA836" i="2"/>
  <c r="AB836" i="2" s="1"/>
  <c r="AD836" i="2" s="1"/>
  <c r="AA828" i="2"/>
  <c r="AA788" i="2"/>
  <c r="AB788" i="2" s="1"/>
  <c r="AD788" i="2" s="1"/>
  <c r="AA783" i="2"/>
  <c r="AA775" i="2"/>
  <c r="AA767" i="2"/>
  <c r="AB767" i="2" s="1"/>
  <c r="AD767" i="2" s="1"/>
  <c r="AA759" i="2"/>
  <c r="AB759" i="2" s="1"/>
  <c r="AD759" i="2" s="1"/>
  <c r="AA751" i="2"/>
  <c r="AA743" i="2"/>
  <c r="AA735" i="2"/>
  <c r="AB735" i="2" s="1"/>
  <c r="AD735" i="2" s="1"/>
  <c r="AA727" i="2"/>
  <c r="AB727" i="2" s="1"/>
  <c r="AD727" i="2" s="1"/>
  <c r="AA706" i="2"/>
  <c r="AA698" i="2"/>
  <c r="AA690" i="2"/>
  <c r="AB690" i="2" s="1"/>
  <c r="AD690" i="2" s="1"/>
  <c r="AA682" i="2"/>
  <c r="AB682" i="2" s="1"/>
  <c r="AD682" i="2" s="1"/>
  <c r="AA674" i="2"/>
  <c r="AB674" i="2" s="1"/>
  <c r="AD674" i="2" s="1"/>
  <c r="AA666" i="2"/>
  <c r="AB666" i="2" s="1"/>
  <c r="AD666" i="2" s="1"/>
  <c r="AA658" i="2"/>
  <c r="AB658" i="2" s="1"/>
  <c r="AD658" i="2" s="1"/>
  <c r="AA650" i="2"/>
  <c r="AB650" i="2" s="1"/>
  <c r="AD650" i="2" s="1"/>
  <c r="AA629" i="2"/>
  <c r="AA613" i="2"/>
  <c r="AA597" i="2"/>
  <c r="AB597" i="2" s="1"/>
  <c r="AD597" i="2" s="1"/>
  <c r="AA589" i="2"/>
  <c r="AA573" i="2"/>
  <c r="AA557" i="2"/>
  <c r="AA541" i="2"/>
  <c r="AB541" i="2" s="1"/>
  <c r="AD541" i="2" s="1"/>
  <c r="AA533" i="2"/>
  <c r="AB533" i="2" s="1"/>
  <c r="AD533" i="2" s="1"/>
  <c r="AA528" i="2"/>
  <c r="AA512" i="2"/>
  <c r="AA496" i="2"/>
  <c r="AA480" i="2"/>
  <c r="AB480" i="2" s="1"/>
  <c r="AD480" i="2" s="1"/>
  <c r="AA464" i="2"/>
  <c r="AA459" i="2"/>
  <c r="AB459" i="2" s="1"/>
  <c r="AD459" i="2" s="1"/>
  <c r="AA451" i="2"/>
  <c r="AB451" i="2" s="1"/>
  <c r="AD451" i="2" s="1"/>
  <c r="AA443" i="2"/>
  <c r="AB443" i="2" s="1"/>
  <c r="AD443" i="2" s="1"/>
  <c r="AA435" i="2"/>
  <c r="AB435" i="2" s="1"/>
  <c r="AD435" i="2" s="1"/>
  <c r="AA427" i="2"/>
  <c r="AA419" i="2"/>
  <c r="AA411" i="2"/>
  <c r="AB411" i="2" s="1"/>
  <c r="AD411" i="2" s="1"/>
  <c r="AA403" i="2"/>
  <c r="AB403" i="2" s="1"/>
  <c r="AD403" i="2" s="1"/>
  <c r="AA395" i="2"/>
  <c r="AA387" i="2"/>
  <c r="AB387" i="2" s="1"/>
  <c r="AD387" i="2" s="1"/>
  <c r="AA379" i="2"/>
  <c r="AB379" i="2" s="1"/>
  <c r="AD379" i="2" s="1"/>
  <c r="AA371" i="2"/>
  <c r="AB371" i="2" s="1"/>
  <c r="AD371" i="2" s="1"/>
  <c r="AA363" i="2"/>
  <c r="AA355" i="2"/>
  <c r="AB355" i="2" s="1"/>
  <c r="AD355" i="2" s="1"/>
  <c r="AA347" i="2"/>
  <c r="AB347" i="2" s="1"/>
  <c r="AD347" i="2" s="1"/>
  <c r="AA339" i="2"/>
  <c r="AB339" i="2" s="1"/>
  <c r="AD339" i="2" s="1"/>
  <c r="AA331" i="2"/>
  <c r="AB331" i="2" s="1"/>
  <c r="AD331" i="2" s="1"/>
  <c r="AA323" i="2"/>
  <c r="AB323" i="2" s="1"/>
  <c r="AD323" i="2" s="1"/>
  <c r="AA315" i="2"/>
  <c r="AB315" i="2" s="1"/>
  <c r="AD315" i="2" s="1"/>
  <c r="AA307" i="2"/>
  <c r="AB307" i="2" s="1"/>
  <c r="AD307" i="2" s="1"/>
  <c r="AA299" i="2"/>
  <c r="AA291" i="2"/>
  <c r="AA283" i="2"/>
  <c r="AA275" i="2"/>
  <c r="AB275" i="2" s="1"/>
  <c r="AD275" i="2" s="1"/>
  <c r="AA267" i="2"/>
  <c r="AB267" i="2" s="1"/>
  <c r="AD267" i="2" s="1"/>
  <c r="AA259" i="2"/>
  <c r="AB259" i="2" s="1"/>
  <c r="AD259" i="2" s="1"/>
  <c r="AA251" i="2"/>
  <c r="AB251" i="2" s="1"/>
  <c r="AD251" i="2" s="1"/>
  <c r="AA243" i="2"/>
  <c r="AB243" i="2" s="1"/>
  <c r="AD243" i="2" s="1"/>
  <c r="AA235" i="2"/>
  <c r="AA227" i="2"/>
  <c r="AB227" i="2" s="1"/>
  <c r="AD227" i="2" s="1"/>
  <c r="AA219" i="2"/>
  <c r="AB219" i="2" s="1"/>
  <c r="AD219" i="2" s="1"/>
  <c r="AA211" i="2"/>
  <c r="AB211" i="2" s="1"/>
  <c r="AD211" i="2" s="1"/>
  <c r="AA203" i="2"/>
  <c r="AB203" i="2" s="1"/>
  <c r="AD203" i="2" s="1"/>
  <c r="AA195" i="2"/>
  <c r="AB195" i="2" s="1"/>
  <c r="AD195" i="2" s="1"/>
  <c r="AA187" i="2"/>
  <c r="AB187" i="2" s="1"/>
  <c r="AD187" i="2" s="1"/>
  <c r="AA179" i="2"/>
  <c r="AB179" i="2" s="1"/>
  <c r="AD179" i="2" s="1"/>
  <c r="AA171" i="2"/>
  <c r="AA163" i="2"/>
  <c r="AA155" i="2"/>
  <c r="AB155" i="2" s="1"/>
  <c r="AD155" i="2" s="1"/>
  <c r="AA147" i="2"/>
  <c r="AB147" i="2" s="1"/>
  <c r="AD147" i="2" s="1"/>
  <c r="AA139" i="2"/>
  <c r="AB139" i="2" s="1"/>
  <c r="AD139" i="2" s="1"/>
  <c r="AA131" i="2"/>
  <c r="AB131" i="2" s="1"/>
  <c r="AD131" i="2" s="1"/>
  <c r="AA123" i="2"/>
  <c r="AB123" i="2" s="1"/>
  <c r="AD123" i="2" s="1"/>
  <c r="AA115" i="2"/>
  <c r="AA107" i="2"/>
  <c r="AA99" i="2"/>
  <c r="AB99" i="2" s="1"/>
  <c r="AD99" i="2" s="1"/>
  <c r="AA91" i="2"/>
  <c r="AB91" i="2" s="1"/>
  <c r="AD91" i="2" s="1"/>
  <c r="AA83" i="2"/>
  <c r="AA75" i="2"/>
  <c r="AB75" i="2" s="1"/>
  <c r="AD75" i="2" s="1"/>
  <c r="AA46" i="2"/>
  <c r="AB46" i="2" s="1"/>
  <c r="AD46" i="2" s="1"/>
  <c r="AA516" i="2"/>
  <c r="AB516" i="2" s="1"/>
  <c r="AD516" i="2" s="1"/>
  <c r="AA508" i="2"/>
  <c r="AA500" i="2"/>
  <c r="AA492" i="2"/>
  <c r="AB492" i="2" s="1"/>
  <c r="AD492" i="2" s="1"/>
  <c r="AA484" i="2"/>
  <c r="AB484" i="2" s="1"/>
  <c r="AD484" i="2" s="1"/>
  <c r="AA476" i="2"/>
  <c r="AB476" i="2" s="1"/>
  <c r="AD476" i="2" s="1"/>
  <c r="AA458" i="2"/>
  <c r="AA450" i="2"/>
  <c r="AB450" i="2" s="1"/>
  <c r="AD450" i="2" s="1"/>
  <c r="AA442" i="2"/>
  <c r="AB442" i="2" s="1"/>
  <c r="AD442" i="2" s="1"/>
  <c r="AA352" i="2"/>
  <c r="AA288" i="2"/>
  <c r="AA224" i="2"/>
  <c r="AB224" i="2" s="1"/>
  <c r="AD224" i="2" s="1"/>
  <c r="AA160" i="2"/>
  <c r="AB160" i="2" s="1"/>
  <c r="AD160" i="2" s="1"/>
  <c r="AA96" i="2"/>
  <c r="AB96" i="2" s="1"/>
  <c r="AD96" i="2" s="1"/>
  <c r="AA67" i="2"/>
  <c r="AB67" i="2" s="1"/>
  <c r="AD67" i="2" s="1"/>
  <c r="AA59" i="2"/>
  <c r="AB59" i="2" s="1"/>
  <c r="AD59" i="2" s="1"/>
  <c r="AA51" i="2"/>
  <c r="AB51" i="2" s="1"/>
  <c r="AD51" i="2" s="1"/>
  <c r="AA43" i="2"/>
  <c r="AA35" i="2"/>
  <c r="AA27" i="2"/>
  <c r="AB27" i="2" s="1"/>
  <c r="AD27" i="2" s="1"/>
  <c r="AA19" i="2"/>
  <c r="AB19" i="2" s="1"/>
  <c r="AD19" i="2" s="1"/>
  <c r="AA11" i="2"/>
  <c r="AB11" i="2" s="1"/>
  <c r="AD11" i="2" s="1"/>
  <c r="AA341" i="2"/>
  <c r="AB341" i="2" s="1"/>
  <c r="AD341" i="2" s="1"/>
  <c r="AA277" i="2"/>
  <c r="AB277" i="2" s="1"/>
  <c r="AD277" i="2" s="1"/>
  <c r="AA213" i="2"/>
  <c r="AB213" i="2" s="1"/>
  <c r="AD213" i="2" s="1"/>
  <c r="AA149" i="2"/>
  <c r="AB149" i="2" s="1"/>
  <c r="AD149" i="2" s="1"/>
  <c r="AA85" i="2"/>
  <c r="AB85" i="2" s="1"/>
  <c r="AD85" i="2" s="1"/>
  <c r="AB64" i="2"/>
  <c r="AB48" i="2"/>
  <c r="AD48" i="2" s="1"/>
  <c r="AA32" i="2"/>
  <c r="AA16" i="2"/>
  <c r="AB16" i="2" s="1"/>
  <c r="AD16" i="2" s="1"/>
  <c r="AA3" i="2"/>
  <c r="AB3" i="2" s="1"/>
  <c r="AD3" i="2" s="1"/>
  <c r="AA460" i="2"/>
  <c r="AB460" i="2" s="1"/>
  <c r="AD460" i="2" s="1"/>
  <c r="AA452" i="2"/>
  <c r="AA444" i="2"/>
  <c r="AA410" i="2"/>
  <c r="AA402" i="2"/>
  <c r="AB402" i="2" s="1"/>
  <c r="AD402" i="2" s="1"/>
  <c r="AA394" i="2"/>
  <c r="AB394" i="2" s="1"/>
  <c r="AD394" i="2" s="1"/>
  <c r="AA386" i="2"/>
  <c r="AA378" i="2"/>
  <c r="AA370" i="2"/>
  <c r="AB370" i="2" s="1"/>
  <c r="AD370" i="2" s="1"/>
  <c r="AA362" i="2"/>
  <c r="AA354" i="2"/>
  <c r="AA346" i="2"/>
  <c r="AA338" i="2"/>
  <c r="AB338" i="2" s="1"/>
  <c r="AD338" i="2" s="1"/>
  <c r="AA330" i="2"/>
  <c r="AB330" i="2" s="1"/>
  <c r="AD330" i="2" s="1"/>
  <c r="AA322" i="2"/>
  <c r="AA314" i="2"/>
  <c r="AB314" i="2" s="1"/>
  <c r="AD314" i="2" s="1"/>
  <c r="AA306" i="2"/>
  <c r="AB306" i="2" s="1"/>
  <c r="AD306" i="2" s="1"/>
  <c r="AA298" i="2"/>
  <c r="AA290" i="2"/>
  <c r="AA282" i="2"/>
  <c r="AB282" i="2" s="1"/>
  <c r="AD282" i="2" s="1"/>
  <c r="AA274" i="2"/>
  <c r="AB274" i="2" s="1"/>
  <c r="AD274" i="2" s="1"/>
  <c r="AA266" i="2"/>
  <c r="AA258" i="2"/>
  <c r="AB258" i="2" s="1"/>
  <c r="AD258" i="2" s="1"/>
  <c r="AA250" i="2"/>
  <c r="AB250" i="2" s="1"/>
  <c r="AD250" i="2" s="1"/>
  <c r="AA242" i="2"/>
  <c r="AB242" i="2" s="1"/>
  <c r="AD242" i="2" s="1"/>
  <c r="AA234" i="2"/>
  <c r="AA226" i="2"/>
  <c r="AA218" i="2"/>
  <c r="AB218" i="2" s="1"/>
  <c r="AD218" i="2" s="1"/>
  <c r="AA210" i="2"/>
  <c r="AB210" i="2" s="1"/>
  <c r="AD210" i="2" s="1"/>
  <c r="AA202" i="2"/>
  <c r="AB202" i="2" s="1"/>
  <c r="AD202" i="2" s="1"/>
  <c r="AA194" i="2"/>
  <c r="AB194" i="2" s="1"/>
  <c r="AD194" i="2" s="1"/>
  <c r="AA186" i="2"/>
  <c r="AB186" i="2" s="1"/>
  <c r="AD186" i="2" s="1"/>
  <c r="AA178" i="2"/>
  <c r="AB178" i="2" s="1"/>
  <c r="AD178" i="2" s="1"/>
  <c r="AA170" i="2"/>
  <c r="AA162" i="2"/>
  <c r="AA154" i="2"/>
  <c r="AB154" i="2" s="1"/>
  <c r="AD154" i="2" s="1"/>
  <c r="AA146" i="2"/>
  <c r="AB146" i="2" s="1"/>
  <c r="AD146" i="2" s="1"/>
  <c r="AA138" i="2"/>
  <c r="AB138" i="2" s="1"/>
  <c r="AD138" i="2" s="1"/>
  <c r="AA130" i="2"/>
  <c r="AB130" i="2" s="1"/>
  <c r="AD130" i="2" s="1"/>
  <c r="AA122" i="2"/>
  <c r="AB122" i="2" s="1"/>
  <c r="AD122" i="2" s="1"/>
  <c r="AA114" i="2"/>
  <c r="AB114" i="2" s="1"/>
  <c r="AD114" i="2" s="1"/>
  <c r="AA106" i="2"/>
  <c r="AA98" i="2"/>
  <c r="AA90" i="2"/>
  <c r="AB90" i="2" s="1"/>
  <c r="AD90" i="2" s="1"/>
  <c r="AA82" i="2"/>
  <c r="AB82" i="2" s="1"/>
  <c r="AD82" i="2" s="1"/>
  <c r="AA21" i="2"/>
  <c r="AB21" i="2" s="1"/>
  <c r="AD21" i="2" s="1"/>
  <c r="AB201" i="2"/>
  <c r="AD201" i="2" s="1"/>
  <c r="AB31" i="2"/>
  <c r="AD31" i="2" s="1"/>
  <c r="AB286" i="2"/>
  <c r="AD286" i="2" s="1"/>
  <c r="AB49" i="2"/>
  <c r="AD49" i="2" s="1"/>
  <c r="AB838" i="2"/>
  <c r="AD838" i="2" s="1"/>
  <c r="AB70" i="2"/>
  <c r="AD70" i="2" s="1"/>
  <c r="AB824" i="2"/>
  <c r="AD824" i="2" s="1"/>
  <c r="AB590" i="2"/>
  <c r="AD590" i="2" s="1"/>
  <c r="AB128" i="2"/>
  <c r="AD128" i="2" s="1"/>
  <c r="AB73" i="2"/>
  <c r="AD73" i="2" s="1"/>
  <c r="AB401" i="2"/>
  <c r="AD401" i="2" s="1"/>
  <c r="AB223" i="2"/>
  <c r="AD223" i="2" s="1"/>
  <c r="AB989" i="2"/>
  <c r="AB303" i="2"/>
  <c r="AD303" i="2" s="1"/>
  <c r="AB875" i="2"/>
  <c r="AD875" i="2" s="1"/>
  <c r="AB713" i="2"/>
  <c r="AD713" i="2" s="1"/>
  <c r="AB431" i="2"/>
  <c r="AD431" i="2" s="1"/>
  <c r="AB426" i="2"/>
  <c r="AD426" i="2" s="1"/>
  <c r="AB723" i="2"/>
  <c r="AD723" i="2" s="1"/>
  <c r="AB126" i="2"/>
  <c r="AD126" i="2" s="1"/>
  <c r="AB37" i="2"/>
  <c r="AD37" i="2" s="1"/>
  <c r="AB607" i="2"/>
  <c r="AD607" i="2" s="1"/>
  <c r="AB938" i="2"/>
  <c r="AD938" i="2" s="1"/>
  <c r="AB189" i="2"/>
  <c r="AD189" i="2" s="1"/>
  <c r="AB225" i="2"/>
  <c r="AD225" i="2" s="1"/>
  <c r="AB142" i="2"/>
  <c r="AD142" i="2" s="1"/>
  <c r="AB543" i="2"/>
  <c r="AD543" i="2" s="1"/>
  <c r="AB265" i="2"/>
  <c r="AD265" i="2" s="1"/>
  <c r="AB209" i="2"/>
  <c r="AD209" i="2" s="1"/>
  <c r="AB877" i="2"/>
  <c r="AD877" i="2" s="1"/>
  <c r="AB811" i="2"/>
  <c r="AD811" i="2" s="1"/>
  <c r="AB930" i="2"/>
  <c r="AD930" i="2" s="1"/>
  <c r="AB685" i="2"/>
  <c r="AD685" i="2" s="1"/>
  <c r="AB112" i="2"/>
  <c r="AD112" i="2" s="1"/>
  <c r="AB80" i="2"/>
  <c r="AD80" i="2" s="1"/>
  <c r="AB940" i="2"/>
  <c r="AD940" i="2" s="1"/>
  <c r="AB127" i="2"/>
  <c r="AD127" i="2" s="1"/>
  <c r="AB119" i="2"/>
  <c r="AD119" i="2" s="1"/>
  <c r="AB963" i="2"/>
  <c r="AD963" i="2" s="1"/>
  <c r="AB876" i="2"/>
  <c r="AD876" i="2" s="1"/>
  <c r="AB903" i="2"/>
  <c r="AD903" i="2" s="1"/>
  <c r="AB232" i="2"/>
  <c r="AD232" i="2" s="1"/>
  <c r="AB157" i="2"/>
  <c r="AD157" i="2" s="1"/>
  <c r="AD989" i="2"/>
  <c r="AB293" i="2"/>
  <c r="AD293" i="2" s="1"/>
  <c r="AB748" i="2"/>
  <c r="AD748" i="2" s="1"/>
  <c r="AB560" i="2"/>
  <c r="AD560" i="2" s="1"/>
  <c r="AB972" i="2"/>
  <c r="AD972" i="2" s="1"/>
  <c r="AB969" i="2"/>
  <c r="AD969" i="2" s="1"/>
  <c r="AB915" i="2"/>
  <c r="AD915" i="2" s="1"/>
  <c r="AB269" i="2"/>
  <c r="AD269" i="2" s="1"/>
  <c r="AB254" i="2"/>
  <c r="AD254" i="2" s="1"/>
  <c r="AB206" i="2"/>
  <c r="AD206" i="2" s="1"/>
  <c r="AB175" i="2"/>
  <c r="AD175" i="2" s="1"/>
  <c r="AB167" i="2"/>
  <c r="AD167" i="2" s="1"/>
  <c r="AB913" i="2"/>
  <c r="AD913" i="2" s="1"/>
  <c r="AB850" i="2"/>
  <c r="AD850" i="2" s="1"/>
  <c r="AB749" i="2"/>
  <c r="AD749" i="2" s="1"/>
  <c r="AB609" i="2"/>
  <c r="AD609" i="2" s="1"/>
  <c r="AB512" i="2"/>
  <c r="AD512" i="2" s="1"/>
  <c r="AB297" i="2"/>
  <c r="AD297" i="2" s="1"/>
  <c r="AB193" i="2"/>
  <c r="AD193" i="2" s="1"/>
  <c r="AB81" i="2"/>
  <c r="AD81" i="2" s="1"/>
  <c r="AB30" i="2"/>
  <c r="AD30" i="2" s="1"/>
  <c r="AB22" i="2"/>
  <c r="AD22" i="2" s="1"/>
  <c r="AB995" i="2"/>
  <c r="AD995" i="2" s="1"/>
  <c r="AB724" i="2"/>
  <c r="AD724" i="2" s="1"/>
  <c r="AB419" i="2"/>
  <c r="AD419" i="2" s="1"/>
  <c r="AB414" i="2"/>
  <c r="AD414" i="2" s="1"/>
  <c r="AB208" i="2"/>
  <c r="AD208" i="2" s="1"/>
  <c r="AB153" i="2"/>
  <c r="AD153" i="2" s="1"/>
  <c r="AD64" i="2"/>
  <c r="AB111" i="2"/>
  <c r="AD111" i="2" s="1"/>
  <c r="AB190" i="2"/>
  <c r="AD190" i="2" s="1"/>
  <c r="AB182" i="2"/>
  <c r="AD182" i="2" s="1"/>
  <c r="AB169" i="2"/>
  <c r="AD169" i="2" s="1"/>
  <c r="AB803" i="2"/>
  <c r="AD803" i="2" s="1"/>
  <c r="AB151" i="2"/>
  <c r="AD151" i="2" s="1"/>
  <c r="AB144" i="2"/>
  <c r="AD144" i="2" s="1"/>
  <c r="AB766" i="2"/>
  <c r="AD766" i="2" s="1"/>
  <c r="AB813" i="2"/>
  <c r="AD813" i="2" s="1"/>
  <c r="AB980" i="2"/>
  <c r="AD980" i="2" s="1"/>
  <c r="AB320" i="2"/>
  <c r="AD320" i="2" s="1"/>
  <c r="AB447" i="2"/>
  <c r="AD447" i="2" s="1"/>
  <c r="AB440" i="2"/>
  <c r="AD440" i="2" s="1"/>
  <c r="AB638" i="2"/>
  <c r="AD638" i="2" s="1"/>
  <c r="AB623" i="2"/>
  <c r="AD623" i="2" s="1"/>
  <c r="AB817" i="2"/>
  <c r="AD817" i="2" s="1"/>
  <c r="AB36" i="2"/>
  <c r="AD36" i="2" s="1"/>
  <c r="AB939" i="2"/>
  <c r="AD939" i="2" s="1"/>
  <c r="AB914" i="2"/>
  <c r="AD914" i="2" s="1"/>
  <c r="AB657" i="2"/>
  <c r="AD657" i="2" s="1"/>
  <c r="AB270" i="2"/>
  <c r="AD270" i="2" s="1"/>
  <c r="AB670" i="2"/>
  <c r="AD670" i="2" s="1"/>
  <c r="AB994" i="2"/>
  <c r="AD994" i="2" s="1"/>
  <c r="AB647" i="2"/>
  <c r="AD647" i="2" s="1"/>
  <c r="AB502" i="2"/>
  <c r="AD502" i="2" s="1"/>
  <c r="AB487" i="2"/>
  <c r="AD487" i="2" s="1"/>
  <c r="AB463" i="2"/>
  <c r="AD463" i="2" s="1"/>
  <c r="AB867" i="2"/>
  <c r="AD867" i="2" s="1"/>
  <c r="AB470" i="2"/>
  <c r="AD470" i="2" s="1"/>
  <c r="AB956" i="2"/>
  <c r="AD956" i="2" s="1"/>
  <c r="AB949" i="2"/>
  <c r="AD949" i="2" s="1"/>
  <c r="AB924" i="2"/>
  <c r="AD924" i="2" s="1"/>
  <c r="AB894" i="2"/>
  <c r="AD894" i="2" s="1"/>
  <c r="AB847" i="2"/>
  <c r="AD847" i="2" s="1"/>
  <c r="AB732" i="2"/>
  <c r="AD732" i="2" s="1"/>
  <c r="AB489" i="2"/>
  <c r="AD489" i="2" s="1"/>
  <c r="AB313" i="2"/>
  <c r="AD313" i="2" s="1"/>
  <c r="AB295" i="2"/>
  <c r="AD295" i="2" s="1"/>
  <c r="AB287" i="2"/>
  <c r="AD287" i="2" s="1"/>
  <c r="AB272" i="2"/>
  <c r="AD272" i="2" s="1"/>
  <c r="AB237" i="2"/>
  <c r="AD237" i="2" s="1"/>
  <c r="AB125" i="2"/>
  <c r="AD125" i="2" s="1"/>
  <c r="AB107" i="2"/>
  <c r="AD107" i="2" s="1"/>
  <c r="AB97" i="2"/>
  <c r="AD97" i="2" s="1"/>
  <c r="AB69" i="2"/>
  <c r="AD69" i="2" s="1"/>
  <c r="AB794" i="2"/>
  <c r="AD794" i="2" s="1"/>
  <c r="AB789" i="2"/>
  <c r="AD789" i="2" s="1"/>
  <c r="AB777" i="2"/>
  <c r="AD777" i="2" s="1"/>
  <c r="AB714" i="2"/>
  <c r="AD714" i="2" s="1"/>
  <c r="AB536" i="2"/>
  <c r="AD536" i="2" s="1"/>
  <c r="AB529" i="2"/>
  <c r="AD529" i="2" s="1"/>
  <c r="AB256" i="2"/>
  <c r="AD256" i="2" s="1"/>
  <c r="AB137" i="2"/>
  <c r="AD137" i="2" s="1"/>
  <c r="AB970" i="2"/>
  <c r="AD970" i="2" s="1"/>
  <c r="AB908" i="2"/>
  <c r="AD908" i="2" s="1"/>
  <c r="AB874" i="2"/>
  <c r="AD874" i="2" s="1"/>
  <c r="AB859" i="2"/>
  <c r="AD859" i="2" s="1"/>
  <c r="AB738" i="2"/>
  <c r="AD738" i="2" s="1"/>
  <c r="AB726" i="2"/>
  <c r="AD726" i="2" s="1"/>
  <c r="AB664" i="2"/>
  <c r="AD664" i="2" s="1"/>
  <c r="AB550" i="2"/>
  <c r="AD550" i="2" s="1"/>
  <c r="AB511" i="2"/>
  <c r="AD511" i="2" s="1"/>
  <c r="AB501" i="2"/>
  <c r="AD501" i="2" s="1"/>
  <c r="AB312" i="2"/>
  <c r="AD312" i="2" s="1"/>
  <c r="AB241" i="2"/>
  <c r="AD241" i="2" s="1"/>
  <c r="AB239" i="2"/>
  <c r="AD239" i="2" s="1"/>
  <c r="AB234" i="2"/>
  <c r="AD234" i="2" s="1"/>
  <c r="AB229" i="2"/>
  <c r="AD229" i="2" s="1"/>
  <c r="AB159" i="2"/>
  <c r="AD159" i="2" s="1"/>
  <c r="AB78" i="2"/>
  <c r="AD78" i="2" s="1"/>
  <c r="AB14" i="2"/>
  <c r="AD14" i="2" s="1"/>
  <c r="AB984" i="2"/>
  <c r="AD984" i="2" s="1"/>
  <c r="AB851" i="2"/>
  <c r="AD851" i="2" s="1"/>
  <c r="AB841" i="2"/>
  <c r="AD841" i="2" s="1"/>
  <c r="AB757" i="2"/>
  <c r="AD757" i="2" s="1"/>
  <c r="AB745" i="2"/>
  <c r="AD745" i="2" s="1"/>
  <c r="AB629" i="2"/>
  <c r="AD629" i="2" s="1"/>
  <c r="AB457" i="2"/>
  <c r="AD457" i="2" s="1"/>
  <c r="AB433" i="2"/>
  <c r="AD433" i="2" s="1"/>
  <c r="AB283" i="2"/>
  <c r="AD283" i="2" s="1"/>
  <c r="AB255" i="2"/>
  <c r="AD255" i="2" s="1"/>
  <c r="AB248" i="2"/>
  <c r="AD248" i="2" s="1"/>
  <c r="AB100" i="2"/>
  <c r="AD100" i="2" s="1"/>
  <c r="AB95" i="2"/>
  <c r="AD95" i="2" s="1"/>
  <c r="AB8" i="2"/>
  <c r="AD8" i="2" s="1"/>
  <c r="AB693" i="2"/>
  <c r="AD693" i="2" s="1"/>
  <c r="AB652" i="2"/>
  <c r="AD652" i="2" s="1"/>
  <c r="AB582" i="2"/>
  <c r="AD582" i="2" s="1"/>
  <c r="AB575" i="2"/>
  <c r="AD575" i="2" s="1"/>
  <c r="AB561" i="2"/>
  <c r="AD561" i="2" s="1"/>
  <c r="AB518" i="2"/>
  <c r="AD518" i="2" s="1"/>
  <c r="AB496" i="2"/>
  <c r="AD496" i="2" s="1"/>
  <c r="AB415" i="2"/>
  <c r="AD415" i="2" s="1"/>
  <c r="AB359" i="2"/>
  <c r="AD359" i="2" s="1"/>
  <c r="AB329" i="2"/>
  <c r="AD329" i="2" s="1"/>
  <c r="AB317" i="2"/>
  <c r="AD317" i="2" s="1"/>
  <c r="AB299" i="2"/>
  <c r="AD299" i="2" s="1"/>
  <c r="AB216" i="2"/>
  <c r="AD216" i="2" s="1"/>
  <c r="AB191" i="2"/>
  <c r="AD191" i="2" s="1"/>
  <c r="AB176" i="2"/>
  <c r="AD176" i="2" s="1"/>
  <c r="AB166" i="2"/>
  <c r="AD166" i="2" s="1"/>
  <c r="AB101" i="2"/>
  <c r="AD101" i="2" s="1"/>
  <c r="AB71" i="2"/>
  <c r="AD71" i="2" s="1"/>
  <c r="AB56" i="2"/>
  <c r="AD56" i="2" s="1"/>
  <c r="AB33" i="2"/>
  <c r="AD33" i="2" s="1"/>
  <c r="AB23" i="2"/>
  <c r="AD23" i="2" s="1"/>
  <c r="AB979" i="2"/>
  <c r="AD979" i="2" s="1"/>
  <c r="AB936" i="2"/>
  <c r="AD936" i="2" s="1"/>
  <c r="AB931" i="2"/>
  <c r="AD931" i="2" s="1"/>
  <c r="AB895" i="2"/>
  <c r="AD895" i="2" s="1"/>
  <c r="AB866" i="2"/>
  <c r="AD866" i="2" s="1"/>
  <c r="AB683" i="2"/>
  <c r="AD683" i="2" s="1"/>
  <c r="AB661" i="2"/>
  <c r="AD661" i="2" s="1"/>
  <c r="AB591" i="2"/>
  <c r="AD591" i="2" s="1"/>
  <c r="AB486" i="2"/>
  <c r="AD486" i="2" s="1"/>
  <c r="AB336" i="2"/>
  <c r="AD336" i="2" s="1"/>
  <c r="AB183" i="2"/>
  <c r="AD183" i="2" s="1"/>
  <c r="AB45" i="2"/>
  <c r="AD45" i="2" s="1"/>
  <c r="AB38" i="2"/>
  <c r="AD38" i="2" s="1"/>
  <c r="AB988" i="2"/>
  <c r="AD988" i="2" s="1"/>
  <c r="AB885" i="2"/>
  <c r="AD885" i="2" s="1"/>
  <c r="AB785" i="2"/>
  <c r="AD785" i="2" s="1"/>
  <c r="AB731" i="2"/>
  <c r="AD731" i="2" s="1"/>
  <c r="AB719" i="2"/>
  <c r="AD719" i="2" s="1"/>
  <c r="AB712" i="2"/>
  <c r="AD712" i="2" s="1"/>
  <c r="AB707" i="2"/>
  <c r="AD707" i="2" s="1"/>
  <c r="AB639" i="2"/>
  <c r="AD639" i="2" s="1"/>
  <c r="AB462" i="2"/>
  <c r="AD462" i="2" s="1"/>
  <c r="AB400" i="2"/>
  <c r="AD400" i="2" s="1"/>
  <c r="AB368" i="2"/>
  <c r="AD368" i="2" s="1"/>
  <c r="AB301" i="2"/>
  <c r="AD301" i="2" s="1"/>
  <c r="AB296" i="2"/>
  <c r="AD296" i="2" s="1"/>
  <c r="AB281" i="2"/>
  <c r="AD281" i="2" s="1"/>
  <c r="AB273" i="2"/>
  <c r="AD273" i="2" s="1"/>
  <c r="AB198" i="2"/>
  <c r="AD198" i="2" s="1"/>
  <c r="AB145" i="2"/>
  <c r="AD145" i="2" s="1"/>
  <c r="AB105" i="2"/>
  <c r="AD105" i="2" s="1"/>
  <c r="AB88" i="2"/>
  <c r="AD88" i="2" s="1"/>
  <c r="AB63" i="2"/>
  <c r="AD63" i="2" s="1"/>
  <c r="AB50" i="2"/>
  <c r="AD50" i="2" s="1"/>
  <c r="AB40" i="2"/>
  <c r="AD40" i="2" s="1"/>
  <c r="AB35" i="2"/>
  <c r="AD35" i="2" s="1"/>
  <c r="AB25" i="2"/>
  <c r="AD25" i="2" s="1"/>
  <c r="AB698" i="2"/>
  <c r="AD698" i="2" s="1"/>
  <c r="AB960" i="2"/>
  <c r="AD960" i="2" s="1"/>
  <c r="AB906" i="2"/>
  <c r="AD906" i="2" s="1"/>
  <c r="AB896" i="2"/>
  <c r="AD896" i="2" s="1"/>
  <c r="AB784" i="2"/>
  <c r="AD784" i="2" s="1"/>
  <c r="AB535" i="2"/>
  <c r="AD535" i="2" s="1"/>
  <c r="AB29" i="2"/>
  <c r="AD29" i="2" s="1"/>
  <c r="AB747" i="2"/>
  <c r="AD747" i="2" s="1"/>
  <c r="AB549" i="2"/>
  <c r="AD549" i="2" s="1"/>
  <c r="AB528" i="2"/>
  <c r="AD528" i="2" s="1"/>
  <c r="AB465" i="2"/>
  <c r="AD465" i="2" s="1"/>
  <c r="AB79" i="2"/>
  <c r="AD79" i="2" s="1"/>
  <c r="AB981" i="2"/>
  <c r="AD981" i="2" s="1"/>
  <c r="AB955" i="2"/>
  <c r="AD955" i="2" s="1"/>
  <c r="AB742" i="2"/>
  <c r="AD742" i="2" s="1"/>
  <c r="AB472" i="2"/>
  <c r="AD472" i="2" s="1"/>
  <c r="AB990" i="2"/>
  <c r="AD990" i="2" s="1"/>
  <c r="AB926" i="2"/>
  <c r="AD926" i="2" s="1"/>
  <c r="AB849" i="2"/>
  <c r="AD849" i="2" s="1"/>
  <c r="AB668" i="2"/>
  <c r="AD668" i="2" s="1"/>
  <c r="AB663" i="2"/>
  <c r="AD663" i="2" s="1"/>
  <c r="AB593" i="2"/>
  <c r="AD593" i="2" s="1"/>
  <c r="AB565" i="2"/>
  <c r="AD565" i="2" s="1"/>
  <c r="AB556" i="2"/>
  <c r="AD556" i="2" s="1"/>
  <c r="AB684" i="2"/>
  <c r="AD684" i="2" s="1"/>
  <c r="AB796" i="2"/>
  <c r="AD796" i="2" s="1"/>
  <c r="AB721" i="2"/>
  <c r="AD721" i="2" s="1"/>
  <c r="AB521" i="2"/>
  <c r="AD521" i="2" s="1"/>
  <c r="AB407" i="2"/>
  <c r="AD407" i="2" s="1"/>
  <c r="AB965" i="2"/>
  <c r="AD965" i="2" s="1"/>
  <c r="AB951" i="2"/>
  <c r="AD951" i="2" s="1"/>
  <c r="AB212" i="2"/>
  <c r="AD212" i="2" s="1"/>
  <c r="AB192" i="2"/>
  <c r="AD192" i="2" s="1"/>
  <c r="AB62" i="2"/>
  <c r="AD62" i="2" s="1"/>
  <c r="AB905" i="2"/>
  <c r="AD905" i="2" s="1"/>
  <c r="AB840" i="2"/>
  <c r="AD840" i="2" s="1"/>
  <c r="AB654" i="2"/>
  <c r="AD654" i="2" s="1"/>
  <c r="AB551" i="2"/>
  <c r="AD551" i="2" s="1"/>
  <c r="AB996" i="2"/>
  <c r="AD996" i="2" s="1"/>
  <c r="AB983" i="2"/>
  <c r="AD983" i="2" s="1"/>
  <c r="AB978" i="2"/>
  <c r="AD978" i="2" s="1"/>
  <c r="AB933" i="2"/>
  <c r="AD933" i="2" s="1"/>
  <c r="AB912" i="2"/>
  <c r="AD912" i="2" s="1"/>
  <c r="AB873" i="2"/>
  <c r="AD873" i="2" s="1"/>
  <c r="AB837" i="2"/>
  <c r="AD837" i="2" s="1"/>
  <c r="AB775" i="2"/>
  <c r="AD775" i="2" s="1"/>
  <c r="AB768" i="2"/>
  <c r="AD768" i="2" s="1"/>
  <c r="AB763" i="2"/>
  <c r="AD763" i="2" s="1"/>
  <c r="AB696" i="2"/>
  <c r="AD696" i="2" s="1"/>
  <c r="AB677" i="2"/>
  <c r="AD677" i="2" s="1"/>
  <c r="AB617" i="2"/>
  <c r="AD617" i="2" s="1"/>
  <c r="AB600" i="2"/>
  <c r="AD600" i="2" s="1"/>
  <c r="AB505" i="2"/>
  <c r="AD505" i="2" s="1"/>
  <c r="AB361" i="2"/>
  <c r="AD361" i="2" s="1"/>
  <c r="AB977" i="2"/>
  <c r="AD977" i="2" s="1"/>
  <c r="AB805" i="2"/>
  <c r="AD805" i="2" s="1"/>
  <c r="AB92" i="2"/>
  <c r="AD92" i="2" s="1"/>
  <c r="AB77" i="2"/>
  <c r="AD77" i="2" s="1"/>
  <c r="AB72" i="2"/>
  <c r="AD72" i="2" s="1"/>
  <c r="AB39" i="2"/>
  <c r="AD39" i="2" s="1"/>
  <c r="AB974" i="2"/>
  <c r="AD974" i="2" s="1"/>
  <c r="AB833" i="2"/>
  <c r="AD833" i="2" s="1"/>
  <c r="AB819" i="2"/>
  <c r="AD819" i="2" s="1"/>
  <c r="AB798" i="2"/>
  <c r="AD798" i="2" s="1"/>
  <c r="AB786" i="2"/>
  <c r="AD786" i="2" s="1"/>
  <c r="AB421" i="2"/>
  <c r="AD421" i="2" s="1"/>
  <c r="AB821" i="2"/>
  <c r="AD821" i="2" s="1"/>
  <c r="AB812" i="2"/>
  <c r="AD812" i="2" s="1"/>
  <c r="AB649" i="2"/>
  <c r="AD649" i="2" s="1"/>
  <c r="AB642" i="2"/>
  <c r="AD642" i="2" s="1"/>
  <c r="AB577" i="2"/>
  <c r="AD577" i="2" s="1"/>
  <c r="AB563" i="2"/>
  <c r="AD563" i="2" s="1"/>
  <c r="AB954" i="2"/>
  <c r="AD954" i="2" s="1"/>
  <c r="AB947" i="2"/>
  <c r="AD947" i="2" s="1"/>
  <c r="AB787" i="2"/>
  <c r="AD787" i="2" s="1"/>
  <c r="AB710" i="2"/>
  <c r="AD710" i="2" s="1"/>
  <c r="AB705" i="2"/>
  <c r="AD705" i="2" s="1"/>
  <c r="AB624" i="2"/>
  <c r="AD624" i="2" s="1"/>
  <c r="AB385" i="2"/>
  <c r="AD385" i="2" s="1"/>
  <c r="AB373" i="2"/>
  <c r="AD373" i="2" s="1"/>
  <c r="AB946" i="2"/>
  <c r="AD946" i="2" s="1"/>
  <c r="AB907" i="2"/>
  <c r="AD907" i="2" s="1"/>
  <c r="AB886" i="2"/>
  <c r="AD886" i="2" s="1"/>
  <c r="AB814" i="2"/>
  <c r="AD814" i="2" s="1"/>
  <c r="AB793" i="2"/>
  <c r="AD793" i="2" s="1"/>
  <c r="AB651" i="2"/>
  <c r="AD651" i="2" s="1"/>
  <c r="AB572" i="2"/>
  <c r="AD572" i="2" s="1"/>
  <c r="AB567" i="2"/>
  <c r="AD567" i="2" s="1"/>
  <c r="AB558" i="2"/>
  <c r="AD558" i="2" s="1"/>
  <c r="AB453" i="2"/>
  <c r="AD453" i="2" s="1"/>
  <c r="AB432" i="2"/>
  <c r="AD432" i="2" s="1"/>
  <c r="AB141" i="2"/>
  <c r="AD141" i="2" s="1"/>
  <c r="AB987" i="2"/>
  <c r="AD987" i="2" s="1"/>
  <c r="AB964" i="2"/>
  <c r="AD964" i="2" s="1"/>
  <c r="AB858" i="2"/>
  <c r="AD858" i="2" s="1"/>
  <c r="AB816" i="2"/>
  <c r="AD816" i="2" s="1"/>
  <c r="AB802" i="2"/>
  <c r="AD802" i="2" s="1"/>
  <c r="AB795" i="2"/>
  <c r="AD795" i="2" s="1"/>
  <c r="AB760" i="2"/>
  <c r="AD760" i="2" s="1"/>
  <c r="AB739" i="2"/>
  <c r="AD739" i="2" s="1"/>
  <c r="AB264" i="2"/>
  <c r="AD264" i="2" s="1"/>
  <c r="AB226" i="2"/>
  <c r="AD226" i="2" s="1"/>
  <c r="AB982" i="2"/>
  <c r="AD982" i="2" s="1"/>
  <c r="AB973" i="2"/>
  <c r="AD973" i="2" s="1"/>
  <c r="AB957" i="2"/>
  <c r="AD957" i="2" s="1"/>
  <c r="AB941" i="2"/>
  <c r="AD941" i="2" s="1"/>
  <c r="AB934" i="2"/>
  <c r="AD934" i="2" s="1"/>
  <c r="AB904" i="2"/>
  <c r="AD904" i="2" s="1"/>
  <c r="AB897" i="2"/>
  <c r="AD897" i="2" s="1"/>
  <c r="AB869" i="2"/>
  <c r="AD869" i="2" s="1"/>
  <c r="AB832" i="2"/>
  <c r="AD832" i="2" s="1"/>
  <c r="AB825" i="2"/>
  <c r="AD825" i="2" s="1"/>
  <c r="AB783" i="2"/>
  <c r="AD783" i="2" s="1"/>
  <c r="AB776" i="2"/>
  <c r="AD776" i="2" s="1"/>
  <c r="AB769" i="2"/>
  <c r="AD769" i="2" s="1"/>
  <c r="AB741" i="2"/>
  <c r="AD741" i="2" s="1"/>
  <c r="AB718" i="2"/>
  <c r="AD718" i="2" s="1"/>
  <c r="AB704" i="2"/>
  <c r="AD704" i="2" s="1"/>
  <c r="AB662" i="2"/>
  <c r="AD662" i="2" s="1"/>
  <c r="AB655" i="2"/>
  <c r="AD655" i="2" s="1"/>
  <c r="AB648" i="2"/>
  <c r="AD648" i="2" s="1"/>
  <c r="AB627" i="2"/>
  <c r="AD627" i="2" s="1"/>
  <c r="AB613" i="2"/>
  <c r="AD613" i="2" s="1"/>
  <c r="AB576" i="2"/>
  <c r="AD576" i="2" s="1"/>
  <c r="AB534" i="2"/>
  <c r="AD534" i="2" s="1"/>
  <c r="AB520" i="2"/>
  <c r="AD520" i="2" s="1"/>
  <c r="AB490" i="2"/>
  <c r="AD490" i="2" s="1"/>
  <c r="AB485" i="2"/>
  <c r="AD485" i="2" s="1"/>
  <c r="AB448" i="2"/>
  <c r="AD448" i="2" s="1"/>
  <c r="AB391" i="2"/>
  <c r="AD391" i="2" s="1"/>
  <c r="AB386" i="2"/>
  <c r="AD386" i="2" s="1"/>
  <c r="AB369" i="2"/>
  <c r="AD369" i="2" s="1"/>
  <c r="AB311" i="2"/>
  <c r="AD311" i="2" s="1"/>
  <c r="AB304" i="2"/>
  <c r="AD304" i="2" s="1"/>
  <c r="AB271" i="2"/>
  <c r="AD271" i="2" s="1"/>
  <c r="AB240" i="2"/>
  <c r="AD240" i="2" s="1"/>
  <c r="AB292" i="2"/>
  <c r="AD292" i="2" s="1"/>
  <c r="AB842" i="2"/>
  <c r="AD842" i="2" s="1"/>
  <c r="AB758" i="2"/>
  <c r="AD758" i="2" s="1"/>
  <c r="AB672" i="2"/>
  <c r="AD672" i="2" s="1"/>
  <c r="AB488" i="2"/>
  <c r="AD488" i="2" s="1"/>
  <c r="AB444" i="2"/>
  <c r="AD444" i="2" s="1"/>
  <c r="AB257" i="2"/>
  <c r="AD257" i="2" s="1"/>
  <c r="AB245" i="2"/>
  <c r="AD245" i="2" s="1"/>
  <c r="AB214" i="2"/>
  <c r="AD214" i="2" s="1"/>
  <c r="AB94" i="2"/>
  <c r="AD94" i="2" s="1"/>
  <c r="AB948" i="2"/>
  <c r="AD948" i="2" s="1"/>
  <c r="AB932" i="2"/>
  <c r="AD932" i="2" s="1"/>
  <c r="AB923" i="2"/>
  <c r="AD923" i="2" s="1"/>
  <c r="AB902" i="2"/>
  <c r="AD902" i="2" s="1"/>
  <c r="AB888" i="2"/>
  <c r="AD888" i="2" s="1"/>
  <c r="AB881" i="2"/>
  <c r="AD881" i="2" s="1"/>
  <c r="AB774" i="2"/>
  <c r="AD774" i="2" s="1"/>
  <c r="AB469" i="2"/>
  <c r="AD469" i="2" s="1"/>
  <c r="AB862" i="2"/>
  <c r="AD862" i="2" s="1"/>
  <c r="AB848" i="2"/>
  <c r="AD848" i="2" s="1"/>
  <c r="AB720" i="2"/>
  <c r="AD720" i="2" s="1"/>
  <c r="AB706" i="2"/>
  <c r="AD706" i="2" s="1"/>
  <c r="AB634" i="2"/>
  <c r="AD634" i="2" s="1"/>
  <c r="AB606" i="2"/>
  <c r="AD606" i="2" s="1"/>
  <c r="AB592" i="2"/>
  <c r="AD592" i="2" s="1"/>
  <c r="AB506" i="2"/>
  <c r="AD506" i="2" s="1"/>
  <c r="AB478" i="2"/>
  <c r="AD478" i="2" s="1"/>
  <c r="AB464" i="2"/>
  <c r="AD464" i="2" s="1"/>
  <c r="AB343" i="2"/>
  <c r="AD343" i="2" s="1"/>
  <c r="AB399" i="2"/>
  <c r="AD399" i="2" s="1"/>
  <c r="AB231" i="2"/>
  <c r="AD231" i="2" s="1"/>
  <c r="AB129" i="2"/>
  <c r="AD129" i="2" s="1"/>
  <c r="AB104" i="2"/>
  <c r="AD104" i="2" s="1"/>
  <c r="AB54" i="2"/>
  <c r="AD54" i="2" s="1"/>
  <c r="AB962" i="2"/>
  <c r="AD962" i="2" s="1"/>
  <c r="AB921" i="2"/>
  <c r="AD921" i="2" s="1"/>
  <c r="AB686" i="2"/>
  <c r="AD686" i="2" s="1"/>
  <c r="AB616" i="2"/>
  <c r="AD616" i="2" s="1"/>
  <c r="AB581" i="2"/>
  <c r="AD581" i="2" s="1"/>
  <c r="AB423" i="2"/>
  <c r="AD423" i="2" s="1"/>
  <c r="AB384" i="2"/>
  <c r="AD384" i="2" s="1"/>
  <c r="AB156" i="2"/>
  <c r="AD156" i="2" s="1"/>
  <c r="AB971" i="2"/>
  <c r="AD971" i="2" s="1"/>
  <c r="AB839" i="2"/>
  <c r="AD839" i="2" s="1"/>
  <c r="AB830" i="2"/>
  <c r="AD830" i="2" s="1"/>
  <c r="AB730" i="2"/>
  <c r="AD730" i="2" s="1"/>
  <c r="AB716" i="2"/>
  <c r="AD716" i="2" s="1"/>
  <c r="AB702" i="2"/>
  <c r="AD702" i="2" s="1"/>
  <c r="AB632" i="2"/>
  <c r="AD632" i="2" s="1"/>
  <c r="AB625" i="2"/>
  <c r="AD625" i="2" s="1"/>
  <c r="AB504" i="2"/>
  <c r="AD504" i="2" s="1"/>
  <c r="AB474" i="2"/>
  <c r="AD474" i="2" s="1"/>
  <c r="AB446" i="2"/>
  <c r="AD446" i="2" s="1"/>
  <c r="AB997" i="2"/>
  <c r="AD997" i="2" s="1"/>
  <c r="AB927" i="2"/>
  <c r="AD927" i="2" s="1"/>
  <c r="AB806" i="2"/>
  <c r="AD806" i="2" s="1"/>
  <c r="AB986" i="2"/>
  <c r="AD986" i="2" s="1"/>
  <c r="AB961" i="2"/>
  <c r="AD961" i="2" s="1"/>
  <c r="AB922" i="2"/>
  <c r="AD922" i="2" s="1"/>
  <c r="AB878" i="2"/>
  <c r="AD878" i="2" s="1"/>
  <c r="AB857" i="2"/>
  <c r="AD857" i="2" s="1"/>
  <c r="AB822" i="2"/>
  <c r="AD822" i="2" s="1"/>
  <c r="AB815" i="2"/>
  <c r="AD815" i="2" s="1"/>
  <c r="AB778" i="2"/>
  <c r="AD778" i="2" s="1"/>
  <c r="AB750" i="2"/>
  <c r="AD750" i="2" s="1"/>
  <c r="AB736" i="2"/>
  <c r="AD736" i="2" s="1"/>
  <c r="AB729" i="2"/>
  <c r="AD729" i="2" s="1"/>
  <c r="AB722" i="2"/>
  <c r="AD722" i="2" s="1"/>
  <c r="AB715" i="2"/>
  <c r="AD715" i="2" s="1"/>
  <c r="AB694" i="2"/>
  <c r="AD694" i="2" s="1"/>
  <c r="AB673" i="2"/>
  <c r="AD673" i="2" s="1"/>
  <c r="AB659" i="2"/>
  <c r="AD659" i="2" s="1"/>
  <c r="AB601" i="2"/>
  <c r="AD601" i="2" s="1"/>
  <c r="AB566" i="2"/>
  <c r="AD566" i="2" s="1"/>
  <c r="AB545" i="2"/>
  <c r="AD545" i="2" s="1"/>
  <c r="AB517" i="2"/>
  <c r="AD517" i="2" s="1"/>
  <c r="AB508" i="2"/>
  <c r="AD508" i="2" s="1"/>
  <c r="AB503" i="2"/>
  <c r="AD503" i="2" s="1"/>
  <c r="AB473" i="2"/>
  <c r="AD473" i="2" s="1"/>
  <c r="AB412" i="2"/>
  <c r="AD412" i="2" s="1"/>
  <c r="AB357" i="2"/>
  <c r="AD357" i="2" s="1"/>
  <c r="AB352" i="2"/>
  <c r="AD352" i="2" s="1"/>
  <c r="AB345" i="2"/>
  <c r="AD345" i="2" s="1"/>
  <c r="AB170" i="2"/>
  <c r="AD170" i="2" s="1"/>
  <c r="AB165" i="2"/>
  <c r="AD165" i="2" s="1"/>
  <c r="AB65" i="2"/>
  <c r="AD65" i="2" s="1"/>
  <c r="AB539" i="2"/>
  <c r="AD539" i="2" s="1"/>
  <c r="AB530" i="2"/>
  <c r="AD530" i="2" s="1"/>
  <c r="AB523" i="2"/>
  <c r="AD523" i="2" s="1"/>
  <c r="AB507" i="2"/>
  <c r="AD507" i="2" s="1"/>
  <c r="AB427" i="2"/>
  <c r="AD427" i="2" s="1"/>
  <c r="AB420" i="2"/>
  <c r="AD420" i="2" s="1"/>
  <c r="AB396" i="2"/>
  <c r="AD396" i="2" s="1"/>
  <c r="AB375" i="2"/>
  <c r="AD375" i="2" s="1"/>
  <c r="AB363" i="2"/>
  <c r="AD363" i="2" s="1"/>
  <c r="AB325" i="2"/>
  <c r="AD325" i="2" s="1"/>
  <c r="AB288" i="2"/>
  <c r="AD288" i="2" s="1"/>
  <c r="AB173" i="2"/>
  <c r="AD173" i="2" s="1"/>
  <c r="AB168" i="2"/>
  <c r="AD168" i="2" s="1"/>
  <c r="AB163" i="2"/>
  <c r="AD163" i="2" s="1"/>
  <c r="AB136" i="2"/>
  <c r="AD136" i="2" s="1"/>
  <c r="AB909" i="2"/>
  <c r="AD909" i="2" s="1"/>
  <c r="AB893" i="2"/>
  <c r="AD893" i="2" s="1"/>
  <c r="AB884" i="2"/>
  <c r="AD884" i="2" s="1"/>
  <c r="AB868" i="2"/>
  <c r="AD868" i="2" s="1"/>
  <c r="AB829" i="2"/>
  <c r="AD829" i="2" s="1"/>
  <c r="AB820" i="2"/>
  <c r="AD820" i="2" s="1"/>
  <c r="AB804" i="2"/>
  <c r="AD804" i="2" s="1"/>
  <c r="AB781" i="2"/>
  <c r="AD781" i="2" s="1"/>
  <c r="AB765" i="2"/>
  <c r="AD765" i="2" s="1"/>
  <c r="AB756" i="2"/>
  <c r="AD756" i="2" s="1"/>
  <c r="AB740" i="2"/>
  <c r="AD740" i="2" s="1"/>
  <c r="AB701" i="2"/>
  <c r="AD701" i="2" s="1"/>
  <c r="AB692" i="2"/>
  <c r="AD692" i="2" s="1"/>
  <c r="AB676" i="2"/>
  <c r="AD676" i="2" s="1"/>
  <c r="AB653" i="2"/>
  <c r="AD653" i="2" s="1"/>
  <c r="AB644" i="2"/>
  <c r="AD644" i="2" s="1"/>
  <c r="AB637" i="2"/>
  <c r="AD637" i="2" s="1"/>
  <c r="AB621" i="2"/>
  <c r="AD621" i="2" s="1"/>
  <c r="AB605" i="2"/>
  <c r="AD605" i="2" s="1"/>
  <c r="AB596" i="2"/>
  <c r="AD596" i="2" s="1"/>
  <c r="AB525" i="2"/>
  <c r="AD525" i="2" s="1"/>
  <c r="AB509" i="2"/>
  <c r="AD509" i="2" s="1"/>
  <c r="AB500" i="2"/>
  <c r="AD500" i="2" s="1"/>
  <c r="AB493" i="2"/>
  <c r="AD493" i="2" s="1"/>
  <c r="AB477" i="2"/>
  <c r="AD477" i="2" s="1"/>
  <c r="AB461" i="2"/>
  <c r="AD461" i="2" s="1"/>
  <c r="AB452" i="2"/>
  <c r="AD452" i="2" s="1"/>
  <c r="AB445" i="2"/>
  <c r="AD445" i="2" s="1"/>
  <c r="AB417" i="2"/>
  <c r="AD417" i="2" s="1"/>
  <c r="AB410" i="2"/>
  <c r="AD410" i="2" s="1"/>
  <c r="AB389" i="2"/>
  <c r="AD389" i="2" s="1"/>
  <c r="AB318" i="2"/>
  <c r="AD318" i="2" s="1"/>
  <c r="AB298" i="2"/>
  <c r="AD298" i="2" s="1"/>
  <c r="AB205" i="2"/>
  <c r="AD205" i="2" s="1"/>
  <c r="AB200" i="2"/>
  <c r="AD200" i="2" s="1"/>
  <c r="AB113" i="2"/>
  <c r="AD113" i="2" s="1"/>
  <c r="AB15" i="2"/>
  <c r="AD15" i="2" s="1"/>
  <c r="AB429" i="2"/>
  <c r="AD429" i="2" s="1"/>
  <c r="AB406" i="2"/>
  <c r="AD406" i="2" s="1"/>
  <c r="AB390" i="2"/>
  <c r="AD390" i="2" s="1"/>
  <c r="AB381" i="2"/>
  <c r="AD381" i="2" s="1"/>
  <c r="AB374" i="2"/>
  <c r="AD374" i="2" s="1"/>
  <c r="AB365" i="2"/>
  <c r="AD365" i="2" s="1"/>
  <c r="AB358" i="2"/>
  <c r="AD358" i="2" s="1"/>
  <c r="AB349" i="2"/>
  <c r="AD349" i="2" s="1"/>
  <c r="AB342" i="2"/>
  <c r="AD342" i="2" s="1"/>
  <c r="AB333" i="2"/>
  <c r="AD333" i="2" s="1"/>
  <c r="AB326" i="2"/>
  <c r="AD326" i="2" s="1"/>
  <c r="AB290" i="2"/>
  <c r="AD290" i="2" s="1"/>
  <c r="AB285" i="2"/>
  <c r="AD285" i="2" s="1"/>
  <c r="AB266" i="2"/>
  <c r="AD266" i="2" s="1"/>
  <c r="AB261" i="2"/>
  <c r="AD261" i="2" s="1"/>
  <c r="AB230" i="2"/>
  <c r="AD230" i="2" s="1"/>
  <c r="AB184" i="2"/>
  <c r="AD184" i="2" s="1"/>
  <c r="AB162" i="2"/>
  <c r="AD162" i="2" s="1"/>
  <c r="AB152" i="2"/>
  <c r="AD152" i="2" s="1"/>
  <c r="AB140" i="2"/>
  <c r="AD140" i="2" s="1"/>
  <c r="AB135" i="2"/>
  <c r="AD135" i="2" s="1"/>
  <c r="AB24" i="2"/>
  <c r="AD24" i="2" s="1"/>
  <c r="AB408" i="2"/>
  <c r="AD408" i="2" s="1"/>
  <c r="AB392" i="2"/>
  <c r="AD392" i="2" s="1"/>
  <c r="AB376" i="2"/>
  <c r="AD376" i="2" s="1"/>
  <c r="AB360" i="2"/>
  <c r="AD360" i="2" s="1"/>
  <c r="AB344" i="2"/>
  <c r="AD344" i="2" s="1"/>
  <c r="AB328" i="2"/>
  <c r="AD328" i="2" s="1"/>
  <c r="AB309" i="2"/>
  <c r="AD309" i="2" s="1"/>
  <c r="AB280" i="2"/>
  <c r="AD280" i="2" s="1"/>
  <c r="AB268" i="2"/>
  <c r="AD268" i="2" s="1"/>
  <c r="AB106" i="2"/>
  <c r="AD106" i="2" s="1"/>
  <c r="AB220" i="2"/>
  <c r="AD220" i="2" s="1"/>
  <c r="AB215" i="2"/>
  <c r="AD215" i="2" s="1"/>
  <c r="AB120" i="2"/>
  <c r="AD120" i="2" s="1"/>
  <c r="AB115" i="2"/>
  <c r="AD115" i="2" s="1"/>
  <c r="AB103" i="2"/>
  <c r="AD103" i="2" s="1"/>
  <c r="AB98" i="2"/>
  <c r="AD98" i="2" s="1"/>
  <c r="AB53" i="2"/>
  <c r="AD53" i="2" s="1"/>
  <c r="AB43" i="2"/>
  <c r="AD43" i="2" s="1"/>
  <c r="AB6" i="2"/>
  <c r="AD6" i="2" s="1"/>
  <c r="AB291" i="2"/>
  <c r="AD291" i="2" s="1"/>
  <c r="AB235" i="2"/>
  <c r="AD235" i="2" s="1"/>
  <c r="AB228" i="2"/>
  <c r="AD228" i="2" s="1"/>
  <c r="AB221" i="2"/>
  <c r="AD221" i="2" s="1"/>
  <c r="AB181" i="2"/>
  <c r="AD181" i="2" s="1"/>
  <c r="AB117" i="2"/>
  <c r="AD117" i="2" s="1"/>
  <c r="AB93" i="2"/>
  <c r="AD93" i="2" s="1"/>
  <c r="AB372" i="2"/>
  <c r="AD372" i="2" s="1"/>
  <c r="AB362" i="2"/>
  <c r="AD362" i="2" s="1"/>
  <c r="AB356" i="2"/>
  <c r="AD356" i="2" s="1"/>
  <c r="AB354" i="2"/>
  <c r="AD354" i="2" s="1"/>
  <c r="AB348" i="2"/>
  <c r="AD348" i="2" s="1"/>
  <c r="AB346" i="2"/>
  <c r="AD346" i="2" s="1"/>
  <c r="AB340" i="2"/>
  <c r="AD340" i="2" s="1"/>
  <c r="AB260" i="2"/>
  <c r="AD260" i="2" s="1"/>
  <c r="AB253" i="2"/>
  <c r="AD253" i="2" s="1"/>
  <c r="AB197" i="2"/>
  <c r="AD197" i="2" s="1"/>
  <c r="AB171" i="2"/>
  <c r="AD171" i="2" s="1"/>
  <c r="AB164" i="2"/>
  <c r="AD164" i="2" s="1"/>
  <c r="AB133" i="2"/>
  <c r="AD133" i="2" s="1"/>
  <c r="AB109" i="2"/>
  <c r="AD109" i="2" s="1"/>
  <c r="AB83" i="2"/>
  <c r="AD83" i="2" s="1"/>
  <c r="AB76" i="2"/>
  <c r="AD76" i="2" s="1"/>
  <c r="AB66" i="2"/>
  <c r="AD66" i="2" s="1"/>
  <c r="AB61" i="2"/>
  <c r="AD61" i="2" s="1"/>
  <c r="AB13" i="2"/>
  <c r="AD13" i="2" s="1"/>
  <c r="AB150" i="2" l="1"/>
  <c r="AD150" i="2" s="1"/>
  <c r="AB860" i="2"/>
  <c r="AD860" i="2" s="1"/>
  <c r="AB879" i="2"/>
  <c r="AD879" i="2" s="1"/>
  <c r="AB800" i="2"/>
  <c r="AD800" i="2" s="1"/>
  <c r="AB717" i="2"/>
  <c r="AD717" i="2" s="1"/>
  <c r="AB880" i="2"/>
  <c r="AD880" i="2" s="1"/>
  <c r="AB405" i="2"/>
  <c r="AD405" i="2" s="1"/>
  <c r="AB553" i="2"/>
  <c r="AD553" i="2" s="1"/>
  <c r="AB688" i="2"/>
  <c r="AD688" i="2" s="1"/>
  <c r="AB87" i="2"/>
  <c r="AD87" i="2" s="1"/>
  <c r="AB424" i="2"/>
  <c r="AD424" i="2" s="1"/>
  <c r="AB322" i="2"/>
  <c r="AD322" i="2" s="1"/>
  <c r="AB595" i="2"/>
  <c r="AD595" i="2" s="1"/>
  <c r="AB919" i="2"/>
  <c r="AD919" i="2" s="1"/>
  <c r="AB86" i="2"/>
  <c r="AD86" i="2" s="1"/>
  <c r="AB89" i="2"/>
  <c r="AD89" i="2" s="1"/>
  <c r="AB608" i="2"/>
  <c r="AD608" i="2" s="1"/>
  <c r="AB18" i="2"/>
  <c r="AD18" i="2" s="1"/>
  <c r="AB395" i="2"/>
  <c r="AD395" i="2" s="1"/>
  <c r="AB102" i="2"/>
  <c r="AD102" i="2" s="1"/>
  <c r="AB310" i="2"/>
  <c r="AD310" i="2" s="1"/>
  <c r="AB353" i="2"/>
  <c r="AD353" i="2" s="1"/>
  <c r="AB853" i="2"/>
  <c r="AD853" i="2" s="1"/>
  <c r="AB669" i="2"/>
  <c r="AD669" i="2" s="1"/>
  <c r="AB413" i="2"/>
  <c r="AD413" i="2" s="1"/>
  <c r="AB792" i="2"/>
  <c r="AD792" i="2" s="1"/>
  <c r="AB752" i="2"/>
  <c r="AD752" i="2" s="1"/>
  <c r="AB378" i="2"/>
  <c r="AD378" i="2" s="1"/>
  <c r="AB856" i="2"/>
  <c r="AD856" i="2" s="1"/>
  <c r="AB920" i="2"/>
  <c r="AD920" i="2" s="1"/>
  <c r="AB557" i="2"/>
  <c r="AD557" i="2" s="1"/>
  <c r="AB834" i="2"/>
  <c r="AD834" i="2" s="1"/>
  <c r="AB458" i="2"/>
  <c r="AD458" i="2" s="1"/>
  <c r="AB828" i="2"/>
  <c r="AD828" i="2" s="1"/>
  <c r="AB725" i="2"/>
  <c r="AD725" i="2" s="1"/>
  <c r="AB935" i="2"/>
  <c r="AD935" i="2" s="1"/>
  <c r="AB124" i="2"/>
  <c r="AD124" i="2" s="1"/>
  <c r="AB246" i="2"/>
  <c r="AD246" i="2" s="1"/>
  <c r="AB482" i="2"/>
  <c r="AD482" i="2" s="1"/>
  <c r="AB844" i="2"/>
  <c r="AD844" i="2" s="1"/>
  <c r="AB499" i="2"/>
  <c r="AD499" i="2" s="1"/>
  <c r="AB928" i="2"/>
  <c r="AD928" i="2" s="1"/>
  <c r="AB622" i="2"/>
  <c r="AD622" i="2" s="1"/>
  <c r="AB2" i="2"/>
  <c r="AD2" i="2" s="1"/>
  <c r="AB32" i="2"/>
  <c r="AD32" i="2" s="1"/>
  <c r="AB944" i="2"/>
  <c r="AD944" i="2" s="1"/>
  <c r="AB743" i="2"/>
  <c r="AD743" i="2" s="1"/>
  <c r="AB552" i="2"/>
  <c r="AD552" i="2" s="1"/>
  <c r="AB937" i="2"/>
  <c r="AD937" i="2" s="1"/>
  <c r="AB47" i="2"/>
  <c r="AD47" i="2" s="1"/>
  <c r="AB917" i="2"/>
  <c r="AD917" i="2" s="1"/>
  <c r="AB573" i="2"/>
  <c r="AD573" i="2" s="1"/>
  <c r="AB751" i="2"/>
  <c r="AD751" i="2" s="1"/>
  <c r="AB589" i="2"/>
  <c r="AD589" i="2" s="1"/>
  <c r="AB808" i="2"/>
  <c r="AD808" i="2" s="1"/>
  <c r="AB999" i="2"/>
  <c r="AD999" i="2" s="1"/>
  <c r="AB708" i="2"/>
  <c r="AD708" i="2" s="1"/>
  <c r="AB456" i="2"/>
  <c r="AD456" i="2" s="1"/>
  <c r="AB118" i="2"/>
  <c r="AD118" i="2" s="1"/>
  <c r="AB959" i="2"/>
  <c r="AD959" i="2" s="1"/>
</calcChain>
</file>

<file path=xl/sharedStrings.xml><?xml version="1.0" encoding="utf-8"?>
<sst xmlns="http://schemas.openxmlformats.org/spreadsheetml/2006/main" count="11222" uniqueCount="1028">
  <si>
    <t>Monthly_Price</t>
  </si>
  <si>
    <t>User_Count</t>
  </si>
  <si>
    <t>Total_Revenue</t>
  </si>
  <si>
    <t>User_ID</t>
  </si>
  <si>
    <t>User_Name</t>
  </si>
  <si>
    <t>Join_Date</t>
  </si>
  <si>
    <t>Last_Login</t>
  </si>
  <si>
    <t>Watch_Hours</t>
  </si>
  <si>
    <t>Favorite_Genre</t>
  </si>
  <si>
    <t>Active_Devices</t>
  </si>
  <si>
    <t>Profile_Count</t>
  </si>
  <si>
    <t>Parental_Controls</t>
  </si>
  <si>
    <t>Total_Movies_Watched</t>
  </si>
  <si>
    <t>Total_Series_Watched</t>
  </si>
  <si>
    <t>Country</t>
  </si>
  <si>
    <t>Payment_Method</t>
  </si>
  <si>
    <t>Language_Preference</t>
  </si>
  <si>
    <t>Recommended_Content_Count</t>
  </si>
  <si>
    <t>Average_Rating_Given</t>
  </si>
  <si>
    <t>Has_Downloaded_Content</t>
  </si>
  <si>
    <t>Membership_Status</t>
  </si>
  <si>
    <t>Loyalty_Points</t>
  </si>
  <si>
    <t>First_Device_Used</t>
  </si>
  <si>
    <t>Age_Group</t>
  </si>
  <si>
    <t>Primary_Watch_Time</t>
  </si>
  <si>
    <t>Amber</t>
  </si>
  <si>
    <t>Patrick</t>
  </si>
  <si>
    <t>Robert</t>
  </si>
  <si>
    <t>Cole</t>
  </si>
  <si>
    <t>Jamie</t>
  </si>
  <si>
    <t>Mary</t>
  </si>
  <si>
    <t>Theodore</t>
  </si>
  <si>
    <t>Olivia</t>
  </si>
  <si>
    <t>Patricia</t>
  </si>
  <si>
    <t>Linda</t>
  </si>
  <si>
    <t>Nichole</t>
  </si>
  <si>
    <t>Frances</t>
  </si>
  <si>
    <t>Maurice</t>
  </si>
  <si>
    <t>Jennifer</t>
  </si>
  <si>
    <t>Cheryl</t>
  </si>
  <si>
    <t>Kathy</t>
  </si>
  <si>
    <t>Cassie</t>
  </si>
  <si>
    <t>Charles</t>
  </si>
  <si>
    <t>William</t>
  </si>
  <si>
    <t>Tiffany</t>
  </si>
  <si>
    <t>Mark</t>
  </si>
  <si>
    <t>Anne</t>
  </si>
  <si>
    <t>Carol</t>
  </si>
  <si>
    <t>Cynthia</t>
  </si>
  <si>
    <t>Destiny</t>
  </si>
  <si>
    <t>Brittany</t>
  </si>
  <si>
    <t>Amy</t>
  </si>
  <si>
    <t>Kimberly</t>
  </si>
  <si>
    <t>Ariel</t>
  </si>
  <si>
    <t>Lauren</t>
  </si>
  <si>
    <t>Joshua</t>
  </si>
  <si>
    <t>Megan</t>
  </si>
  <si>
    <t>Stephanie</t>
  </si>
  <si>
    <t>Terrence</t>
  </si>
  <si>
    <t>Julia</t>
  </si>
  <si>
    <t>Derrick</t>
  </si>
  <si>
    <t>Nathan</t>
  </si>
  <si>
    <t>Matthew</t>
  </si>
  <si>
    <t>Ashley</t>
  </si>
  <si>
    <t>Kerri</t>
  </si>
  <si>
    <t>Jessica</t>
  </si>
  <si>
    <t>Phillip</t>
  </si>
  <si>
    <t>Elizabeth</t>
  </si>
  <si>
    <t>Lisa</t>
  </si>
  <si>
    <t>Natalie</t>
  </si>
  <si>
    <t>Autumn</t>
  </si>
  <si>
    <t>James</t>
  </si>
  <si>
    <t>Michael</t>
  </si>
  <si>
    <t>Molly</t>
  </si>
  <si>
    <t>Lance</t>
  </si>
  <si>
    <t>Lori</t>
  </si>
  <si>
    <t>Jeremy</t>
  </si>
  <si>
    <t>Scott</t>
  </si>
  <si>
    <t>Sabrina</t>
  </si>
  <si>
    <t>Zachary</t>
  </si>
  <si>
    <t>Levi</t>
  </si>
  <si>
    <t>Christine</t>
  </si>
  <si>
    <t>Emily</t>
  </si>
  <si>
    <t>Jonathan</t>
  </si>
  <si>
    <t>David</t>
  </si>
  <si>
    <t>Gina</t>
  </si>
  <si>
    <t>Kristin</t>
  </si>
  <si>
    <t>Douglas</t>
  </si>
  <si>
    <t>Nicole</t>
  </si>
  <si>
    <t>Chloe</t>
  </si>
  <si>
    <t>Kevin</t>
  </si>
  <si>
    <t>Nicholas</t>
  </si>
  <si>
    <t>Terry</t>
  </si>
  <si>
    <t>Garrett</t>
  </si>
  <si>
    <t>Jose</t>
  </si>
  <si>
    <t>Courtney</t>
  </si>
  <si>
    <t>Kim</t>
  </si>
  <si>
    <t>Katherine</t>
  </si>
  <si>
    <t>Lynn</t>
  </si>
  <si>
    <t>Leah</t>
  </si>
  <si>
    <t>Kayla</t>
  </si>
  <si>
    <t>Katelyn</t>
  </si>
  <si>
    <t>Maria</t>
  </si>
  <si>
    <t>Justin</t>
  </si>
  <si>
    <t>Susan</t>
  </si>
  <si>
    <t>Sue</t>
  </si>
  <si>
    <t>Jean</t>
  </si>
  <si>
    <t>Ebony</t>
  </si>
  <si>
    <t>Derek</t>
  </si>
  <si>
    <t>John</t>
  </si>
  <si>
    <t>Rebecca</t>
  </si>
  <si>
    <t>Juan</t>
  </si>
  <si>
    <t>Gabrielle</t>
  </si>
  <si>
    <t>Samantha</t>
  </si>
  <si>
    <t>Jesse</t>
  </si>
  <si>
    <t>Aaron</t>
  </si>
  <si>
    <t>Melissa</t>
  </si>
  <si>
    <t>Erin</t>
  </si>
  <si>
    <t>Dale</t>
  </si>
  <si>
    <t>Gregory</t>
  </si>
  <si>
    <t>Sarah</t>
  </si>
  <si>
    <t>Carmen</t>
  </si>
  <si>
    <t>April</t>
  </si>
  <si>
    <t>Anthony</t>
  </si>
  <si>
    <t>Brett</t>
  </si>
  <si>
    <t>Carly</t>
  </si>
  <si>
    <t>Dennis</t>
  </si>
  <si>
    <t>Alexandra</t>
  </si>
  <si>
    <t>Ryan</t>
  </si>
  <si>
    <t>Tony</t>
  </si>
  <si>
    <t>Daniel</t>
  </si>
  <si>
    <t>Jacob</t>
  </si>
  <si>
    <t>Carolyn</t>
  </si>
  <si>
    <t>Denise</t>
  </si>
  <si>
    <t>Cassandra</t>
  </si>
  <si>
    <t>Dustin</t>
  </si>
  <si>
    <t>Crystal</t>
  </si>
  <si>
    <t>Barbara</t>
  </si>
  <si>
    <t>Kathryn</t>
  </si>
  <si>
    <t>Christopher</t>
  </si>
  <si>
    <t>Martin</t>
  </si>
  <si>
    <t>Taylor</t>
  </si>
  <si>
    <t>Vickie</t>
  </si>
  <si>
    <t>Betty</t>
  </si>
  <si>
    <t>Amanda</t>
  </si>
  <si>
    <t>Stephen</t>
  </si>
  <si>
    <t>Dawn</t>
  </si>
  <si>
    <t>Paul</t>
  </si>
  <si>
    <t>Kenneth</t>
  </si>
  <si>
    <t>Bruce</t>
  </si>
  <si>
    <t>Andrew</t>
  </si>
  <si>
    <t>Brandon</t>
  </si>
  <si>
    <t>Steven</t>
  </si>
  <si>
    <t>Hunter</t>
  </si>
  <si>
    <t>Catherine</t>
  </si>
  <si>
    <t>Jeff</t>
  </si>
  <si>
    <t>Cathy</t>
  </si>
  <si>
    <t>Sylvia</t>
  </si>
  <si>
    <t>Joseph</t>
  </si>
  <si>
    <t>Laurie</t>
  </si>
  <si>
    <t>Danielle</t>
  </si>
  <si>
    <t>Alexander</t>
  </si>
  <si>
    <t>Randy</t>
  </si>
  <si>
    <t>Michelle</t>
  </si>
  <si>
    <t>Chris</t>
  </si>
  <si>
    <t>Sherri</t>
  </si>
  <si>
    <t>Angela</t>
  </si>
  <si>
    <t>Francis</t>
  </si>
  <si>
    <t>Katie</t>
  </si>
  <si>
    <t>Natasha</t>
  </si>
  <si>
    <t>Julie</t>
  </si>
  <si>
    <t>Jaime</t>
  </si>
  <si>
    <t>Emma</t>
  </si>
  <si>
    <t>Briana</t>
  </si>
  <si>
    <t>Bradley</t>
  </si>
  <si>
    <t>Devin</t>
  </si>
  <si>
    <t>Eric</t>
  </si>
  <si>
    <t>Brian</t>
  </si>
  <si>
    <t>Ann</t>
  </si>
  <si>
    <t>Valerie</t>
  </si>
  <si>
    <t>Carrie</t>
  </si>
  <si>
    <t>Randall</t>
  </si>
  <si>
    <t>Victor</t>
  </si>
  <si>
    <t>Richard</t>
  </si>
  <si>
    <t>Tyler</t>
  </si>
  <si>
    <t>Johnny</t>
  </si>
  <si>
    <t>Jesus</t>
  </si>
  <si>
    <t>Jill</t>
  </si>
  <si>
    <t>Andrea</t>
  </si>
  <si>
    <t>Sara</t>
  </si>
  <si>
    <t>Tammy</t>
  </si>
  <si>
    <t>Sandra</t>
  </si>
  <si>
    <t>Alicia</t>
  </si>
  <si>
    <t>Margaret</t>
  </si>
  <si>
    <t>Renee</t>
  </si>
  <si>
    <t>Wayne</t>
  </si>
  <si>
    <t>Rhonda</t>
  </si>
  <si>
    <t>Darrell</t>
  </si>
  <si>
    <t>Diana</t>
  </si>
  <si>
    <t>Christina</t>
  </si>
  <si>
    <t>Darlene</t>
  </si>
  <si>
    <t>Janet</t>
  </si>
  <si>
    <t>Ethan</t>
  </si>
  <si>
    <t>Phyllis</t>
  </si>
  <si>
    <t>Joel</t>
  </si>
  <si>
    <t>Craig</t>
  </si>
  <si>
    <t>Jordan</t>
  </si>
  <si>
    <t>Victoria</t>
  </si>
  <si>
    <t>Rachel</t>
  </si>
  <si>
    <t>Tina</t>
  </si>
  <si>
    <t>Vincent</t>
  </si>
  <si>
    <t>Cindy</t>
  </si>
  <si>
    <t>Gary</t>
  </si>
  <si>
    <t>Lindsey</t>
  </si>
  <si>
    <t>Gabriel</t>
  </si>
  <si>
    <t>Heidi</t>
  </si>
  <si>
    <t>Darren</t>
  </si>
  <si>
    <t>Bethany</t>
  </si>
  <si>
    <t>Beth</t>
  </si>
  <si>
    <t>Allen</t>
  </si>
  <si>
    <t>Veronica</t>
  </si>
  <si>
    <t>Larry</t>
  </si>
  <si>
    <t>Makayla</t>
  </si>
  <si>
    <t>Angelica</t>
  </si>
  <si>
    <t>Timothy</t>
  </si>
  <si>
    <t>Karen</t>
  </si>
  <si>
    <t>Anna</t>
  </si>
  <si>
    <t>Felicia</t>
  </si>
  <si>
    <t>Stacey</t>
  </si>
  <si>
    <t>Alison</t>
  </si>
  <si>
    <t>Harold</t>
  </si>
  <si>
    <t>Rick</t>
  </si>
  <si>
    <t>Troy</t>
  </si>
  <si>
    <t>Judy</t>
  </si>
  <si>
    <t>Jeffrey</t>
  </si>
  <si>
    <t>Meghan</t>
  </si>
  <si>
    <t>Calvin</t>
  </si>
  <si>
    <t>Sheri</t>
  </si>
  <si>
    <t>Tommy</t>
  </si>
  <si>
    <t>Trevor</t>
  </si>
  <si>
    <t>Dana</t>
  </si>
  <si>
    <t>Jasmine</t>
  </si>
  <si>
    <t>Chelsea</t>
  </si>
  <si>
    <t>Kristy</t>
  </si>
  <si>
    <t>Terri</t>
  </si>
  <si>
    <t>Madison</t>
  </si>
  <si>
    <t>Alyssa</t>
  </si>
  <si>
    <t>Carlos</t>
  </si>
  <si>
    <t>Debra</t>
  </si>
  <si>
    <t>Bianca</t>
  </si>
  <si>
    <t>Joann</t>
  </si>
  <si>
    <t>Gail</t>
  </si>
  <si>
    <t>Travis</t>
  </si>
  <si>
    <t>Reginald</t>
  </si>
  <si>
    <t>Ian</t>
  </si>
  <si>
    <t>Claudia</t>
  </si>
  <si>
    <t>Kristina</t>
  </si>
  <si>
    <t>Desiree</t>
  </si>
  <si>
    <t>Audrey</t>
  </si>
  <si>
    <t>Pamela</t>
  </si>
  <si>
    <t>Jane</t>
  </si>
  <si>
    <t>Norma</t>
  </si>
  <si>
    <t>Wendy</t>
  </si>
  <si>
    <t>Marie</t>
  </si>
  <si>
    <t>Cory</t>
  </si>
  <si>
    <t>Cameron</t>
  </si>
  <si>
    <t>Jerry</t>
  </si>
  <si>
    <t>Brittney</t>
  </si>
  <si>
    <t>Thomas</t>
  </si>
  <si>
    <t>Bryan</t>
  </si>
  <si>
    <t>Walter</t>
  </si>
  <si>
    <t>Samuel</t>
  </si>
  <si>
    <t>Dylan</t>
  </si>
  <si>
    <t>Heather</t>
  </si>
  <si>
    <t>Marisa</t>
  </si>
  <si>
    <t>Tracy</t>
  </si>
  <si>
    <t>Angel</t>
  </si>
  <si>
    <t>Caitlin</t>
  </si>
  <si>
    <t>Johnathan</t>
  </si>
  <si>
    <t>Mariah</t>
  </si>
  <si>
    <t>Jerome</t>
  </si>
  <si>
    <t>Devon</t>
  </si>
  <si>
    <t>Antonio</t>
  </si>
  <si>
    <t>Billy</t>
  </si>
  <si>
    <t>Kelsey</t>
  </si>
  <si>
    <t>Erica</t>
  </si>
  <si>
    <t>Donna</t>
  </si>
  <si>
    <t>Paige</t>
  </si>
  <si>
    <t>Todd</t>
  </si>
  <si>
    <t>Sherry</t>
  </si>
  <si>
    <t>Erika</t>
  </si>
  <si>
    <t>Keith</t>
  </si>
  <si>
    <t>Jimmy</t>
  </si>
  <si>
    <t>Adam</t>
  </si>
  <si>
    <t>Miranda</t>
  </si>
  <si>
    <t>Sierra</t>
  </si>
  <si>
    <t>Andre</t>
  </si>
  <si>
    <t>Jocelyn</t>
  </si>
  <si>
    <t>Kara</t>
  </si>
  <si>
    <t>Krista</t>
  </si>
  <si>
    <t>Eugene</t>
  </si>
  <si>
    <t>Abigail</t>
  </si>
  <si>
    <t>Hayden</t>
  </si>
  <si>
    <t>Carla</t>
  </si>
  <si>
    <t>Shane</t>
  </si>
  <si>
    <t>Brooke</t>
  </si>
  <si>
    <t>Stefanie</t>
  </si>
  <si>
    <t>Jeffery</t>
  </si>
  <si>
    <t>Xavier</t>
  </si>
  <si>
    <t>Kelly</t>
  </si>
  <si>
    <t>Anita</t>
  </si>
  <si>
    <t>Nicolas</t>
  </si>
  <si>
    <t>Hector</t>
  </si>
  <si>
    <t>Jack</t>
  </si>
  <si>
    <t>Julian</t>
  </si>
  <si>
    <t>Jason</t>
  </si>
  <si>
    <t>Jonathon</t>
  </si>
  <si>
    <t>Grace</t>
  </si>
  <si>
    <t>Melvin</t>
  </si>
  <si>
    <t>Kurt</t>
  </si>
  <si>
    <t>Glenda</t>
  </si>
  <si>
    <t>Duane</t>
  </si>
  <si>
    <t>Cody</t>
  </si>
  <si>
    <t>Tanya</t>
  </si>
  <si>
    <t>Claire</t>
  </si>
  <si>
    <t>Caroline</t>
  </si>
  <si>
    <t>Benjamin</t>
  </si>
  <si>
    <t>Yolanda</t>
  </si>
  <si>
    <t>Peter</t>
  </si>
  <si>
    <t>Norman</t>
  </si>
  <si>
    <t>Katrina</t>
  </si>
  <si>
    <t>Shannon</t>
  </si>
  <si>
    <t>Suzanne</t>
  </si>
  <si>
    <t>Jaclyn</t>
  </si>
  <si>
    <t>Deborah</t>
  </si>
  <si>
    <t>Allison</t>
  </si>
  <si>
    <t>Christian</t>
  </si>
  <si>
    <t>Lindsay</t>
  </si>
  <si>
    <t>Breanna</t>
  </si>
  <si>
    <t>Marvin</t>
  </si>
  <si>
    <t>Michele</t>
  </si>
  <si>
    <t>Edward</t>
  </si>
  <si>
    <t>Leslie</t>
  </si>
  <si>
    <t>Donald</t>
  </si>
  <si>
    <t>Grant</t>
  </si>
  <si>
    <t>Sydney</t>
  </si>
  <si>
    <t>Shawna</t>
  </si>
  <si>
    <t>Chad</t>
  </si>
  <si>
    <t>Marissa</t>
  </si>
  <si>
    <t>Mason</t>
  </si>
  <si>
    <t>Alvin</t>
  </si>
  <si>
    <t>Yvonne</t>
  </si>
  <si>
    <t>Gene</t>
  </si>
  <si>
    <t>Nina</t>
  </si>
  <si>
    <t>Stacy</t>
  </si>
  <si>
    <t>Kristen</t>
  </si>
  <si>
    <t>Laura</t>
  </si>
  <si>
    <t>Jeremiah</t>
  </si>
  <si>
    <t>Leon</t>
  </si>
  <si>
    <t>Tracey</t>
  </si>
  <si>
    <t>Helen</t>
  </si>
  <si>
    <t>Kyle</t>
  </si>
  <si>
    <t>Alexandria</t>
  </si>
  <si>
    <t>Spencer</t>
  </si>
  <si>
    <t>Gregg</t>
  </si>
  <si>
    <t>5/15/2023</t>
  </si>
  <si>
    <t>4/3/2023</t>
  </si>
  <si>
    <t>8/2/2023</t>
  </si>
  <si>
    <t>1/31/2023</t>
  </si>
  <si>
    <t>6/6/2023</t>
  </si>
  <si>
    <t>9/17/2023</t>
  </si>
  <si>
    <t>8/25/2024</t>
  </si>
  <si>
    <t>5/31/2024</t>
  </si>
  <si>
    <t>6/17/2023</t>
  </si>
  <si>
    <t>12/2/2023</t>
  </si>
  <si>
    <t>3/28/2023</t>
  </si>
  <si>
    <t>3/2/2024</t>
  </si>
  <si>
    <t>3/27/2023</t>
  </si>
  <si>
    <t>9/15/2024</t>
  </si>
  <si>
    <t>6/7/2023</t>
  </si>
  <si>
    <t>5/18/2024</t>
  </si>
  <si>
    <t>2/14/2023</t>
  </si>
  <si>
    <t>6/2/2023</t>
  </si>
  <si>
    <t>9/20/2023</t>
  </si>
  <si>
    <t>7/3/2023</t>
  </si>
  <si>
    <t>7/15/2023</t>
  </si>
  <si>
    <t>6/13/2024</t>
  </si>
  <si>
    <t>11/19/2023</t>
  </si>
  <si>
    <t>9/22/2023</t>
  </si>
  <si>
    <t>5/15/2024</t>
  </si>
  <si>
    <t>6/19/2023</t>
  </si>
  <si>
    <t>5/22/2024</t>
  </si>
  <si>
    <t>1/30/2024</t>
  </si>
  <si>
    <t>3/28/2024</t>
  </si>
  <si>
    <t>7/2/2024</t>
  </si>
  <si>
    <t>12/6/2024</t>
  </si>
  <si>
    <t>6/22/2023</t>
  </si>
  <si>
    <t>11/28/2023</t>
  </si>
  <si>
    <t>1/10/2024</t>
  </si>
  <si>
    <t>10/3/2024</t>
  </si>
  <si>
    <t>9/15/2023</t>
  </si>
  <si>
    <t>10/1/2024</t>
  </si>
  <si>
    <t>8/18/2023</t>
  </si>
  <si>
    <t>2/16/2024</t>
  </si>
  <si>
    <t>8/7/2024</t>
  </si>
  <si>
    <t>9/17/2024</t>
  </si>
  <si>
    <t>7/18/2023</t>
  </si>
  <si>
    <t>4/4/2023</t>
  </si>
  <si>
    <t>4/11/2024</t>
  </si>
  <si>
    <t>4/26/2023</t>
  </si>
  <si>
    <t>3/25/2023</t>
  </si>
  <si>
    <t>9/1/2023</t>
  </si>
  <si>
    <t>3/26/2023</t>
  </si>
  <si>
    <t>6/18/2024</t>
  </si>
  <si>
    <t>7/27/2023</t>
  </si>
  <si>
    <t>10/31/2024</t>
  </si>
  <si>
    <t>12/26/2022</t>
  </si>
  <si>
    <t>4/6/2024</t>
  </si>
  <si>
    <t>12/31/2022</t>
  </si>
  <si>
    <t>12/24/2022</t>
  </si>
  <si>
    <t>9/8/2024</t>
  </si>
  <si>
    <t>12/19/2023</t>
  </si>
  <si>
    <t>10/12/2023</t>
  </si>
  <si>
    <t>2/3/2023</t>
  </si>
  <si>
    <t>11/24/2024</t>
  </si>
  <si>
    <t>6/24/2023</t>
  </si>
  <si>
    <t>12/29/2023</t>
  </si>
  <si>
    <t>3/1/2023</t>
  </si>
  <si>
    <t>3/15/2024</t>
  </si>
  <si>
    <t>4/13/2023</t>
  </si>
  <si>
    <t>2/19/2023</t>
  </si>
  <si>
    <t>11/26/2023</t>
  </si>
  <si>
    <t>10/13/2023</t>
  </si>
  <si>
    <t>7/31/2023</t>
  </si>
  <si>
    <t>9/6/2023</t>
  </si>
  <si>
    <t>7/8/2024</t>
  </si>
  <si>
    <t>7/20/2024</t>
  </si>
  <si>
    <t>12/6/2023</t>
  </si>
  <si>
    <t>10/25/2023</t>
  </si>
  <si>
    <t>12/31/2023</t>
  </si>
  <si>
    <t>8/20/2023</t>
  </si>
  <si>
    <t>10/20/2024</t>
  </si>
  <si>
    <t>7/22/2024</t>
  </si>
  <si>
    <t>8/21/2024</t>
  </si>
  <si>
    <t>8/31/2024</t>
  </si>
  <si>
    <t>4/30/2023</t>
  </si>
  <si>
    <t>12/18/2023</t>
  </si>
  <si>
    <t>10/22/2023</t>
  </si>
  <si>
    <t>2/29/2024</t>
  </si>
  <si>
    <t>9/11/2023</t>
  </si>
  <si>
    <t>6/24/2024</t>
  </si>
  <si>
    <t>2/5/2023</t>
  </si>
  <si>
    <t>10/21/2023</t>
  </si>
  <si>
    <t>8/3/2023</t>
  </si>
  <si>
    <t>10/28/2023</t>
  </si>
  <si>
    <t>4/15/2023</t>
  </si>
  <si>
    <t>12/19/2022</t>
  </si>
  <si>
    <t>2/14/2024</t>
  </si>
  <si>
    <t>6/1/2024</t>
  </si>
  <si>
    <t>7/23/2023</t>
  </si>
  <si>
    <t>10/30/2024</t>
  </si>
  <si>
    <t>12/8/2023</t>
  </si>
  <si>
    <t>7/6/2024</t>
  </si>
  <si>
    <t>6/20/2023</t>
  </si>
  <si>
    <t>3/19/2024</t>
  </si>
  <si>
    <t>2/17/2023</t>
  </si>
  <si>
    <t>8/6/2023</t>
  </si>
  <si>
    <t>12/21/2022</t>
  </si>
  <si>
    <t>3/3/2024</t>
  </si>
  <si>
    <t>2/11/2024</t>
  </si>
  <si>
    <t>9/26/2024</t>
  </si>
  <si>
    <t>10/1/2023</t>
  </si>
  <si>
    <t>12/17/2024</t>
  </si>
  <si>
    <t>4/2/2023</t>
  </si>
  <si>
    <t>7/11/2024</t>
  </si>
  <si>
    <t>1/20/2024</t>
  </si>
  <si>
    <t>11/18/2024</t>
  </si>
  <si>
    <t>3/7/2023</t>
  </si>
  <si>
    <t>10/3/2023</t>
  </si>
  <si>
    <t>12/14/2024</t>
  </si>
  <si>
    <t>11/14/2024</t>
  </si>
  <si>
    <t>2/8/2023</t>
  </si>
  <si>
    <t>10/15/2024</t>
  </si>
  <si>
    <t>5/30/2024</t>
  </si>
  <si>
    <t>1/23/2023</t>
  </si>
  <si>
    <t>11/24/2023</t>
  </si>
  <si>
    <t>2/2/2024</t>
  </si>
  <si>
    <t>11/21/2024</t>
  </si>
  <si>
    <t>3/19/2023</t>
  </si>
  <si>
    <t>5/3/2023</t>
  </si>
  <si>
    <t>12/12/2024</t>
  </si>
  <si>
    <t>1/12/2024</t>
  </si>
  <si>
    <t>12/25/2022</t>
  </si>
  <si>
    <t>2/20/2023</t>
  </si>
  <si>
    <t>12/1/2024</t>
  </si>
  <si>
    <t>5/12/2023</t>
  </si>
  <si>
    <t>2/23/2023</t>
  </si>
  <si>
    <t>5/5/2023</t>
  </si>
  <si>
    <t>9/5/2023</t>
  </si>
  <si>
    <t>10/17/2024</t>
  </si>
  <si>
    <t>8/11/2024</t>
  </si>
  <si>
    <t>9/30/2024</t>
  </si>
  <si>
    <t>12/30/2022</t>
  </si>
  <si>
    <t>4/4/2024</t>
  </si>
  <si>
    <t>3/6/2023</t>
  </si>
  <si>
    <t>10/18/2023</t>
  </si>
  <si>
    <t>6/17/2024</t>
  </si>
  <si>
    <t>1/14/2024</t>
  </si>
  <si>
    <t>12/4/2024</t>
  </si>
  <si>
    <t>11/3/2023</t>
  </si>
  <si>
    <t>2/1/2024</t>
  </si>
  <si>
    <t>4/28/2024</t>
  </si>
  <si>
    <t>9/21/2024</t>
  </si>
  <si>
    <t>2/7/2023</t>
  </si>
  <si>
    <t>6/10/2023</t>
  </si>
  <si>
    <t>5/19/2024</t>
  </si>
  <si>
    <t>2/20/2024</t>
  </si>
  <si>
    <t>3/13/2023</t>
  </si>
  <si>
    <t>2/25/2023</t>
  </si>
  <si>
    <t>10/17/2023</t>
  </si>
  <si>
    <t>4/19/2023</t>
  </si>
  <si>
    <t>2/23/2024</t>
  </si>
  <si>
    <t>6/18/2023</t>
  </si>
  <si>
    <t>3/26/2024</t>
  </si>
  <si>
    <t>12/18/2024</t>
  </si>
  <si>
    <t>11/16/2024</t>
  </si>
  <si>
    <t>10/21/2024</t>
  </si>
  <si>
    <t>1/26/2024</t>
  </si>
  <si>
    <t>9/24/2023</t>
  </si>
  <si>
    <t>2/7/2024</t>
  </si>
  <si>
    <t>7/6/2023</t>
  </si>
  <si>
    <t>7/17/2024</t>
  </si>
  <si>
    <t>10/27/2024</t>
  </si>
  <si>
    <t>7/4/2024</t>
  </si>
  <si>
    <t>8/13/2024</t>
  </si>
  <si>
    <t>5/5/2024</t>
  </si>
  <si>
    <t>12/4/2023</t>
  </si>
  <si>
    <t>2/22/2024</t>
  </si>
  <si>
    <t>5/14/2023</t>
  </si>
  <si>
    <t>6/8/2023</t>
  </si>
  <si>
    <t>8/8/2024</t>
  </si>
  <si>
    <t>6/11/2023</t>
  </si>
  <si>
    <t>1/19/2023</t>
  </si>
  <si>
    <t>5/10/2023</t>
  </si>
  <si>
    <t>6/1/2023</t>
  </si>
  <si>
    <t>5/3/2024</t>
  </si>
  <si>
    <t>3/25/2024</t>
  </si>
  <si>
    <t>5/22/2023</t>
  </si>
  <si>
    <t>6/14/2024</t>
  </si>
  <si>
    <t>8/17/2023</t>
  </si>
  <si>
    <t>12/10/2023</t>
  </si>
  <si>
    <t>2/27/2024</t>
  </si>
  <si>
    <t>9/1/2024</t>
  </si>
  <si>
    <t>8/16/2024</t>
  </si>
  <si>
    <t>12/5/2024</t>
  </si>
  <si>
    <t>8/12/2023</t>
  </si>
  <si>
    <t>5/16/2023</t>
  </si>
  <si>
    <t>9/19/2024</t>
  </si>
  <si>
    <t>10/12/2024</t>
  </si>
  <si>
    <t>9/12/2024</t>
  </si>
  <si>
    <t>5/23/2023</t>
  </si>
  <si>
    <t>11/12/2023</t>
  </si>
  <si>
    <t>12/8/2024</t>
  </si>
  <si>
    <t>11/18/2023</t>
  </si>
  <si>
    <t>9/8/2023</t>
  </si>
  <si>
    <t>2/26/2024</t>
  </si>
  <si>
    <t>7/11/2023</t>
  </si>
  <si>
    <t>2/2/2023</t>
  </si>
  <si>
    <t>1/1/2023</t>
  </si>
  <si>
    <t>3/23/2024</t>
  </si>
  <si>
    <t>1/9/2024</t>
  </si>
  <si>
    <t>3/4/2023</t>
  </si>
  <si>
    <t>1/4/2024</t>
  </si>
  <si>
    <t>9/3/2023</t>
  </si>
  <si>
    <t>9/23/2024</t>
  </si>
  <si>
    <t>8/29/2023</t>
  </si>
  <si>
    <t>12/26/2023</t>
  </si>
  <si>
    <t>4/25/2024</t>
  </si>
  <si>
    <t>4/24/2023</t>
  </si>
  <si>
    <t>11/23/2024</t>
  </si>
  <si>
    <t>11/11/2023</t>
  </si>
  <si>
    <t>8/30/2023</t>
  </si>
  <si>
    <t>6/3/2024</t>
  </si>
  <si>
    <t>1/29/2024</t>
  </si>
  <si>
    <t>9/5/2024</t>
  </si>
  <si>
    <t>2/24/2023</t>
  </si>
  <si>
    <t>1/3/2023</t>
  </si>
  <si>
    <t>3/9/2024</t>
  </si>
  <si>
    <t>6/26/2023</t>
  </si>
  <si>
    <t>6/2/2024</t>
  </si>
  <si>
    <t>1/18/2023</t>
  </si>
  <si>
    <t>10/15/2023</t>
  </si>
  <si>
    <t>2/9/2023</t>
  </si>
  <si>
    <t>11/17/2024</t>
  </si>
  <si>
    <t>6/21/2024</t>
  </si>
  <si>
    <t>9/24/2024</t>
  </si>
  <si>
    <t>1/5/2023</t>
  </si>
  <si>
    <t>7/26/2023</t>
  </si>
  <si>
    <t>5/29/2023</t>
  </si>
  <si>
    <t>10/23/2023</t>
  </si>
  <si>
    <t>4/22/2023</t>
  </si>
  <si>
    <t>2/21/2023</t>
  </si>
  <si>
    <t>10/28/2024</t>
  </si>
  <si>
    <t>5/10/2024</t>
  </si>
  <si>
    <t>8/5/2023</t>
  </si>
  <si>
    <t>7/28/2024</t>
  </si>
  <si>
    <t>7/10/2024</t>
  </si>
  <si>
    <t>7/28/2023</t>
  </si>
  <si>
    <t>10/10/2024</t>
  </si>
  <si>
    <t>4/17/2023</t>
  </si>
  <si>
    <t>2/15/2023</t>
  </si>
  <si>
    <t>1/19/2024</t>
  </si>
  <si>
    <t>7/21/2023</t>
  </si>
  <si>
    <t>10/29/2024</t>
  </si>
  <si>
    <t>2/3/2024</t>
  </si>
  <si>
    <t>8/8/2023</t>
  </si>
  <si>
    <t>1/13/2024</t>
  </si>
  <si>
    <t>9/27/2024</t>
  </si>
  <si>
    <t>8/4/2023</t>
  </si>
  <si>
    <t>1/28/2023</t>
  </si>
  <si>
    <t>3/14/2024</t>
  </si>
  <si>
    <t>3/8/2023</t>
  </si>
  <si>
    <t>5/17/2024</t>
  </si>
  <si>
    <t>1/24/2023</t>
  </si>
  <si>
    <t>5/9/2024</t>
  </si>
  <si>
    <t>5/31/2023</t>
  </si>
  <si>
    <t>8/10/2024</t>
  </si>
  <si>
    <t>9/25/2024</t>
  </si>
  <si>
    <t>8/11/2023</t>
  </si>
  <si>
    <t>1/5/2024</t>
  </si>
  <si>
    <t>12/22/2023</t>
  </si>
  <si>
    <t>12/28/2023</t>
  </si>
  <si>
    <t>3/18/2023</t>
  </si>
  <si>
    <t>11/5/2024</t>
  </si>
  <si>
    <t>5/26/2023</t>
  </si>
  <si>
    <t>10/14/2024</t>
  </si>
  <si>
    <t>8/19/2024</t>
  </si>
  <si>
    <t>3/20/2023</t>
  </si>
  <si>
    <t>1/25/2023</t>
  </si>
  <si>
    <t>9/29/2023</t>
  </si>
  <si>
    <t>4/13/2024</t>
  </si>
  <si>
    <t>7/9/2023</t>
  </si>
  <si>
    <t>12/27/2022</t>
  </si>
  <si>
    <t>4/12/2023</t>
  </si>
  <si>
    <t>9/2/2024</t>
  </si>
  <si>
    <t>7/21/2024</t>
  </si>
  <si>
    <t>9/11/2024</t>
  </si>
  <si>
    <t>9/16/2024</t>
  </si>
  <si>
    <t>1/16/2024</t>
  </si>
  <si>
    <t>1/26/2023</t>
  </si>
  <si>
    <t>5/21/2023</t>
  </si>
  <si>
    <t>4/21/2024</t>
  </si>
  <si>
    <t>8/29/2024</t>
  </si>
  <si>
    <t>11/30/2023</t>
  </si>
  <si>
    <t>1/2/2024</t>
  </si>
  <si>
    <t>1/18/2024</t>
  </si>
  <si>
    <t>9/4/2023</t>
  </si>
  <si>
    <t>7/27/2024</t>
  </si>
  <si>
    <t>4/17/2024</t>
  </si>
  <si>
    <t>7/23/2024</t>
  </si>
  <si>
    <t>4/19/2024</t>
  </si>
  <si>
    <t>9/19/2023</t>
  </si>
  <si>
    <t>7/10/2023</t>
  </si>
  <si>
    <t>7/30/2024</t>
  </si>
  <si>
    <t>8/28/2023</t>
  </si>
  <si>
    <t>6/30/2024</t>
  </si>
  <si>
    <t>11/7/2023</t>
  </si>
  <si>
    <t>6/20/2024</t>
  </si>
  <si>
    <t>4/22/2024</t>
  </si>
  <si>
    <t>8/28/2024</t>
  </si>
  <si>
    <t>12/20/2022</t>
  </si>
  <si>
    <t>1/25/2024</t>
  </si>
  <si>
    <t>8/22/2024</t>
  </si>
  <si>
    <t>10/27/2023</t>
  </si>
  <si>
    <t>4/21/2023</t>
  </si>
  <si>
    <t>12/30/2023</t>
  </si>
  <si>
    <t>11/20/2024</t>
  </si>
  <si>
    <t>2/19/2024</t>
  </si>
  <si>
    <t>5/8/2024</t>
  </si>
  <si>
    <t>10/13/2024</t>
  </si>
  <si>
    <t>10/2/2024</t>
  </si>
  <si>
    <t>9/18/2024</t>
  </si>
  <si>
    <t>5/17/2023</t>
  </si>
  <si>
    <t>9/13/2024</t>
  </si>
  <si>
    <t>1/21/2024</t>
  </si>
  <si>
    <t>5/25/2023</t>
  </si>
  <si>
    <t>10/5/2024</t>
  </si>
  <si>
    <t>12/13/2023</t>
  </si>
  <si>
    <t>2/6/2024</t>
  </si>
  <si>
    <t>11/3/2024</t>
  </si>
  <si>
    <t>9/7/2024</t>
  </si>
  <si>
    <t>5/8/2023</t>
  </si>
  <si>
    <t>7/13/2024</t>
  </si>
  <si>
    <t>11/9/2023</t>
  </si>
  <si>
    <t>12/7/2023</t>
  </si>
  <si>
    <t>3/21/2024</t>
  </si>
  <si>
    <t>12/11/2023</t>
  </si>
  <si>
    <t>8/26/2023</t>
  </si>
  <si>
    <t>10/7/2024</t>
  </si>
  <si>
    <t>9/28/2023</t>
  </si>
  <si>
    <t>1/15/2023</t>
  </si>
  <si>
    <t>4/7/2023</t>
  </si>
  <si>
    <t>8/25/2023</t>
  </si>
  <si>
    <t>4/20/2023</t>
  </si>
  <si>
    <t>9/10/2023</t>
  </si>
  <si>
    <t>6/22/2024</t>
  </si>
  <si>
    <t>6/15/2023</t>
  </si>
  <si>
    <t>10/31/2023</t>
  </si>
  <si>
    <t>11/6/2023</t>
  </si>
  <si>
    <t>12/14/2023</t>
  </si>
  <si>
    <t>4/23/2024</t>
  </si>
  <si>
    <t>1/29/2023</t>
  </si>
  <si>
    <t>6/6/2024</t>
  </si>
  <si>
    <t>10/2/2023</t>
  </si>
  <si>
    <t>11/13/2023</t>
  </si>
  <si>
    <t>2/24/2024</t>
  </si>
  <si>
    <t>8/2/2024</t>
  </si>
  <si>
    <t>5/4/2024</t>
  </si>
  <si>
    <t>6/4/2023</t>
  </si>
  <si>
    <t>5/29/2024</t>
  </si>
  <si>
    <t>3/21/2023</t>
  </si>
  <si>
    <t>3/6/2024</t>
  </si>
  <si>
    <t>3/20/2024</t>
  </si>
  <si>
    <t>6/4/2024</t>
  </si>
  <si>
    <t>1/1/2024</t>
  </si>
  <si>
    <t>3/22/2024</t>
  </si>
  <si>
    <t>2/10/2023</t>
  </si>
  <si>
    <t>10/22/2024</t>
  </si>
  <si>
    <t>3/29/2023</t>
  </si>
  <si>
    <t>8/1/2024</t>
  </si>
  <si>
    <t>5/12/2024</t>
  </si>
  <si>
    <t>3/5/2023</t>
  </si>
  <si>
    <t>6/16/2024</t>
  </si>
  <si>
    <t>5/18/2023</t>
  </si>
  <si>
    <t>4/8/2023</t>
  </si>
  <si>
    <t>1/17/2023</t>
  </si>
  <si>
    <t>11/25/2024</t>
  </si>
  <si>
    <t>5/27/2023</t>
  </si>
  <si>
    <t>4/14/2024</t>
  </si>
  <si>
    <t>12/12/2023</t>
  </si>
  <si>
    <t>12/11/2024</t>
  </si>
  <si>
    <t>2/26/2023</t>
  </si>
  <si>
    <t>7/8/2023</t>
  </si>
  <si>
    <t>1/8/2023</t>
  </si>
  <si>
    <t>3/5/2024</t>
  </si>
  <si>
    <t>5/11/2024</t>
  </si>
  <si>
    <t>12/15/2023</t>
  </si>
  <si>
    <t>3/17/2023</t>
  </si>
  <si>
    <t>3/31/2024</t>
  </si>
  <si>
    <t>7/12/2024</t>
  </si>
  <si>
    <t>9/18/2023</t>
  </si>
  <si>
    <t>12/10/2024</t>
  </si>
  <si>
    <t>9/13/2023</t>
  </si>
  <si>
    <t>4/24/2024</t>
  </si>
  <si>
    <t>10/24/2024</t>
  </si>
  <si>
    <t>6/7/2024</t>
  </si>
  <si>
    <t>2/28/2024</t>
  </si>
  <si>
    <t>11/20/2023</t>
  </si>
  <si>
    <t>7/15/2024</t>
  </si>
  <si>
    <t>10/18/2024</t>
  </si>
  <si>
    <t>6/23/2023</t>
  </si>
  <si>
    <t>5/19/2023</t>
  </si>
  <si>
    <t>3/3/2023</t>
  </si>
  <si>
    <t>1/17/2024</t>
  </si>
  <si>
    <t>7/29/2023</t>
  </si>
  <si>
    <t>5/14/2024</t>
  </si>
  <si>
    <t>3/2/2023</t>
  </si>
  <si>
    <t>8/23/2023</t>
  </si>
  <si>
    <t>8/31/2023</t>
  </si>
  <si>
    <t>5/7/2023</t>
  </si>
  <si>
    <t>4/29/2024</t>
  </si>
  <si>
    <t>7/7/2023</t>
  </si>
  <si>
    <t>5/2/2024</t>
  </si>
  <si>
    <t>7/19/2024</t>
  </si>
  <si>
    <t>6/14/2023</t>
  </si>
  <si>
    <t>12/21/2023</t>
  </si>
  <si>
    <t>11/2/2024</t>
  </si>
  <si>
    <t>4/5/2023</t>
  </si>
  <si>
    <t>9/9/2023</t>
  </si>
  <si>
    <t>4/14/2023</t>
  </si>
  <si>
    <t>6/26/2024</t>
  </si>
  <si>
    <t>4/8/2024</t>
  </si>
  <si>
    <t>4/25/2023</t>
  </si>
  <si>
    <t>1/7/2024</t>
  </si>
  <si>
    <t>2/12/2024</t>
  </si>
  <si>
    <t>9/22/2024</t>
  </si>
  <si>
    <t>1/2/2023</t>
  </si>
  <si>
    <t>12/20/2023</t>
  </si>
  <si>
    <t>2/15/2024</t>
  </si>
  <si>
    <t>4/12/2024</t>
  </si>
  <si>
    <t>10/11/2024</t>
  </si>
  <si>
    <t>10/6/2023</t>
  </si>
  <si>
    <t>9/26/2023</t>
  </si>
  <si>
    <t>12/23/2022</t>
  </si>
  <si>
    <t>9/23/2023</t>
  </si>
  <si>
    <t>3/1/2024</t>
  </si>
  <si>
    <t>5/1/2023</t>
  </si>
  <si>
    <t>4/6/2023</t>
  </si>
  <si>
    <t>6/11/2024</t>
  </si>
  <si>
    <t>10/30/2023</t>
  </si>
  <si>
    <t>3/11/2024</t>
  </si>
  <si>
    <t>9/3/2024</t>
  </si>
  <si>
    <t>6/27/2023</t>
  </si>
  <si>
    <t>12/9/2024</t>
  </si>
  <si>
    <t>8/7/2023</t>
  </si>
  <si>
    <t>10/5/2023</t>
  </si>
  <si>
    <t>2/17/2024</t>
  </si>
  <si>
    <t>5/7/2024</t>
  </si>
  <si>
    <t>2/13/2023</t>
  </si>
  <si>
    <t>6/10/2024</t>
  </si>
  <si>
    <t>9/16/2023</t>
  </si>
  <si>
    <t>1/6/2024</t>
  </si>
  <si>
    <t>4/1/2024</t>
  </si>
  <si>
    <t>4/2/2024</t>
  </si>
  <si>
    <t>7/24/2024</t>
  </si>
  <si>
    <t>7/9/2024</t>
  </si>
  <si>
    <t>6/8/2024</t>
  </si>
  <si>
    <t>10/19/2024</t>
  </si>
  <si>
    <t>4/7/2024</t>
  </si>
  <si>
    <t>11/13/2024</t>
  </si>
  <si>
    <t>12/16/2023</t>
  </si>
  <si>
    <t>3/22/2023</t>
  </si>
  <si>
    <t>6/30/2023</t>
  </si>
  <si>
    <t>7/25/2024</t>
  </si>
  <si>
    <t>11/4/2023</t>
  </si>
  <si>
    <t>9/7/2023</t>
  </si>
  <si>
    <t>5/25/2024</t>
  </si>
  <si>
    <t>4/10/2023</t>
  </si>
  <si>
    <t>10/25/2024</t>
  </si>
  <si>
    <t>5/28/2023</t>
  </si>
  <si>
    <t>11/15/2023</t>
  </si>
  <si>
    <t>1/16/2023</t>
  </si>
  <si>
    <t>11/6/2024</t>
  </si>
  <si>
    <t>5/23/2024</t>
  </si>
  <si>
    <t>7/14/2024</t>
  </si>
  <si>
    <t>9/21/2023</t>
  </si>
  <si>
    <t>7/25/2023</t>
  </si>
  <si>
    <t>6/3/2023</t>
  </si>
  <si>
    <t>1/12/2023</t>
  </si>
  <si>
    <t>2/16/2023</t>
  </si>
  <si>
    <t>11/5/2023</t>
  </si>
  <si>
    <t>2/21/2024</t>
  </si>
  <si>
    <t>8/23/2024</t>
  </si>
  <si>
    <t>3/10/2023</t>
  </si>
  <si>
    <t>7/19/2023</t>
  </si>
  <si>
    <t>10/4/2023</t>
  </si>
  <si>
    <t>2/11/2023</t>
  </si>
  <si>
    <t>11/9/2024</t>
  </si>
  <si>
    <t>5/11/2023</t>
  </si>
  <si>
    <t>6/25/2024</t>
  </si>
  <si>
    <t>8/24/2023</t>
  </si>
  <si>
    <t>8/20/2024</t>
  </si>
  <si>
    <t>1/10/2023</t>
  </si>
  <si>
    <t>11/27/2024</t>
  </si>
  <si>
    <t>9/12/2023</t>
  </si>
  <si>
    <t>11/11/2024</t>
  </si>
  <si>
    <t>6/28/2024</t>
  </si>
  <si>
    <t>1/27/2024</t>
  </si>
  <si>
    <t>5/28/2024</t>
  </si>
  <si>
    <t>4/28/2023</t>
  </si>
  <si>
    <t>12/3/2023</t>
  </si>
  <si>
    <t>8/14/2024</t>
  </si>
  <si>
    <t>4/29/2023</t>
  </si>
  <si>
    <t>3/7/2024</t>
  </si>
  <si>
    <t>10/16/2024</t>
  </si>
  <si>
    <t>1/30/2023</t>
  </si>
  <si>
    <t>3/10/2024</t>
  </si>
  <si>
    <t>9/4/2024</t>
  </si>
  <si>
    <t>6/19/2024</t>
  </si>
  <si>
    <t>10/26/2023</t>
  </si>
  <si>
    <t>6/12/2024</t>
  </si>
  <si>
    <t>10/6/2024</t>
  </si>
  <si>
    <t>2/4/2023</t>
  </si>
  <si>
    <t>4/16/2023</t>
  </si>
  <si>
    <t>6/25/2023</t>
  </si>
  <si>
    <t>2/18/2023</t>
  </si>
  <si>
    <t>8/9/2024</t>
  </si>
  <si>
    <t>6/16/2023</t>
  </si>
  <si>
    <t>7/22/2023</t>
  </si>
  <si>
    <t>8/27/2023</t>
  </si>
  <si>
    <t>5/6/2024</t>
  </si>
  <si>
    <t>1/13/2023</t>
  </si>
  <si>
    <t>1/11/2023</t>
  </si>
  <si>
    <t>8/13/2023</t>
  </si>
  <si>
    <t>9/28/2024</t>
  </si>
  <si>
    <t>11/29/2023</t>
  </si>
  <si>
    <t>3/12/2023</t>
  </si>
  <si>
    <t>6/21/2023</t>
  </si>
  <si>
    <t>5/27/2024</t>
  </si>
  <si>
    <t>6/5/2024</t>
  </si>
  <si>
    <t>12/23/2023</t>
  </si>
  <si>
    <t>4/30/2024</t>
  </si>
  <si>
    <t>1/9/2023</t>
  </si>
  <si>
    <t>2/10/2024</t>
  </si>
  <si>
    <t>4/16/2024</t>
  </si>
  <si>
    <t>12/17/2023</t>
  </si>
  <si>
    <t>8/3/2024</t>
  </si>
  <si>
    <t>11/8/2023</t>
  </si>
  <si>
    <t>12/16/2024</t>
  </si>
  <si>
    <t>3/12/2024</t>
  </si>
  <si>
    <t>5/30/2023</t>
  </si>
  <si>
    <t>4/5/2024</t>
  </si>
  <si>
    <t>11/22/2023</t>
  </si>
  <si>
    <t>4/26/2024</t>
  </si>
  <si>
    <t>11/25/2023</t>
  </si>
  <si>
    <t>12/13/2024</t>
  </si>
  <si>
    <t>12/15/2024</t>
  </si>
  <si>
    <t>12/2/2024</t>
  </si>
  <si>
    <t>11/19/2024</t>
  </si>
  <si>
    <t>11/22/2024</t>
  </si>
  <si>
    <t>11/30/2024</t>
  </si>
  <si>
    <t>11/28/2024</t>
  </si>
  <si>
    <t>12/7/2024</t>
  </si>
  <si>
    <t>12/3/2024</t>
  </si>
  <si>
    <t>11/29/2024</t>
  </si>
  <si>
    <t>11/26/2024</t>
  </si>
  <si>
    <t>Action</t>
  </si>
  <si>
    <t>Drama</t>
  </si>
  <si>
    <t>Sci-Fi</t>
  </si>
  <si>
    <t>Documentary</t>
  </si>
  <si>
    <t>Horror</t>
  </si>
  <si>
    <t>Comedy</t>
  </si>
  <si>
    <t>Romance</t>
  </si>
  <si>
    <t>USA</t>
  </si>
  <si>
    <t>Canada</t>
  </si>
  <si>
    <t>UK</t>
  </si>
  <si>
    <t>India</t>
  </si>
  <si>
    <t>Australia</t>
  </si>
  <si>
    <t>Germany</t>
  </si>
  <si>
    <t>France</t>
  </si>
  <si>
    <t>PayPal</t>
  </si>
  <si>
    <t>Debit Card</t>
  </si>
  <si>
    <t>Credit Card</t>
  </si>
  <si>
    <t>Cryptocurrency</t>
  </si>
  <si>
    <t>Hindi</t>
  </si>
  <si>
    <t>German</t>
  </si>
  <si>
    <t>Mandarin</t>
  </si>
  <si>
    <t>Spanish</t>
  </si>
  <si>
    <t>English</t>
  </si>
  <si>
    <t>French</t>
  </si>
  <si>
    <t>Active</t>
  </si>
  <si>
    <t>Smartphone</t>
  </si>
  <si>
    <t>Desktop</t>
  </si>
  <si>
    <t>Smart TV</t>
  </si>
  <si>
    <t>Laptop</t>
  </si>
  <si>
    <t>Tablet</t>
  </si>
  <si>
    <t>35-44</t>
  </si>
  <si>
    <t>25-34</t>
  </si>
  <si>
    <t>18-24</t>
  </si>
  <si>
    <t>45-54</t>
  </si>
  <si>
    <t>55+</t>
  </si>
  <si>
    <t>Late Night</t>
  </si>
  <si>
    <t>Evening</t>
  </si>
  <si>
    <t>Morning</t>
  </si>
  <si>
    <t>Afternoon</t>
  </si>
  <si>
    <t>Row Labels</t>
  </si>
  <si>
    <t>Grand Total</t>
  </si>
  <si>
    <t>Sum of Monthly_Price</t>
  </si>
  <si>
    <t>Number Of User_ID</t>
  </si>
  <si>
    <t>Distribution of Users Across Different Price Tiers</t>
  </si>
  <si>
    <t>Monthly Revenue Based on Subscription Plans</t>
  </si>
  <si>
    <t>Column1</t>
  </si>
  <si>
    <t>Average of Watch_Hours</t>
  </si>
  <si>
    <t>Column Labels</t>
  </si>
  <si>
    <t>Count of User_ID</t>
  </si>
  <si>
    <t>First Device Used</t>
  </si>
  <si>
    <t>User_ID.</t>
  </si>
  <si>
    <t>Peak watch time trends</t>
  </si>
  <si>
    <t>Membership__Status.</t>
  </si>
  <si>
    <t>Column2</t>
  </si>
  <si>
    <t>1-500</t>
  </si>
  <si>
    <t>501-1000</t>
  </si>
  <si>
    <t>1001-1500</t>
  </si>
  <si>
    <t>1501-2000</t>
  </si>
  <si>
    <t>2001-2500</t>
  </si>
  <si>
    <t>2501-3000</t>
  </si>
  <si>
    <t>3001-3500</t>
  </si>
  <si>
    <t>3501-4000</t>
  </si>
  <si>
    <t>4001-4500</t>
  </si>
  <si>
    <t>4501-5000</t>
  </si>
  <si>
    <t>0-499</t>
  </si>
  <si>
    <t>500-999</t>
  </si>
  <si>
    <t>1000-1499</t>
  </si>
  <si>
    <t>1500-1999</t>
  </si>
  <si>
    <t>2000-2499</t>
  </si>
  <si>
    <t>2500-2999</t>
  </si>
  <si>
    <t>3000-3499</t>
  </si>
  <si>
    <t>3500-3999</t>
  </si>
  <si>
    <t>4000-4499</t>
  </si>
  <si>
    <t>4500-5000</t>
  </si>
  <si>
    <t>Loyalty_Points.</t>
  </si>
  <si>
    <t>Days_Since_Last_Login</t>
  </si>
  <si>
    <t>Column3</t>
  </si>
  <si>
    <t>Column4</t>
  </si>
  <si>
    <t>Column5</t>
  </si>
  <si>
    <t>Column6</t>
  </si>
  <si>
    <t>TRUE</t>
  </si>
  <si>
    <t>145-149</t>
  </si>
  <si>
    <t>150-154</t>
  </si>
  <si>
    <t>155-159</t>
  </si>
  <si>
    <t>160-164</t>
  </si>
  <si>
    <t>165-169</t>
  </si>
  <si>
    <t>170-174</t>
  </si>
  <si>
    <t>175-179</t>
  </si>
  <si>
    <t>Day_Since_Last_Login</t>
  </si>
  <si>
    <t xml:space="preserve"> User_ID</t>
  </si>
  <si>
    <t>(All)</t>
  </si>
  <si>
    <t>Content Download</t>
  </si>
  <si>
    <t>0-9</t>
  </si>
  <si>
    <t>10-19</t>
  </si>
  <si>
    <t>20-29</t>
  </si>
  <si>
    <t>30-39</t>
  </si>
  <si>
    <t>40-49</t>
  </si>
  <si>
    <t>50-59</t>
  </si>
  <si>
    <t>60-69</t>
  </si>
  <si>
    <t>70-79</t>
  </si>
  <si>
    <t>80-89</t>
  </si>
  <si>
    <t>90-100</t>
  </si>
  <si>
    <t>Last Login</t>
  </si>
  <si>
    <t>Column52</t>
  </si>
  <si>
    <t>Column53</t>
  </si>
  <si>
    <t>Start Month</t>
  </si>
  <si>
    <t>Start Date</t>
  </si>
  <si>
    <t>Join date 2</t>
  </si>
  <si>
    <t>User ID</t>
  </si>
  <si>
    <t>Monthly Price</t>
  </si>
  <si>
    <t xml:space="preserve"> Total_Movies_Watched</t>
  </si>
  <si>
    <t xml:space="preserve"> Total_Series_Watched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</si>
</sst>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0.00"/>
  </numFmts>
  <fonts count="4"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5">
    <border>
      <left/>
      <right/>
      <top/>
      <bottom/>
      <diagonal/>
    </border>
    <border>
      <left style="thin">
        <color auto="1"/>
      </left>
      <right style="thin">
        <color auto="1"/>
      </right>
      <top style="thin">
        <color auto="1"/>
      </top>
      <bottom style="thin">
        <color auto="1"/>
      </bottom>
      <diagonal/>
    </border>
    <border>
      <left/>
      <right/>
      <top/>
      <bottom style="thin">
        <color theme="4" tint="0.39997558519241921"/>
      </bottom>
      <diagonal/>
    </border>
    <border>
      <left/>
      <right/>
      <top style="thin">
        <color theme="4" tint="0.39997558519241921"/>
      </top>
      <bottom/>
      <diagonal/>
    </border>
    <border>
      <left style="thin">
        <color auto="1"/>
      </left>
      <right style="thin">
        <color auto="1"/>
      </right>
      <top/>
      <bottom style="thin">
        <color auto="1"/>
      </bottom>
      <diagonal/>
    </border>
  </borders>
  <cellStyleXfs count="2">
    <xf numFmtId="0" fontId="0" fillId="0" borderId="0"/>
    <xf numFmtId="9" fontId="3" fillId="0" borderId="0" applyFont="0" applyFill="0" applyBorder="0" applyAlignment="0" applyProtection="0"/>
  </cellStyleXfs>
  <cellXfs count="15">
    <xf numFmtId="0" fontId="0" fillId="0" borderId="0" xfId="0"/>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0" fontId="1" fillId="2" borderId="2" xfId="0" applyFont="1" applyFill="1" applyBorder="1"/>
    <xf numFmtId="0" fontId="1" fillId="2" borderId="3" xfId="0" applyFont="1" applyFill="1" applyBorder="1" applyAlignment="1">
      <alignment horizontal="left"/>
    </xf>
    <xf numFmtId="0" fontId="1" fillId="2" borderId="3" xfId="0" applyFont="1" applyFill="1" applyBorder="1"/>
    <xf numFmtId="0" fontId="1" fillId="0" borderId="4" xfId="0" applyFont="1" applyBorder="1" applyAlignment="1">
      <alignment horizontal="center" vertical="top"/>
    </xf>
    <xf numFmtId="164" fontId="0" fillId="0" borderId="0" xfId="0" applyNumberFormat="1"/>
    <xf numFmtId="164" fontId="0" fillId="0" borderId="0" xfId="0" applyNumberFormat="1" applyAlignment="1">
      <alignment horizontal="left"/>
    </xf>
    <xf numFmtId="1" fontId="0" fillId="0" borderId="0" xfId="0" applyNumberFormat="1"/>
    <xf numFmtId="1" fontId="1" fillId="2" borderId="3" xfId="0" applyNumberFormat="1" applyFont="1" applyFill="1" applyBorder="1"/>
    <xf numFmtId="14" fontId="0" fillId="0" borderId="0" xfId="0" applyNumberFormat="1"/>
    <xf numFmtId="0" fontId="0" fillId="0" borderId="0" xfId="0" applyNumberFormat="1"/>
    <xf numFmtId="9" fontId="0" fillId="0" borderId="0" xfId="1" applyFont="1"/>
  </cellXfs>
  <cellStyles count="2">
    <cellStyle name="Normal" xfId="0" builtinId="0"/>
    <cellStyle name="Percent" xfId="1" builtinId="5"/>
  </cellStyles>
  <dxfs count="24">
    <dxf>
      <numFmt numFmtId="1" formatCode="0"/>
    </dxf>
    <dxf>
      <numFmt numFmtId="1" formatCode="0"/>
    </dxf>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 formatCode="0"/>
    </dxf>
    <dxf>
      <numFmt numFmtId="1" formatCode="0"/>
    </dxf>
    <dxf>
      <numFmt numFmtId="1" formatCode="0"/>
    </dxf>
    <dxf>
      <numFmt numFmtId="1" formatCode="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pivotCacheDefinition" Target="pivotCache/pivotCacheDefinition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1.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[streaming_analysis_summary.xlsx]Monthly subscription plans!PivotTable1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Revenue Based on Subscription Plans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subscription plans'!$B$3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 subscription plans'!$A$4:$A$7</c:f>
              <c:strCache>
                <c:ptCount val="3"/>
                <c:pt idx="0">
                  <c:v>$7.99</c:v>
                </c:pt>
                <c:pt idx="1">
                  <c:v>$11.99</c:v>
                </c:pt>
                <c:pt idx="2">
                  <c:v>$15.99</c:v>
                </c:pt>
              </c:strCache>
            </c:strRef>
          </c:cat>
          <c:val>
            <c:numRef>
              <c:f>'Monthly subscription plans'!$B$4:$B$7</c:f>
              <c:numCache>
                <c:formatCode>[$$-409]#,##0.00</c:formatCode>
                <c:ptCount val="3"/>
                <c:pt idx="0">
                  <c:v>2580.7699999999877</c:v>
                </c:pt>
                <c:pt idx="1">
                  <c:v>4136.5499999999638</c:v>
                </c:pt>
                <c:pt idx="2">
                  <c:v>5308.6799999999566</c:v>
                </c:pt>
              </c:numCache>
            </c:numRef>
          </c:val>
          <c:extLst>
            <c:ext xmlns:c16="http://schemas.microsoft.com/office/drawing/2014/chart" uri="{C3380CC4-5D6E-409C-BE32-E72D297353CC}">
              <c16:uniqueId val="{00000000-45C6-4B0D-9AFA-F0D371536048}"/>
            </c:ext>
          </c:extLst>
        </c:ser>
        <c:dLbls>
          <c:showLegendKey val="0"/>
          <c:showVal val="0"/>
          <c:showCatName val="0"/>
          <c:showSerName val="0"/>
          <c:showPercent val="0"/>
          <c:showBubbleSize val="0"/>
        </c:dLbls>
        <c:gapWidth val="219"/>
        <c:overlap val="-27"/>
        <c:axId val="1578517615"/>
        <c:axId val="1578517135"/>
      </c:barChart>
      <c:catAx>
        <c:axId val="1578517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8517135"/>
        <c:crosses val="autoZero"/>
        <c:auto val="1"/>
        <c:lblAlgn val="ctr"/>
        <c:lblOffset val="100"/>
        <c:noMultiLvlLbl val="0"/>
      </c:catAx>
      <c:valAx>
        <c:axId val="1578517135"/>
        <c:scaling>
          <c:orientation val="minMax"/>
        </c:scaling>
        <c:delete val="0"/>
        <c:axPos val="l"/>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8517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[streaming_analysis_summary.xlsx]Distribution of users !PivotTable2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 of Users Across Different Price Tiers</a:t>
            </a:r>
          </a:p>
        </c:rich>
      </c:tx>
      <c:layout>
        <c:manualLayout>
          <c:xMode val="edge"/>
          <c:yMode val="edge"/>
          <c:x val="7.7138888888888882E-2"/>
          <c:y val="0.1332385535141440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'Distribution of users '!$B$3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B78F-4218-BD41-53672A5E7F14}"/>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B78F-4218-BD41-53672A5E7F14}"/>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B78F-4218-BD41-53672A5E7F1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'Distribution of users '!$A$4:$A$7</c:f>
              <c:strCache>
                <c:ptCount val="3"/>
                <c:pt idx="0">
                  <c:v>$7.99</c:v>
                </c:pt>
                <c:pt idx="1">
                  <c:v>$11.99</c:v>
                </c:pt>
                <c:pt idx="2">
                  <c:v>$15.99</c:v>
                </c:pt>
              </c:strCache>
            </c:strRef>
          </c:cat>
          <c:val>
            <c:numRef>
              <c:f>'Distribution of users '!$B$4:$B$7</c:f>
              <c:numCache>
                <c:formatCode>General</c:formatCode>
                <c:ptCount val="3"/>
                <c:pt idx="0">
                  <c:v>323</c:v>
                </c:pt>
                <c:pt idx="1">
                  <c:v>345</c:v>
                </c:pt>
                <c:pt idx="2">
                  <c:v>332</c:v>
                </c:pt>
              </c:numCache>
            </c:numRef>
          </c:val>
          <c:extLst>
            <c:ext xmlns:c16="http://schemas.microsoft.com/office/drawing/2014/chart" uri="{C3380CC4-5D6E-409C-BE32-E72D297353CC}">
              <c16:uniqueId val="{00000000-A1EE-4F0B-80AF-CCF516318368}"/>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[streaming_analysis_summary.xlsx]Average Watch Hours!PivotTable5</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Watch Hours'!$B$3</c:f>
              <c:strCache>
                <c:ptCount val="1"/>
                <c:pt idx="0">
                  <c:v>Total</c:v>
                </c:pt>
              </c:strCache>
            </c:strRef>
          </c:tx>
          <c:spPr>
            <a:solidFill>
              <a:schemeClr val="accent1"/>
            </a:solidFill>
            <a:ln>
              <a:noFill/>
            </a:ln>
            <a:effectLst/>
          </c:spPr>
          <c:invertIfNegative val="0"/>
          <c:cat>
            <c:strRef>
              <c:f>'Average Watch Hours'!$A$4:$A$1004</c:f>
              <c:strCache>
                <c:ptCount val="1000"/>
                <c:pt idx="0">
                  <c:v>1003</c:v>
                </c:pt>
                <c:pt idx="1">
                  <c:v>1005</c:v>
                </c:pt>
                <c:pt idx="2">
                  <c:v>1006</c:v>
                </c:pt>
                <c:pt idx="3">
                  <c:v>1035</c:v>
                </c:pt>
                <c:pt idx="4">
                  <c:v>1037</c:v>
                </c:pt>
                <c:pt idx="5">
                  <c:v>1050</c:v>
                </c:pt>
                <c:pt idx="6">
                  <c:v>1055</c:v>
                </c:pt>
                <c:pt idx="7">
                  <c:v>1062</c:v>
                </c:pt>
                <c:pt idx="8">
                  <c:v>1075</c:v>
                </c:pt>
                <c:pt idx="9">
                  <c:v>1081</c:v>
                </c:pt>
                <c:pt idx="10">
                  <c:v>1090</c:v>
                </c:pt>
                <c:pt idx="11">
                  <c:v>1101</c:v>
                </c:pt>
                <c:pt idx="12">
                  <c:v>1103</c:v>
                </c:pt>
                <c:pt idx="13">
                  <c:v>1110</c:v>
                </c:pt>
                <c:pt idx="14">
                  <c:v>1114</c:v>
                </c:pt>
                <c:pt idx="15">
                  <c:v>1118</c:v>
                </c:pt>
                <c:pt idx="16">
                  <c:v>1123</c:v>
                </c:pt>
                <c:pt idx="17">
                  <c:v>1148</c:v>
                </c:pt>
                <c:pt idx="18">
                  <c:v>1149</c:v>
                </c:pt>
                <c:pt idx="19">
                  <c:v>1150</c:v>
                </c:pt>
                <c:pt idx="20">
                  <c:v>1162</c:v>
                </c:pt>
                <c:pt idx="21">
                  <c:v>1169</c:v>
                </c:pt>
                <c:pt idx="22">
                  <c:v>1175</c:v>
                </c:pt>
                <c:pt idx="23">
                  <c:v>1179</c:v>
                </c:pt>
                <c:pt idx="24">
                  <c:v>1185</c:v>
                </c:pt>
                <c:pt idx="25">
                  <c:v>1194</c:v>
                </c:pt>
                <c:pt idx="26">
                  <c:v>1214</c:v>
                </c:pt>
                <c:pt idx="27">
                  <c:v>1215</c:v>
                </c:pt>
                <c:pt idx="28">
                  <c:v>1222</c:v>
                </c:pt>
                <c:pt idx="29">
                  <c:v>1228</c:v>
                </c:pt>
                <c:pt idx="30">
                  <c:v>1235</c:v>
                </c:pt>
                <c:pt idx="31">
                  <c:v>1253</c:v>
                </c:pt>
                <c:pt idx="32">
                  <c:v>1255</c:v>
                </c:pt>
                <c:pt idx="33">
                  <c:v>1257</c:v>
                </c:pt>
                <c:pt idx="34">
                  <c:v>1260</c:v>
                </c:pt>
                <c:pt idx="35">
                  <c:v>1269</c:v>
                </c:pt>
                <c:pt idx="36">
                  <c:v>1272</c:v>
                </c:pt>
                <c:pt idx="37">
                  <c:v>1282</c:v>
                </c:pt>
                <c:pt idx="38">
                  <c:v>1284</c:v>
                </c:pt>
                <c:pt idx="39">
                  <c:v>1300</c:v>
                </c:pt>
                <c:pt idx="40">
                  <c:v>1303</c:v>
                </c:pt>
                <c:pt idx="41">
                  <c:v>1333</c:v>
                </c:pt>
                <c:pt idx="42">
                  <c:v>1336</c:v>
                </c:pt>
                <c:pt idx="43">
                  <c:v>1337</c:v>
                </c:pt>
                <c:pt idx="44">
                  <c:v>1338</c:v>
                </c:pt>
                <c:pt idx="45">
                  <c:v>1354</c:v>
                </c:pt>
                <c:pt idx="46">
                  <c:v>1364</c:v>
                </c:pt>
                <c:pt idx="47">
                  <c:v>1373</c:v>
                </c:pt>
                <c:pt idx="48">
                  <c:v>1379</c:v>
                </c:pt>
                <c:pt idx="49">
                  <c:v>1385</c:v>
                </c:pt>
                <c:pt idx="50">
                  <c:v>1388</c:v>
                </c:pt>
                <c:pt idx="51">
                  <c:v>1390</c:v>
                </c:pt>
                <c:pt idx="52">
                  <c:v>1393</c:v>
                </c:pt>
                <c:pt idx="53">
                  <c:v>1408</c:v>
                </c:pt>
                <c:pt idx="54">
                  <c:v>1413</c:v>
                </c:pt>
                <c:pt idx="55">
                  <c:v>1419</c:v>
                </c:pt>
                <c:pt idx="56">
                  <c:v>1420</c:v>
                </c:pt>
                <c:pt idx="57">
                  <c:v>1425</c:v>
                </c:pt>
                <c:pt idx="58">
                  <c:v>1433</c:v>
                </c:pt>
                <c:pt idx="59">
                  <c:v>1443</c:v>
                </c:pt>
                <c:pt idx="60">
                  <c:v>1481</c:v>
                </c:pt>
                <c:pt idx="61">
                  <c:v>1495</c:v>
                </c:pt>
                <c:pt idx="62">
                  <c:v>1528</c:v>
                </c:pt>
                <c:pt idx="63">
                  <c:v>1534</c:v>
                </c:pt>
                <c:pt idx="64">
                  <c:v>1539</c:v>
                </c:pt>
                <c:pt idx="65">
                  <c:v>1570</c:v>
                </c:pt>
                <c:pt idx="66">
                  <c:v>1575</c:v>
                </c:pt>
                <c:pt idx="67">
                  <c:v>1576</c:v>
                </c:pt>
                <c:pt idx="68">
                  <c:v>1609</c:v>
                </c:pt>
                <c:pt idx="69">
                  <c:v>1612</c:v>
                </c:pt>
                <c:pt idx="70">
                  <c:v>1635</c:v>
                </c:pt>
                <c:pt idx="71">
                  <c:v>1636</c:v>
                </c:pt>
                <c:pt idx="72">
                  <c:v>1637</c:v>
                </c:pt>
                <c:pt idx="73">
                  <c:v>1650</c:v>
                </c:pt>
                <c:pt idx="74">
                  <c:v>1661</c:v>
                </c:pt>
                <c:pt idx="75">
                  <c:v>1665</c:v>
                </c:pt>
                <c:pt idx="76">
                  <c:v>1672</c:v>
                </c:pt>
                <c:pt idx="77">
                  <c:v>1674</c:v>
                </c:pt>
                <c:pt idx="78">
                  <c:v>1687</c:v>
                </c:pt>
                <c:pt idx="79">
                  <c:v>1691</c:v>
                </c:pt>
                <c:pt idx="80">
                  <c:v>1697</c:v>
                </c:pt>
                <c:pt idx="81">
                  <c:v>1699</c:v>
                </c:pt>
                <c:pt idx="82">
                  <c:v>1714</c:v>
                </c:pt>
                <c:pt idx="83">
                  <c:v>1715</c:v>
                </c:pt>
                <c:pt idx="84">
                  <c:v>1754</c:v>
                </c:pt>
                <c:pt idx="85">
                  <c:v>1765</c:v>
                </c:pt>
                <c:pt idx="86">
                  <c:v>1776</c:v>
                </c:pt>
                <c:pt idx="87">
                  <c:v>1782</c:v>
                </c:pt>
                <c:pt idx="88">
                  <c:v>1784</c:v>
                </c:pt>
                <c:pt idx="89">
                  <c:v>1790</c:v>
                </c:pt>
                <c:pt idx="90">
                  <c:v>1798</c:v>
                </c:pt>
                <c:pt idx="91">
                  <c:v>1801</c:v>
                </c:pt>
                <c:pt idx="92">
                  <c:v>1805</c:v>
                </c:pt>
                <c:pt idx="93">
                  <c:v>1813</c:v>
                </c:pt>
                <c:pt idx="94">
                  <c:v>1831</c:v>
                </c:pt>
                <c:pt idx="95">
                  <c:v>1846</c:v>
                </c:pt>
                <c:pt idx="96">
                  <c:v>1851</c:v>
                </c:pt>
                <c:pt idx="97">
                  <c:v>1856</c:v>
                </c:pt>
                <c:pt idx="98">
                  <c:v>1857</c:v>
                </c:pt>
                <c:pt idx="99">
                  <c:v>1897</c:v>
                </c:pt>
                <c:pt idx="100">
                  <c:v>1912</c:v>
                </c:pt>
                <c:pt idx="101">
                  <c:v>1922</c:v>
                </c:pt>
                <c:pt idx="102">
                  <c:v>1932</c:v>
                </c:pt>
                <c:pt idx="103">
                  <c:v>1947</c:v>
                </c:pt>
                <c:pt idx="104">
                  <c:v>1953</c:v>
                </c:pt>
                <c:pt idx="105">
                  <c:v>1970</c:v>
                </c:pt>
                <c:pt idx="106">
                  <c:v>1976</c:v>
                </c:pt>
                <c:pt idx="107">
                  <c:v>2011</c:v>
                </c:pt>
                <c:pt idx="108">
                  <c:v>2039</c:v>
                </c:pt>
                <c:pt idx="109">
                  <c:v>2040</c:v>
                </c:pt>
                <c:pt idx="110">
                  <c:v>2057</c:v>
                </c:pt>
                <c:pt idx="111">
                  <c:v>2062</c:v>
                </c:pt>
                <c:pt idx="112">
                  <c:v>2075</c:v>
                </c:pt>
                <c:pt idx="113">
                  <c:v>2079</c:v>
                </c:pt>
                <c:pt idx="114">
                  <c:v>2086</c:v>
                </c:pt>
                <c:pt idx="115">
                  <c:v>2095</c:v>
                </c:pt>
                <c:pt idx="116">
                  <c:v>2099</c:v>
                </c:pt>
                <c:pt idx="117">
                  <c:v>2146</c:v>
                </c:pt>
                <c:pt idx="118">
                  <c:v>2147</c:v>
                </c:pt>
                <c:pt idx="119">
                  <c:v>2150</c:v>
                </c:pt>
                <c:pt idx="120">
                  <c:v>2154</c:v>
                </c:pt>
                <c:pt idx="121">
                  <c:v>2165</c:v>
                </c:pt>
                <c:pt idx="122">
                  <c:v>2170</c:v>
                </c:pt>
                <c:pt idx="123">
                  <c:v>2180</c:v>
                </c:pt>
                <c:pt idx="124">
                  <c:v>2186</c:v>
                </c:pt>
                <c:pt idx="125">
                  <c:v>2190</c:v>
                </c:pt>
                <c:pt idx="126">
                  <c:v>2214</c:v>
                </c:pt>
                <c:pt idx="127">
                  <c:v>2220</c:v>
                </c:pt>
                <c:pt idx="128">
                  <c:v>2237</c:v>
                </c:pt>
                <c:pt idx="129">
                  <c:v>2243</c:v>
                </c:pt>
                <c:pt idx="130">
                  <c:v>2291</c:v>
                </c:pt>
                <c:pt idx="131">
                  <c:v>2306</c:v>
                </c:pt>
                <c:pt idx="132">
                  <c:v>2319</c:v>
                </c:pt>
                <c:pt idx="133">
                  <c:v>2321</c:v>
                </c:pt>
                <c:pt idx="134">
                  <c:v>2324</c:v>
                </c:pt>
                <c:pt idx="135">
                  <c:v>2334</c:v>
                </c:pt>
                <c:pt idx="136">
                  <c:v>2361</c:v>
                </c:pt>
                <c:pt idx="137">
                  <c:v>2363</c:v>
                </c:pt>
                <c:pt idx="138">
                  <c:v>2381</c:v>
                </c:pt>
                <c:pt idx="139">
                  <c:v>2382</c:v>
                </c:pt>
                <c:pt idx="140">
                  <c:v>2396</c:v>
                </c:pt>
                <c:pt idx="141">
                  <c:v>2400</c:v>
                </c:pt>
                <c:pt idx="142">
                  <c:v>2401</c:v>
                </c:pt>
                <c:pt idx="143">
                  <c:v>2410</c:v>
                </c:pt>
                <c:pt idx="144">
                  <c:v>2418</c:v>
                </c:pt>
                <c:pt idx="145">
                  <c:v>2428</c:v>
                </c:pt>
                <c:pt idx="146">
                  <c:v>2441</c:v>
                </c:pt>
                <c:pt idx="147">
                  <c:v>2457</c:v>
                </c:pt>
                <c:pt idx="148">
                  <c:v>2466</c:v>
                </c:pt>
                <c:pt idx="149">
                  <c:v>2472</c:v>
                </c:pt>
                <c:pt idx="150">
                  <c:v>2477</c:v>
                </c:pt>
                <c:pt idx="151">
                  <c:v>2480</c:v>
                </c:pt>
                <c:pt idx="152">
                  <c:v>2481</c:v>
                </c:pt>
                <c:pt idx="153">
                  <c:v>2482</c:v>
                </c:pt>
                <c:pt idx="154">
                  <c:v>2490</c:v>
                </c:pt>
                <c:pt idx="155">
                  <c:v>2497</c:v>
                </c:pt>
                <c:pt idx="156">
                  <c:v>2498</c:v>
                </c:pt>
                <c:pt idx="157">
                  <c:v>2504</c:v>
                </c:pt>
                <c:pt idx="158">
                  <c:v>2517</c:v>
                </c:pt>
                <c:pt idx="159">
                  <c:v>2518</c:v>
                </c:pt>
                <c:pt idx="160">
                  <c:v>2521</c:v>
                </c:pt>
                <c:pt idx="161">
                  <c:v>2533</c:v>
                </c:pt>
                <c:pt idx="162">
                  <c:v>2536</c:v>
                </c:pt>
                <c:pt idx="163">
                  <c:v>2546</c:v>
                </c:pt>
                <c:pt idx="164">
                  <c:v>2549</c:v>
                </c:pt>
                <c:pt idx="165">
                  <c:v>2565</c:v>
                </c:pt>
                <c:pt idx="166">
                  <c:v>2581</c:v>
                </c:pt>
                <c:pt idx="167">
                  <c:v>2593</c:v>
                </c:pt>
                <c:pt idx="168">
                  <c:v>2603</c:v>
                </c:pt>
                <c:pt idx="169">
                  <c:v>2613</c:v>
                </c:pt>
                <c:pt idx="170">
                  <c:v>2639</c:v>
                </c:pt>
                <c:pt idx="171">
                  <c:v>2647</c:v>
                </c:pt>
                <c:pt idx="172">
                  <c:v>2660</c:v>
                </c:pt>
                <c:pt idx="173">
                  <c:v>2664</c:v>
                </c:pt>
                <c:pt idx="174">
                  <c:v>2675</c:v>
                </c:pt>
                <c:pt idx="175">
                  <c:v>2690</c:v>
                </c:pt>
                <c:pt idx="176">
                  <c:v>2697</c:v>
                </c:pt>
                <c:pt idx="177">
                  <c:v>2701</c:v>
                </c:pt>
                <c:pt idx="178">
                  <c:v>2714</c:v>
                </c:pt>
                <c:pt idx="179">
                  <c:v>2723</c:v>
                </c:pt>
                <c:pt idx="180">
                  <c:v>2727</c:v>
                </c:pt>
                <c:pt idx="181">
                  <c:v>2731</c:v>
                </c:pt>
                <c:pt idx="182">
                  <c:v>2734</c:v>
                </c:pt>
                <c:pt idx="183">
                  <c:v>2739</c:v>
                </c:pt>
                <c:pt idx="184">
                  <c:v>2766</c:v>
                </c:pt>
                <c:pt idx="185">
                  <c:v>2784</c:v>
                </c:pt>
                <c:pt idx="186">
                  <c:v>2788</c:v>
                </c:pt>
                <c:pt idx="187">
                  <c:v>2808</c:v>
                </c:pt>
                <c:pt idx="188">
                  <c:v>2820</c:v>
                </c:pt>
                <c:pt idx="189">
                  <c:v>2829</c:v>
                </c:pt>
                <c:pt idx="190">
                  <c:v>2830</c:v>
                </c:pt>
                <c:pt idx="191">
                  <c:v>2836</c:v>
                </c:pt>
                <c:pt idx="192">
                  <c:v>2847</c:v>
                </c:pt>
                <c:pt idx="193">
                  <c:v>2851</c:v>
                </c:pt>
                <c:pt idx="194">
                  <c:v>2854</c:v>
                </c:pt>
                <c:pt idx="195">
                  <c:v>2884</c:v>
                </c:pt>
                <c:pt idx="196">
                  <c:v>2886</c:v>
                </c:pt>
                <c:pt idx="197">
                  <c:v>2904</c:v>
                </c:pt>
                <c:pt idx="198">
                  <c:v>2908</c:v>
                </c:pt>
                <c:pt idx="199">
                  <c:v>2914</c:v>
                </c:pt>
                <c:pt idx="200">
                  <c:v>2942</c:v>
                </c:pt>
                <c:pt idx="201">
                  <c:v>2960</c:v>
                </c:pt>
                <c:pt idx="202">
                  <c:v>2981</c:v>
                </c:pt>
                <c:pt idx="203">
                  <c:v>2995</c:v>
                </c:pt>
                <c:pt idx="204">
                  <c:v>3004</c:v>
                </c:pt>
                <c:pt idx="205">
                  <c:v>3009</c:v>
                </c:pt>
                <c:pt idx="206">
                  <c:v>3010</c:v>
                </c:pt>
                <c:pt idx="207">
                  <c:v>3035</c:v>
                </c:pt>
                <c:pt idx="208">
                  <c:v>3078</c:v>
                </c:pt>
                <c:pt idx="209">
                  <c:v>3083</c:v>
                </c:pt>
                <c:pt idx="210">
                  <c:v>3102</c:v>
                </c:pt>
                <c:pt idx="211">
                  <c:v>3119</c:v>
                </c:pt>
                <c:pt idx="212">
                  <c:v>3131</c:v>
                </c:pt>
                <c:pt idx="213">
                  <c:v>3135</c:v>
                </c:pt>
                <c:pt idx="214">
                  <c:v>3162</c:v>
                </c:pt>
                <c:pt idx="215">
                  <c:v>3163</c:v>
                </c:pt>
                <c:pt idx="216">
                  <c:v>3164</c:v>
                </c:pt>
                <c:pt idx="217">
                  <c:v>3168</c:v>
                </c:pt>
                <c:pt idx="218">
                  <c:v>3173</c:v>
                </c:pt>
                <c:pt idx="219">
                  <c:v>3178</c:v>
                </c:pt>
                <c:pt idx="220">
                  <c:v>3195</c:v>
                </c:pt>
                <c:pt idx="221">
                  <c:v>3202</c:v>
                </c:pt>
                <c:pt idx="222">
                  <c:v>3209</c:v>
                </c:pt>
                <c:pt idx="223">
                  <c:v>3214</c:v>
                </c:pt>
                <c:pt idx="224">
                  <c:v>3217</c:v>
                </c:pt>
                <c:pt idx="225">
                  <c:v>3234</c:v>
                </c:pt>
                <c:pt idx="226">
                  <c:v>3255</c:v>
                </c:pt>
                <c:pt idx="227">
                  <c:v>3261</c:v>
                </c:pt>
                <c:pt idx="228">
                  <c:v>3264</c:v>
                </c:pt>
                <c:pt idx="229">
                  <c:v>3287</c:v>
                </c:pt>
                <c:pt idx="230">
                  <c:v>3325</c:v>
                </c:pt>
                <c:pt idx="231">
                  <c:v>3334</c:v>
                </c:pt>
                <c:pt idx="232">
                  <c:v>3354</c:v>
                </c:pt>
                <c:pt idx="233">
                  <c:v>3379</c:v>
                </c:pt>
                <c:pt idx="234">
                  <c:v>3393</c:v>
                </c:pt>
                <c:pt idx="235">
                  <c:v>3395</c:v>
                </c:pt>
                <c:pt idx="236">
                  <c:v>3427</c:v>
                </c:pt>
                <c:pt idx="237">
                  <c:v>3437</c:v>
                </c:pt>
                <c:pt idx="238">
                  <c:v>3440</c:v>
                </c:pt>
                <c:pt idx="239">
                  <c:v>3443</c:v>
                </c:pt>
                <c:pt idx="240">
                  <c:v>3457</c:v>
                </c:pt>
                <c:pt idx="241">
                  <c:v>3469</c:v>
                </c:pt>
                <c:pt idx="242">
                  <c:v>3472</c:v>
                </c:pt>
                <c:pt idx="243">
                  <c:v>3496</c:v>
                </c:pt>
                <c:pt idx="244">
                  <c:v>3498</c:v>
                </c:pt>
                <c:pt idx="245">
                  <c:v>3530</c:v>
                </c:pt>
                <c:pt idx="246">
                  <c:v>3532</c:v>
                </c:pt>
                <c:pt idx="247">
                  <c:v>3554</c:v>
                </c:pt>
                <c:pt idx="248">
                  <c:v>3558</c:v>
                </c:pt>
                <c:pt idx="249">
                  <c:v>3572</c:v>
                </c:pt>
                <c:pt idx="250">
                  <c:v>3593</c:v>
                </c:pt>
                <c:pt idx="251">
                  <c:v>3603</c:v>
                </c:pt>
                <c:pt idx="252">
                  <c:v>3618</c:v>
                </c:pt>
                <c:pt idx="253">
                  <c:v>3620</c:v>
                </c:pt>
                <c:pt idx="254">
                  <c:v>3622</c:v>
                </c:pt>
                <c:pt idx="255">
                  <c:v>3633</c:v>
                </c:pt>
                <c:pt idx="256">
                  <c:v>3639</c:v>
                </c:pt>
                <c:pt idx="257">
                  <c:v>3654</c:v>
                </c:pt>
                <c:pt idx="258">
                  <c:v>3677</c:v>
                </c:pt>
                <c:pt idx="259">
                  <c:v>3687</c:v>
                </c:pt>
                <c:pt idx="260">
                  <c:v>3699</c:v>
                </c:pt>
                <c:pt idx="261">
                  <c:v>3724</c:v>
                </c:pt>
                <c:pt idx="262">
                  <c:v>3745</c:v>
                </c:pt>
                <c:pt idx="263">
                  <c:v>3762</c:v>
                </c:pt>
                <c:pt idx="264">
                  <c:v>3763</c:v>
                </c:pt>
                <c:pt idx="265">
                  <c:v>3779</c:v>
                </c:pt>
                <c:pt idx="266">
                  <c:v>3781</c:v>
                </c:pt>
                <c:pt idx="267">
                  <c:v>3797</c:v>
                </c:pt>
                <c:pt idx="268">
                  <c:v>3806</c:v>
                </c:pt>
                <c:pt idx="269">
                  <c:v>3810</c:v>
                </c:pt>
                <c:pt idx="270">
                  <c:v>3822</c:v>
                </c:pt>
                <c:pt idx="271">
                  <c:v>3826</c:v>
                </c:pt>
                <c:pt idx="272">
                  <c:v>3847</c:v>
                </c:pt>
                <c:pt idx="273">
                  <c:v>3858</c:v>
                </c:pt>
                <c:pt idx="274">
                  <c:v>3866</c:v>
                </c:pt>
                <c:pt idx="275">
                  <c:v>3877</c:v>
                </c:pt>
                <c:pt idx="276">
                  <c:v>3882</c:v>
                </c:pt>
                <c:pt idx="277">
                  <c:v>3888</c:v>
                </c:pt>
                <c:pt idx="278">
                  <c:v>3892</c:v>
                </c:pt>
                <c:pt idx="279">
                  <c:v>3898</c:v>
                </c:pt>
                <c:pt idx="280">
                  <c:v>3904</c:v>
                </c:pt>
                <c:pt idx="281">
                  <c:v>3910</c:v>
                </c:pt>
                <c:pt idx="282">
                  <c:v>3918</c:v>
                </c:pt>
                <c:pt idx="283">
                  <c:v>3926</c:v>
                </c:pt>
                <c:pt idx="284">
                  <c:v>3941</c:v>
                </c:pt>
                <c:pt idx="285">
                  <c:v>3951</c:v>
                </c:pt>
                <c:pt idx="286">
                  <c:v>3959</c:v>
                </c:pt>
                <c:pt idx="287">
                  <c:v>3969</c:v>
                </c:pt>
                <c:pt idx="288">
                  <c:v>3976</c:v>
                </c:pt>
                <c:pt idx="289">
                  <c:v>3978</c:v>
                </c:pt>
                <c:pt idx="290">
                  <c:v>3984</c:v>
                </c:pt>
                <c:pt idx="291">
                  <c:v>3985</c:v>
                </c:pt>
                <c:pt idx="292">
                  <c:v>3992</c:v>
                </c:pt>
                <c:pt idx="293">
                  <c:v>4002</c:v>
                </c:pt>
                <c:pt idx="294">
                  <c:v>4019</c:v>
                </c:pt>
                <c:pt idx="295">
                  <c:v>4020</c:v>
                </c:pt>
                <c:pt idx="296">
                  <c:v>4024</c:v>
                </c:pt>
                <c:pt idx="297">
                  <c:v>4027</c:v>
                </c:pt>
                <c:pt idx="298">
                  <c:v>4028</c:v>
                </c:pt>
                <c:pt idx="299">
                  <c:v>4029</c:v>
                </c:pt>
                <c:pt idx="300">
                  <c:v>4037</c:v>
                </c:pt>
                <c:pt idx="301">
                  <c:v>4044</c:v>
                </c:pt>
                <c:pt idx="302">
                  <c:v>4048</c:v>
                </c:pt>
                <c:pt idx="303">
                  <c:v>4057</c:v>
                </c:pt>
                <c:pt idx="304">
                  <c:v>4066</c:v>
                </c:pt>
                <c:pt idx="305">
                  <c:v>4079</c:v>
                </c:pt>
                <c:pt idx="306">
                  <c:v>4083</c:v>
                </c:pt>
                <c:pt idx="307">
                  <c:v>4089</c:v>
                </c:pt>
                <c:pt idx="308">
                  <c:v>4097</c:v>
                </c:pt>
                <c:pt idx="309">
                  <c:v>4103</c:v>
                </c:pt>
                <c:pt idx="310">
                  <c:v>4104</c:v>
                </c:pt>
                <c:pt idx="311">
                  <c:v>4110</c:v>
                </c:pt>
                <c:pt idx="312">
                  <c:v>4111</c:v>
                </c:pt>
                <c:pt idx="313">
                  <c:v>4114</c:v>
                </c:pt>
                <c:pt idx="314">
                  <c:v>4115</c:v>
                </c:pt>
                <c:pt idx="315">
                  <c:v>4118</c:v>
                </c:pt>
                <c:pt idx="316">
                  <c:v>4129</c:v>
                </c:pt>
                <c:pt idx="317">
                  <c:v>4155</c:v>
                </c:pt>
                <c:pt idx="318">
                  <c:v>4171</c:v>
                </c:pt>
                <c:pt idx="319">
                  <c:v>4191</c:v>
                </c:pt>
                <c:pt idx="320">
                  <c:v>4197</c:v>
                </c:pt>
                <c:pt idx="321">
                  <c:v>4204</c:v>
                </c:pt>
                <c:pt idx="322">
                  <c:v>4205</c:v>
                </c:pt>
                <c:pt idx="323">
                  <c:v>4206</c:v>
                </c:pt>
                <c:pt idx="324">
                  <c:v>4210</c:v>
                </c:pt>
                <c:pt idx="325">
                  <c:v>4211</c:v>
                </c:pt>
                <c:pt idx="326">
                  <c:v>4213</c:v>
                </c:pt>
                <c:pt idx="327">
                  <c:v>4216</c:v>
                </c:pt>
                <c:pt idx="328">
                  <c:v>4234</c:v>
                </c:pt>
                <c:pt idx="329">
                  <c:v>4239</c:v>
                </c:pt>
                <c:pt idx="330">
                  <c:v>4242</c:v>
                </c:pt>
                <c:pt idx="331">
                  <c:v>4243</c:v>
                </c:pt>
                <c:pt idx="332">
                  <c:v>4246</c:v>
                </c:pt>
                <c:pt idx="333">
                  <c:v>4254</c:v>
                </c:pt>
                <c:pt idx="334">
                  <c:v>4260</c:v>
                </c:pt>
                <c:pt idx="335">
                  <c:v>4302</c:v>
                </c:pt>
                <c:pt idx="336">
                  <c:v>4303</c:v>
                </c:pt>
                <c:pt idx="337">
                  <c:v>4314</c:v>
                </c:pt>
                <c:pt idx="338">
                  <c:v>4320</c:v>
                </c:pt>
                <c:pt idx="339">
                  <c:v>4328</c:v>
                </c:pt>
                <c:pt idx="340">
                  <c:v>4336</c:v>
                </c:pt>
                <c:pt idx="341">
                  <c:v>4340</c:v>
                </c:pt>
                <c:pt idx="342">
                  <c:v>4341</c:v>
                </c:pt>
                <c:pt idx="343">
                  <c:v>4346</c:v>
                </c:pt>
                <c:pt idx="344">
                  <c:v>4351</c:v>
                </c:pt>
                <c:pt idx="345">
                  <c:v>4364</c:v>
                </c:pt>
                <c:pt idx="346">
                  <c:v>4372</c:v>
                </c:pt>
                <c:pt idx="347">
                  <c:v>4383</c:v>
                </c:pt>
                <c:pt idx="348">
                  <c:v>4392</c:v>
                </c:pt>
                <c:pt idx="349">
                  <c:v>4396</c:v>
                </c:pt>
                <c:pt idx="350">
                  <c:v>4401</c:v>
                </c:pt>
                <c:pt idx="351">
                  <c:v>4408</c:v>
                </c:pt>
                <c:pt idx="352">
                  <c:v>4427</c:v>
                </c:pt>
                <c:pt idx="353">
                  <c:v>4448</c:v>
                </c:pt>
                <c:pt idx="354">
                  <c:v>4458</c:v>
                </c:pt>
                <c:pt idx="355">
                  <c:v>4463</c:v>
                </c:pt>
                <c:pt idx="356">
                  <c:v>4466</c:v>
                </c:pt>
                <c:pt idx="357">
                  <c:v>4471</c:v>
                </c:pt>
                <c:pt idx="358">
                  <c:v>4475</c:v>
                </c:pt>
                <c:pt idx="359">
                  <c:v>4477</c:v>
                </c:pt>
                <c:pt idx="360">
                  <c:v>4479</c:v>
                </c:pt>
                <c:pt idx="361">
                  <c:v>4486</c:v>
                </c:pt>
                <c:pt idx="362">
                  <c:v>4488</c:v>
                </c:pt>
                <c:pt idx="363">
                  <c:v>4497</c:v>
                </c:pt>
                <c:pt idx="364">
                  <c:v>4511</c:v>
                </c:pt>
                <c:pt idx="365">
                  <c:v>4512</c:v>
                </c:pt>
                <c:pt idx="366">
                  <c:v>4530</c:v>
                </c:pt>
                <c:pt idx="367">
                  <c:v>4538</c:v>
                </c:pt>
                <c:pt idx="368">
                  <c:v>4540</c:v>
                </c:pt>
                <c:pt idx="369">
                  <c:v>4548</c:v>
                </c:pt>
                <c:pt idx="370">
                  <c:v>4551</c:v>
                </c:pt>
                <c:pt idx="371">
                  <c:v>4553</c:v>
                </c:pt>
                <c:pt idx="372">
                  <c:v>4556</c:v>
                </c:pt>
                <c:pt idx="373">
                  <c:v>4558</c:v>
                </c:pt>
                <c:pt idx="374">
                  <c:v>4576</c:v>
                </c:pt>
                <c:pt idx="375">
                  <c:v>4577</c:v>
                </c:pt>
                <c:pt idx="376">
                  <c:v>4584</c:v>
                </c:pt>
                <c:pt idx="377">
                  <c:v>4586</c:v>
                </c:pt>
                <c:pt idx="378">
                  <c:v>4590</c:v>
                </c:pt>
                <c:pt idx="379">
                  <c:v>4597</c:v>
                </c:pt>
                <c:pt idx="380">
                  <c:v>4608</c:v>
                </c:pt>
                <c:pt idx="381">
                  <c:v>4613</c:v>
                </c:pt>
                <c:pt idx="382">
                  <c:v>4622</c:v>
                </c:pt>
                <c:pt idx="383">
                  <c:v>4641</c:v>
                </c:pt>
                <c:pt idx="384">
                  <c:v>4645</c:v>
                </c:pt>
                <c:pt idx="385">
                  <c:v>4656</c:v>
                </c:pt>
                <c:pt idx="386">
                  <c:v>4668</c:v>
                </c:pt>
                <c:pt idx="387">
                  <c:v>4680</c:v>
                </c:pt>
                <c:pt idx="388">
                  <c:v>4696</c:v>
                </c:pt>
                <c:pt idx="389">
                  <c:v>4700</c:v>
                </c:pt>
                <c:pt idx="390">
                  <c:v>4702</c:v>
                </c:pt>
                <c:pt idx="391">
                  <c:v>4706</c:v>
                </c:pt>
                <c:pt idx="392">
                  <c:v>4709</c:v>
                </c:pt>
                <c:pt idx="393">
                  <c:v>4714</c:v>
                </c:pt>
                <c:pt idx="394">
                  <c:v>4718</c:v>
                </c:pt>
                <c:pt idx="395">
                  <c:v>4738</c:v>
                </c:pt>
                <c:pt idx="396">
                  <c:v>4745</c:v>
                </c:pt>
                <c:pt idx="397">
                  <c:v>4747</c:v>
                </c:pt>
                <c:pt idx="398">
                  <c:v>4763</c:v>
                </c:pt>
                <c:pt idx="399">
                  <c:v>4767</c:v>
                </c:pt>
                <c:pt idx="400">
                  <c:v>4768</c:v>
                </c:pt>
                <c:pt idx="401">
                  <c:v>4769</c:v>
                </c:pt>
                <c:pt idx="402">
                  <c:v>4781</c:v>
                </c:pt>
                <c:pt idx="403">
                  <c:v>4808</c:v>
                </c:pt>
                <c:pt idx="404">
                  <c:v>4815</c:v>
                </c:pt>
                <c:pt idx="405">
                  <c:v>4829</c:v>
                </c:pt>
                <c:pt idx="406">
                  <c:v>4833</c:v>
                </c:pt>
                <c:pt idx="407">
                  <c:v>4847</c:v>
                </c:pt>
                <c:pt idx="408">
                  <c:v>4851</c:v>
                </c:pt>
                <c:pt idx="409">
                  <c:v>4865</c:v>
                </c:pt>
                <c:pt idx="410">
                  <c:v>4875</c:v>
                </c:pt>
                <c:pt idx="411">
                  <c:v>4883</c:v>
                </c:pt>
                <c:pt idx="412">
                  <c:v>4884</c:v>
                </c:pt>
                <c:pt idx="413">
                  <c:v>4901</c:v>
                </c:pt>
                <c:pt idx="414">
                  <c:v>4912</c:v>
                </c:pt>
                <c:pt idx="415">
                  <c:v>4917</c:v>
                </c:pt>
                <c:pt idx="416">
                  <c:v>4945</c:v>
                </c:pt>
                <c:pt idx="417">
                  <c:v>4968</c:v>
                </c:pt>
                <c:pt idx="418">
                  <c:v>4979</c:v>
                </c:pt>
                <c:pt idx="419">
                  <c:v>4982</c:v>
                </c:pt>
                <c:pt idx="420">
                  <c:v>4985</c:v>
                </c:pt>
                <c:pt idx="421">
                  <c:v>4989</c:v>
                </c:pt>
                <c:pt idx="422">
                  <c:v>5000</c:v>
                </c:pt>
                <c:pt idx="423">
                  <c:v>5013</c:v>
                </c:pt>
                <c:pt idx="424">
                  <c:v>5016</c:v>
                </c:pt>
                <c:pt idx="425">
                  <c:v>5019</c:v>
                </c:pt>
                <c:pt idx="426">
                  <c:v>5031</c:v>
                </c:pt>
                <c:pt idx="427">
                  <c:v>5036</c:v>
                </c:pt>
                <c:pt idx="428">
                  <c:v>5040</c:v>
                </c:pt>
                <c:pt idx="429">
                  <c:v>5042</c:v>
                </c:pt>
                <c:pt idx="430">
                  <c:v>5045</c:v>
                </c:pt>
                <c:pt idx="431">
                  <c:v>5054</c:v>
                </c:pt>
                <c:pt idx="432">
                  <c:v>5059</c:v>
                </c:pt>
                <c:pt idx="433">
                  <c:v>5063</c:v>
                </c:pt>
                <c:pt idx="434">
                  <c:v>5065</c:v>
                </c:pt>
                <c:pt idx="435">
                  <c:v>5067</c:v>
                </c:pt>
                <c:pt idx="436">
                  <c:v>5081</c:v>
                </c:pt>
                <c:pt idx="437">
                  <c:v>5083</c:v>
                </c:pt>
                <c:pt idx="438">
                  <c:v>5084</c:v>
                </c:pt>
                <c:pt idx="439">
                  <c:v>5109</c:v>
                </c:pt>
                <c:pt idx="440">
                  <c:v>5112</c:v>
                </c:pt>
                <c:pt idx="441">
                  <c:v>5120</c:v>
                </c:pt>
                <c:pt idx="442">
                  <c:v>5126</c:v>
                </c:pt>
                <c:pt idx="443">
                  <c:v>5147</c:v>
                </c:pt>
                <c:pt idx="444">
                  <c:v>5153</c:v>
                </c:pt>
                <c:pt idx="445">
                  <c:v>5209</c:v>
                </c:pt>
                <c:pt idx="446">
                  <c:v>5215</c:v>
                </c:pt>
                <c:pt idx="447">
                  <c:v>5216</c:v>
                </c:pt>
                <c:pt idx="448">
                  <c:v>5220</c:v>
                </c:pt>
                <c:pt idx="449">
                  <c:v>5227</c:v>
                </c:pt>
                <c:pt idx="450">
                  <c:v>5253</c:v>
                </c:pt>
                <c:pt idx="451">
                  <c:v>5254</c:v>
                </c:pt>
                <c:pt idx="452">
                  <c:v>5255</c:v>
                </c:pt>
                <c:pt idx="453">
                  <c:v>5256</c:v>
                </c:pt>
                <c:pt idx="454">
                  <c:v>5269</c:v>
                </c:pt>
                <c:pt idx="455">
                  <c:v>5280</c:v>
                </c:pt>
                <c:pt idx="456">
                  <c:v>5291</c:v>
                </c:pt>
                <c:pt idx="457">
                  <c:v>5299</c:v>
                </c:pt>
                <c:pt idx="458">
                  <c:v>5306</c:v>
                </c:pt>
                <c:pt idx="459">
                  <c:v>5315</c:v>
                </c:pt>
                <c:pt idx="460">
                  <c:v>5320</c:v>
                </c:pt>
                <c:pt idx="461">
                  <c:v>5321</c:v>
                </c:pt>
                <c:pt idx="462">
                  <c:v>5337</c:v>
                </c:pt>
                <c:pt idx="463">
                  <c:v>5339</c:v>
                </c:pt>
                <c:pt idx="464">
                  <c:v>5352</c:v>
                </c:pt>
                <c:pt idx="465">
                  <c:v>5360</c:v>
                </c:pt>
                <c:pt idx="466">
                  <c:v>5362</c:v>
                </c:pt>
                <c:pt idx="467">
                  <c:v>5375</c:v>
                </c:pt>
                <c:pt idx="468">
                  <c:v>5376</c:v>
                </c:pt>
                <c:pt idx="469">
                  <c:v>5389</c:v>
                </c:pt>
                <c:pt idx="470">
                  <c:v>5406</c:v>
                </c:pt>
                <c:pt idx="471">
                  <c:v>5407</c:v>
                </c:pt>
                <c:pt idx="472">
                  <c:v>5410</c:v>
                </c:pt>
                <c:pt idx="473">
                  <c:v>5420</c:v>
                </c:pt>
                <c:pt idx="474">
                  <c:v>5423</c:v>
                </c:pt>
                <c:pt idx="475">
                  <c:v>5438</c:v>
                </c:pt>
                <c:pt idx="476">
                  <c:v>5459</c:v>
                </c:pt>
                <c:pt idx="477">
                  <c:v>5468</c:v>
                </c:pt>
                <c:pt idx="478">
                  <c:v>5469</c:v>
                </c:pt>
                <c:pt idx="479">
                  <c:v>5479</c:v>
                </c:pt>
                <c:pt idx="480">
                  <c:v>5487</c:v>
                </c:pt>
                <c:pt idx="481">
                  <c:v>5495</c:v>
                </c:pt>
                <c:pt idx="482">
                  <c:v>5499</c:v>
                </c:pt>
                <c:pt idx="483">
                  <c:v>5525</c:v>
                </c:pt>
                <c:pt idx="484">
                  <c:v>5528</c:v>
                </c:pt>
                <c:pt idx="485">
                  <c:v>5534</c:v>
                </c:pt>
                <c:pt idx="486">
                  <c:v>5537</c:v>
                </c:pt>
                <c:pt idx="487">
                  <c:v>5566</c:v>
                </c:pt>
                <c:pt idx="488">
                  <c:v>5590</c:v>
                </c:pt>
                <c:pt idx="489">
                  <c:v>5627</c:v>
                </c:pt>
                <c:pt idx="490">
                  <c:v>5630</c:v>
                </c:pt>
                <c:pt idx="491">
                  <c:v>5634</c:v>
                </c:pt>
                <c:pt idx="492">
                  <c:v>5635</c:v>
                </c:pt>
                <c:pt idx="493">
                  <c:v>5644</c:v>
                </c:pt>
                <c:pt idx="494">
                  <c:v>5650</c:v>
                </c:pt>
                <c:pt idx="495">
                  <c:v>5666</c:v>
                </c:pt>
                <c:pt idx="496">
                  <c:v>5671</c:v>
                </c:pt>
                <c:pt idx="497">
                  <c:v>5679</c:v>
                </c:pt>
                <c:pt idx="498">
                  <c:v>5681</c:v>
                </c:pt>
                <c:pt idx="499">
                  <c:v>5688</c:v>
                </c:pt>
                <c:pt idx="500">
                  <c:v>5700</c:v>
                </c:pt>
                <c:pt idx="501">
                  <c:v>5713</c:v>
                </c:pt>
                <c:pt idx="502">
                  <c:v>5718</c:v>
                </c:pt>
                <c:pt idx="503">
                  <c:v>5719</c:v>
                </c:pt>
                <c:pt idx="504">
                  <c:v>5721</c:v>
                </c:pt>
                <c:pt idx="505">
                  <c:v>5761</c:v>
                </c:pt>
                <c:pt idx="506">
                  <c:v>5762</c:v>
                </c:pt>
                <c:pt idx="507">
                  <c:v>5785</c:v>
                </c:pt>
                <c:pt idx="508">
                  <c:v>5788</c:v>
                </c:pt>
                <c:pt idx="509">
                  <c:v>5795</c:v>
                </c:pt>
                <c:pt idx="510">
                  <c:v>5806</c:v>
                </c:pt>
                <c:pt idx="511">
                  <c:v>5808</c:v>
                </c:pt>
                <c:pt idx="512">
                  <c:v>5809</c:v>
                </c:pt>
                <c:pt idx="513">
                  <c:v>5825</c:v>
                </c:pt>
                <c:pt idx="514">
                  <c:v>5827</c:v>
                </c:pt>
                <c:pt idx="515">
                  <c:v>5836</c:v>
                </c:pt>
                <c:pt idx="516">
                  <c:v>5850</c:v>
                </c:pt>
                <c:pt idx="517">
                  <c:v>5857</c:v>
                </c:pt>
                <c:pt idx="518">
                  <c:v>5861</c:v>
                </c:pt>
                <c:pt idx="519">
                  <c:v>5865</c:v>
                </c:pt>
                <c:pt idx="520">
                  <c:v>5866</c:v>
                </c:pt>
                <c:pt idx="521">
                  <c:v>5871</c:v>
                </c:pt>
                <c:pt idx="522">
                  <c:v>5897</c:v>
                </c:pt>
                <c:pt idx="523">
                  <c:v>5901</c:v>
                </c:pt>
                <c:pt idx="524">
                  <c:v>5905</c:v>
                </c:pt>
                <c:pt idx="525">
                  <c:v>5911</c:v>
                </c:pt>
                <c:pt idx="526">
                  <c:v>5916</c:v>
                </c:pt>
                <c:pt idx="527">
                  <c:v>5943</c:v>
                </c:pt>
                <c:pt idx="528">
                  <c:v>5967</c:v>
                </c:pt>
                <c:pt idx="529">
                  <c:v>5974</c:v>
                </c:pt>
                <c:pt idx="530">
                  <c:v>5975</c:v>
                </c:pt>
                <c:pt idx="531">
                  <c:v>5978</c:v>
                </c:pt>
                <c:pt idx="532">
                  <c:v>5994</c:v>
                </c:pt>
                <c:pt idx="533">
                  <c:v>5995</c:v>
                </c:pt>
                <c:pt idx="534">
                  <c:v>6001</c:v>
                </c:pt>
                <c:pt idx="535">
                  <c:v>6006</c:v>
                </c:pt>
                <c:pt idx="536">
                  <c:v>6007</c:v>
                </c:pt>
                <c:pt idx="537">
                  <c:v>6013</c:v>
                </c:pt>
                <c:pt idx="538">
                  <c:v>6020</c:v>
                </c:pt>
                <c:pt idx="539">
                  <c:v>6025</c:v>
                </c:pt>
                <c:pt idx="540">
                  <c:v>6047</c:v>
                </c:pt>
                <c:pt idx="541">
                  <c:v>6050</c:v>
                </c:pt>
                <c:pt idx="542">
                  <c:v>6063</c:v>
                </c:pt>
                <c:pt idx="543">
                  <c:v>6078</c:v>
                </c:pt>
                <c:pt idx="544">
                  <c:v>6099</c:v>
                </c:pt>
                <c:pt idx="545">
                  <c:v>6100</c:v>
                </c:pt>
                <c:pt idx="546">
                  <c:v>6109</c:v>
                </c:pt>
                <c:pt idx="547">
                  <c:v>6111</c:v>
                </c:pt>
                <c:pt idx="548">
                  <c:v>6113</c:v>
                </c:pt>
                <c:pt idx="549">
                  <c:v>6117</c:v>
                </c:pt>
                <c:pt idx="550">
                  <c:v>6130</c:v>
                </c:pt>
                <c:pt idx="551">
                  <c:v>6131</c:v>
                </c:pt>
                <c:pt idx="552">
                  <c:v>6135</c:v>
                </c:pt>
                <c:pt idx="553">
                  <c:v>6138</c:v>
                </c:pt>
                <c:pt idx="554">
                  <c:v>6170</c:v>
                </c:pt>
                <c:pt idx="555">
                  <c:v>6178</c:v>
                </c:pt>
                <c:pt idx="556">
                  <c:v>6180</c:v>
                </c:pt>
                <c:pt idx="557">
                  <c:v>6181</c:v>
                </c:pt>
                <c:pt idx="558">
                  <c:v>6190</c:v>
                </c:pt>
                <c:pt idx="559">
                  <c:v>6197</c:v>
                </c:pt>
                <c:pt idx="560">
                  <c:v>6208</c:v>
                </c:pt>
                <c:pt idx="561">
                  <c:v>6219</c:v>
                </c:pt>
                <c:pt idx="562">
                  <c:v>6221</c:v>
                </c:pt>
                <c:pt idx="563">
                  <c:v>6231</c:v>
                </c:pt>
                <c:pt idx="564">
                  <c:v>6236</c:v>
                </c:pt>
                <c:pt idx="565">
                  <c:v>6250</c:v>
                </c:pt>
                <c:pt idx="566">
                  <c:v>6268</c:v>
                </c:pt>
                <c:pt idx="567">
                  <c:v>6272</c:v>
                </c:pt>
                <c:pt idx="568">
                  <c:v>6278</c:v>
                </c:pt>
                <c:pt idx="569">
                  <c:v>6285</c:v>
                </c:pt>
                <c:pt idx="570">
                  <c:v>6287</c:v>
                </c:pt>
                <c:pt idx="571">
                  <c:v>6288</c:v>
                </c:pt>
                <c:pt idx="572">
                  <c:v>6293</c:v>
                </c:pt>
                <c:pt idx="573">
                  <c:v>6300</c:v>
                </c:pt>
                <c:pt idx="574">
                  <c:v>6319</c:v>
                </c:pt>
                <c:pt idx="575">
                  <c:v>6330</c:v>
                </c:pt>
                <c:pt idx="576">
                  <c:v>6345</c:v>
                </c:pt>
                <c:pt idx="577">
                  <c:v>6368</c:v>
                </c:pt>
                <c:pt idx="578">
                  <c:v>6369</c:v>
                </c:pt>
                <c:pt idx="579">
                  <c:v>6374</c:v>
                </c:pt>
                <c:pt idx="580">
                  <c:v>6380</c:v>
                </c:pt>
                <c:pt idx="581">
                  <c:v>6385</c:v>
                </c:pt>
                <c:pt idx="582">
                  <c:v>6389</c:v>
                </c:pt>
                <c:pt idx="583">
                  <c:v>6391</c:v>
                </c:pt>
                <c:pt idx="584">
                  <c:v>6398</c:v>
                </c:pt>
                <c:pt idx="585">
                  <c:v>6399</c:v>
                </c:pt>
                <c:pt idx="586">
                  <c:v>6400</c:v>
                </c:pt>
                <c:pt idx="587">
                  <c:v>6405</c:v>
                </c:pt>
                <c:pt idx="588">
                  <c:v>6415</c:v>
                </c:pt>
                <c:pt idx="589">
                  <c:v>6430</c:v>
                </c:pt>
                <c:pt idx="590">
                  <c:v>6454</c:v>
                </c:pt>
                <c:pt idx="591">
                  <c:v>6469</c:v>
                </c:pt>
                <c:pt idx="592">
                  <c:v>6471</c:v>
                </c:pt>
                <c:pt idx="593">
                  <c:v>6474</c:v>
                </c:pt>
                <c:pt idx="594">
                  <c:v>6491</c:v>
                </c:pt>
                <c:pt idx="595">
                  <c:v>6504</c:v>
                </c:pt>
                <c:pt idx="596">
                  <c:v>6518</c:v>
                </c:pt>
                <c:pt idx="597">
                  <c:v>6522</c:v>
                </c:pt>
                <c:pt idx="598">
                  <c:v>6525</c:v>
                </c:pt>
                <c:pt idx="599">
                  <c:v>6527</c:v>
                </c:pt>
                <c:pt idx="600">
                  <c:v>6531</c:v>
                </c:pt>
                <c:pt idx="601">
                  <c:v>6534</c:v>
                </c:pt>
                <c:pt idx="602">
                  <c:v>6539</c:v>
                </c:pt>
                <c:pt idx="603">
                  <c:v>6545</c:v>
                </c:pt>
                <c:pt idx="604">
                  <c:v>6546</c:v>
                </c:pt>
                <c:pt idx="605">
                  <c:v>6564</c:v>
                </c:pt>
                <c:pt idx="606">
                  <c:v>6566</c:v>
                </c:pt>
                <c:pt idx="607">
                  <c:v>6569</c:v>
                </c:pt>
                <c:pt idx="608">
                  <c:v>6570</c:v>
                </c:pt>
                <c:pt idx="609">
                  <c:v>6586</c:v>
                </c:pt>
                <c:pt idx="610">
                  <c:v>6593</c:v>
                </c:pt>
                <c:pt idx="611">
                  <c:v>6601</c:v>
                </c:pt>
                <c:pt idx="612">
                  <c:v>6603</c:v>
                </c:pt>
                <c:pt idx="613">
                  <c:v>6604</c:v>
                </c:pt>
                <c:pt idx="614">
                  <c:v>6606</c:v>
                </c:pt>
                <c:pt idx="615">
                  <c:v>6607</c:v>
                </c:pt>
                <c:pt idx="616">
                  <c:v>6619</c:v>
                </c:pt>
                <c:pt idx="617">
                  <c:v>6628</c:v>
                </c:pt>
                <c:pt idx="618">
                  <c:v>6638</c:v>
                </c:pt>
                <c:pt idx="619">
                  <c:v>6639</c:v>
                </c:pt>
                <c:pt idx="620">
                  <c:v>6641</c:v>
                </c:pt>
                <c:pt idx="621">
                  <c:v>6647</c:v>
                </c:pt>
                <c:pt idx="622">
                  <c:v>6650</c:v>
                </c:pt>
                <c:pt idx="623">
                  <c:v>6658</c:v>
                </c:pt>
                <c:pt idx="624">
                  <c:v>6663</c:v>
                </c:pt>
                <c:pt idx="625">
                  <c:v>6671</c:v>
                </c:pt>
                <c:pt idx="626">
                  <c:v>6684</c:v>
                </c:pt>
                <c:pt idx="627">
                  <c:v>6705</c:v>
                </c:pt>
                <c:pt idx="628">
                  <c:v>6719</c:v>
                </c:pt>
                <c:pt idx="629">
                  <c:v>6720</c:v>
                </c:pt>
                <c:pt idx="630">
                  <c:v>6722</c:v>
                </c:pt>
                <c:pt idx="631">
                  <c:v>6735</c:v>
                </c:pt>
                <c:pt idx="632">
                  <c:v>6739</c:v>
                </c:pt>
                <c:pt idx="633">
                  <c:v>6741</c:v>
                </c:pt>
                <c:pt idx="634">
                  <c:v>6746</c:v>
                </c:pt>
                <c:pt idx="635">
                  <c:v>6750</c:v>
                </c:pt>
                <c:pt idx="636">
                  <c:v>6752</c:v>
                </c:pt>
                <c:pt idx="637">
                  <c:v>6773</c:v>
                </c:pt>
                <c:pt idx="638">
                  <c:v>6779</c:v>
                </c:pt>
                <c:pt idx="639">
                  <c:v>6804</c:v>
                </c:pt>
                <c:pt idx="640">
                  <c:v>6806</c:v>
                </c:pt>
                <c:pt idx="641">
                  <c:v>6842</c:v>
                </c:pt>
                <c:pt idx="642">
                  <c:v>6858</c:v>
                </c:pt>
                <c:pt idx="643">
                  <c:v>6860</c:v>
                </c:pt>
                <c:pt idx="644">
                  <c:v>6866</c:v>
                </c:pt>
                <c:pt idx="645">
                  <c:v>6878</c:v>
                </c:pt>
                <c:pt idx="646">
                  <c:v>6888</c:v>
                </c:pt>
                <c:pt idx="647">
                  <c:v>6896</c:v>
                </c:pt>
                <c:pt idx="648">
                  <c:v>6899</c:v>
                </c:pt>
                <c:pt idx="649">
                  <c:v>6910</c:v>
                </c:pt>
                <c:pt idx="650">
                  <c:v>6919</c:v>
                </c:pt>
                <c:pt idx="651">
                  <c:v>6929</c:v>
                </c:pt>
                <c:pt idx="652">
                  <c:v>6938</c:v>
                </c:pt>
                <c:pt idx="653">
                  <c:v>6944</c:v>
                </c:pt>
                <c:pt idx="654">
                  <c:v>6956</c:v>
                </c:pt>
                <c:pt idx="655">
                  <c:v>6960</c:v>
                </c:pt>
                <c:pt idx="656">
                  <c:v>6963</c:v>
                </c:pt>
                <c:pt idx="657">
                  <c:v>6970</c:v>
                </c:pt>
                <c:pt idx="658">
                  <c:v>6974</c:v>
                </c:pt>
                <c:pt idx="659">
                  <c:v>6983</c:v>
                </c:pt>
                <c:pt idx="660">
                  <c:v>6998</c:v>
                </c:pt>
                <c:pt idx="661">
                  <c:v>7001</c:v>
                </c:pt>
                <c:pt idx="662">
                  <c:v>7015</c:v>
                </c:pt>
                <c:pt idx="663">
                  <c:v>7030</c:v>
                </c:pt>
                <c:pt idx="664">
                  <c:v>7046</c:v>
                </c:pt>
                <c:pt idx="665">
                  <c:v>7051</c:v>
                </c:pt>
                <c:pt idx="666">
                  <c:v>7072</c:v>
                </c:pt>
                <c:pt idx="667">
                  <c:v>7088</c:v>
                </c:pt>
                <c:pt idx="668">
                  <c:v>7089</c:v>
                </c:pt>
                <c:pt idx="669">
                  <c:v>7093</c:v>
                </c:pt>
                <c:pt idx="670">
                  <c:v>7135</c:v>
                </c:pt>
                <c:pt idx="671">
                  <c:v>7136</c:v>
                </c:pt>
                <c:pt idx="672">
                  <c:v>7145</c:v>
                </c:pt>
                <c:pt idx="673">
                  <c:v>7150</c:v>
                </c:pt>
                <c:pt idx="674">
                  <c:v>7152</c:v>
                </c:pt>
                <c:pt idx="675">
                  <c:v>7162</c:v>
                </c:pt>
                <c:pt idx="676">
                  <c:v>7168</c:v>
                </c:pt>
                <c:pt idx="677">
                  <c:v>7171</c:v>
                </c:pt>
                <c:pt idx="678">
                  <c:v>7172</c:v>
                </c:pt>
                <c:pt idx="679">
                  <c:v>7175</c:v>
                </c:pt>
                <c:pt idx="680">
                  <c:v>7179</c:v>
                </c:pt>
                <c:pt idx="681">
                  <c:v>7207</c:v>
                </c:pt>
                <c:pt idx="682">
                  <c:v>7221</c:v>
                </c:pt>
                <c:pt idx="683">
                  <c:v>7230</c:v>
                </c:pt>
                <c:pt idx="684">
                  <c:v>7235</c:v>
                </c:pt>
                <c:pt idx="685">
                  <c:v>7236</c:v>
                </c:pt>
                <c:pt idx="686">
                  <c:v>7239</c:v>
                </c:pt>
                <c:pt idx="687">
                  <c:v>7268</c:v>
                </c:pt>
                <c:pt idx="688">
                  <c:v>7274</c:v>
                </c:pt>
                <c:pt idx="689">
                  <c:v>7275</c:v>
                </c:pt>
                <c:pt idx="690">
                  <c:v>7305</c:v>
                </c:pt>
                <c:pt idx="691">
                  <c:v>7309</c:v>
                </c:pt>
                <c:pt idx="692">
                  <c:v>7316</c:v>
                </c:pt>
                <c:pt idx="693">
                  <c:v>7359</c:v>
                </c:pt>
                <c:pt idx="694">
                  <c:v>7366</c:v>
                </c:pt>
                <c:pt idx="695">
                  <c:v>7395</c:v>
                </c:pt>
                <c:pt idx="696">
                  <c:v>7398</c:v>
                </c:pt>
                <c:pt idx="697">
                  <c:v>7399</c:v>
                </c:pt>
                <c:pt idx="698">
                  <c:v>7400</c:v>
                </c:pt>
                <c:pt idx="699">
                  <c:v>7408</c:v>
                </c:pt>
                <c:pt idx="700">
                  <c:v>7424</c:v>
                </c:pt>
                <c:pt idx="701">
                  <c:v>7436</c:v>
                </c:pt>
                <c:pt idx="702">
                  <c:v>7439</c:v>
                </c:pt>
                <c:pt idx="703">
                  <c:v>7445</c:v>
                </c:pt>
                <c:pt idx="704">
                  <c:v>7447</c:v>
                </c:pt>
                <c:pt idx="705">
                  <c:v>7448</c:v>
                </c:pt>
                <c:pt idx="706">
                  <c:v>7451</c:v>
                </c:pt>
                <c:pt idx="707">
                  <c:v>7457</c:v>
                </c:pt>
                <c:pt idx="708">
                  <c:v>7463</c:v>
                </c:pt>
                <c:pt idx="709">
                  <c:v>7465</c:v>
                </c:pt>
                <c:pt idx="710">
                  <c:v>7476</c:v>
                </c:pt>
                <c:pt idx="711">
                  <c:v>7484</c:v>
                </c:pt>
                <c:pt idx="712">
                  <c:v>7498</c:v>
                </c:pt>
                <c:pt idx="713">
                  <c:v>7503</c:v>
                </c:pt>
                <c:pt idx="714">
                  <c:v>7507</c:v>
                </c:pt>
                <c:pt idx="715">
                  <c:v>7510</c:v>
                </c:pt>
                <c:pt idx="716">
                  <c:v>7512</c:v>
                </c:pt>
                <c:pt idx="717">
                  <c:v>7525</c:v>
                </c:pt>
                <c:pt idx="718">
                  <c:v>7538</c:v>
                </c:pt>
                <c:pt idx="719">
                  <c:v>7539</c:v>
                </c:pt>
                <c:pt idx="720">
                  <c:v>7544</c:v>
                </c:pt>
                <c:pt idx="721">
                  <c:v>7546</c:v>
                </c:pt>
                <c:pt idx="722">
                  <c:v>7549</c:v>
                </c:pt>
                <c:pt idx="723">
                  <c:v>7551</c:v>
                </c:pt>
                <c:pt idx="724">
                  <c:v>7552</c:v>
                </c:pt>
                <c:pt idx="725">
                  <c:v>7556</c:v>
                </c:pt>
                <c:pt idx="726">
                  <c:v>7558</c:v>
                </c:pt>
                <c:pt idx="727">
                  <c:v>7560</c:v>
                </c:pt>
                <c:pt idx="728">
                  <c:v>7577</c:v>
                </c:pt>
                <c:pt idx="729">
                  <c:v>7578</c:v>
                </c:pt>
                <c:pt idx="730">
                  <c:v>7580</c:v>
                </c:pt>
                <c:pt idx="731">
                  <c:v>7589</c:v>
                </c:pt>
                <c:pt idx="732">
                  <c:v>7616</c:v>
                </c:pt>
                <c:pt idx="733">
                  <c:v>7621</c:v>
                </c:pt>
                <c:pt idx="734">
                  <c:v>7643</c:v>
                </c:pt>
                <c:pt idx="735">
                  <c:v>7644</c:v>
                </c:pt>
                <c:pt idx="736">
                  <c:v>7654</c:v>
                </c:pt>
                <c:pt idx="737">
                  <c:v>7661</c:v>
                </c:pt>
                <c:pt idx="738">
                  <c:v>7663</c:v>
                </c:pt>
                <c:pt idx="739">
                  <c:v>7667</c:v>
                </c:pt>
                <c:pt idx="740">
                  <c:v>7673</c:v>
                </c:pt>
                <c:pt idx="741">
                  <c:v>7696</c:v>
                </c:pt>
                <c:pt idx="742">
                  <c:v>7709</c:v>
                </c:pt>
                <c:pt idx="743">
                  <c:v>7728</c:v>
                </c:pt>
                <c:pt idx="744">
                  <c:v>7729</c:v>
                </c:pt>
                <c:pt idx="745">
                  <c:v>7739</c:v>
                </c:pt>
                <c:pt idx="746">
                  <c:v>7742</c:v>
                </c:pt>
                <c:pt idx="747">
                  <c:v>7751</c:v>
                </c:pt>
                <c:pt idx="748">
                  <c:v>7753</c:v>
                </c:pt>
                <c:pt idx="749">
                  <c:v>7789</c:v>
                </c:pt>
                <c:pt idx="750">
                  <c:v>7810</c:v>
                </c:pt>
                <c:pt idx="751">
                  <c:v>7813</c:v>
                </c:pt>
                <c:pt idx="752">
                  <c:v>7828</c:v>
                </c:pt>
                <c:pt idx="753">
                  <c:v>7829</c:v>
                </c:pt>
                <c:pt idx="754">
                  <c:v>7840</c:v>
                </c:pt>
                <c:pt idx="755">
                  <c:v>7869</c:v>
                </c:pt>
                <c:pt idx="756">
                  <c:v>7892</c:v>
                </c:pt>
                <c:pt idx="757">
                  <c:v>7896</c:v>
                </c:pt>
                <c:pt idx="758">
                  <c:v>7922</c:v>
                </c:pt>
                <c:pt idx="759">
                  <c:v>7927</c:v>
                </c:pt>
                <c:pt idx="760">
                  <c:v>7939</c:v>
                </c:pt>
                <c:pt idx="761">
                  <c:v>7943</c:v>
                </c:pt>
                <c:pt idx="762">
                  <c:v>7945</c:v>
                </c:pt>
                <c:pt idx="763">
                  <c:v>7947</c:v>
                </c:pt>
                <c:pt idx="764">
                  <c:v>7948</c:v>
                </c:pt>
                <c:pt idx="765">
                  <c:v>7949</c:v>
                </c:pt>
                <c:pt idx="766">
                  <c:v>7960</c:v>
                </c:pt>
                <c:pt idx="767">
                  <c:v>7970</c:v>
                </c:pt>
                <c:pt idx="768">
                  <c:v>7973</c:v>
                </c:pt>
                <c:pt idx="769">
                  <c:v>7975</c:v>
                </c:pt>
                <c:pt idx="770">
                  <c:v>7979</c:v>
                </c:pt>
                <c:pt idx="771">
                  <c:v>7986</c:v>
                </c:pt>
                <c:pt idx="772">
                  <c:v>8005</c:v>
                </c:pt>
                <c:pt idx="773">
                  <c:v>8015</c:v>
                </c:pt>
                <c:pt idx="774">
                  <c:v>8019</c:v>
                </c:pt>
                <c:pt idx="775">
                  <c:v>8033</c:v>
                </c:pt>
                <c:pt idx="776">
                  <c:v>8045</c:v>
                </c:pt>
                <c:pt idx="777">
                  <c:v>8058</c:v>
                </c:pt>
                <c:pt idx="778">
                  <c:v>8063</c:v>
                </c:pt>
                <c:pt idx="779">
                  <c:v>8068</c:v>
                </c:pt>
                <c:pt idx="780">
                  <c:v>8077</c:v>
                </c:pt>
                <c:pt idx="781">
                  <c:v>8079</c:v>
                </c:pt>
                <c:pt idx="782">
                  <c:v>8089</c:v>
                </c:pt>
                <c:pt idx="783">
                  <c:v>8095</c:v>
                </c:pt>
                <c:pt idx="784">
                  <c:v>8105</c:v>
                </c:pt>
                <c:pt idx="785">
                  <c:v>8108</c:v>
                </c:pt>
                <c:pt idx="786">
                  <c:v>8122</c:v>
                </c:pt>
                <c:pt idx="787">
                  <c:v>8143</c:v>
                </c:pt>
                <c:pt idx="788">
                  <c:v>8145</c:v>
                </c:pt>
                <c:pt idx="789">
                  <c:v>8151</c:v>
                </c:pt>
                <c:pt idx="790">
                  <c:v>8172</c:v>
                </c:pt>
                <c:pt idx="791">
                  <c:v>8190</c:v>
                </c:pt>
                <c:pt idx="792">
                  <c:v>8195</c:v>
                </c:pt>
                <c:pt idx="793">
                  <c:v>8210</c:v>
                </c:pt>
                <c:pt idx="794">
                  <c:v>8225</c:v>
                </c:pt>
                <c:pt idx="795">
                  <c:v>8226</c:v>
                </c:pt>
                <c:pt idx="796">
                  <c:v>8237</c:v>
                </c:pt>
                <c:pt idx="797">
                  <c:v>8238</c:v>
                </c:pt>
                <c:pt idx="798">
                  <c:v>8242</c:v>
                </c:pt>
                <c:pt idx="799">
                  <c:v>8250</c:v>
                </c:pt>
                <c:pt idx="800">
                  <c:v>8261</c:v>
                </c:pt>
                <c:pt idx="801">
                  <c:v>8264</c:v>
                </c:pt>
                <c:pt idx="802">
                  <c:v>8269</c:v>
                </c:pt>
                <c:pt idx="803">
                  <c:v>8300</c:v>
                </c:pt>
                <c:pt idx="804">
                  <c:v>8305</c:v>
                </c:pt>
                <c:pt idx="805">
                  <c:v>8307</c:v>
                </c:pt>
                <c:pt idx="806">
                  <c:v>8310</c:v>
                </c:pt>
                <c:pt idx="807">
                  <c:v>8320</c:v>
                </c:pt>
                <c:pt idx="808">
                  <c:v>8321</c:v>
                </c:pt>
                <c:pt idx="809">
                  <c:v>8343</c:v>
                </c:pt>
                <c:pt idx="810">
                  <c:v>8353</c:v>
                </c:pt>
                <c:pt idx="811">
                  <c:v>8356</c:v>
                </c:pt>
                <c:pt idx="812">
                  <c:v>8396</c:v>
                </c:pt>
                <c:pt idx="813">
                  <c:v>8399</c:v>
                </c:pt>
                <c:pt idx="814">
                  <c:v>8406</c:v>
                </c:pt>
                <c:pt idx="815">
                  <c:v>8408</c:v>
                </c:pt>
                <c:pt idx="816">
                  <c:v>8414</c:v>
                </c:pt>
                <c:pt idx="817">
                  <c:v>8416</c:v>
                </c:pt>
                <c:pt idx="818">
                  <c:v>8425</c:v>
                </c:pt>
                <c:pt idx="819">
                  <c:v>8439</c:v>
                </c:pt>
                <c:pt idx="820">
                  <c:v>8447</c:v>
                </c:pt>
                <c:pt idx="821">
                  <c:v>8451</c:v>
                </c:pt>
                <c:pt idx="822">
                  <c:v>8453</c:v>
                </c:pt>
                <c:pt idx="823">
                  <c:v>8473</c:v>
                </c:pt>
                <c:pt idx="824">
                  <c:v>8477</c:v>
                </c:pt>
                <c:pt idx="825">
                  <c:v>8481</c:v>
                </c:pt>
                <c:pt idx="826">
                  <c:v>8495</c:v>
                </c:pt>
                <c:pt idx="827">
                  <c:v>8501</c:v>
                </c:pt>
                <c:pt idx="828">
                  <c:v>8528</c:v>
                </c:pt>
                <c:pt idx="829">
                  <c:v>8530</c:v>
                </c:pt>
                <c:pt idx="830">
                  <c:v>8552</c:v>
                </c:pt>
                <c:pt idx="831">
                  <c:v>8554</c:v>
                </c:pt>
                <c:pt idx="832">
                  <c:v>8564</c:v>
                </c:pt>
                <c:pt idx="833">
                  <c:v>8567</c:v>
                </c:pt>
                <c:pt idx="834">
                  <c:v>8571</c:v>
                </c:pt>
                <c:pt idx="835">
                  <c:v>8580</c:v>
                </c:pt>
                <c:pt idx="836">
                  <c:v>8581</c:v>
                </c:pt>
                <c:pt idx="837">
                  <c:v>8583</c:v>
                </c:pt>
                <c:pt idx="838">
                  <c:v>8589</c:v>
                </c:pt>
                <c:pt idx="839">
                  <c:v>8593</c:v>
                </c:pt>
                <c:pt idx="840">
                  <c:v>8605</c:v>
                </c:pt>
                <c:pt idx="841">
                  <c:v>8612</c:v>
                </c:pt>
                <c:pt idx="842">
                  <c:v>8616</c:v>
                </c:pt>
                <c:pt idx="843">
                  <c:v>8617</c:v>
                </c:pt>
                <c:pt idx="844">
                  <c:v>8627</c:v>
                </c:pt>
                <c:pt idx="845">
                  <c:v>8628</c:v>
                </c:pt>
                <c:pt idx="846">
                  <c:v>8634</c:v>
                </c:pt>
                <c:pt idx="847">
                  <c:v>8645</c:v>
                </c:pt>
                <c:pt idx="848">
                  <c:v>8646</c:v>
                </c:pt>
                <c:pt idx="849">
                  <c:v>8651</c:v>
                </c:pt>
                <c:pt idx="850">
                  <c:v>8673</c:v>
                </c:pt>
                <c:pt idx="851">
                  <c:v>8674</c:v>
                </c:pt>
                <c:pt idx="852">
                  <c:v>8685</c:v>
                </c:pt>
                <c:pt idx="853">
                  <c:v>8694</c:v>
                </c:pt>
                <c:pt idx="854">
                  <c:v>8703</c:v>
                </c:pt>
                <c:pt idx="855">
                  <c:v>8719</c:v>
                </c:pt>
                <c:pt idx="856">
                  <c:v>8721</c:v>
                </c:pt>
                <c:pt idx="857">
                  <c:v>8729</c:v>
                </c:pt>
                <c:pt idx="858">
                  <c:v>8731</c:v>
                </c:pt>
                <c:pt idx="859">
                  <c:v>8733</c:v>
                </c:pt>
                <c:pt idx="860">
                  <c:v>8738</c:v>
                </c:pt>
                <c:pt idx="861">
                  <c:v>8743</c:v>
                </c:pt>
                <c:pt idx="862">
                  <c:v>8753</c:v>
                </c:pt>
                <c:pt idx="863">
                  <c:v>8756</c:v>
                </c:pt>
                <c:pt idx="864">
                  <c:v>8766</c:v>
                </c:pt>
                <c:pt idx="865">
                  <c:v>8768</c:v>
                </c:pt>
                <c:pt idx="866">
                  <c:v>8770</c:v>
                </c:pt>
                <c:pt idx="867">
                  <c:v>8774</c:v>
                </c:pt>
                <c:pt idx="868">
                  <c:v>8777</c:v>
                </c:pt>
                <c:pt idx="869">
                  <c:v>8793</c:v>
                </c:pt>
                <c:pt idx="870">
                  <c:v>8798</c:v>
                </c:pt>
                <c:pt idx="871">
                  <c:v>8805</c:v>
                </c:pt>
                <c:pt idx="872">
                  <c:v>8815</c:v>
                </c:pt>
                <c:pt idx="873">
                  <c:v>8833</c:v>
                </c:pt>
                <c:pt idx="874">
                  <c:v>8844</c:v>
                </c:pt>
                <c:pt idx="875">
                  <c:v>8864</c:v>
                </c:pt>
                <c:pt idx="876">
                  <c:v>8867</c:v>
                </c:pt>
                <c:pt idx="877">
                  <c:v>8875</c:v>
                </c:pt>
                <c:pt idx="878">
                  <c:v>8876</c:v>
                </c:pt>
                <c:pt idx="879">
                  <c:v>8878</c:v>
                </c:pt>
                <c:pt idx="880">
                  <c:v>8881</c:v>
                </c:pt>
                <c:pt idx="881">
                  <c:v>8888</c:v>
                </c:pt>
                <c:pt idx="882">
                  <c:v>8901</c:v>
                </c:pt>
                <c:pt idx="883">
                  <c:v>8912</c:v>
                </c:pt>
                <c:pt idx="884">
                  <c:v>8923</c:v>
                </c:pt>
                <c:pt idx="885">
                  <c:v>8934</c:v>
                </c:pt>
                <c:pt idx="886">
                  <c:v>8946</c:v>
                </c:pt>
                <c:pt idx="887">
                  <c:v>8952</c:v>
                </c:pt>
                <c:pt idx="888">
                  <c:v>8954</c:v>
                </c:pt>
                <c:pt idx="889">
                  <c:v>8960</c:v>
                </c:pt>
                <c:pt idx="890">
                  <c:v>8961</c:v>
                </c:pt>
                <c:pt idx="891">
                  <c:v>8976</c:v>
                </c:pt>
                <c:pt idx="892">
                  <c:v>8986</c:v>
                </c:pt>
                <c:pt idx="893">
                  <c:v>9017</c:v>
                </c:pt>
                <c:pt idx="894">
                  <c:v>9020</c:v>
                </c:pt>
                <c:pt idx="895">
                  <c:v>9026</c:v>
                </c:pt>
                <c:pt idx="896">
                  <c:v>9028</c:v>
                </c:pt>
                <c:pt idx="897">
                  <c:v>9034</c:v>
                </c:pt>
                <c:pt idx="898">
                  <c:v>9073</c:v>
                </c:pt>
                <c:pt idx="899">
                  <c:v>9113</c:v>
                </c:pt>
                <c:pt idx="900">
                  <c:v>9115</c:v>
                </c:pt>
                <c:pt idx="901">
                  <c:v>9121</c:v>
                </c:pt>
                <c:pt idx="902">
                  <c:v>9122</c:v>
                </c:pt>
                <c:pt idx="903">
                  <c:v>9131</c:v>
                </c:pt>
                <c:pt idx="904">
                  <c:v>9134</c:v>
                </c:pt>
                <c:pt idx="905">
                  <c:v>9141</c:v>
                </c:pt>
                <c:pt idx="906">
                  <c:v>9149</c:v>
                </c:pt>
                <c:pt idx="907">
                  <c:v>9163</c:v>
                </c:pt>
                <c:pt idx="908">
                  <c:v>9179</c:v>
                </c:pt>
                <c:pt idx="909">
                  <c:v>9183</c:v>
                </c:pt>
                <c:pt idx="910">
                  <c:v>9239</c:v>
                </c:pt>
                <c:pt idx="911">
                  <c:v>9256</c:v>
                </c:pt>
                <c:pt idx="912">
                  <c:v>9257</c:v>
                </c:pt>
                <c:pt idx="913">
                  <c:v>9258</c:v>
                </c:pt>
                <c:pt idx="914">
                  <c:v>9259</c:v>
                </c:pt>
                <c:pt idx="915">
                  <c:v>9267</c:v>
                </c:pt>
                <c:pt idx="916">
                  <c:v>9278</c:v>
                </c:pt>
                <c:pt idx="917">
                  <c:v>9290</c:v>
                </c:pt>
                <c:pt idx="918">
                  <c:v>9294</c:v>
                </c:pt>
                <c:pt idx="919">
                  <c:v>9298</c:v>
                </c:pt>
                <c:pt idx="920">
                  <c:v>9308</c:v>
                </c:pt>
                <c:pt idx="921">
                  <c:v>9332</c:v>
                </c:pt>
                <c:pt idx="922">
                  <c:v>9333</c:v>
                </c:pt>
                <c:pt idx="923">
                  <c:v>9353</c:v>
                </c:pt>
                <c:pt idx="924">
                  <c:v>9354</c:v>
                </c:pt>
                <c:pt idx="925">
                  <c:v>9363</c:v>
                </c:pt>
                <c:pt idx="926">
                  <c:v>9372</c:v>
                </c:pt>
                <c:pt idx="927">
                  <c:v>9374</c:v>
                </c:pt>
                <c:pt idx="928">
                  <c:v>9385</c:v>
                </c:pt>
                <c:pt idx="929">
                  <c:v>9389</c:v>
                </c:pt>
                <c:pt idx="930">
                  <c:v>9398</c:v>
                </c:pt>
                <c:pt idx="931">
                  <c:v>9399</c:v>
                </c:pt>
                <c:pt idx="932">
                  <c:v>9404</c:v>
                </c:pt>
                <c:pt idx="933">
                  <c:v>9408</c:v>
                </c:pt>
                <c:pt idx="934">
                  <c:v>9413</c:v>
                </c:pt>
                <c:pt idx="935">
                  <c:v>9417</c:v>
                </c:pt>
                <c:pt idx="936">
                  <c:v>9418</c:v>
                </c:pt>
                <c:pt idx="937">
                  <c:v>9430</c:v>
                </c:pt>
                <c:pt idx="938">
                  <c:v>9439</c:v>
                </c:pt>
                <c:pt idx="939">
                  <c:v>9469</c:v>
                </c:pt>
                <c:pt idx="940">
                  <c:v>9470</c:v>
                </c:pt>
                <c:pt idx="941">
                  <c:v>9499</c:v>
                </c:pt>
                <c:pt idx="942">
                  <c:v>9500</c:v>
                </c:pt>
                <c:pt idx="943">
                  <c:v>9503</c:v>
                </c:pt>
                <c:pt idx="944">
                  <c:v>9505</c:v>
                </c:pt>
                <c:pt idx="945">
                  <c:v>9507</c:v>
                </c:pt>
                <c:pt idx="946">
                  <c:v>9509</c:v>
                </c:pt>
                <c:pt idx="947">
                  <c:v>9514</c:v>
                </c:pt>
                <c:pt idx="948">
                  <c:v>9520</c:v>
                </c:pt>
                <c:pt idx="949">
                  <c:v>9528</c:v>
                </c:pt>
                <c:pt idx="950">
                  <c:v>9537</c:v>
                </c:pt>
                <c:pt idx="951">
                  <c:v>9538</c:v>
                </c:pt>
                <c:pt idx="952">
                  <c:v>9555</c:v>
                </c:pt>
                <c:pt idx="953">
                  <c:v>9564</c:v>
                </c:pt>
                <c:pt idx="954">
                  <c:v>9575</c:v>
                </c:pt>
                <c:pt idx="955">
                  <c:v>9593</c:v>
                </c:pt>
                <c:pt idx="956">
                  <c:v>9594</c:v>
                </c:pt>
                <c:pt idx="957">
                  <c:v>9597</c:v>
                </c:pt>
                <c:pt idx="958">
                  <c:v>9609</c:v>
                </c:pt>
                <c:pt idx="959">
                  <c:v>9618</c:v>
                </c:pt>
                <c:pt idx="960">
                  <c:v>9628</c:v>
                </c:pt>
                <c:pt idx="961">
                  <c:v>9630</c:v>
                </c:pt>
                <c:pt idx="962">
                  <c:v>9635</c:v>
                </c:pt>
                <c:pt idx="963">
                  <c:v>9644</c:v>
                </c:pt>
                <c:pt idx="964">
                  <c:v>9664</c:v>
                </c:pt>
                <c:pt idx="965">
                  <c:v>9688</c:v>
                </c:pt>
                <c:pt idx="966">
                  <c:v>9693</c:v>
                </c:pt>
                <c:pt idx="967">
                  <c:v>9695</c:v>
                </c:pt>
                <c:pt idx="968">
                  <c:v>9700</c:v>
                </c:pt>
                <c:pt idx="969">
                  <c:v>9701</c:v>
                </c:pt>
                <c:pt idx="970">
                  <c:v>9703</c:v>
                </c:pt>
                <c:pt idx="971">
                  <c:v>9710</c:v>
                </c:pt>
                <c:pt idx="972">
                  <c:v>9734</c:v>
                </c:pt>
                <c:pt idx="973">
                  <c:v>9748</c:v>
                </c:pt>
                <c:pt idx="974">
                  <c:v>9770</c:v>
                </c:pt>
                <c:pt idx="975">
                  <c:v>9785</c:v>
                </c:pt>
                <c:pt idx="976">
                  <c:v>9800</c:v>
                </c:pt>
                <c:pt idx="977">
                  <c:v>9803</c:v>
                </c:pt>
                <c:pt idx="978">
                  <c:v>9814</c:v>
                </c:pt>
                <c:pt idx="979">
                  <c:v>9820</c:v>
                </c:pt>
                <c:pt idx="980">
                  <c:v>9822</c:v>
                </c:pt>
                <c:pt idx="981">
                  <c:v>9832</c:v>
                </c:pt>
                <c:pt idx="982">
                  <c:v>9846</c:v>
                </c:pt>
                <c:pt idx="983">
                  <c:v>9857</c:v>
                </c:pt>
                <c:pt idx="984">
                  <c:v>9861</c:v>
                </c:pt>
                <c:pt idx="985">
                  <c:v>9866</c:v>
                </c:pt>
                <c:pt idx="986">
                  <c:v>9879</c:v>
                </c:pt>
                <c:pt idx="987">
                  <c:v>9908</c:v>
                </c:pt>
                <c:pt idx="988">
                  <c:v>9914</c:v>
                </c:pt>
                <c:pt idx="989">
                  <c:v>9916</c:v>
                </c:pt>
                <c:pt idx="990">
                  <c:v>9918</c:v>
                </c:pt>
                <c:pt idx="991">
                  <c:v>9934</c:v>
                </c:pt>
                <c:pt idx="992">
                  <c:v>9936</c:v>
                </c:pt>
                <c:pt idx="993">
                  <c:v>9942</c:v>
                </c:pt>
                <c:pt idx="994">
                  <c:v>9957</c:v>
                </c:pt>
                <c:pt idx="995">
                  <c:v>9959</c:v>
                </c:pt>
                <c:pt idx="996">
                  <c:v>9966</c:v>
                </c:pt>
                <c:pt idx="997">
                  <c:v>9973</c:v>
                </c:pt>
                <c:pt idx="998">
                  <c:v>9990</c:v>
                </c:pt>
                <c:pt idx="999">
                  <c:v>9996</c:v>
                </c:pt>
              </c:strCache>
            </c:strRef>
          </c:cat>
          <c:val>
            <c:numRef>
              <c:f>'Average Watch Hours'!$B$4:$B$1004</c:f>
              <c:numCache>
                <c:formatCode>General</c:formatCode>
                <c:ptCount val="1000"/>
                <c:pt idx="0">
                  <c:v>433</c:v>
                </c:pt>
                <c:pt idx="1">
                  <c:v>163</c:v>
                </c:pt>
                <c:pt idx="2">
                  <c:v>93</c:v>
                </c:pt>
                <c:pt idx="3">
                  <c:v>395</c:v>
                </c:pt>
                <c:pt idx="4">
                  <c:v>356</c:v>
                </c:pt>
                <c:pt idx="5">
                  <c:v>290</c:v>
                </c:pt>
                <c:pt idx="6">
                  <c:v>140</c:v>
                </c:pt>
                <c:pt idx="7">
                  <c:v>209</c:v>
                </c:pt>
                <c:pt idx="8">
                  <c:v>296</c:v>
                </c:pt>
                <c:pt idx="9">
                  <c:v>144</c:v>
                </c:pt>
                <c:pt idx="10">
                  <c:v>243</c:v>
                </c:pt>
                <c:pt idx="11">
                  <c:v>39</c:v>
                </c:pt>
                <c:pt idx="12">
                  <c:v>157</c:v>
                </c:pt>
                <c:pt idx="13">
                  <c:v>35</c:v>
                </c:pt>
                <c:pt idx="14">
                  <c:v>75</c:v>
                </c:pt>
                <c:pt idx="15">
                  <c:v>379</c:v>
                </c:pt>
                <c:pt idx="16">
                  <c:v>252</c:v>
                </c:pt>
                <c:pt idx="17">
                  <c:v>259</c:v>
                </c:pt>
                <c:pt idx="18">
                  <c:v>445</c:v>
                </c:pt>
                <c:pt idx="19">
                  <c:v>160</c:v>
                </c:pt>
                <c:pt idx="20">
                  <c:v>131</c:v>
                </c:pt>
                <c:pt idx="21">
                  <c:v>285</c:v>
                </c:pt>
                <c:pt idx="22">
                  <c:v>325</c:v>
                </c:pt>
                <c:pt idx="23">
                  <c:v>221</c:v>
                </c:pt>
                <c:pt idx="24">
                  <c:v>247</c:v>
                </c:pt>
                <c:pt idx="25">
                  <c:v>11</c:v>
                </c:pt>
                <c:pt idx="26">
                  <c:v>281</c:v>
                </c:pt>
                <c:pt idx="27">
                  <c:v>421</c:v>
                </c:pt>
                <c:pt idx="28">
                  <c:v>382</c:v>
                </c:pt>
                <c:pt idx="29">
                  <c:v>299</c:v>
                </c:pt>
                <c:pt idx="30">
                  <c:v>100</c:v>
                </c:pt>
                <c:pt idx="31">
                  <c:v>280</c:v>
                </c:pt>
                <c:pt idx="32">
                  <c:v>82</c:v>
                </c:pt>
                <c:pt idx="33">
                  <c:v>245</c:v>
                </c:pt>
                <c:pt idx="34">
                  <c:v>217</c:v>
                </c:pt>
                <c:pt idx="35">
                  <c:v>29</c:v>
                </c:pt>
                <c:pt idx="36">
                  <c:v>163</c:v>
                </c:pt>
                <c:pt idx="37">
                  <c:v>432</c:v>
                </c:pt>
                <c:pt idx="38">
                  <c:v>405</c:v>
                </c:pt>
                <c:pt idx="39">
                  <c:v>303</c:v>
                </c:pt>
                <c:pt idx="40">
                  <c:v>264</c:v>
                </c:pt>
                <c:pt idx="41">
                  <c:v>300</c:v>
                </c:pt>
                <c:pt idx="42">
                  <c:v>164</c:v>
                </c:pt>
                <c:pt idx="43">
                  <c:v>103</c:v>
                </c:pt>
                <c:pt idx="44">
                  <c:v>309</c:v>
                </c:pt>
                <c:pt idx="45">
                  <c:v>36</c:v>
                </c:pt>
                <c:pt idx="46">
                  <c:v>113</c:v>
                </c:pt>
                <c:pt idx="47">
                  <c:v>301</c:v>
                </c:pt>
                <c:pt idx="48">
                  <c:v>44</c:v>
                </c:pt>
                <c:pt idx="49">
                  <c:v>292</c:v>
                </c:pt>
                <c:pt idx="50">
                  <c:v>412</c:v>
                </c:pt>
                <c:pt idx="51">
                  <c:v>326</c:v>
                </c:pt>
                <c:pt idx="52">
                  <c:v>418</c:v>
                </c:pt>
                <c:pt idx="53">
                  <c:v>233</c:v>
                </c:pt>
                <c:pt idx="54">
                  <c:v>408</c:v>
                </c:pt>
                <c:pt idx="55">
                  <c:v>406</c:v>
                </c:pt>
                <c:pt idx="56">
                  <c:v>346</c:v>
                </c:pt>
                <c:pt idx="57">
                  <c:v>50</c:v>
                </c:pt>
                <c:pt idx="58">
                  <c:v>160</c:v>
                </c:pt>
                <c:pt idx="59">
                  <c:v>91</c:v>
                </c:pt>
                <c:pt idx="60">
                  <c:v>180</c:v>
                </c:pt>
                <c:pt idx="61">
                  <c:v>254</c:v>
                </c:pt>
                <c:pt idx="62">
                  <c:v>25</c:v>
                </c:pt>
                <c:pt idx="63">
                  <c:v>116</c:v>
                </c:pt>
                <c:pt idx="64">
                  <c:v>348</c:v>
                </c:pt>
                <c:pt idx="65">
                  <c:v>97</c:v>
                </c:pt>
                <c:pt idx="66">
                  <c:v>71</c:v>
                </c:pt>
                <c:pt idx="67">
                  <c:v>385</c:v>
                </c:pt>
                <c:pt idx="68">
                  <c:v>87</c:v>
                </c:pt>
                <c:pt idx="69">
                  <c:v>197</c:v>
                </c:pt>
                <c:pt idx="70">
                  <c:v>321</c:v>
                </c:pt>
                <c:pt idx="71">
                  <c:v>102</c:v>
                </c:pt>
                <c:pt idx="72">
                  <c:v>74</c:v>
                </c:pt>
                <c:pt idx="73">
                  <c:v>319</c:v>
                </c:pt>
                <c:pt idx="74">
                  <c:v>139</c:v>
                </c:pt>
                <c:pt idx="75">
                  <c:v>43</c:v>
                </c:pt>
                <c:pt idx="76">
                  <c:v>200</c:v>
                </c:pt>
                <c:pt idx="77">
                  <c:v>328</c:v>
                </c:pt>
                <c:pt idx="78">
                  <c:v>44</c:v>
                </c:pt>
                <c:pt idx="79">
                  <c:v>309</c:v>
                </c:pt>
                <c:pt idx="80">
                  <c:v>472</c:v>
                </c:pt>
                <c:pt idx="81">
                  <c:v>18</c:v>
                </c:pt>
                <c:pt idx="82">
                  <c:v>147</c:v>
                </c:pt>
                <c:pt idx="83">
                  <c:v>87</c:v>
                </c:pt>
                <c:pt idx="84">
                  <c:v>309</c:v>
                </c:pt>
                <c:pt idx="85">
                  <c:v>28</c:v>
                </c:pt>
                <c:pt idx="86">
                  <c:v>15</c:v>
                </c:pt>
                <c:pt idx="87">
                  <c:v>139</c:v>
                </c:pt>
                <c:pt idx="88">
                  <c:v>100</c:v>
                </c:pt>
                <c:pt idx="89">
                  <c:v>362</c:v>
                </c:pt>
                <c:pt idx="90">
                  <c:v>87</c:v>
                </c:pt>
                <c:pt idx="91">
                  <c:v>419</c:v>
                </c:pt>
                <c:pt idx="92">
                  <c:v>349</c:v>
                </c:pt>
                <c:pt idx="93">
                  <c:v>145</c:v>
                </c:pt>
                <c:pt idx="94">
                  <c:v>53</c:v>
                </c:pt>
                <c:pt idx="95">
                  <c:v>332</c:v>
                </c:pt>
                <c:pt idx="96">
                  <c:v>344</c:v>
                </c:pt>
                <c:pt idx="97">
                  <c:v>177</c:v>
                </c:pt>
                <c:pt idx="98">
                  <c:v>376</c:v>
                </c:pt>
                <c:pt idx="99">
                  <c:v>97</c:v>
                </c:pt>
                <c:pt idx="100">
                  <c:v>348</c:v>
                </c:pt>
                <c:pt idx="101">
                  <c:v>35</c:v>
                </c:pt>
                <c:pt idx="102">
                  <c:v>315</c:v>
                </c:pt>
                <c:pt idx="103">
                  <c:v>469</c:v>
                </c:pt>
                <c:pt idx="104">
                  <c:v>39</c:v>
                </c:pt>
                <c:pt idx="105">
                  <c:v>119</c:v>
                </c:pt>
                <c:pt idx="106">
                  <c:v>88</c:v>
                </c:pt>
                <c:pt idx="107">
                  <c:v>73</c:v>
                </c:pt>
                <c:pt idx="108">
                  <c:v>13</c:v>
                </c:pt>
                <c:pt idx="109">
                  <c:v>221</c:v>
                </c:pt>
                <c:pt idx="110">
                  <c:v>185</c:v>
                </c:pt>
                <c:pt idx="111">
                  <c:v>436</c:v>
                </c:pt>
                <c:pt idx="112">
                  <c:v>305</c:v>
                </c:pt>
                <c:pt idx="113">
                  <c:v>188</c:v>
                </c:pt>
                <c:pt idx="114">
                  <c:v>426</c:v>
                </c:pt>
                <c:pt idx="115">
                  <c:v>279</c:v>
                </c:pt>
                <c:pt idx="116">
                  <c:v>32</c:v>
                </c:pt>
                <c:pt idx="117">
                  <c:v>388</c:v>
                </c:pt>
                <c:pt idx="118">
                  <c:v>132</c:v>
                </c:pt>
                <c:pt idx="119">
                  <c:v>259</c:v>
                </c:pt>
                <c:pt idx="120">
                  <c:v>454</c:v>
                </c:pt>
                <c:pt idx="121">
                  <c:v>157</c:v>
                </c:pt>
                <c:pt idx="122">
                  <c:v>335</c:v>
                </c:pt>
                <c:pt idx="123">
                  <c:v>17</c:v>
                </c:pt>
                <c:pt idx="124">
                  <c:v>44</c:v>
                </c:pt>
                <c:pt idx="125">
                  <c:v>263</c:v>
                </c:pt>
                <c:pt idx="126">
                  <c:v>375</c:v>
                </c:pt>
                <c:pt idx="127">
                  <c:v>205</c:v>
                </c:pt>
                <c:pt idx="128">
                  <c:v>435</c:v>
                </c:pt>
                <c:pt idx="129">
                  <c:v>490</c:v>
                </c:pt>
                <c:pt idx="130">
                  <c:v>57</c:v>
                </c:pt>
                <c:pt idx="131">
                  <c:v>480</c:v>
                </c:pt>
                <c:pt idx="132">
                  <c:v>295</c:v>
                </c:pt>
                <c:pt idx="133">
                  <c:v>358</c:v>
                </c:pt>
                <c:pt idx="134">
                  <c:v>175</c:v>
                </c:pt>
                <c:pt idx="135">
                  <c:v>285</c:v>
                </c:pt>
                <c:pt idx="136">
                  <c:v>171</c:v>
                </c:pt>
                <c:pt idx="137">
                  <c:v>411</c:v>
                </c:pt>
                <c:pt idx="138">
                  <c:v>347</c:v>
                </c:pt>
                <c:pt idx="139">
                  <c:v>170</c:v>
                </c:pt>
                <c:pt idx="140">
                  <c:v>283</c:v>
                </c:pt>
                <c:pt idx="141">
                  <c:v>110</c:v>
                </c:pt>
                <c:pt idx="142">
                  <c:v>322</c:v>
                </c:pt>
                <c:pt idx="143">
                  <c:v>381</c:v>
                </c:pt>
                <c:pt idx="144">
                  <c:v>227</c:v>
                </c:pt>
                <c:pt idx="145">
                  <c:v>180</c:v>
                </c:pt>
                <c:pt idx="146">
                  <c:v>71</c:v>
                </c:pt>
                <c:pt idx="147">
                  <c:v>192</c:v>
                </c:pt>
                <c:pt idx="148">
                  <c:v>344</c:v>
                </c:pt>
                <c:pt idx="149">
                  <c:v>61</c:v>
                </c:pt>
                <c:pt idx="150">
                  <c:v>419</c:v>
                </c:pt>
                <c:pt idx="151">
                  <c:v>192</c:v>
                </c:pt>
                <c:pt idx="152">
                  <c:v>487</c:v>
                </c:pt>
                <c:pt idx="153">
                  <c:v>178</c:v>
                </c:pt>
                <c:pt idx="154">
                  <c:v>248</c:v>
                </c:pt>
                <c:pt idx="155">
                  <c:v>223</c:v>
                </c:pt>
                <c:pt idx="156">
                  <c:v>285</c:v>
                </c:pt>
                <c:pt idx="157">
                  <c:v>328</c:v>
                </c:pt>
                <c:pt idx="158">
                  <c:v>105</c:v>
                </c:pt>
                <c:pt idx="159">
                  <c:v>49</c:v>
                </c:pt>
                <c:pt idx="160">
                  <c:v>267</c:v>
                </c:pt>
                <c:pt idx="161">
                  <c:v>338</c:v>
                </c:pt>
                <c:pt idx="162">
                  <c:v>212</c:v>
                </c:pt>
                <c:pt idx="163">
                  <c:v>425</c:v>
                </c:pt>
                <c:pt idx="164">
                  <c:v>299</c:v>
                </c:pt>
                <c:pt idx="165">
                  <c:v>231</c:v>
                </c:pt>
                <c:pt idx="166">
                  <c:v>495</c:v>
                </c:pt>
                <c:pt idx="167">
                  <c:v>311</c:v>
                </c:pt>
                <c:pt idx="168">
                  <c:v>416</c:v>
                </c:pt>
                <c:pt idx="169">
                  <c:v>129</c:v>
                </c:pt>
                <c:pt idx="170">
                  <c:v>163</c:v>
                </c:pt>
                <c:pt idx="171">
                  <c:v>393</c:v>
                </c:pt>
                <c:pt idx="172">
                  <c:v>351</c:v>
                </c:pt>
                <c:pt idx="173">
                  <c:v>123</c:v>
                </c:pt>
                <c:pt idx="174">
                  <c:v>28</c:v>
                </c:pt>
                <c:pt idx="175">
                  <c:v>466</c:v>
                </c:pt>
                <c:pt idx="176">
                  <c:v>423</c:v>
                </c:pt>
                <c:pt idx="177">
                  <c:v>13</c:v>
                </c:pt>
                <c:pt idx="178">
                  <c:v>480</c:v>
                </c:pt>
                <c:pt idx="179">
                  <c:v>416</c:v>
                </c:pt>
                <c:pt idx="180">
                  <c:v>263</c:v>
                </c:pt>
                <c:pt idx="181">
                  <c:v>267</c:v>
                </c:pt>
                <c:pt idx="182">
                  <c:v>130</c:v>
                </c:pt>
                <c:pt idx="183">
                  <c:v>285</c:v>
                </c:pt>
                <c:pt idx="184">
                  <c:v>187</c:v>
                </c:pt>
                <c:pt idx="185">
                  <c:v>484</c:v>
                </c:pt>
                <c:pt idx="186">
                  <c:v>404</c:v>
                </c:pt>
                <c:pt idx="187">
                  <c:v>91</c:v>
                </c:pt>
                <c:pt idx="188">
                  <c:v>202</c:v>
                </c:pt>
                <c:pt idx="189">
                  <c:v>23</c:v>
                </c:pt>
                <c:pt idx="190">
                  <c:v>304</c:v>
                </c:pt>
                <c:pt idx="191">
                  <c:v>359</c:v>
                </c:pt>
                <c:pt idx="192">
                  <c:v>222</c:v>
                </c:pt>
                <c:pt idx="193">
                  <c:v>415</c:v>
                </c:pt>
                <c:pt idx="194">
                  <c:v>386</c:v>
                </c:pt>
                <c:pt idx="195">
                  <c:v>250</c:v>
                </c:pt>
                <c:pt idx="196">
                  <c:v>62</c:v>
                </c:pt>
                <c:pt idx="197">
                  <c:v>280</c:v>
                </c:pt>
                <c:pt idx="198">
                  <c:v>88</c:v>
                </c:pt>
                <c:pt idx="199">
                  <c:v>316</c:v>
                </c:pt>
                <c:pt idx="200">
                  <c:v>167</c:v>
                </c:pt>
                <c:pt idx="201">
                  <c:v>416</c:v>
                </c:pt>
                <c:pt idx="202">
                  <c:v>482</c:v>
                </c:pt>
                <c:pt idx="203">
                  <c:v>475</c:v>
                </c:pt>
                <c:pt idx="204">
                  <c:v>184</c:v>
                </c:pt>
                <c:pt idx="205">
                  <c:v>250</c:v>
                </c:pt>
                <c:pt idx="206">
                  <c:v>318</c:v>
                </c:pt>
                <c:pt idx="207">
                  <c:v>106</c:v>
                </c:pt>
                <c:pt idx="208">
                  <c:v>246</c:v>
                </c:pt>
                <c:pt idx="209">
                  <c:v>413</c:v>
                </c:pt>
                <c:pt idx="210">
                  <c:v>287</c:v>
                </c:pt>
                <c:pt idx="211">
                  <c:v>247</c:v>
                </c:pt>
                <c:pt idx="212">
                  <c:v>399</c:v>
                </c:pt>
                <c:pt idx="213">
                  <c:v>368</c:v>
                </c:pt>
                <c:pt idx="214">
                  <c:v>396</c:v>
                </c:pt>
                <c:pt idx="215">
                  <c:v>445</c:v>
                </c:pt>
                <c:pt idx="216">
                  <c:v>371</c:v>
                </c:pt>
                <c:pt idx="217">
                  <c:v>348</c:v>
                </c:pt>
                <c:pt idx="218">
                  <c:v>53</c:v>
                </c:pt>
                <c:pt idx="219">
                  <c:v>359</c:v>
                </c:pt>
                <c:pt idx="220">
                  <c:v>331</c:v>
                </c:pt>
                <c:pt idx="221">
                  <c:v>134</c:v>
                </c:pt>
                <c:pt idx="222">
                  <c:v>168</c:v>
                </c:pt>
                <c:pt idx="223">
                  <c:v>409</c:v>
                </c:pt>
                <c:pt idx="224">
                  <c:v>297</c:v>
                </c:pt>
                <c:pt idx="225">
                  <c:v>298</c:v>
                </c:pt>
                <c:pt idx="226">
                  <c:v>294</c:v>
                </c:pt>
                <c:pt idx="227">
                  <c:v>365</c:v>
                </c:pt>
                <c:pt idx="228">
                  <c:v>456</c:v>
                </c:pt>
                <c:pt idx="229">
                  <c:v>90</c:v>
                </c:pt>
                <c:pt idx="230">
                  <c:v>102</c:v>
                </c:pt>
                <c:pt idx="231">
                  <c:v>198</c:v>
                </c:pt>
                <c:pt idx="232">
                  <c:v>342</c:v>
                </c:pt>
                <c:pt idx="233">
                  <c:v>297</c:v>
                </c:pt>
                <c:pt idx="234">
                  <c:v>383</c:v>
                </c:pt>
                <c:pt idx="235">
                  <c:v>307</c:v>
                </c:pt>
                <c:pt idx="236">
                  <c:v>29</c:v>
                </c:pt>
                <c:pt idx="237">
                  <c:v>281</c:v>
                </c:pt>
                <c:pt idx="238">
                  <c:v>16</c:v>
                </c:pt>
                <c:pt idx="239">
                  <c:v>467</c:v>
                </c:pt>
                <c:pt idx="240">
                  <c:v>139</c:v>
                </c:pt>
                <c:pt idx="241">
                  <c:v>379</c:v>
                </c:pt>
                <c:pt idx="242">
                  <c:v>43</c:v>
                </c:pt>
                <c:pt idx="243">
                  <c:v>404</c:v>
                </c:pt>
                <c:pt idx="244">
                  <c:v>29</c:v>
                </c:pt>
                <c:pt idx="245">
                  <c:v>498</c:v>
                </c:pt>
                <c:pt idx="246">
                  <c:v>277</c:v>
                </c:pt>
                <c:pt idx="247">
                  <c:v>420</c:v>
                </c:pt>
                <c:pt idx="248">
                  <c:v>417</c:v>
                </c:pt>
                <c:pt idx="249">
                  <c:v>468</c:v>
                </c:pt>
                <c:pt idx="250">
                  <c:v>447</c:v>
                </c:pt>
                <c:pt idx="251">
                  <c:v>216</c:v>
                </c:pt>
                <c:pt idx="252">
                  <c:v>160</c:v>
                </c:pt>
                <c:pt idx="253">
                  <c:v>253</c:v>
                </c:pt>
                <c:pt idx="254">
                  <c:v>444</c:v>
                </c:pt>
                <c:pt idx="255">
                  <c:v>176</c:v>
                </c:pt>
                <c:pt idx="256">
                  <c:v>85</c:v>
                </c:pt>
                <c:pt idx="257">
                  <c:v>373</c:v>
                </c:pt>
                <c:pt idx="258">
                  <c:v>233</c:v>
                </c:pt>
                <c:pt idx="259">
                  <c:v>205</c:v>
                </c:pt>
                <c:pt idx="260">
                  <c:v>439</c:v>
                </c:pt>
                <c:pt idx="261">
                  <c:v>161</c:v>
                </c:pt>
                <c:pt idx="262">
                  <c:v>81</c:v>
                </c:pt>
                <c:pt idx="263">
                  <c:v>411</c:v>
                </c:pt>
                <c:pt idx="264">
                  <c:v>181</c:v>
                </c:pt>
                <c:pt idx="265">
                  <c:v>32</c:v>
                </c:pt>
                <c:pt idx="266">
                  <c:v>249</c:v>
                </c:pt>
                <c:pt idx="267">
                  <c:v>165</c:v>
                </c:pt>
                <c:pt idx="268">
                  <c:v>471</c:v>
                </c:pt>
                <c:pt idx="269">
                  <c:v>427</c:v>
                </c:pt>
                <c:pt idx="270">
                  <c:v>180</c:v>
                </c:pt>
                <c:pt idx="271">
                  <c:v>406</c:v>
                </c:pt>
                <c:pt idx="272">
                  <c:v>62</c:v>
                </c:pt>
                <c:pt idx="273">
                  <c:v>375</c:v>
                </c:pt>
                <c:pt idx="274">
                  <c:v>328</c:v>
                </c:pt>
                <c:pt idx="275">
                  <c:v>129</c:v>
                </c:pt>
                <c:pt idx="276">
                  <c:v>246</c:v>
                </c:pt>
                <c:pt idx="277">
                  <c:v>495</c:v>
                </c:pt>
                <c:pt idx="278">
                  <c:v>442</c:v>
                </c:pt>
                <c:pt idx="279">
                  <c:v>365</c:v>
                </c:pt>
                <c:pt idx="280">
                  <c:v>365</c:v>
                </c:pt>
                <c:pt idx="281">
                  <c:v>331</c:v>
                </c:pt>
                <c:pt idx="282">
                  <c:v>26</c:v>
                </c:pt>
                <c:pt idx="283">
                  <c:v>167</c:v>
                </c:pt>
                <c:pt idx="284">
                  <c:v>163</c:v>
                </c:pt>
                <c:pt idx="285">
                  <c:v>293</c:v>
                </c:pt>
                <c:pt idx="286">
                  <c:v>50</c:v>
                </c:pt>
                <c:pt idx="287">
                  <c:v>461</c:v>
                </c:pt>
                <c:pt idx="288">
                  <c:v>391</c:v>
                </c:pt>
                <c:pt idx="289">
                  <c:v>341</c:v>
                </c:pt>
                <c:pt idx="290">
                  <c:v>146</c:v>
                </c:pt>
                <c:pt idx="291">
                  <c:v>30</c:v>
                </c:pt>
                <c:pt idx="292">
                  <c:v>417</c:v>
                </c:pt>
                <c:pt idx="293">
                  <c:v>452</c:v>
                </c:pt>
                <c:pt idx="294">
                  <c:v>349</c:v>
                </c:pt>
                <c:pt idx="295">
                  <c:v>81</c:v>
                </c:pt>
                <c:pt idx="296">
                  <c:v>286</c:v>
                </c:pt>
                <c:pt idx="297">
                  <c:v>82</c:v>
                </c:pt>
                <c:pt idx="298">
                  <c:v>76</c:v>
                </c:pt>
                <c:pt idx="299">
                  <c:v>308</c:v>
                </c:pt>
                <c:pt idx="300">
                  <c:v>103</c:v>
                </c:pt>
                <c:pt idx="301">
                  <c:v>309</c:v>
                </c:pt>
                <c:pt idx="302">
                  <c:v>242</c:v>
                </c:pt>
                <c:pt idx="303">
                  <c:v>256</c:v>
                </c:pt>
                <c:pt idx="304">
                  <c:v>76</c:v>
                </c:pt>
                <c:pt idx="305">
                  <c:v>171</c:v>
                </c:pt>
                <c:pt idx="306">
                  <c:v>32</c:v>
                </c:pt>
                <c:pt idx="307">
                  <c:v>313</c:v>
                </c:pt>
                <c:pt idx="308">
                  <c:v>369</c:v>
                </c:pt>
                <c:pt idx="309">
                  <c:v>379</c:v>
                </c:pt>
                <c:pt idx="310">
                  <c:v>182</c:v>
                </c:pt>
                <c:pt idx="311">
                  <c:v>133</c:v>
                </c:pt>
                <c:pt idx="312">
                  <c:v>301</c:v>
                </c:pt>
                <c:pt idx="313">
                  <c:v>251</c:v>
                </c:pt>
                <c:pt idx="314">
                  <c:v>158</c:v>
                </c:pt>
                <c:pt idx="315">
                  <c:v>447</c:v>
                </c:pt>
                <c:pt idx="316">
                  <c:v>383</c:v>
                </c:pt>
                <c:pt idx="317">
                  <c:v>42</c:v>
                </c:pt>
                <c:pt idx="318">
                  <c:v>291</c:v>
                </c:pt>
                <c:pt idx="319">
                  <c:v>46</c:v>
                </c:pt>
                <c:pt idx="320">
                  <c:v>183</c:v>
                </c:pt>
                <c:pt idx="321">
                  <c:v>494</c:v>
                </c:pt>
                <c:pt idx="322">
                  <c:v>302</c:v>
                </c:pt>
                <c:pt idx="323">
                  <c:v>354</c:v>
                </c:pt>
                <c:pt idx="324">
                  <c:v>85</c:v>
                </c:pt>
                <c:pt idx="325">
                  <c:v>277</c:v>
                </c:pt>
                <c:pt idx="326">
                  <c:v>141</c:v>
                </c:pt>
                <c:pt idx="327">
                  <c:v>251</c:v>
                </c:pt>
                <c:pt idx="328">
                  <c:v>40</c:v>
                </c:pt>
                <c:pt idx="329">
                  <c:v>470</c:v>
                </c:pt>
                <c:pt idx="330">
                  <c:v>168</c:v>
                </c:pt>
                <c:pt idx="331">
                  <c:v>91</c:v>
                </c:pt>
                <c:pt idx="332">
                  <c:v>91</c:v>
                </c:pt>
                <c:pt idx="333">
                  <c:v>233</c:v>
                </c:pt>
                <c:pt idx="334">
                  <c:v>427</c:v>
                </c:pt>
                <c:pt idx="335">
                  <c:v>307</c:v>
                </c:pt>
                <c:pt idx="336">
                  <c:v>231</c:v>
                </c:pt>
                <c:pt idx="337">
                  <c:v>311</c:v>
                </c:pt>
                <c:pt idx="338">
                  <c:v>223</c:v>
                </c:pt>
                <c:pt idx="339">
                  <c:v>273</c:v>
                </c:pt>
                <c:pt idx="340">
                  <c:v>253</c:v>
                </c:pt>
                <c:pt idx="341">
                  <c:v>154</c:v>
                </c:pt>
                <c:pt idx="342">
                  <c:v>347</c:v>
                </c:pt>
                <c:pt idx="343">
                  <c:v>238</c:v>
                </c:pt>
                <c:pt idx="344">
                  <c:v>166</c:v>
                </c:pt>
                <c:pt idx="345">
                  <c:v>241</c:v>
                </c:pt>
                <c:pt idx="346">
                  <c:v>329</c:v>
                </c:pt>
                <c:pt idx="347">
                  <c:v>361</c:v>
                </c:pt>
                <c:pt idx="348">
                  <c:v>486</c:v>
                </c:pt>
                <c:pt idx="349">
                  <c:v>120</c:v>
                </c:pt>
                <c:pt idx="350">
                  <c:v>164</c:v>
                </c:pt>
                <c:pt idx="351">
                  <c:v>257</c:v>
                </c:pt>
                <c:pt idx="352">
                  <c:v>474</c:v>
                </c:pt>
                <c:pt idx="353">
                  <c:v>99</c:v>
                </c:pt>
                <c:pt idx="354">
                  <c:v>23</c:v>
                </c:pt>
                <c:pt idx="355">
                  <c:v>141</c:v>
                </c:pt>
                <c:pt idx="356">
                  <c:v>25</c:v>
                </c:pt>
                <c:pt idx="357">
                  <c:v>129</c:v>
                </c:pt>
                <c:pt idx="358">
                  <c:v>221</c:v>
                </c:pt>
                <c:pt idx="359">
                  <c:v>85</c:v>
                </c:pt>
                <c:pt idx="360">
                  <c:v>241</c:v>
                </c:pt>
                <c:pt idx="361">
                  <c:v>113</c:v>
                </c:pt>
                <c:pt idx="362">
                  <c:v>304</c:v>
                </c:pt>
                <c:pt idx="363">
                  <c:v>63</c:v>
                </c:pt>
                <c:pt idx="364">
                  <c:v>348</c:v>
                </c:pt>
                <c:pt idx="365">
                  <c:v>250</c:v>
                </c:pt>
                <c:pt idx="366">
                  <c:v>331</c:v>
                </c:pt>
                <c:pt idx="367">
                  <c:v>362</c:v>
                </c:pt>
                <c:pt idx="368">
                  <c:v>335</c:v>
                </c:pt>
                <c:pt idx="369">
                  <c:v>279</c:v>
                </c:pt>
                <c:pt idx="370">
                  <c:v>174</c:v>
                </c:pt>
                <c:pt idx="371">
                  <c:v>272</c:v>
                </c:pt>
                <c:pt idx="372">
                  <c:v>341</c:v>
                </c:pt>
                <c:pt idx="373">
                  <c:v>292</c:v>
                </c:pt>
                <c:pt idx="374">
                  <c:v>480</c:v>
                </c:pt>
                <c:pt idx="375">
                  <c:v>58</c:v>
                </c:pt>
                <c:pt idx="376">
                  <c:v>446</c:v>
                </c:pt>
                <c:pt idx="377">
                  <c:v>448</c:v>
                </c:pt>
                <c:pt idx="378">
                  <c:v>366</c:v>
                </c:pt>
                <c:pt idx="379">
                  <c:v>183</c:v>
                </c:pt>
                <c:pt idx="380">
                  <c:v>338</c:v>
                </c:pt>
                <c:pt idx="381">
                  <c:v>492</c:v>
                </c:pt>
                <c:pt idx="382">
                  <c:v>47</c:v>
                </c:pt>
                <c:pt idx="383">
                  <c:v>101</c:v>
                </c:pt>
                <c:pt idx="384">
                  <c:v>178</c:v>
                </c:pt>
                <c:pt idx="385">
                  <c:v>75</c:v>
                </c:pt>
                <c:pt idx="386">
                  <c:v>396</c:v>
                </c:pt>
                <c:pt idx="387">
                  <c:v>221</c:v>
                </c:pt>
                <c:pt idx="388">
                  <c:v>48</c:v>
                </c:pt>
                <c:pt idx="389">
                  <c:v>438</c:v>
                </c:pt>
                <c:pt idx="390">
                  <c:v>106</c:v>
                </c:pt>
                <c:pt idx="391">
                  <c:v>480</c:v>
                </c:pt>
                <c:pt idx="392">
                  <c:v>474</c:v>
                </c:pt>
                <c:pt idx="393">
                  <c:v>248</c:v>
                </c:pt>
                <c:pt idx="394">
                  <c:v>21</c:v>
                </c:pt>
                <c:pt idx="395">
                  <c:v>306</c:v>
                </c:pt>
                <c:pt idx="396">
                  <c:v>273</c:v>
                </c:pt>
                <c:pt idx="397">
                  <c:v>311</c:v>
                </c:pt>
                <c:pt idx="398">
                  <c:v>256</c:v>
                </c:pt>
                <c:pt idx="399">
                  <c:v>366</c:v>
                </c:pt>
                <c:pt idx="400">
                  <c:v>449</c:v>
                </c:pt>
                <c:pt idx="401">
                  <c:v>43</c:v>
                </c:pt>
                <c:pt idx="402">
                  <c:v>361</c:v>
                </c:pt>
                <c:pt idx="403">
                  <c:v>371</c:v>
                </c:pt>
                <c:pt idx="404">
                  <c:v>52</c:v>
                </c:pt>
                <c:pt idx="405">
                  <c:v>386</c:v>
                </c:pt>
                <c:pt idx="406">
                  <c:v>268</c:v>
                </c:pt>
                <c:pt idx="407">
                  <c:v>315</c:v>
                </c:pt>
                <c:pt idx="408">
                  <c:v>399</c:v>
                </c:pt>
                <c:pt idx="409">
                  <c:v>439</c:v>
                </c:pt>
                <c:pt idx="410">
                  <c:v>469</c:v>
                </c:pt>
                <c:pt idx="411">
                  <c:v>155</c:v>
                </c:pt>
                <c:pt idx="412">
                  <c:v>150</c:v>
                </c:pt>
                <c:pt idx="413">
                  <c:v>115</c:v>
                </c:pt>
                <c:pt idx="414">
                  <c:v>214</c:v>
                </c:pt>
                <c:pt idx="415">
                  <c:v>487</c:v>
                </c:pt>
                <c:pt idx="416">
                  <c:v>485</c:v>
                </c:pt>
                <c:pt idx="417">
                  <c:v>317</c:v>
                </c:pt>
                <c:pt idx="418">
                  <c:v>312</c:v>
                </c:pt>
                <c:pt idx="419">
                  <c:v>375</c:v>
                </c:pt>
                <c:pt idx="420">
                  <c:v>118</c:v>
                </c:pt>
                <c:pt idx="421">
                  <c:v>99</c:v>
                </c:pt>
                <c:pt idx="422">
                  <c:v>231</c:v>
                </c:pt>
                <c:pt idx="423">
                  <c:v>187</c:v>
                </c:pt>
                <c:pt idx="424">
                  <c:v>280</c:v>
                </c:pt>
                <c:pt idx="425">
                  <c:v>408</c:v>
                </c:pt>
                <c:pt idx="426">
                  <c:v>394</c:v>
                </c:pt>
                <c:pt idx="427">
                  <c:v>381</c:v>
                </c:pt>
                <c:pt idx="428">
                  <c:v>166</c:v>
                </c:pt>
                <c:pt idx="429">
                  <c:v>197</c:v>
                </c:pt>
                <c:pt idx="430">
                  <c:v>100</c:v>
                </c:pt>
                <c:pt idx="431">
                  <c:v>203</c:v>
                </c:pt>
                <c:pt idx="432">
                  <c:v>247</c:v>
                </c:pt>
                <c:pt idx="433">
                  <c:v>159</c:v>
                </c:pt>
                <c:pt idx="434">
                  <c:v>362</c:v>
                </c:pt>
                <c:pt idx="435">
                  <c:v>155</c:v>
                </c:pt>
                <c:pt idx="436">
                  <c:v>16</c:v>
                </c:pt>
                <c:pt idx="437">
                  <c:v>19</c:v>
                </c:pt>
                <c:pt idx="438">
                  <c:v>135</c:v>
                </c:pt>
                <c:pt idx="439">
                  <c:v>490</c:v>
                </c:pt>
                <c:pt idx="440">
                  <c:v>240</c:v>
                </c:pt>
                <c:pt idx="441">
                  <c:v>258</c:v>
                </c:pt>
                <c:pt idx="442">
                  <c:v>259</c:v>
                </c:pt>
                <c:pt idx="443">
                  <c:v>215</c:v>
                </c:pt>
                <c:pt idx="444">
                  <c:v>300</c:v>
                </c:pt>
                <c:pt idx="445">
                  <c:v>92</c:v>
                </c:pt>
                <c:pt idx="446">
                  <c:v>212</c:v>
                </c:pt>
                <c:pt idx="447">
                  <c:v>135</c:v>
                </c:pt>
                <c:pt idx="448">
                  <c:v>166</c:v>
                </c:pt>
                <c:pt idx="449">
                  <c:v>474</c:v>
                </c:pt>
                <c:pt idx="450">
                  <c:v>436</c:v>
                </c:pt>
                <c:pt idx="451">
                  <c:v>59</c:v>
                </c:pt>
                <c:pt idx="452">
                  <c:v>321</c:v>
                </c:pt>
                <c:pt idx="453">
                  <c:v>368</c:v>
                </c:pt>
                <c:pt idx="454">
                  <c:v>192</c:v>
                </c:pt>
                <c:pt idx="455">
                  <c:v>25</c:v>
                </c:pt>
                <c:pt idx="456">
                  <c:v>455</c:v>
                </c:pt>
                <c:pt idx="457">
                  <c:v>275</c:v>
                </c:pt>
                <c:pt idx="458">
                  <c:v>272</c:v>
                </c:pt>
                <c:pt idx="459">
                  <c:v>198</c:v>
                </c:pt>
                <c:pt idx="460">
                  <c:v>123</c:v>
                </c:pt>
                <c:pt idx="461">
                  <c:v>20</c:v>
                </c:pt>
                <c:pt idx="462">
                  <c:v>357</c:v>
                </c:pt>
                <c:pt idx="463">
                  <c:v>53</c:v>
                </c:pt>
                <c:pt idx="464">
                  <c:v>453</c:v>
                </c:pt>
                <c:pt idx="465">
                  <c:v>373</c:v>
                </c:pt>
                <c:pt idx="466">
                  <c:v>478</c:v>
                </c:pt>
                <c:pt idx="467">
                  <c:v>423</c:v>
                </c:pt>
                <c:pt idx="468">
                  <c:v>89</c:v>
                </c:pt>
                <c:pt idx="469">
                  <c:v>352</c:v>
                </c:pt>
                <c:pt idx="470">
                  <c:v>26</c:v>
                </c:pt>
                <c:pt idx="471">
                  <c:v>429</c:v>
                </c:pt>
                <c:pt idx="472">
                  <c:v>447</c:v>
                </c:pt>
                <c:pt idx="473">
                  <c:v>204</c:v>
                </c:pt>
                <c:pt idx="474">
                  <c:v>278</c:v>
                </c:pt>
                <c:pt idx="475">
                  <c:v>478</c:v>
                </c:pt>
                <c:pt idx="476">
                  <c:v>68</c:v>
                </c:pt>
                <c:pt idx="477">
                  <c:v>208</c:v>
                </c:pt>
                <c:pt idx="478">
                  <c:v>24</c:v>
                </c:pt>
                <c:pt idx="479">
                  <c:v>140</c:v>
                </c:pt>
                <c:pt idx="480">
                  <c:v>173</c:v>
                </c:pt>
                <c:pt idx="481">
                  <c:v>327</c:v>
                </c:pt>
                <c:pt idx="482">
                  <c:v>274</c:v>
                </c:pt>
                <c:pt idx="483">
                  <c:v>344</c:v>
                </c:pt>
                <c:pt idx="484">
                  <c:v>27</c:v>
                </c:pt>
                <c:pt idx="485">
                  <c:v>74</c:v>
                </c:pt>
                <c:pt idx="486">
                  <c:v>214</c:v>
                </c:pt>
                <c:pt idx="487">
                  <c:v>137</c:v>
                </c:pt>
                <c:pt idx="488">
                  <c:v>30</c:v>
                </c:pt>
                <c:pt idx="489">
                  <c:v>124</c:v>
                </c:pt>
                <c:pt idx="490">
                  <c:v>88</c:v>
                </c:pt>
                <c:pt idx="491">
                  <c:v>187</c:v>
                </c:pt>
                <c:pt idx="492">
                  <c:v>12</c:v>
                </c:pt>
                <c:pt idx="493">
                  <c:v>19</c:v>
                </c:pt>
                <c:pt idx="494">
                  <c:v>355</c:v>
                </c:pt>
                <c:pt idx="495">
                  <c:v>109</c:v>
                </c:pt>
                <c:pt idx="496">
                  <c:v>391</c:v>
                </c:pt>
                <c:pt idx="497">
                  <c:v>108</c:v>
                </c:pt>
                <c:pt idx="498">
                  <c:v>159</c:v>
                </c:pt>
                <c:pt idx="499">
                  <c:v>256</c:v>
                </c:pt>
                <c:pt idx="500">
                  <c:v>29</c:v>
                </c:pt>
                <c:pt idx="501">
                  <c:v>278</c:v>
                </c:pt>
                <c:pt idx="502">
                  <c:v>173</c:v>
                </c:pt>
                <c:pt idx="503">
                  <c:v>479</c:v>
                </c:pt>
                <c:pt idx="504">
                  <c:v>415</c:v>
                </c:pt>
                <c:pt idx="505">
                  <c:v>452</c:v>
                </c:pt>
                <c:pt idx="506">
                  <c:v>302</c:v>
                </c:pt>
                <c:pt idx="507">
                  <c:v>220</c:v>
                </c:pt>
                <c:pt idx="508">
                  <c:v>131</c:v>
                </c:pt>
                <c:pt idx="509">
                  <c:v>157</c:v>
                </c:pt>
                <c:pt idx="510">
                  <c:v>495</c:v>
                </c:pt>
                <c:pt idx="511">
                  <c:v>69</c:v>
                </c:pt>
                <c:pt idx="512">
                  <c:v>486</c:v>
                </c:pt>
                <c:pt idx="513">
                  <c:v>500</c:v>
                </c:pt>
                <c:pt idx="514">
                  <c:v>33</c:v>
                </c:pt>
                <c:pt idx="515">
                  <c:v>219</c:v>
                </c:pt>
                <c:pt idx="516">
                  <c:v>164</c:v>
                </c:pt>
                <c:pt idx="517">
                  <c:v>263</c:v>
                </c:pt>
                <c:pt idx="518">
                  <c:v>361</c:v>
                </c:pt>
                <c:pt idx="519">
                  <c:v>444</c:v>
                </c:pt>
                <c:pt idx="520">
                  <c:v>380</c:v>
                </c:pt>
                <c:pt idx="521">
                  <c:v>120</c:v>
                </c:pt>
                <c:pt idx="522">
                  <c:v>486</c:v>
                </c:pt>
                <c:pt idx="523">
                  <c:v>207</c:v>
                </c:pt>
                <c:pt idx="524">
                  <c:v>178</c:v>
                </c:pt>
                <c:pt idx="525">
                  <c:v>158</c:v>
                </c:pt>
                <c:pt idx="526">
                  <c:v>14</c:v>
                </c:pt>
                <c:pt idx="527">
                  <c:v>200</c:v>
                </c:pt>
                <c:pt idx="528">
                  <c:v>479</c:v>
                </c:pt>
                <c:pt idx="529">
                  <c:v>236</c:v>
                </c:pt>
                <c:pt idx="530">
                  <c:v>315</c:v>
                </c:pt>
                <c:pt idx="531">
                  <c:v>112</c:v>
                </c:pt>
                <c:pt idx="532">
                  <c:v>225</c:v>
                </c:pt>
                <c:pt idx="533">
                  <c:v>325</c:v>
                </c:pt>
                <c:pt idx="534">
                  <c:v>420</c:v>
                </c:pt>
                <c:pt idx="535">
                  <c:v>171</c:v>
                </c:pt>
                <c:pt idx="536">
                  <c:v>449</c:v>
                </c:pt>
                <c:pt idx="537">
                  <c:v>136</c:v>
                </c:pt>
                <c:pt idx="538">
                  <c:v>136</c:v>
                </c:pt>
                <c:pt idx="539">
                  <c:v>380</c:v>
                </c:pt>
                <c:pt idx="540">
                  <c:v>30</c:v>
                </c:pt>
                <c:pt idx="541">
                  <c:v>281</c:v>
                </c:pt>
                <c:pt idx="542">
                  <c:v>183</c:v>
                </c:pt>
                <c:pt idx="543">
                  <c:v>281</c:v>
                </c:pt>
                <c:pt idx="544">
                  <c:v>37</c:v>
                </c:pt>
                <c:pt idx="545">
                  <c:v>191</c:v>
                </c:pt>
                <c:pt idx="546">
                  <c:v>425</c:v>
                </c:pt>
                <c:pt idx="547">
                  <c:v>168</c:v>
                </c:pt>
                <c:pt idx="548">
                  <c:v>491</c:v>
                </c:pt>
                <c:pt idx="549">
                  <c:v>14</c:v>
                </c:pt>
                <c:pt idx="550">
                  <c:v>360</c:v>
                </c:pt>
                <c:pt idx="551">
                  <c:v>242</c:v>
                </c:pt>
                <c:pt idx="552">
                  <c:v>322</c:v>
                </c:pt>
                <c:pt idx="553">
                  <c:v>10</c:v>
                </c:pt>
                <c:pt idx="554">
                  <c:v>298</c:v>
                </c:pt>
                <c:pt idx="555">
                  <c:v>262</c:v>
                </c:pt>
                <c:pt idx="556">
                  <c:v>154</c:v>
                </c:pt>
                <c:pt idx="557">
                  <c:v>175</c:v>
                </c:pt>
                <c:pt idx="558">
                  <c:v>248</c:v>
                </c:pt>
                <c:pt idx="559">
                  <c:v>44</c:v>
                </c:pt>
                <c:pt idx="560">
                  <c:v>424</c:v>
                </c:pt>
                <c:pt idx="561">
                  <c:v>206</c:v>
                </c:pt>
                <c:pt idx="562">
                  <c:v>306</c:v>
                </c:pt>
                <c:pt idx="563">
                  <c:v>248</c:v>
                </c:pt>
                <c:pt idx="564">
                  <c:v>293</c:v>
                </c:pt>
                <c:pt idx="565">
                  <c:v>207</c:v>
                </c:pt>
                <c:pt idx="566">
                  <c:v>336</c:v>
                </c:pt>
                <c:pt idx="567">
                  <c:v>87</c:v>
                </c:pt>
                <c:pt idx="568">
                  <c:v>388</c:v>
                </c:pt>
                <c:pt idx="569">
                  <c:v>238</c:v>
                </c:pt>
                <c:pt idx="570">
                  <c:v>449</c:v>
                </c:pt>
                <c:pt idx="571">
                  <c:v>267</c:v>
                </c:pt>
                <c:pt idx="572">
                  <c:v>473</c:v>
                </c:pt>
                <c:pt idx="573">
                  <c:v>164</c:v>
                </c:pt>
                <c:pt idx="574">
                  <c:v>466</c:v>
                </c:pt>
                <c:pt idx="575">
                  <c:v>329</c:v>
                </c:pt>
                <c:pt idx="576">
                  <c:v>410</c:v>
                </c:pt>
                <c:pt idx="577">
                  <c:v>370</c:v>
                </c:pt>
                <c:pt idx="578">
                  <c:v>414</c:v>
                </c:pt>
                <c:pt idx="579">
                  <c:v>30</c:v>
                </c:pt>
                <c:pt idx="580">
                  <c:v>493</c:v>
                </c:pt>
                <c:pt idx="581">
                  <c:v>475</c:v>
                </c:pt>
                <c:pt idx="582">
                  <c:v>109</c:v>
                </c:pt>
                <c:pt idx="583">
                  <c:v>389</c:v>
                </c:pt>
                <c:pt idx="584">
                  <c:v>55</c:v>
                </c:pt>
                <c:pt idx="585">
                  <c:v>96</c:v>
                </c:pt>
                <c:pt idx="586">
                  <c:v>356</c:v>
                </c:pt>
                <c:pt idx="587">
                  <c:v>321</c:v>
                </c:pt>
                <c:pt idx="588">
                  <c:v>396</c:v>
                </c:pt>
                <c:pt idx="589">
                  <c:v>161</c:v>
                </c:pt>
                <c:pt idx="590">
                  <c:v>197</c:v>
                </c:pt>
                <c:pt idx="591">
                  <c:v>125</c:v>
                </c:pt>
                <c:pt idx="592">
                  <c:v>105</c:v>
                </c:pt>
                <c:pt idx="593">
                  <c:v>459</c:v>
                </c:pt>
                <c:pt idx="594">
                  <c:v>154</c:v>
                </c:pt>
                <c:pt idx="595">
                  <c:v>345</c:v>
                </c:pt>
                <c:pt idx="596">
                  <c:v>478</c:v>
                </c:pt>
                <c:pt idx="597">
                  <c:v>38</c:v>
                </c:pt>
                <c:pt idx="598">
                  <c:v>385</c:v>
                </c:pt>
                <c:pt idx="599">
                  <c:v>190</c:v>
                </c:pt>
                <c:pt idx="600">
                  <c:v>131</c:v>
                </c:pt>
                <c:pt idx="601">
                  <c:v>104</c:v>
                </c:pt>
                <c:pt idx="602">
                  <c:v>203</c:v>
                </c:pt>
                <c:pt idx="603">
                  <c:v>61</c:v>
                </c:pt>
                <c:pt idx="604">
                  <c:v>253</c:v>
                </c:pt>
                <c:pt idx="605">
                  <c:v>98</c:v>
                </c:pt>
                <c:pt idx="606">
                  <c:v>312</c:v>
                </c:pt>
                <c:pt idx="607">
                  <c:v>468</c:v>
                </c:pt>
                <c:pt idx="608">
                  <c:v>39</c:v>
                </c:pt>
                <c:pt idx="609">
                  <c:v>459</c:v>
                </c:pt>
                <c:pt idx="610">
                  <c:v>353</c:v>
                </c:pt>
                <c:pt idx="611">
                  <c:v>283</c:v>
                </c:pt>
                <c:pt idx="612">
                  <c:v>200</c:v>
                </c:pt>
                <c:pt idx="613">
                  <c:v>247</c:v>
                </c:pt>
                <c:pt idx="614">
                  <c:v>134</c:v>
                </c:pt>
                <c:pt idx="615">
                  <c:v>173</c:v>
                </c:pt>
                <c:pt idx="616">
                  <c:v>301</c:v>
                </c:pt>
                <c:pt idx="617">
                  <c:v>358</c:v>
                </c:pt>
                <c:pt idx="618">
                  <c:v>302</c:v>
                </c:pt>
                <c:pt idx="619">
                  <c:v>304</c:v>
                </c:pt>
                <c:pt idx="620">
                  <c:v>45</c:v>
                </c:pt>
                <c:pt idx="621">
                  <c:v>286</c:v>
                </c:pt>
                <c:pt idx="622">
                  <c:v>464</c:v>
                </c:pt>
                <c:pt idx="623">
                  <c:v>55</c:v>
                </c:pt>
                <c:pt idx="624">
                  <c:v>11</c:v>
                </c:pt>
                <c:pt idx="625">
                  <c:v>166</c:v>
                </c:pt>
                <c:pt idx="626">
                  <c:v>491</c:v>
                </c:pt>
                <c:pt idx="627">
                  <c:v>163</c:v>
                </c:pt>
                <c:pt idx="628">
                  <c:v>299</c:v>
                </c:pt>
                <c:pt idx="629">
                  <c:v>207</c:v>
                </c:pt>
                <c:pt idx="630">
                  <c:v>447</c:v>
                </c:pt>
                <c:pt idx="631">
                  <c:v>408</c:v>
                </c:pt>
                <c:pt idx="632">
                  <c:v>23</c:v>
                </c:pt>
                <c:pt idx="633">
                  <c:v>180</c:v>
                </c:pt>
                <c:pt idx="634">
                  <c:v>161</c:v>
                </c:pt>
                <c:pt idx="635">
                  <c:v>422</c:v>
                </c:pt>
                <c:pt idx="636">
                  <c:v>10</c:v>
                </c:pt>
                <c:pt idx="637">
                  <c:v>343</c:v>
                </c:pt>
                <c:pt idx="638">
                  <c:v>196</c:v>
                </c:pt>
                <c:pt idx="639">
                  <c:v>419</c:v>
                </c:pt>
                <c:pt idx="640">
                  <c:v>358</c:v>
                </c:pt>
                <c:pt idx="641">
                  <c:v>34</c:v>
                </c:pt>
                <c:pt idx="642">
                  <c:v>287</c:v>
                </c:pt>
                <c:pt idx="643">
                  <c:v>286</c:v>
                </c:pt>
                <c:pt idx="644">
                  <c:v>479</c:v>
                </c:pt>
                <c:pt idx="645">
                  <c:v>136</c:v>
                </c:pt>
                <c:pt idx="646">
                  <c:v>364</c:v>
                </c:pt>
                <c:pt idx="647">
                  <c:v>164</c:v>
                </c:pt>
                <c:pt idx="648">
                  <c:v>102</c:v>
                </c:pt>
                <c:pt idx="649">
                  <c:v>417</c:v>
                </c:pt>
                <c:pt idx="650">
                  <c:v>195</c:v>
                </c:pt>
                <c:pt idx="651">
                  <c:v>302</c:v>
                </c:pt>
                <c:pt idx="652">
                  <c:v>75</c:v>
                </c:pt>
                <c:pt idx="653">
                  <c:v>270</c:v>
                </c:pt>
                <c:pt idx="654">
                  <c:v>101</c:v>
                </c:pt>
                <c:pt idx="655">
                  <c:v>214</c:v>
                </c:pt>
                <c:pt idx="656">
                  <c:v>172</c:v>
                </c:pt>
                <c:pt idx="657">
                  <c:v>225</c:v>
                </c:pt>
                <c:pt idx="658">
                  <c:v>420</c:v>
                </c:pt>
                <c:pt idx="659">
                  <c:v>335</c:v>
                </c:pt>
                <c:pt idx="660">
                  <c:v>54</c:v>
                </c:pt>
                <c:pt idx="661">
                  <c:v>24</c:v>
                </c:pt>
                <c:pt idx="662">
                  <c:v>424</c:v>
                </c:pt>
                <c:pt idx="663">
                  <c:v>210</c:v>
                </c:pt>
                <c:pt idx="664">
                  <c:v>208</c:v>
                </c:pt>
                <c:pt idx="665">
                  <c:v>366</c:v>
                </c:pt>
                <c:pt idx="666">
                  <c:v>446</c:v>
                </c:pt>
                <c:pt idx="667">
                  <c:v>176</c:v>
                </c:pt>
                <c:pt idx="668">
                  <c:v>367</c:v>
                </c:pt>
                <c:pt idx="669">
                  <c:v>69</c:v>
                </c:pt>
                <c:pt idx="670">
                  <c:v>478</c:v>
                </c:pt>
                <c:pt idx="671">
                  <c:v>326</c:v>
                </c:pt>
                <c:pt idx="672">
                  <c:v>53</c:v>
                </c:pt>
                <c:pt idx="673">
                  <c:v>358</c:v>
                </c:pt>
                <c:pt idx="674">
                  <c:v>166</c:v>
                </c:pt>
                <c:pt idx="675">
                  <c:v>415</c:v>
                </c:pt>
                <c:pt idx="676">
                  <c:v>416</c:v>
                </c:pt>
                <c:pt idx="677">
                  <c:v>467</c:v>
                </c:pt>
                <c:pt idx="678">
                  <c:v>477</c:v>
                </c:pt>
                <c:pt idx="679">
                  <c:v>388</c:v>
                </c:pt>
                <c:pt idx="680">
                  <c:v>465</c:v>
                </c:pt>
                <c:pt idx="681">
                  <c:v>336</c:v>
                </c:pt>
                <c:pt idx="682">
                  <c:v>412</c:v>
                </c:pt>
                <c:pt idx="683">
                  <c:v>405</c:v>
                </c:pt>
                <c:pt idx="684">
                  <c:v>235</c:v>
                </c:pt>
                <c:pt idx="685">
                  <c:v>193</c:v>
                </c:pt>
                <c:pt idx="686">
                  <c:v>318</c:v>
                </c:pt>
                <c:pt idx="687">
                  <c:v>391</c:v>
                </c:pt>
                <c:pt idx="688">
                  <c:v>193</c:v>
                </c:pt>
                <c:pt idx="689">
                  <c:v>358</c:v>
                </c:pt>
                <c:pt idx="690">
                  <c:v>165</c:v>
                </c:pt>
                <c:pt idx="691">
                  <c:v>343</c:v>
                </c:pt>
                <c:pt idx="692">
                  <c:v>183</c:v>
                </c:pt>
                <c:pt idx="693">
                  <c:v>477</c:v>
                </c:pt>
                <c:pt idx="694">
                  <c:v>451</c:v>
                </c:pt>
                <c:pt idx="695">
                  <c:v>73</c:v>
                </c:pt>
                <c:pt idx="696">
                  <c:v>82</c:v>
                </c:pt>
                <c:pt idx="697">
                  <c:v>119</c:v>
                </c:pt>
                <c:pt idx="698">
                  <c:v>254</c:v>
                </c:pt>
                <c:pt idx="699">
                  <c:v>308</c:v>
                </c:pt>
                <c:pt idx="700">
                  <c:v>55</c:v>
                </c:pt>
                <c:pt idx="701">
                  <c:v>238</c:v>
                </c:pt>
                <c:pt idx="702">
                  <c:v>427</c:v>
                </c:pt>
                <c:pt idx="703">
                  <c:v>115</c:v>
                </c:pt>
                <c:pt idx="704">
                  <c:v>108</c:v>
                </c:pt>
                <c:pt idx="705">
                  <c:v>453</c:v>
                </c:pt>
                <c:pt idx="706">
                  <c:v>198</c:v>
                </c:pt>
                <c:pt idx="707">
                  <c:v>164</c:v>
                </c:pt>
                <c:pt idx="708">
                  <c:v>500</c:v>
                </c:pt>
                <c:pt idx="709">
                  <c:v>308</c:v>
                </c:pt>
                <c:pt idx="710">
                  <c:v>235</c:v>
                </c:pt>
                <c:pt idx="711">
                  <c:v>152</c:v>
                </c:pt>
                <c:pt idx="712">
                  <c:v>15</c:v>
                </c:pt>
                <c:pt idx="713">
                  <c:v>81</c:v>
                </c:pt>
                <c:pt idx="714">
                  <c:v>462</c:v>
                </c:pt>
                <c:pt idx="715">
                  <c:v>362</c:v>
                </c:pt>
                <c:pt idx="716">
                  <c:v>479</c:v>
                </c:pt>
                <c:pt idx="717">
                  <c:v>453</c:v>
                </c:pt>
                <c:pt idx="718">
                  <c:v>132</c:v>
                </c:pt>
                <c:pt idx="719">
                  <c:v>297</c:v>
                </c:pt>
                <c:pt idx="720">
                  <c:v>152</c:v>
                </c:pt>
                <c:pt idx="721">
                  <c:v>48</c:v>
                </c:pt>
                <c:pt idx="722">
                  <c:v>119</c:v>
                </c:pt>
                <c:pt idx="723">
                  <c:v>483</c:v>
                </c:pt>
                <c:pt idx="724">
                  <c:v>306</c:v>
                </c:pt>
                <c:pt idx="725">
                  <c:v>386</c:v>
                </c:pt>
                <c:pt idx="726">
                  <c:v>236</c:v>
                </c:pt>
                <c:pt idx="727">
                  <c:v>345</c:v>
                </c:pt>
                <c:pt idx="728">
                  <c:v>233</c:v>
                </c:pt>
                <c:pt idx="729">
                  <c:v>186</c:v>
                </c:pt>
                <c:pt idx="730">
                  <c:v>112</c:v>
                </c:pt>
                <c:pt idx="731">
                  <c:v>295</c:v>
                </c:pt>
                <c:pt idx="732">
                  <c:v>204</c:v>
                </c:pt>
                <c:pt idx="733">
                  <c:v>381</c:v>
                </c:pt>
                <c:pt idx="734">
                  <c:v>426</c:v>
                </c:pt>
                <c:pt idx="735">
                  <c:v>456</c:v>
                </c:pt>
                <c:pt idx="736">
                  <c:v>424</c:v>
                </c:pt>
                <c:pt idx="737">
                  <c:v>162</c:v>
                </c:pt>
                <c:pt idx="738">
                  <c:v>432</c:v>
                </c:pt>
                <c:pt idx="739">
                  <c:v>443</c:v>
                </c:pt>
                <c:pt idx="740">
                  <c:v>351</c:v>
                </c:pt>
                <c:pt idx="741">
                  <c:v>235</c:v>
                </c:pt>
                <c:pt idx="742">
                  <c:v>283</c:v>
                </c:pt>
                <c:pt idx="743">
                  <c:v>484</c:v>
                </c:pt>
                <c:pt idx="744">
                  <c:v>147</c:v>
                </c:pt>
                <c:pt idx="745">
                  <c:v>384</c:v>
                </c:pt>
                <c:pt idx="746">
                  <c:v>17</c:v>
                </c:pt>
                <c:pt idx="747">
                  <c:v>457</c:v>
                </c:pt>
                <c:pt idx="748">
                  <c:v>393</c:v>
                </c:pt>
                <c:pt idx="749">
                  <c:v>222</c:v>
                </c:pt>
                <c:pt idx="750">
                  <c:v>63</c:v>
                </c:pt>
                <c:pt idx="751">
                  <c:v>373</c:v>
                </c:pt>
                <c:pt idx="752">
                  <c:v>477</c:v>
                </c:pt>
                <c:pt idx="753">
                  <c:v>482</c:v>
                </c:pt>
                <c:pt idx="754">
                  <c:v>131</c:v>
                </c:pt>
                <c:pt idx="755">
                  <c:v>294</c:v>
                </c:pt>
                <c:pt idx="756">
                  <c:v>499</c:v>
                </c:pt>
                <c:pt idx="757">
                  <c:v>139</c:v>
                </c:pt>
                <c:pt idx="758">
                  <c:v>176</c:v>
                </c:pt>
                <c:pt idx="759">
                  <c:v>438</c:v>
                </c:pt>
                <c:pt idx="760">
                  <c:v>410</c:v>
                </c:pt>
                <c:pt idx="761">
                  <c:v>211</c:v>
                </c:pt>
                <c:pt idx="762">
                  <c:v>389</c:v>
                </c:pt>
                <c:pt idx="763">
                  <c:v>32</c:v>
                </c:pt>
                <c:pt idx="764">
                  <c:v>298</c:v>
                </c:pt>
                <c:pt idx="765">
                  <c:v>301</c:v>
                </c:pt>
                <c:pt idx="766">
                  <c:v>373</c:v>
                </c:pt>
                <c:pt idx="767">
                  <c:v>298</c:v>
                </c:pt>
                <c:pt idx="768">
                  <c:v>469</c:v>
                </c:pt>
                <c:pt idx="769">
                  <c:v>437</c:v>
                </c:pt>
                <c:pt idx="770">
                  <c:v>280</c:v>
                </c:pt>
                <c:pt idx="771">
                  <c:v>196</c:v>
                </c:pt>
                <c:pt idx="772">
                  <c:v>123</c:v>
                </c:pt>
                <c:pt idx="773">
                  <c:v>478</c:v>
                </c:pt>
                <c:pt idx="774">
                  <c:v>240</c:v>
                </c:pt>
                <c:pt idx="775">
                  <c:v>23</c:v>
                </c:pt>
                <c:pt idx="776">
                  <c:v>339</c:v>
                </c:pt>
                <c:pt idx="777">
                  <c:v>239</c:v>
                </c:pt>
                <c:pt idx="778">
                  <c:v>217</c:v>
                </c:pt>
                <c:pt idx="779">
                  <c:v>77</c:v>
                </c:pt>
                <c:pt idx="780">
                  <c:v>426</c:v>
                </c:pt>
                <c:pt idx="781">
                  <c:v>450</c:v>
                </c:pt>
                <c:pt idx="782">
                  <c:v>439</c:v>
                </c:pt>
                <c:pt idx="783">
                  <c:v>10</c:v>
                </c:pt>
                <c:pt idx="784">
                  <c:v>33</c:v>
                </c:pt>
                <c:pt idx="785">
                  <c:v>336</c:v>
                </c:pt>
                <c:pt idx="786">
                  <c:v>413</c:v>
                </c:pt>
                <c:pt idx="787">
                  <c:v>252</c:v>
                </c:pt>
                <c:pt idx="788">
                  <c:v>96</c:v>
                </c:pt>
                <c:pt idx="789">
                  <c:v>483</c:v>
                </c:pt>
                <c:pt idx="790">
                  <c:v>195</c:v>
                </c:pt>
                <c:pt idx="791">
                  <c:v>148</c:v>
                </c:pt>
                <c:pt idx="792">
                  <c:v>415</c:v>
                </c:pt>
                <c:pt idx="793">
                  <c:v>243</c:v>
                </c:pt>
                <c:pt idx="794">
                  <c:v>282</c:v>
                </c:pt>
                <c:pt idx="795">
                  <c:v>290</c:v>
                </c:pt>
                <c:pt idx="796">
                  <c:v>179</c:v>
                </c:pt>
                <c:pt idx="797">
                  <c:v>460</c:v>
                </c:pt>
                <c:pt idx="798">
                  <c:v>204</c:v>
                </c:pt>
                <c:pt idx="799">
                  <c:v>469</c:v>
                </c:pt>
                <c:pt idx="800">
                  <c:v>374</c:v>
                </c:pt>
                <c:pt idx="801">
                  <c:v>449</c:v>
                </c:pt>
                <c:pt idx="802">
                  <c:v>88</c:v>
                </c:pt>
                <c:pt idx="803">
                  <c:v>33</c:v>
                </c:pt>
                <c:pt idx="804">
                  <c:v>78</c:v>
                </c:pt>
                <c:pt idx="805">
                  <c:v>266</c:v>
                </c:pt>
                <c:pt idx="806">
                  <c:v>389</c:v>
                </c:pt>
                <c:pt idx="807">
                  <c:v>122</c:v>
                </c:pt>
                <c:pt idx="808">
                  <c:v>496</c:v>
                </c:pt>
                <c:pt idx="809">
                  <c:v>103</c:v>
                </c:pt>
                <c:pt idx="810">
                  <c:v>89</c:v>
                </c:pt>
                <c:pt idx="811">
                  <c:v>463</c:v>
                </c:pt>
                <c:pt idx="812">
                  <c:v>169</c:v>
                </c:pt>
                <c:pt idx="813">
                  <c:v>34</c:v>
                </c:pt>
                <c:pt idx="814">
                  <c:v>187</c:v>
                </c:pt>
                <c:pt idx="815">
                  <c:v>286</c:v>
                </c:pt>
                <c:pt idx="816">
                  <c:v>70</c:v>
                </c:pt>
                <c:pt idx="817">
                  <c:v>65</c:v>
                </c:pt>
                <c:pt idx="818">
                  <c:v>237</c:v>
                </c:pt>
                <c:pt idx="819">
                  <c:v>392</c:v>
                </c:pt>
                <c:pt idx="820">
                  <c:v>411</c:v>
                </c:pt>
                <c:pt idx="821">
                  <c:v>192</c:v>
                </c:pt>
                <c:pt idx="822">
                  <c:v>136</c:v>
                </c:pt>
                <c:pt idx="823">
                  <c:v>12</c:v>
                </c:pt>
                <c:pt idx="824">
                  <c:v>48</c:v>
                </c:pt>
                <c:pt idx="825">
                  <c:v>479</c:v>
                </c:pt>
                <c:pt idx="826">
                  <c:v>460</c:v>
                </c:pt>
                <c:pt idx="827">
                  <c:v>42</c:v>
                </c:pt>
                <c:pt idx="828">
                  <c:v>384</c:v>
                </c:pt>
                <c:pt idx="829">
                  <c:v>88</c:v>
                </c:pt>
                <c:pt idx="830">
                  <c:v>390</c:v>
                </c:pt>
                <c:pt idx="831">
                  <c:v>182</c:v>
                </c:pt>
                <c:pt idx="832">
                  <c:v>84</c:v>
                </c:pt>
                <c:pt idx="833">
                  <c:v>203</c:v>
                </c:pt>
                <c:pt idx="834">
                  <c:v>482</c:v>
                </c:pt>
                <c:pt idx="835">
                  <c:v>119</c:v>
                </c:pt>
                <c:pt idx="836">
                  <c:v>390</c:v>
                </c:pt>
                <c:pt idx="837">
                  <c:v>352</c:v>
                </c:pt>
                <c:pt idx="838">
                  <c:v>102</c:v>
                </c:pt>
                <c:pt idx="839">
                  <c:v>65</c:v>
                </c:pt>
                <c:pt idx="840">
                  <c:v>153</c:v>
                </c:pt>
                <c:pt idx="841">
                  <c:v>285</c:v>
                </c:pt>
                <c:pt idx="842">
                  <c:v>129</c:v>
                </c:pt>
                <c:pt idx="843">
                  <c:v>202</c:v>
                </c:pt>
                <c:pt idx="844">
                  <c:v>97</c:v>
                </c:pt>
                <c:pt idx="845">
                  <c:v>331</c:v>
                </c:pt>
                <c:pt idx="846">
                  <c:v>321</c:v>
                </c:pt>
                <c:pt idx="847">
                  <c:v>289</c:v>
                </c:pt>
                <c:pt idx="848">
                  <c:v>234</c:v>
                </c:pt>
                <c:pt idx="849">
                  <c:v>380</c:v>
                </c:pt>
                <c:pt idx="850">
                  <c:v>378</c:v>
                </c:pt>
                <c:pt idx="851">
                  <c:v>455</c:v>
                </c:pt>
                <c:pt idx="852">
                  <c:v>446</c:v>
                </c:pt>
                <c:pt idx="853">
                  <c:v>270</c:v>
                </c:pt>
                <c:pt idx="854">
                  <c:v>336</c:v>
                </c:pt>
                <c:pt idx="855">
                  <c:v>345</c:v>
                </c:pt>
                <c:pt idx="856">
                  <c:v>81</c:v>
                </c:pt>
                <c:pt idx="857">
                  <c:v>459</c:v>
                </c:pt>
                <c:pt idx="858">
                  <c:v>210</c:v>
                </c:pt>
                <c:pt idx="859">
                  <c:v>451</c:v>
                </c:pt>
                <c:pt idx="860">
                  <c:v>427</c:v>
                </c:pt>
                <c:pt idx="861">
                  <c:v>129</c:v>
                </c:pt>
                <c:pt idx="862">
                  <c:v>247</c:v>
                </c:pt>
                <c:pt idx="863">
                  <c:v>138</c:v>
                </c:pt>
                <c:pt idx="864">
                  <c:v>33</c:v>
                </c:pt>
                <c:pt idx="865">
                  <c:v>75</c:v>
                </c:pt>
                <c:pt idx="866">
                  <c:v>48</c:v>
                </c:pt>
                <c:pt idx="867">
                  <c:v>496</c:v>
                </c:pt>
                <c:pt idx="868">
                  <c:v>395</c:v>
                </c:pt>
                <c:pt idx="869">
                  <c:v>162</c:v>
                </c:pt>
                <c:pt idx="870">
                  <c:v>453</c:v>
                </c:pt>
                <c:pt idx="871">
                  <c:v>53</c:v>
                </c:pt>
                <c:pt idx="872">
                  <c:v>148</c:v>
                </c:pt>
                <c:pt idx="873">
                  <c:v>289</c:v>
                </c:pt>
                <c:pt idx="874">
                  <c:v>70</c:v>
                </c:pt>
                <c:pt idx="875">
                  <c:v>440</c:v>
                </c:pt>
                <c:pt idx="876">
                  <c:v>281</c:v>
                </c:pt>
                <c:pt idx="877">
                  <c:v>138</c:v>
                </c:pt>
                <c:pt idx="878">
                  <c:v>491</c:v>
                </c:pt>
                <c:pt idx="879">
                  <c:v>337</c:v>
                </c:pt>
                <c:pt idx="880">
                  <c:v>197</c:v>
                </c:pt>
                <c:pt idx="881">
                  <c:v>14</c:v>
                </c:pt>
                <c:pt idx="882">
                  <c:v>417</c:v>
                </c:pt>
                <c:pt idx="883">
                  <c:v>287</c:v>
                </c:pt>
                <c:pt idx="884">
                  <c:v>100</c:v>
                </c:pt>
                <c:pt idx="885">
                  <c:v>22</c:v>
                </c:pt>
                <c:pt idx="886">
                  <c:v>277</c:v>
                </c:pt>
                <c:pt idx="887">
                  <c:v>216</c:v>
                </c:pt>
                <c:pt idx="888">
                  <c:v>315</c:v>
                </c:pt>
                <c:pt idx="889">
                  <c:v>278</c:v>
                </c:pt>
                <c:pt idx="890">
                  <c:v>120</c:v>
                </c:pt>
                <c:pt idx="891">
                  <c:v>352</c:v>
                </c:pt>
                <c:pt idx="892">
                  <c:v>250</c:v>
                </c:pt>
                <c:pt idx="893">
                  <c:v>337</c:v>
                </c:pt>
                <c:pt idx="894">
                  <c:v>455</c:v>
                </c:pt>
                <c:pt idx="895">
                  <c:v>139</c:v>
                </c:pt>
                <c:pt idx="896">
                  <c:v>11</c:v>
                </c:pt>
                <c:pt idx="897">
                  <c:v>224</c:v>
                </c:pt>
                <c:pt idx="898">
                  <c:v>322</c:v>
                </c:pt>
                <c:pt idx="899">
                  <c:v>466</c:v>
                </c:pt>
                <c:pt idx="900">
                  <c:v>34</c:v>
                </c:pt>
                <c:pt idx="901">
                  <c:v>178</c:v>
                </c:pt>
                <c:pt idx="902">
                  <c:v>168</c:v>
                </c:pt>
                <c:pt idx="903">
                  <c:v>127</c:v>
                </c:pt>
                <c:pt idx="904">
                  <c:v>241</c:v>
                </c:pt>
                <c:pt idx="905">
                  <c:v>308</c:v>
                </c:pt>
                <c:pt idx="906">
                  <c:v>348</c:v>
                </c:pt>
                <c:pt idx="907">
                  <c:v>203</c:v>
                </c:pt>
                <c:pt idx="908">
                  <c:v>121</c:v>
                </c:pt>
                <c:pt idx="909">
                  <c:v>11</c:v>
                </c:pt>
                <c:pt idx="910">
                  <c:v>274</c:v>
                </c:pt>
                <c:pt idx="911">
                  <c:v>331</c:v>
                </c:pt>
                <c:pt idx="912">
                  <c:v>114</c:v>
                </c:pt>
                <c:pt idx="913">
                  <c:v>227</c:v>
                </c:pt>
                <c:pt idx="914">
                  <c:v>219</c:v>
                </c:pt>
                <c:pt idx="915">
                  <c:v>245</c:v>
                </c:pt>
                <c:pt idx="916">
                  <c:v>429</c:v>
                </c:pt>
                <c:pt idx="917">
                  <c:v>168</c:v>
                </c:pt>
                <c:pt idx="918">
                  <c:v>352</c:v>
                </c:pt>
                <c:pt idx="919">
                  <c:v>276</c:v>
                </c:pt>
                <c:pt idx="920">
                  <c:v>64</c:v>
                </c:pt>
                <c:pt idx="921">
                  <c:v>191</c:v>
                </c:pt>
                <c:pt idx="922">
                  <c:v>23</c:v>
                </c:pt>
                <c:pt idx="923">
                  <c:v>397</c:v>
                </c:pt>
                <c:pt idx="924">
                  <c:v>133</c:v>
                </c:pt>
                <c:pt idx="925">
                  <c:v>190</c:v>
                </c:pt>
                <c:pt idx="926">
                  <c:v>302</c:v>
                </c:pt>
                <c:pt idx="927">
                  <c:v>301</c:v>
                </c:pt>
                <c:pt idx="928">
                  <c:v>200</c:v>
                </c:pt>
                <c:pt idx="929">
                  <c:v>53</c:v>
                </c:pt>
                <c:pt idx="930">
                  <c:v>83</c:v>
                </c:pt>
                <c:pt idx="931">
                  <c:v>127</c:v>
                </c:pt>
                <c:pt idx="932">
                  <c:v>192</c:v>
                </c:pt>
                <c:pt idx="933">
                  <c:v>12</c:v>
                </c:pt>
                <c:pt idx="934">
                  <c:v>115</c:v>
                </c:pt>
                <c:pt idx="935">
                  <c:v>52</c:v>
                </c:pt>
                <c:pt idx="936">
                  <c:v>128</c:v>
                </c:pt>
                <c:pt idx="937">
                  <c:v>312</c:v>
                </c:pt>
                <c:pt idx="938">
                  <c:v>360</c:v>
                </c:pt>
                <c:pt idx="939">
                  <c:v>451</c:v>
                </c:pt>
                <c:pt idx="940">
                  <c:v>350</c:v>
                </c:pt>
                <c:pt idx="941">
                  <c:v>316</c:v>
                </c:pt>
                <c:pt idx="942">
                  <c:v>147</c:v>
                </c:pt>
                <c:pt idx="943">
                  <c:v>307</c:v>
                </c:pt>
                <c:pt idx="944">
                  <c:v>352</c:v>
                </c:pt>
                <c:pt idx="945">
                  <c:v>201</c:v>
                </c:pt>
                <c:pt idx="946">
                  <c:v>302</c:v>
                </c:pt>
                <c:pt idx="947">
                  <c:v>120</c:v>
                </c:pt>
                <c:pt idx="948">
                  <c:v>272</c:v>
                </c:pt>
                <c:pt idx="949">
                  <c:v>181</c:v>
                </c:pt>
                <c:pt idx="950">
                  <c:v>386</c:v>
                </c:pt>
                <c:pt idx="951">
                  <c:v>174</c:v>
                </c:pt>
                <c:pt idx="952">
                  <c:v>354</c:v>
                </c:pt>
                <c:pt idx="953">
                  <c:v>203</c:v>
                </c:pt>
                <c:pt idx="954">
                  <c:v>483</c:v>
                </c:pt>
                <c:pt idx="955">
                  <c:v>330</c:v>
                </c:pt>
                <c:pt idx="956">
                  <c:v>158</c:v>
                </c:pt>
                <c:pt idx="957">
                  <c:v>447</c:v>
                </c:pt>
                <c:pt idx="958">
                  <c:v>292</c:v>
                </c:pt>
                <c:pt idx="959">
                  <c:v>30</c:v>
                </c:pt>
                <c:pt idx="960">
                  <c:v>401</c:v>
                </c:pt>
                <c:pt idx="961">
                  <c:v>264</c:v>
                </c:pt>
                <c:pt idx="962">
                  <c:v>456</c:v>
                </c:pt>
                <c:pt idx="963">
                  <c:v>294</c:v>
                </c:pt>
                <c:pt idx="964">
                  <c:v>463</c:v>
                </c:pt>
                <c:pt idx="965">
                  <c:v>56</c:v>
                </c:pt>
                <c:pt idx="966">
                  <c:v>64</c:v>
                </c:pt>
                <c:pt idx="967">
                  <c:v>452</c:v>
                </c:pt>
                <c:pt idx="968">
                  <c:v>272</c:v>
                </c:pt>
                <c:pt idx="969">
                  <c:v>376</c:v>
                </c:pt>
                <c:pt idx="970">
                  <c:v>410</c:v>
                </c:pt>
                <c:pt idx="971">
                  <c:v>441</c:v>
                </c:pt>
                <c:pt idx="972">
                  <c:v>217</c:v>
                </c:pt>
                <c:pt idx="973">
                  <c:v>264</c:v>
                </c:pt>
                <c:pt idx="974">
                  <c:v>327</c:v>
                </c:pt>
                <c:pt idx="975">
                  <c:v>54</c:v>
                </c:pt>
                <c:pt idx="976">
                  <c:v>123</c:v>
                </c:pt>
                <c:pt idx="977">
                  <c:v>318</c:v>
                </c:pt>
                <c:pt idx="978">
                  <c:v>413</c:v>
                </c:pt>
                <c:pt idx="979">
                  <c:v>40</c:v>
                </c:pt>
                <c:pt idx="980">
                  <c:v>276</c:v>
                </c:pt>
                <c:pt idx="981">
                  <c:v>380</c:v>
                </c:pt>
                <c:pt idx="982">
                  <c:v>366</c:v>
                </c:pt>
                <c:pt idx="983">
                  <c:v>145</c:v>
                </c:pt>
                <c:pt idx="984">
                  <c:v>359</c:v>
                </c:pt>
                <c:pt idx="985">
                  <c:v>208</c:v>
                </c:pt>
                <c:pt idx="986">
                  <c:v>217</c:v>
                </c:pt>
                <c:pt idx="987">
                  <c:v>390</c:v>
                </c:pt>
                <c:pt idx="988">
                  <c:v>44</c:v>
                </c:pt>
                <c:pt idx="989">
                  <c:v>227</c:v>
                </c:pt>
                <c:pt idx="990">
                  <c:v>144</c:v>
                </c:pt>
                <c:pt idx="991">
                  <c:v>50</c:v>
                </c:pt>
                <c:pt idx="992">
                  <c:v>484</c:v>
                </c:pt>
                <c:pt idx="993">
                  <c:v>418</c:v>
                </c:pt>
                <c:pt idx="994">
                  <c:v>433</c:v>
                </c:pt>
                <c:pt idx="995">
                  <c:v>454</c:v>
                </c:pt>
                <c:pt idx="996">
                  <c:v>451</c:v>
                </c:pt>
                <c:pt idx="997">
                  <c:v>410</c:v>
                </c:pt>
                <c:pt idx="998">
                  <c:v>379</c:v>
                </c:pt>
                <c:pt idx="999">
                  <c:v>358</c:v>
                </c:pt>
              </c:numCache>
            </c:numRef>
          </c:val>
          <c:extLst>
            <c:ext xmlns:c16="http://schemas.microsoft.com/office/drawing/2014/chart" uri="{C3380CC4-5D6E-409C-BE32-E72D297353CC}">
              <c16:uniqueId val="{00000001-734E-48A7-AF78-B158AEF382F0}"/>
            </c:ext>
          </c:extLst>
        </c:ser>
        <c:dLbls>
          <c:showLegendKey val="0"/>
          <c:showVal val="0"/>
          <c:showCatName val="0"/>
          <c:showSerName val="0"/>
          <c:showPercent val="0"/>
          <c:showBubbleSize val="0"/>
        </c:dLbls>
        <c:gapWidth val="150"/>
        <c:axId val="1574169135"/>
        <c:axId val="1574167695"/>
      </c:barChart>
      <c:catAx>
        <c:axId val="15741691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4167695"/>
        <c:crosses val="autoZero"/>
        <c:auto val="1"/>
        <c:lblAlgn val="ctr"/>
        <c:lblOffset val="100"/>
        <c:noMultiLvlLbl val="0"/>
      </c:catAx>
      <c:valAx>
        <c:axId val="1574167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4169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IN"/>
              <a:t>Impact of recommended content on engagement.</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lineChart>
        <c:grouping val="stacked"/>
        <c:varyColors val="0"/>
        <c:ser>
          <c:idx val="0"/>
          <c:order val="0"/>
          <c:tx>
            <c:strRef>
              <c:f>'Impact of recommended content o'!$A$1</c:f>
              <c:strCache>
                <c:ptCount val="1"/>
                <c:pt idx="0">
                  <c:v>Recommended_Content_Count</c:v>
                </c:pt>
              </c:strCache>
            </c:strRef>
          </c:tx>
          <c:spPr>
            <a:ln w="38100" cap="flat" cmpd="dbl" algn="ctr">
              <a:solidFill>
                <a:schemeClr val="accent1"/>
              </a:solidFill>
              <a:miter lim="800000"/>
            </a:ln>
            <a:effectLst/>
          </c:spPr>
          <c:marker>
            <c:symbol val="none"/>
          </c:marker>
          <c:val>
            <c:numRef>
              <c:f>'Impact of recommended content o'!$A$2:$A$102</c:f>
              <c:numCache>
                <c:formatCode>General</c:formatCod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numCache>
            </c:numRef>
          </c:val>
          <c:smooth val="0"/>
          <c:extLst>
            <c:ext xmlns:c16="http://schemas.microsoft.com/office/drawing/2014/chart" uri="{C3380CC4-5D6E-409C-BE32-E72D297353CC}">
              <c16:uniqueId val="{00000000-D503-4EA7-848C-02AF474A36C1}"/>
            </c:ext>
          </c:extLst>
        </c:ser>
        <c:ser>
          <c:idx val="1"/>
          <c:order val="1"/>
          <c:tx>
            <c:strRef>
              <c:f>'Impact of recommended content o'!$B$1</c:f>
              <c:strCache>
                <c:ptCount val="1"/>
                <c:pt idx="0">
                  <c:v>Watch_Hours</c:v>
                </c:pt>
              </c:strCache>
            </c:strRef>
          </c:tx>
          <c:spPr>
            <a:ln w="38100" cap="flat" cmpd="dbl" algn="ctr">
              <a:solidFill>
                <a:schemeClr val="accent2"/>
              </a:solidFill>
              <a:miter lim="800000"/>
            </a:ln>
            <a:effectLst/>
          </c:spPr>
          <c:marker>
            <c:symbol val="none"/>
          </c:marker>
          <c:val>
            <c:numRef>
              <c:f>'Impact of recommended content o'!$B$2:$B$102</c:f>
              <c:numCache>
                <c:formatCode>General</c:formatCode>
                <c:ptCount val="101"/>
                <c:pt idx="0">
                  <c:v>3056</c:v>
                </c:pt>
                <c:pt idx="1">
                  <c:v>2276</c:v>
                </c:pt>
                <c:pt idx="2">
                  <c:v>1856</c:v>
                </c:pt>
                <c:pt idx="3">
                  <c:v>3506</c:v>
                </c:pt>
                <c:pt idx="4">
                  <c:v>2882</c:v>
                </c:pt>
                <c:pt idx="5">
                  <c:v>1944</c:v>
                </c:pt>
                <c:pt idx="6">
                  <c:v>2180</c:v>
                </c:pt>
                <c:pt idx="7">
                  <c:v>3314</c:v>
                </c:pt>
                <c:pt idx="8">
                  <c:v>3078</c:v>
                </c:pt>
                <c:pt idx="9">
                  <c:v>1405</c:v>
                </c:pt>
                <c:pt idx="10">
                  <c:v>2076</c:v>
                </c:pt>
                <c:pt idx="11">
                  <c:v>3909</c:v>
                </c:pt>
                <c:pt idx="12">
                  <c:v>3846</c:v>
                </c:pt>
                <c:pt idx="13">
                  <c:v>2492</c:v>
                </c:pt>
                <c:pt idx="14">
                  <c:v>3067</c:v>
                </c:pt>
                <c:pt idx="15">
                  <c:v>2349</c:v>
                </c:pt>
                <c:pt idx="16">
                  <c:v>914</c:v>
                </c:pt>
                <c:pt idx="17">
                  <c:v>2066</c:v>
                </c:pt>
                <c:pt idx="18">
                  <c:v>2886</c:v>
                </c:pt>
                <c:pt idx="19">
                  <c:v>1795</c:v>
                </c:pt>
                <c:pt idx="20">
                  <c:v>900</c:v>
                </c:pt>
                <c:pt idx="21">
                  <c:v>2334</c:v>
                </c:pt>
                <c:pt idx="22">
                  <c:v>3352</c:v>
                </c:pt>
                <c:pt idx="23">
                  <c:v>942</c:v>
                </c:pt>
                <c:pt idx="24">
                  <c:v>2144</c:v>
                </c:pt>
                <c:pt idx="25">
                  <c:v>1448</c:v>
                </c:pt>
                <c:pt idx="26">
                  <c:v>1489</c:v>
                </c:pt>
                <c:pt idx="27">
                  <c:v>1971</c:v>
                </c:pt>
                <c:pt idx="28">
                  <c:v>2117</c:v>
                </c:pt>
                <c:pt idx="29">
                  <c:v>1832</c:v>
                </c:pt>
                <c:pt idx="30">
                  <c:v>2498</c:v>
                </c:pt>
                <c:pt idx="31">
                  <c:v>2857</c:v>
                </c:pt>
                <c:pt idx="32">
                  <c:v>2387</c:v>
                </c:pt>
                <c:pt idx="33">
                  <c:v>1861</c:v>
                </c:pt>
                <c:pt idx="34">
                  <c:v>1229</c:v>
                </c:pt>
                <c:pt idx="35">
                  <c:v>1517</c:v>
                </c:pt>
                <c:pt idx="36">
                  <c:v>4354</c:v>
                </c:pt>
                <c:pt idx="37">
                  <c:v>3699</c:v>
                </c:pt>
                <c:pt idx="38">
                  <c:v>2417</c:v>
                </c:pt>
                <c:pt idx="39">
                  <c:v>3014</c:v>
                </c:pt>
                <c:pt idx="40">
                  <c:v>1356</c:v>
                </c:pt>
                <c:pt idx="41">
                  <c:v>4508</c:v>
                </c:pt>
                <c:pt idx="42">
                  <c:v>2581</c:v>
                </c:pt>
                <c:pt idx="43">
                  <c:v>2742</c:v>
                </c:pt>
                <c:pt idx="44">
                  <c:v>4546</c:v>
                </c:pt>
                <c:pt idx="45">
                  <c:v>1942</c:v>
                </c:pt>
                <c:pt idx="46">
                  <c:v>705</c:v>
                </c:pt>
                <c:pt idx="47">
                  <c:v>1704</c:v>
                </c:pt>
                <c:pt idx="48">
                  <c:v>1583</c:v>
                </c:pt>
                <c:pt idx="49">
                  <c:v>1902</c:v>
                </c:pt>
                <c:pt idx="50">
                  <c:v>3929</c:v>
                </c:pt>
                <c:pt idx="51">
                  <c:v>2564</c:v>
                </c:pt>
                <c:pt idx="52">
                  <c:v>2536</c:v>
                </c:pt>
                <c:pt idx="53">
                  <c:v>2356</c:v>
                </c:pt>
                <c:pt idx="54">
                  <c:v>2723</c:v>
                </c:pt>
                <c:pt idx="55">
                  <c:v>1572</c:v>
                </c:pt>
                <c:pt idx="56">
                  <c:v>2805</c:v>
                </c:pt>
                <c:pt idx="57">
                  <c:v>3126</c:v>
                </c:pt>
                <c:pt idx="58">
                  <c:v>2329</c:v>
                </c:pt>
                <c:pt idx="59">
                  <c:v>2524</c:v>
                </c:pt>
                <c:pt idx="60">
                  <c:v>3308</c:v>
                </c:pt>
                <c:pt idx="61">
                  <c:v>2044</c:v>
                </c:pt>
                <c:pt idx="62">
                  <c:v>3697</c:v>
                </c:pt>
                <c:pt idx="63">
                  <c:v>1386</c:v>
                </c:pt>
                <c:pt idx="64">
                  <c:v>4025</c:v>
                </c:pt>
                <c:pt idx="65">
                  <c:v>4724</c:v>
                </c:pt>
                <c:pt idx="66">
                  <c:v>4207</c:v>
                </c:pt>
                <c:pt idx="67">
                  <c:v>2862</c:v>
                </c:pt>
                <c:pt idx="68">
                  <c:v>1962</c:v>
                </c:pt>
                <c:pt idx="69">
                  <c:v>1511</c:v>
                </c:pt>
                <c:pt idx="70">
                  <c:v>1969</c:v>
                </c:pt>
                <c:pt idx="71">
                  <c:v>3480</c:v>
                </c:pt>
                <c:pt idx="72">
                  <c:v>2028</c:v>
                </c:pt>
                <c:pt idx="73">
                  <c:v>3042</c:v>
                </c:pt>
                <c:pt idx="74">
                  <c:v>1470</c:v>
                </c:pt>
                <c:pt idx="75">
                  <c:v>2717</c:v>
                </c:pt>
                <c:pt idx="76">
                  <c:v>2660</c:v>
                </c:pt>
                <c:pt idx="77">
                  <c:v>678</c:v>
                </c:pt>
                <c:pt idx="78">
                  <c:v>4265</c:v>
                </c:pt>
                <c:pt idx="79">
                  <c:v>3089</c:v>
                </c:pt>
                <c:pt idx="80">
                  <c:v>1615</c:v>
                </c:pt>
                <c:pt idx="81">
                  <c:v>2766</c:v>
                </c:pt>
                <c:pt idx="82">
                  <c:v>2739</c:v>
                </c:pt>
                <c:pt idx="83">
                  <c:v>1786</c:v>
                </c:pt>
                <c:pt idx="84">
                  <c:v>3206</c:v>
                </c:pt>
                <c:pt idx="85">
                  <c:v>2289</c:v>
                </c:pt>
                <c:pt idx="86">
                  <c:v>1775</c:v>
                </c:pt>
                <c:pt idx="87">
                  <c:v>2012</c:v>
                </c:pt>
                <c:pt idx="88">
                  <c:v>3021</c:v>
                </c:pt>
                <c:pt idx="89">
                  <c:v>2551</c:v>
                </c:pt>
                <c:pt idx="90">
                  <c:v>1428</c:v>
                </c:pt>
                <c:pt idx="91">
                  <c:v>3018</c:v>
                </c:pt>
                <c:pt idx="92">
                  <c:v>3730</c:v>
                </c:pt>
                <c:pt idx="93">
                  <c:v>2100</c:v>
                </c:pt>
                <c:pt idx="94">
                  <c:v>4232</c:v>
                </c:pt>
                <c:pt idx="95">
                  <c:v>3607</c:v>
                </c:pt>
                <c:pt idx="96">
                  <c:v>1883</c:v>
                </c:pt>
                <c:pt idx="97">
                  <c:v>1589</c:v>
                </c:pt>
                <c:pt idx="98">
                  <c:v>2982</c:v>
                </c:pt>
                <c:pt idx="99">
                  <c:v>2619</c:v>
                </c:pt>
                <c:pt idx="100">
                  <c:v>3152</c:v>
                </c:pt>
              </c:numCache>
            </c:numRef>
          </c:val>
          <c:smooth val="0"/>
          <c:extLst>
            <c:ext xmlns:c16="http://schemas.microsoft.com/office/drawing/2014/chart" uri="{C3380CC4-5D6E-409C-BE32-E72D297353CC}">
              <c16:uniqueId val="{00000001-D503-4EA7-848C-02AF474A36C1}"/>
            </c:ext>
          </c:extLst>
        </c:ser>
        <c:dLbls>
          <c:showLegendKey val="0"/>
          <c:showVal val="0"/>
          <c:showCatName val="0"/>
          <c:showSerName val="0"/>
          <c:showPercent val="0"/>
          <c:showBubbleSize val="0"/>
        </c:dLbls>
        <c:smooth val="0"/>
        <c:axId val="195625056"/>
        <c:axId val="195622176"/>
      </c:lineChart>
      <c:catAx>
        <c:axId val="195625056"/>
        <c:scaling>
          <c:orientation val="minMax"/>
        </c:scaling>
        <c:delete val="0"/>
        <c:axPos val="b"/>
        <c:majorGridlines>
          <c:spPr>
            <a:ln w="9525" cap="flat" cmpd="sng" algn="ctr">
              <a:solidFill>
                <a:schemeClr val="tx1">
                  <a:lumMod val="15000"/>
                  <a:lumOff val="85000"/>
                  <a:alpha val="32000"/>
                </a:schemeClr>
              </a:solidFill>
              <a:round/>
            </a:ln>
            <a:effectLst/>
          </c:spPr>
        </c:majorGridlines>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622176"/>
        <c:crosses val="autoZero"/>
        <c:auto val="1"/>
        <c:lblAlgn val="ctr"/>
        <c:lblOffset val="100"/>
        <c:noMultiLvlLbl val="0"/>
      </c:catAx>
      <c:valAx>
        <c:axId val="195622176"/>
        <c:scaling>
          <c:orientation val="minMax"/>
        </c:scaling>
        <c:delete val="0"/>
        <c:axPos val="l"/>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62505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[streaming_analysis_summary.xlsx]Total movies vs. series watched!PivotTable5</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movies vs. series watched'!$B$3</c:f>
              <c:strCache>
                <c:ptCount val="1"/>
                <c:pt idx="0">
                  <c:v> Total_Movies_Watched</c:v>
                </c:pt>
              </c:strCache>
            </c:strRef>
          </c:tx>
          <c:spPr>
            <a:solidFill>
              <a:schemeClr val="accent1"/>
            </a:solidFill>
            <a:ln>
              <a:noFill/>
            </a:ln>
            <a:effectLst/>
          </c:spPr>
          <c:invertIfNegative val="0"/>
          <c:cat>
            <c:strRef>
              <c:f>'Total movies vs. series watched'!$A$4:$A$1004</c:f>
              <c:strCache>
                <c:ptCount val="1000"/>
                <c:pt idx="0">
                  <c:v>1003</c:v>
                </c:pt>
                <c:pt idx="1">
                  <c:v>1005</c:v>
                </c:pt>
                <c:pt idx="2">
                  <c:v>1006</c:v>
                </c:pt>
                <c:pt idx="3">
                  <c:v>1035</c:v>
                </c:pt>
                <c:pt idx="4">
                  <c:v>1037</c:v>
                </c:pt>
                <c:pt idx="5">
                  <c:v>1050</c:v>
                </c:pt>
                <c:pt idx="6">
                  <c:v>1055</c:v>
                </c:pt>
                <c:pt idx="7">
                  <c:v>1062</c:v>
                </c:pt>
                <c:pt idx="8">
                  <c:v>1075</c:v>
                </c:pt>
                <c:pt idx="9">
                  <c:v>1081</c:v>
                </c:pt>
                <c:pt idx="10">
                  <c:v>1090</c:v>
                </c:pt>
                <c:pt idx="11">
                  <c:v>1101</c:v>
                </c:pt>
                <c:pt idx="12">
                  <c:v>1103</c:v>
                </c:pt>
                <c:pt idx="13">
                  <c:v>1110</c:v>
                </c:pt>
                <c:pt idx="14">
                  <c:v>1114</c:v>
                </c:pt>
                <c:pt idx="15">
                  <c:v>1118</c:v>
                </c:pt>
                <c:pt idx="16">
                  <c:v>1123</c:v>
                </c:pt>
                <c:pt idx="17">
                  <c:v>1148</c:v>
                </c:pt>
                <c:pt idx="18">
                  <c:v>1149</c:v>
                </c:pt>
                <c:pt idx="19">
                  <c:v>1150</c:v>
                </c:pt>
                <c:pt idx="20">
                  <c:v>1162</c:v>
                </c:pt>
                <c:pt idx="21">
                  <c:v>1169</c:v>
                </c:pt>
                <c:pt idx="22">
                  <c:v>1175</c:v>
                </c:pt>
                <c:pt idx="23">
                  <c:v>1179</c:v>
                </c:pt>
                <c:pt idx="24">
                  <c:v>1185</c:v>
                </c:pt>
                <c:pt idx="25">
                  <c:v>1194</c:v>
                </c:pt>
                <c:pt idx="26">
                  <c:v>1214</c:v>
                </c:pt>
                <c:pt idx="27">
                  <c:v>1215</c:v>
                </c:pt>
                <c:pt idx="28">
                  <c:v>1222</c:v>
                </c:pt>
                <c:pt idx="29">
                  <c:v>1228</c:v>
                </c:pt>
                <c:pt idx="30">
                  <c:v>1235</c:v>
                </c:pt>
                <c:pt idx="31">
                  <c:v>1253</c:v>
                </c:pt>
                <c:pt idx="32">
                  <c:v>1255</c:v>
                </c:pt>
                <c:pt idx="33">
                  <c:v>1257</c:v>
                </c:pt>
                <c:pt idx="34">
                  <c:v>1260</c:v>
                </c:pt>
                <c:pt idx="35">
                  <c:v>1269</c:v>
                </c:pt>
                <c:pt idx="36">
                  <c:v>1272</c:v>
                </c:pt>
                <c:pt idx="37">
                  <c:v>1282</c:v>
                </c:pt>
                <c:pt idx="38">
                  <c:v>1284</c:v>
                </c:pt>
                <c:pt idx="39">
                  <c:v>1300</c:v>
                </c:pt>
                <c:pt idx="40">
                  <c:v>1303</c:v>
                </c:pt>
                <c:pt idx="41">
                  <c:v>1333</c:v>
                </c:pt>
                <c:pt idx="42">
                  <c:v>1336</c:v>
                </c:pt>
                <c:pt idx="43">
                  <c:v>1337</c:v>
                </c:pt>
                <c:pt idx="44">
                  <c:v>1338</c:v>
                </c:pt>
                <c:pt idx="45">
                  <c:v>1354</c:v>
                </c:pt>
                <c:pt idx="46">
                  <c:v>1364</c:v>
                </c:pt>
                <c:pt idx="47">
                  <c:v>1373</c:v>
                </c:pt>
                <c:pt idx="48">
                  <c:v>1379</c:v>
                </c:pt>
                <c:pt idx="49">
                  <c:v>1385</c:v>
                </c:pt>
                <c:pt idx="50">
                  <c:v>1388</c:v>
                </c:pt>
                <c:pt idx="51">
                  <c:v>1390</c:v>
                </c:pt>
                <c:pt idx="52">
                  <c:v>1393</c:v>
                </c:pt>
                <c:pt idx="53">
                  <c:v>1408</c:v>
                </c:pt>
                <c:pt idx="54">
                  <c:v>1413</c:v>
                </c:pt>
                <c:pt idx="55">
                  <c:v>1419</c:v>
                </c:pt>
                <c:pt idx="56">
                  <c:v>1420</c:v>
                </c:pt>
                <c:pt idx="57">
                  <c:v>1425</c:v>
                </c:pt>
                <c:pt idx="58">
                  <c:v>1433</c:v>
                </c:pt>
                <c:pt idx="59">
                  <c:v>1443</c:v>
                </c:pt>
                <c:pt idx="60">
                  <c:v>1481</c:v>
                </c:pt>
                <c:pt idx="61">
                  <c:v>1495</c:v>
                </c:pt>
                <c:pt idx="62">
                  <c:v>1528</c:v>
                </c:pt>
                <c:pt idx="63">
                  <c:v>1534</c:v>
                </c:pt>
                <c:pt idx="64">
                  <c:v>1539</c:v>
                </c:pt>
                <c:pt idx="65">
                  <c:v>1570</c:v>
                </c:pt>
                <c:pt idx="66">
                  <c:v>1575</c:v>
                </c:pt>
                <c:pt idx="67">
                  <c:v>1576</c:v>
                </c:pt>
                <c:pt idx="68">
                  <c:v>1609</c:v>
                </c:pt>
                <c:pt idx="69">
                  <c:v>1612</c:v>
                </c:pt>
                <c:pt idx="70">
                  <c:v>1635</c:v>
                </c:pt>
                <c:pt idx="71">
                  <c:v>1636</c:v>
                </c:pt>
                <c:pt idx="72">
                  <c:v>1637</c:v>
                </c:pt>
                <c:pt idx="73">
                  <c:v>1650</c:v>
                </c:pt>
                <c:pt idx="74">
                  <c:v>1661</c:v>
                </c:pt>
                <c:pt idx="75">
                  <c:v>1665</c:v>
                </c:pt>
                <c:pt idx="76">
                  <c:v>1672</c:v>
                </c:pt>
                <c:pt idx="77">
                  <c:v>1674</c:v>
                </c:pt>
                <c:pt idx="78">
                  <c:v>1687</c:v>
                </c:pt>
                <c:pt idx="79">
                  <c:v>1691</c:v>
                </c:pt>
                <c:pt idx="80">
                  <c:v>1697</c:v>
                </c:pt>
                <c:pt idx="81">
                  <c:v>1699</c:v>
                </c:pt>
                <c:pt idx="82">
                  <c:v>1714</c:v>
                </c:pt>
                <c:pt idx="83">
                  <c:v>1715</c:v>
                </c:pt>
                <c:pt idx="84">
                  <c:v>1754</c:v>
                </c:pt>
                <c:pt idx="85">
                  <c:v>1765</c:v>
                </c:pt>
                <c:pt idx="86">
                  <c:v>1776</c:v>
                </c:pt>
                <c:pt idx="87">
                  <c:v>1782</c:v>
                </c:pt>
                <c:pt idx="88">
                  <c:v>1784</c:v>
                </c:pt>
                <c:pt idx="89">
                  <c:v>1790</c:v>
                </c:pt>
                <c:pt idx="90">
                  <c:v>1798</c:v>
                </c:pt>
                <c:pt idx="91">
                  <c:v>1801</c:v>
                </c:pt>
                <c:pt idx="92">
                  <c:v>1805</c:v>
                </c:pt>
                <c:pt idx="93">
                  <c:v>1813</c:v>
                </c:pt>
                <c:pt idx="94">
                  <c:v>1831</c:v>
                </c:pt>
                <c:pt idx="95">
                  <c:v>1846</c:v>
                </c:pt>
                <c:pt idx="96">
                  <c:v>1851</c:v>
                </c:pt>
                <c:pt idx="97">
                  <c:v>1856</c:v>
                </c:pt>
                <c:pt idx="98">
                  <c:v>1857</c:v>
                </c:pt>
                <c:pt idx="99">
                  <c:v>1897</c:v>
                </c:pt>
                <c:pt idx="100">
                  <c:v>1912</c:v>
                </c:pt>
                <c:pt idx="101">
                  <c:v>1922</c:v>
                </c:pt>
                <c:pt idx="102">
                  <c:v>1932</c:v>
                </c:pt>
                <c:pt idx="103">
                  <c:v>1947</c:v>
                </c:pt>
                <c:pt idx="104">
                  <c:v>1953</c:v>
                </c:pt>
                <c:pt idx="105">
                  <c:v>1970</c:v>
                </c:pt>
                <c:pt idx="106">
                  <c:v>1976</c:v>
                </c:pt>
                <c:pt idx="107">
                  <c:v>2011</c:v>
                </c:pt>
                <c:pt idx="108">
                  <c:v>2039</c:v>
                </c:pt>
                <c:pt idx="109">
                  <c:v>2040</c:v>
                </c:pt>
                <c:pt idx="110">
                  <c:v>2057</c:v>
                </c:pt>
                <c:pt idx="111">
                  <c:v>2062</c:v>
                </c:pt>
                <c:pt idx="112">
                  <c:v>2075</c:v>
                </c:pt>
                <c:pt idx="113">
                  <c:v>2079</c:v>
                </c:pt>
                <c:pt idx="114">
                  <c:v>2086</c:v>
                </c:pt>
                <c:pt idx="115">
                  <c:v>2095</c:v>
                </c:pt>
                <c:pt idx="116">
                  <c:v>2099</c:v>
                </c:pt>
                <c:pt idx="117">
                  <c:v>2146</c:v>
                </c:pt>
                <c:pt idx="118">
                  <c:v>2147</c:v>
                </c:pt>
                <c:pt idx="119">
                  <c:v>2150</c:v>
                </c:pt>
                <c:pt idx="120">
                  <c:v>2154</c:v>
                </c:pt>
                <c:pt idx="121">
                  <c:v>2165</c:v>
                </c:pt>
                <c:pt idx="122">
                  <c:v>2170</c:v>
                </c:pt>
                <c:pt idx="123">
                  <c:v>2180</c:v>
                </c:pt>
                <c:pt idx="124">
                  <c:v>2186</c:v>
                </c:pt>
                <c:pt idx="125">
                  <c:v>2190</c:v>
                </c:pt>
                <c:pt idx="126">
                  <c:v>2214</c:v>
                </c:pt>
                <c:pt idx="127">
                  <c:v>2220</c:v>
                </c:pt>
                <c:pt idx="128">
                  <c:v>2237</c:v>
                </c:pt>
                <c:pt idx="129">
                  <c:v>2243</c:v>
                </c:pt>
                <c:pt idx="130">
                  <c:v>2291</c:v>
                </c:pt>
                <c:pt idx="131">
                  <c:v>2306</c:v>
                </c:pt>
                <c:pt idx="132">
                  <c:v>2319</c:v>
                </c:pt>
                <c:pt idx="133">
                  <c:v>2321</c:v>
                </c:pt>
                <c:pt idx="134">
                  <c:v>2324</c:v>
                </c:pt>
                <c:pt idx="135">
                  <c:v>2334</c:v>
                </c:pt>
                <c:pt idx="136">
                  <c:v>2361</c:v>
                </c:pt>
                <c:pt idx="137">
                  <c:v>2363</c:v>
                </c:pt>
                <c:pt idx="138">
                  <c:v>2381</c:v>
                </c:pt>
                <c:pt idx="139">
                  <c:v>2382</c:v>
                </c:pt>
                <c:pt idx="140">
                  <c:v>2396</c:v>
                </c:pt>
                <c:pt idx="141">
                  <c:v>2400</c:v>
                </c:pt>
                <c:pt idx="142">
                  <c:v>2401</c:v>
                </c:pt>
                <c:pt idx="143">
                  <c:v>2410</c:v>
                </c:pt>
                <c:pt idx="144">
                  <c:v>2418</c:v>
                </c:pt>
                <c:pt idx="145">
                  <c:v>2428</c:v>
                </c:pt>
                <c:pt idx="146">
                  <c:v>2441</c:v>
                </c:pt>
                <c:pt idx="147">
                  <c:v>2457</c:v>
                </c:pt>
                <c:pt idx="148">
                  <c:v>2466</c:v>
                </c:pt>
                <c:pt idx="149">
                  <c:v>2472</c:v>
                </c:pt>
                <c:pt idx="150">
                  <c:v>2477</c:v>
                </c:pt>
                <c:pt idx="151">
                  <c:v>2480</c:v>
                </c:pt>
                <c:pt idx="152">
                  <c:v>2481</c:v>
                </c:pt>
                <c:pt idx="153">
                  <c:v>2482</c:v>
                </c:pt>
                <c:pt idx="154">
                  <c:v>2490</c:v>
                </c:pt>
                <c:pt idx="155">
                  <c:v>2497</c:v>
                </c:pt>
                <c:pt idx="156">
                  <c:v>2498</c:v>
                </c:pt>
                <c:pt idx="157">
                  <c:v>2504</c:v>
                </c:pt>
                <c:pt idx="158">
                  <c:v>2517</c:v>
                </c:pt>
                <c:pt idx="159">
                  <c:v>2518</c:v>
                </c:pt>
                <c:pt idx="160">
                  <c:v>2521</c:v>
                </c:pt>
                <c:pt idx="161">
                  <c:v>2533</c:v>
                </c:pt>
                <c:pt idx="162">
                  <c:v>2536</c:v>
                </c:pt>
                <c:pt idx="163">
                  <c:v>2546</c:v>
                </c:pt>
                <c:pt idx="164">
                  <c:v>2549</c:v>
                </c:pt>
                <c:pt idx="165">
                  <c:v>2565</c:v>
                </c:pt>
                <c:pt idx="166">
                  <c:v>2581</c:v>
                </c:pt>
                <c:pt idx="167">
                  <c:v>2593</c:v>
                </c:pt>
                <c:pt idx="168">
                  <c:v>2603</c:v>
                </c:pt>
                <c:pt idx="169">
                  <c:v>2613</c:v>
                </c:pt>
                <c:pt idx="170">
                  <c:v>2639</c:v>
                </c:pt>
                <c:pt idx="171">
                  <c:v>2647</c:v>
                </c:pt>
                <c:pt idx="172">
                  <c:v>2660</c:v>
                </c:pt>
                <c:pt idx="173">
                  <c:v>2664</c:v>
                </c:pt>
                <c:pt idx="174">
                  <c:v>2675</c:v>
                </c:pt>
                <c:pt idx="175">
                  <c:v>2690</c:v>
                </c:pt>
                <c:pt idx="176">
                  <c:v>2697</c:v>
                </c:pt>
                <c:pt idx="177">
                  <c:v>2701</c:v>
                </c:pt>
                <c:pt idx="178">
                  <c:v>2714</c:v>
                </c:pt>
                <c:pt idx="179">
                  <c:v>2723</c:v>
                </c:pt>
                <c:pt idx="180">
                  <c:v>2727</c:v>
                </c:pt>
                <c:pt idx="181">
                  <c:v>2731</c:v>
                </c:pt>
                <c:pt idx="182">
                  <c:v>2734</c:v>
                </c:pt>
                <c:pt idx="183">
                  <c:v>2739</c:v>
                </c:pt>
                <c:pt idx="184">
                  <c:v>2766</c:v>
                </c:pt>
                <c:pt idx="185">
                  <c:v>2784</c:v>
                </c:pt>
                <c:pt idx="186">
                  <c:v>2788</c:v>
                </c:pt>
                <c:pt idx="187">
                  <c:v>2808</c:v>
                </c:pt>
                <c:pt idx="188">
                  <c:v>2820</c:v>
                </c:pt>
                <c:pt idx="189">
                  <c:v>2829</c:v>
                </c:pt>
                <c:pt idx="190">
                  <c:v>2830</c:v>
                </c:pt>
                <c:pt idx="191">
                  <c:v>2836</c:v>
                </c:pt>
                <c:pt idx="192">
                  <c:v>2847</c:v>
                </c:pt>
                <c:pt idx="193">
                  <c:v>2851</c:v>
                </c:pt>
                <c:pt idx="194">
                  <c:v>2854</c:v>
                </c:pt>
                <c:pt idx="195">
                  <c:v>2884</c:v>
                </c:pt>
                <c:pt idx="196">
                  <c:v>2886</c:v>
                </c:pt>
                <c:pt idx="197">
                  <c:v>2904</c:v>
                </c:pt>
                <c:pt idx="198">
                  <c:v>2908</c:v>
                </c:pt>
                <c:pt idx="199">
                  <c:v>2914</c:v>
                </c:pt>
                <c:pt idx="200">
                  <c:v>2942</c:v>
                </c:pt>
                <c:pt idx="201">
                  <c:v>2960</c:v>
                </c:pt>
                <c:pt idx="202">
                  <c:v>2981</c:v>
                </c:pt>
                <c:pt idx="203">
                  <c:v>2995</c:v>
                </c:pt>
                <c:pt idx="204">
                  <c:v>3004</c:v>
                </c:pt>
                <c:pt idx="205">
                  <c:v>3009</c:v>
                </c:pt>
                <c:pt idx="206">
                  <c:v>3010</c:v>
                </c:pt>
                <c:pt idx="207">
                  <c:v>3035</c:v>
                </c:pt>
                <c:pt idx="208">
                  <c:v>3078</c:v>
                </c:pt>
                <c:pt idx="209">
                  <c:v>3083</c:v>
                </c:pt>
                <c:pt idx="210">
                  <c:v>3102</c:v>
                </c:pt>
                <c:pt idx="211">
                  <c:v>3119</c:v>
                </c:pt>
                <c:pt idx="212">
                  <c:v>3131</c:v>
                </c:pt>
                <c:pt idx="213">
                  <c:v>3135</c:v>
                </c:pt>
                <c:pt idx="214">
                  <c:v>3162</c:v>
                </c:pt>
                <c:pt idx="215">
                  <c:v>3163</c:v>
                </c:pt>
                <c:pt idx="216">
                  <c:v>3164</c:v>
                </c:pt>
                <c:pt idx="217">
                  <c:v>3168</c:v>
                </c:pt>
                <c:pt idx="218">
                  <c:v>3173</c:v>
                </c:pt>
                <c:pt idx="219">
                  <c:v>3178</c:v>
                </c:pt>
                <c:pt idx="220">
                  <c:v>3195</c:v>
                </c:pt>
                <c:pt idx="221">
                  <c:v>3202</c:v>
                </c:pt>
                <c:pt idx="222">
                  <c:v>3209</c:v>
                </c:pt>
                <c:pt idx="223">
                  <c:v>3214</c:v>
                </c:pt>
                <c:pt idx="224">
                  <c:v>3217</c:v>
                </c:pt>
                <c:pt idx="225">
                  <c:v>3234</c:v>
                </c:pt>
                <c:pt idx="226">
                  <c:v>3255</c:v>
                </c:pt>
                <c:pt idx="227">
                  <c:v>3261</c:v>
                </c:pt>
                <c:pt idx="228">
                  <c:v>3264</c:v>
                </c:pt>
                <c:pt idx="229">
                  <c:v>3287</c:v>
                </c:pt>
                <c:pt idx="230">
                  <c:v>3325</c:v>
                </c:pt>
                <c:pt idx="231">
                  <c:v>3334</c:v>
                </c:pt>
                <c:pt idx="232">
                  <c:v>3354</c:v>
                </c:pt>
                <c:pt idx="233">
                  <c:v>3379</c:v>
                </c:pt>
                <c:pt idx="234">
                  <c:v>3393</c:v>
                </c:pt>
                <c:pt idx="235">
                  <c:v>3395</c:v>
                </c:pt>
                <c:pt idx="236">
                  <c:v>3427</c:v>
                </c:pt>
                <c:pt idx="237">
                  <c:v>3437</c:v>
                </c:pt>
                <c:pt idx="238">
                  <c:v>3440</c:v>
                </c:pt>
                <c:pt idx="239">
                  <c:v>3443</c:v>
                </c:pt>
                <c:pt idx="240">
                  <c:v>3457</c:v>
                </c:pt>
                <c:pt idx="241">
                  <c:v>3469</c:v>
                </c:pt>
                <c:pt idx="242">
                  <c:v>3472</c:v>
                </c:pt>
                <c:pt idx="243">
                  <c:v>3496</c:v>
                </c:pt>
                <c:pt idx="244">
                  <c:v>3498</c:v>
                </c:pt>
                <c:pt idx="245">
                  <c:v>3530</c:v>
                </c:pt>
                <c:pt idx="246">
                  <c:v>3532</c:v>
                </c:pt>
                <c:pt idx="247">
                  <c:v>3554</c:v>
                </c:pt>
                <c:pt idx="248">
                  <c:v>3558</c:v>
                </c:pt>
                <c:pt idx="249">
                  <c:v>3572</c:v>
                </c:pt>
                <c:pt idx="250">
                  <c:v>3593</c:v>
                </c:pt>
                <c:pt idx="251">
                  <c:v>3603</c:v>
                </c:pt>
                <c:pt idx="252">
                  <c:v>3618</c:v>
                </c:pt>
                <c:pt idx="253">
                  <c:v>3620</c:v>
                </c:pt>
                <c:pt idx="254">
                  <c:v>3622</c:v>
                </c:pt>
                <c:pt idx="255">
                  <c:v>3633</c:v>
                </c:pt>
                <c:pt idx="256">
                  <c:v>3639</c:v>
                </c:pt>
                <c:pt idx="257">
                  <c:v>3654</c:v>
                </c:pt>
                <c:pt idx="258">
                  <c:v>3677</c:v>
                </c:pt>
                <c:pt idx="259">
                  <c:v>3687</c:v>
                </c:pt>
                <c:pt idx="260">
                  <c:v>3699</c:v>
                </c:pt>
                <c:pt idx="261">
                  <c:v>3724</c:v>
                </c:pt>
                <c:pt idx="262">
                  <c:v>3745</c:v>
                </c:pt>
                <c:pt idx="263">
                  <c:v>3762</c:v>
                </c:pt>
                <c:pt idx="264">
                  <c:v>3763</c:v>
                </c:pt>
                <c:pt idx="265">
                  <c:v>3779</c:v>
                </c:pt>
                <c:pt idx="266">
                  <c:v>3781</c:v>
                </c:pt>
                <c:pt idx="267">
                  <c:v>3797</c:v>
                </c:pt>
                <c:pt idx="268">
                  <c:v>3806</c:v>
                </c:pt>
                <c:pt idx="269">
                  <c:v>3810</c:v>
                </c:pt>
                <c:pt idx="270">
                  <c:v>3822</c:v>
                </c:pt>
                <c:pt idx="271">
                  <c:v>3826</c:v>
                </c:pt>
                <c:pt idx="272">
                  <c:v>3847</c:v>
                </c:pt>
                <c:pt idx="273">
                  <c:v>3858</c:v>
                </c:pt>
                <c:pt idx="274">
                  <c:v>3866</c:v>
                </c:pt>
                <c:pt idx="275">
                  <c:v>3877</c:v>
                </c:pt>
                <c:pt idx="276">
                  <c:v>3882</c:v>
                </c:pt>
                <c:pt idx="277">
                  <c:v>3888</c:v>
                </c:pt>
                <c:pt idx="278">
                  <c:v>3892</c:v>
                </c:pt>
                <c:pt idx="279">
                  <c:v>3898</c:v>
                </c:pt>
                <c:pt idx="280">
                  <c:v>3904</c:v>
                </c:pt>
                <c:pt idx="281">
                  <c:v>3910</c:v>
                </c:pt>
                <c:pt idx="282">
                  <c:v>3918</c:v>
                </c:pt>
                <c:pt idx="283">
                  <c:v>3926</c:v>
                </c:pt>
                <c:pt idx="284">
                  <c:v>3941</c:v>
                </c:pt>
                <c:pt idx="285">
                  <c:v>3951</c:v>
                </c:pt>
                <c:pt idx="286">
                  <c:v>3959</c:v>
                </c:pt>
                <c:pt idx="287">
                  <c:v>3969</c:v>
                </c:pt>
                <c:pt idx="288">
                  <c:v>3976</c:v>
                </c:pt>
                <c:pt idx="289">
                  <c:v>3978</c:v>
                </c:pt>
                <c:pt idx="290">
                  <c:v>3984</c:v>
                </c:pt>
                <c:pt idx="291">
                  <c:v>3985</c:v>
                </c:pt>
                <c:pt idx="292">
                  <c:v>3992</c:v>
                </c:pt>
                <c:pt idx="293">
                  <c:v>4002</c:v>
                </c:pt>
                <c:pt idx="294">
                  <c:v>4019</c:v>
                </c:pt>
                <c:pt idx="295">
                  <c:v>4020</c:v>
                </c:pt>
                <c:pt idx="296">
                  <c:v>4024</c:v>
                </c:pt>
                <c:pt idx="297">
                  <c:v>4027</c:v>
                </c:pt>
                <c:pt idx="298">
                  <c:v>4028</c:v>
                </c:pt>
                <c:pt idx="299">
                  <c:v>4029</c:v>
                </c:pt>
                <c:pt idx="300">
                  <c:v>4037</c:v>
                </c:pt>
                <c:pt idx="301">
                  <c:v>4044</c:v>
                </c:pt>
                <c:pt idx="302">
                  <c:v>4048</c:v>
                </c:pt>
                <c:pt idx="303">
                  <c:v>4057</c:v>
                </c:pt>
                <c:pt idx="304">
                  <c:v>4066</c:v>
                </c:pt>
                <c:pt idx="305">
                  <c:v>4079</c:v>
                </c:pt>
                <c:pt idx="306">
                  <c:v>4083</c:v>
                </c:pt>
                <c:pt idx="307">
                  <c:v>4089</c:v>
                </c:pt>
                <c:pt idx="308">
                  <c:v>4097</c:v>
                </c:pt>
                <c:pt idx="309">
                  <c:v>4103</c:v>
                </c:pt>
                <c:pt idx="310">
                  <c:v>4104</c:v>
                </c:pt>
                <c:pt idx="311">
                  <c:v>4110</c:v>
                </c:pt>
                <c:pt idx="312">
                  <c:v>4111</c:v>
                </c:pt>
                <c:pt idx="313">
                  <c:v>4114</c:v>
                </c:pt>
                <c:pt idx="314">
                  <c:v>4115</c:v>
                </c:pt>
                <c:pt idx="315">
                  <c:v>4118</c:v>
                </c:pt>
                <c:pt idx="316">
                  <c:v>4129</c:v>
                </c:pt>
                <c:pt idx="317">
                  <c:v>4155</c:v>
                </c:pt>
                <c:pt idx="318">
                  <c:v>4171</c:v>
                </c:pt>
                <c:pt idx="319">
                  <c:v>4191</c:v>
                </c:pt>
                <c:pt idx="320">
                  <c:v>4197</c:v>
                </c:pt>
                <c:pt idx="321">
                  <c:v>4204</c:v>
                </c:pt>
                <c:pt idx="322">
                  <c:v>4205</c:v>
                </c:pt>
                <c:pt idx="323">
                  <c:v>4206</c:v>
                </c:pt>
                <c:pt idx="324">
                  <c:v>4210</c:v>
                </c:pt>
                <c:pt idx="325">
                  <c:v>4211</c:v>
                </c:pt>
                <c:pt idx="326">
                  <c:v>4213</c:v>
                </c:pt>
                <c:pt idx="327">
                  <c:v>4216</c:v>
                </c:pt>
                <c:pt idx="328">
                  <c:v>4234</c:v>
                </c:pt>
                <c:pt idx="329">
                  <c:v>4239</c:v>
                </c:pt>
                <c:pt idx="330">
                  <c:v>4242</c:v>
                </c:pt>
                <c:pt idx="331">
                  <c:v>4243</c:v>
                </c:pt>
                <c:pt idx="332">
                  <c:v>4246</c:v>
                </c:pt>
                <c:pt idx="333">
                  <c:v>4254</c:v>
                </c:pt>
                <c:pt idx="334">
                  <c:v>4260</c:v>
                </c:pt>
                <c:pt idx="335">
                  <c:v>4302</c:v>
                </c:pt>
                <c:pt idx="336">
                  <c:v>4303</c:v>
                </c:pt>
                <c:pt idx="337">
                  <c:v>4314</c:v>
                </c:pt>
                <c:pt idx="338">
                  <c:v>4320</c:v>
                </c:pt>
                <c:pt idx="339">
                  <c:v>4328</c:v>
                </c:pt>
                <c:pt idx="340">
                  <c:v>4336</c:v>
                </c:pt>
                <c:pt idx="341">
                  <c:v>4340</c:v>
                </c:pt>
                <c:pt idx="342">
                  <c:v>4341</c:v>
                </c:pt>
                <c:pt idx="343">
                  <c:v>4346</c:v>
                </c:pt>
                <c:pt idx="344">
                  <c:v>4351</c:v>
                </c:pt>
                <c:pt idx="345">
                  <c:v>4364</c:v>
                </c:pt>
                <c:pt idx="346">
                  <c:v>4372</c:v>
                </c:pt>
                <c:pt idx="347">
                  <c:v>4383</c:v>
                </c:pt>
                <c:pt idx="348">
                  <c:v>4392</c:v>
                </c:pt>
                <c:pt idx="349">
                  <c:v>4396</c:v>
                </c:pt>
                <c:pt idx="350">
                  <c:v>4401</c:v>
                </c:pt>
                <c:pt idx="351">
                  <c:v>4408</c:v>
                </c:pt>
                <c:pt idx="352">
                  <c:v>4427</c:v>
                </c:pt>
                <c:pt idx="353">
                  <c:v>4448</c:v>
                </c:pt>
                <c:pt idx="354">
                  <c:v>4458</c:v>
                </c:pt>
                <c:pt idx="355">
                  <c:v>4463</c:v>
                </c:pt>
                <c:pt idx="356">
                  <c:v>4466</c:v>
                </c:pt>
                <c:pt idx="357">
                  <c:v>4471</c:v>
                </c:pt>
                <c:pt idx="358">
                  <c:v>4475</c:v>
                </c:pt>
                <c:pt idx="359">
                  <c:v>4477</c:v>
                </c:pt>
                <c:pt idx="360">
                  <c:v>4479</c:v>
                </c:pt>
                <c:pt idx="361">
                  <c:v>4486</c:v>
                </c:pt>
                <c:pt idx="362">
                  <c:v>4488</c:v>
                </c:pt>
                <c:pt idx="363">
                  <c:v>4497</c:v>
                </c:pt>
                <c:pt idx="364">
                  <c:v>4511</c:v>
                </c:pt>
                <c:pt idx="365">
                  <c:v>4512</c:v>
                </c:pt>
                <c:pt idx="366">
                  <c:v>4530</c:v>
                </c:pt>
                <c:pt idx="367">
                  <c:v>4538</c:v>
                </c:pt>
                <c:pt idx="368">
                  <c:v>4540</c:v>
                </c:pt>
                <c:pt idx="369">
                  <c:v>4548</c:v>
                </c:pt>
                <c:pt idx="370">
                  <c:v>4551</c:v>
                </c:pt>
                <c:pt idx="371">
                  <c:v>4553</c:v>
                </c:pt>
                <c:pt idx="372">
                  <c:v>4556</c:v>
                </c:pt>
                <c:pt idx="373">
                  <c:v>4558</c:v>
                </c:pt>
                <c:pt idx="374">
                  <c:v>4576</c:v>
                </c:pt>
                <c:pt idx="375">
                  <c:v>4577</c:v>
                </c:pt>
                <c:pt idx="376">
                  <c:v>4584</c:v>
                </c:pt>
                <c:pt idx="377">
                  <c:v>4586</c:v>
                </c:pt>
                <c:pt idx="378">
                  <c:v>4590</c:v>
                </c:pt>
                <c:pt idx="379">
                  <c:v>4597</c:v>
                </c:pt>
                <c:pt idx="380">
                  <c:v>4608</c:v>
                </c:pt>
                <c:pt idx="381">
                  <c:v>4613</c:v>
                </c:pt>
                <c:pt idx="382">
                  <c:v>4622</c:v>
                </c:pt>
                <c:pt idx="383">
                  <c:v>4641</c:v>
                </c:pt>
                <c:pt idx="384">
                  <c:v>4645</c:v>
                </c:pt>
                <c:pt idx="385">
                  <c:v>4656</c:v>
                </c:pt>
                <c:pt idx="386">
                  <c:v>4668</c:v>
                </c:pt>
                <c:pt idx="387">
                  <c:v>4680</c:v>
                </c:pt>
                <c:pt idx="388">
                  <c:v>4696</c:v>
                </c:pt>
                <c:pt idx="389">
                  <c:v>4700</c:v>
                </c:pt>
                <c:pt idx="390">
                  <c:v>4702</c:v>
                </c:pt>
                <c:pt idx="391">
                  <c:v>4706</c:v>
                </c:pt>
                <c:pt idx="392">
                  <c:v>4709</c:v>
                </c:pt>
                <c:pt idx="393">
                  <c:v>4714</c:v>
                </c:pt>
                <c:pt idx="394">
                  <c:v>4718</c:v>
                </c:pt>
                <c:pt idx="395">
                  <c:v>4738</c:v>
                </c:pt>
                <c:pt idx="396">
                  <c:v>4745</c:v>
                </c:pt>
                <c:pt idx="397">
                  <c:v>4747</c:v>
                </c:pt>
                <c:pt idx="398">
                  <c:v>4763</c:v>
                </c:pt>
                <c:pt idx="399">
                  <c:v>4767</c:v>
                </c:pt>
                <c:pt idx="400">
                  <c:v>4768</c:v>
                </c:pt>
                <c:pt idx="401">
                  <c:v>4769</c:v>
                </c:pt>
                <c:pt idx="402">
                  <c:v>4781</c:v>
                </c:pt>
                <c:pt idx="403">
                  <c:v>4808</c:v>
                </c:pt>
                <c:pt idx="404">
                  <c:v>4815</c:v>
                </c:pt>
                <c:pt idx="405">
                  <c:v>4829</c:v>
                </c:pt>
                <c:pt idx="406">
                  <c:v>4833</c:v>
                </c:pt>
                <c:pt idx="407">
                  <c:v>4847</c:v>
                </c:pt>
                <c:pt idx="408">
                  <c:v>4851</c:v>
                </c:pt>
                <c:pt idx="409">
                  <c:v>4865</c:v>
                </c:pt>
                <c:pt idx="410">
                  <c:v>4875</c:v>
                </c:pt>
                <c:pt idx="411">
                  <c:v>4883</c:v>
                </c:pt>
                <c:pt idx="412">
                  <c:v>4884</c:v>
                </c:pt>
                <c:pt idx="413">
                  <c:v>4901</c:v>
                </c:pt>
                <c:pt idx="414">
                  <c:v>4912</c:v>
                </c:pt>
                <c:pt idx="415">
                  <c:v>4917</c:v>
                </c:pt>
                <c:pt idx="416">
                  <c:v>4945</c:v>
                </c:pt>
                <c:pt idx="417">
                  <c:v>4968</c:v>
                </c:pt>
                <c:pt idx="418">
                  <c:v>4979</c:v>
                </c:pt>
                <c:pt idx="419">
                  <c:v>4982</c:v>
                </c:pt>
                <c:pt idx="420">
                  <c:v>4985</c:v>
                </c:pt>
                <c:pt idx="421">
                  <c:v>4989</c:v>
                </c:pt>
                <c:pt idx="422">
                  <c:v>5000</c:v>
                </c:pt>
                <c:pt idx="423">
                  <c:v>5013</c:v>
                </c:pt>
                <c:pt idx="424">
                  <c:v>5016</c:v>
                </c:pt>
                <c:pt idx="425">
                  <c:v>5019</c:v>
                </c:pt>
                <c:pt idx="426">
                  <c:v>5031</c:v>
                </c:pt>
                <c:pt idx="427">
                  <c:v>5036</c:v>
                </c:pt>
                <c:pt idx="428">
                  <c:v>5040</c:v>
                </c:pt>
                <c:pt idx="429">
                  <c:v>5042</c:v>
                </c:pt>
                <c:pt idx="430">
                  <c:v>5045</c:v>
                </c:pt>
                <c:pt idx="431">
                  <c:v>5054</c:v>
                </c:pt>
                <c:pt idx="432">
                  <c:v>5059</c:v>
                </c:pt>
                <c:pt idx="433">
                  <c:v>5063</c:v>
                </c:pt>
                <c:pt idx="434">
                  <c:v>5065</c:v>
                </c:pt>
                <c:pt idx="435">
                  <c:v>5067</c:v>
                </c:pt>
                <c:pt idx="436">
                  <c:v>5081</c:v>
                </c:pt>
                <c:pt idx="437">
                  <c:v>5083</c:v>
                </c:pt>
                <c:pt idx="438">
                  <c:v>5084</c:v>
                </c:pt>
                <c:pt idx="439">
                  <c:v>5109</c:v>
                </c:pt>
                <c:pt idx="440">
                  <c:v>5112</c:v>
                </c:pt>
                <c:pt idx="441">
                  <c:v>5120</c:v>
                </c:pt>
                <c:pt idx="442">
                  <c:v>5126</c:v>
                </c:pt>
                <c:pt idx="443">
                  <c:v>5147</c:v>
                </c:pt>
                <c:pt idx="444">
                  <c:v>5153</c:v>
                </c:pt>
                <c:pt idx="445">
                  <c:v>5209</c:v>
                </c:pt>
                <c:pt idx="446">
                  <c:v>5215</c:v>
                </c:pt>
                <c:pt idx="447">
                  <c:v>5216</c:v>
                </c:pt>
                <c:pt idx="448">
                  <c:v>5220</c:v>
                </c:pt>
                <c:pt idx="449">
                  <c:v>5227</c:v>
                </c:pt>
                <c:pt idx="450">
                  <c:v>5253</c:v>
                </c:pt>
                <c:pt idx="451">
                  <c:v>5254</c:v>
                </c:pt>
                <c:pt idx="452">
                  <c:v>5255</c:v>
                </c:pt>
                <c:pt idx="453">
                  <c:v>5256</c:v>
                </c:pt>
                <c:pt idx="454">
                  <c:v>5269</c:v>
                </c:pt>
                <c:pt idx="455">
                  <c:v>5280</c:v>
                </c:pt>
                <c:pt idx="456">
                  <c:v>5291</c:v>
                </c:pt>
                <c:pt idx="457">
                  <c:v>5299</c:v>
                </c:pt>
                <c:pt idx="458">
                  <c:v>5306</c:v>
                </c:pt>
                <c:pt idx="459">
                  <c:v>5315</c:v>
                </c:pt>
                <c:pt idx="460">
                  <c:v>5320</c:v>
                </c:pt>
                <c:pt idx="461">
                  <c:v>5321</c:v>
                </c:pt>
                <c:pt idx="462">
                  <c:v>5337</c:v>
                </c:pt>
                <c:pt idx="463">
                  <c:v>5339</c:v>
                </c:pt>
                <c:pt idx="464">
                  <c:v>5352</c:v>
                </c:pt>
                <c:pt idx="465">
                  <c:v>5360</c:v>
                </c:pt>
                <c:pt idx="466">
                  <c:v>5362</c:v>
                </c:pt>
                <c:pt idx="467">
                  <c:v>5375</c:v>
                </c:pt>
                <c:pt idx="468">
                  <c:v>5376</c:v>
                </c:pt>
                <c:pt idx="469">
                  <c:v>5389</c:v>
                </c:pt>
                <c:pt idx="470">
                  <c:v>5406</c:v>
                </c:pt>
                <c:pt idx="471">
                  <c:v>5407</c:v>
                </c:pt>
                <c:pt idx="472">
                  <c:v>5410</c:v>
                </c:pt>
                <c:pt idx="473">
                  <c:v>5420</c:v>
                </c:pt>
                <c:pt idx="474">
                  <c:v>5423</c:v>
                </c:pt>
                <c:pt idx="475">
                  <c:v>5438</c:v>
                </c:pt>
                <c:pt idx="476">
                  <c:v>5459</c:v>
                </c:pt>
                <c:pt idx="477">
                  <c:v>5468</c:v>
                </c:pt>
                <c:pt idx="478">
                  <c:v>5469</c:v>
                </c:pt>
                <c:pt idx="479">
                  <c:v>5479</c:v>
                </c:pt>
                <c:pt idx="480">
                  <c:v>5487</c:v>
                </c:pt>
                <c:pt idx="481">
                  <c:v>5495</c:v>
                </c:pt>
                <c:pt idx="482">
                  <c:v>5499</c:v>
                </c:pt>
                <c:pt idx="483">
                  <c:v>5525</c:v>
                </c:pt>
                <c:pt idx="484">
                  <c:v>5528</c:v>
                </c:pt>
                <c:pt idx="485">
                  <c:v>5534</c:v>
                </c:pt>
                <c:pt idx="486">
                  <c:v>5537</c:v>
                </c:pt>
                <c:pt idx="487">
                  <c:v>5566</c:v>
                </c:pt>
                <c:pt idx="488">
                  <c:v>5590</c:v>
                </c:pt>
                <c:pt idx="489">
                  <c:v>5627</c:v>
                </c:pt>
                <c:pt idx="490">
                  <c:v>5630</c:v>
                </c:pt>
                <c:pt idx="491">
                  <c:v>5634</c:v>
                </c:pt>
                <c:pt idx="492">
                  <c:v>5635</c:v>
                </c:pt>
                <c:pt idx="493">
                  <c:v>5644</c:v>
                </c:pt>
                <c:pt idx="494">
                  <c:v>5650</c:v>
                </c:pt>
                <c:pt idx="495">
                  <c:v>5666</c:v>
                </c:pt>
                <c:pt idx="496">
                  <c:v>5671</c:v>
                </c:pt>
                <c:pt idx="497">
                  <c:v>5679</c:v>
                </c:pt>
                <c:pt idx="498">
                  <c:v>5681</c:v>
                </c:pt>
                <c:pt idx="499">
                  <c:v>5688</c:v>
                </c:pt>
                <c:pt idx="500">
                  <c:v>5700</c:v>
                </c:pt>
                <c:pt idx="501">
                  <c:v>5713</c:v>
                </c:pt>
                <c:pt idx="502">
                  <c:v>5718</c:v>
                </c:pt>
                <c:pt idx="503">
                  <c:v>5719</c:v>
                </c:pt>
                <c:pt idx="504">
                  <c:v>5721</c:v>
                </c:pt>
                <c:pt idx="505">
                  <c:v>5761</c:v>
                </c:pt>
                <c:pt idx="506">
                  <c:v>5762</c:v>
                </c:pt>
                <c:pt idx="507">
                  <c:v>5785</c:v>
                </c:pt>
                <c:pt idx="508">
                  <c:v>5788</c:v>
                </c:pt>
                <c:pt idx="509">
                  <c:v>5795</c:v>
                </c:pt>
                <c:pt idx="510">
                  <c:v>5806</c:v>
                </c:pt>
                <c:pt idx="511">
                  <c:v>5808</c:v>
                </c:pt>
                <c:pt idx="512">
                  <c:v>5809</c:v>
                </c:pt>
                <c:pt idx="513">
                  <c:v>5825</c:v>
                </c:pt>
                <c:pt idx="514">
                  <c:v>5827</c:v>
                </c:pt>
                <c:pt idx="515">
                  <c:v>5836</c:v>
                </c:pt>
                <c:pt idx="516">
                  <c:v>5850</c:v>
                </c:pt>
                <c:pt idx="517">
                  <c:v>5857</c:v>
                </c:pt>
                <c:pt idx="518">
                  <c:v>5861</c:v>
                </c:pt>
                <c:pt idx="519">
                  <c:v>5865</c:v>
                </c:pt>
                <c:pt idx="520">
                  <c:v>5866</c:v>
                </c:pt>
                <c:pt idx="521">
                  <c:v>5871</c:v>
                </c:pt>
                <c:pt idx="522">
                  <c:v>5897</c:v>
                </c:pt>
                <c:pt idx="523">
                  <c:v>5901</c:v>
                </c:pt>
                <c:pt idx="524">
                  <c:v>5905</c:v>
                </c:pt>
                <c:pt idx="525">
                  <c:v>5911</c:v>
                </c:pt>
                <c:pt idx="526">
                  <c:v>5916</c:v>
                </c:pt>
                <c:pt idx="527">
                  <c:v>5943</c:v>
                </c:pt>
                <c:pt idx="528">
                  <c:v>5967</c:v>
                </c:pt>
                <c:pt idx="529">
                  <c:v>5974</c:v>
                </c:pt>
                <c:pt idx="530">
                  <c:v>5975</c:v>
                </c:pt>
                <c:pt idx="531">
                  <c:v>5978</c:v>
                </c:pt>
                <c:pt idx="532">
                  <c:v>5994</c:v>
                </c:pt>
                <c:pt idx="533">
                  <c:v>5995</c:v>
                </c:pt>
                <c:pt idx="534">
                  <c:v>6001</c:v>
                </c:pt>
                <c:pt idx="535">
                  <c:v>6006</c:v>
                </c:pt>
                <c:pt idx="536">
                  <c:v>6007</c:v>
                </c:pt>
                <c:pt idx="537">
                  <c:v>6013</c:v>
                </c:pt>
                <c:pt idx="538">
                  <c:v>6020</c:v>
                </c:pt>
                <c:pt idx="539">
                  <c:v>6025</c:v>
                </c:pt>
                <c:pt idx="540">
                  <c:v>6047</c:v>
                </c:pt>
                <c:pt idx="541">
                  <c:v>6050</c:v>
                </c:pt>
                <c:pt idx="542">
                  <c:v>6063</c:v>
                </c:pt>
                <c:pt idx="543">
                  <c:v>6078</c:v>
                </c:pt>
                <c:pt idx="544">
                  <c:v>6099</c:v>
                </c:pt>
                <c:pt idx="545">
                  <c:v>6100</c:v>
                </c:pt>
                <c:pt idx="546">
                  <c:v>6109</c:v>
                </c:pt>
                <c:pt idx="547">
                  <c:v>6111</c:v>
                </c:pt>
                <c:pt idx="548">
                  <c:v>6113</c:v>
                </c:pt>
                <c:pt idx="549">
                  <c:v>6117</c:v>
                </c:pt>
                <c:pt idx="550">
                  <c:v>6130</c:v>
                </c:pt>
                <c:pt idx="551">
                  <c:v>6131</c:v>
                </c:pt>
                <c:pt idx="552">
                  <c:v>6135</c:v>
                </c:pt>
                <c:pt idx="553">
                  <c:v>6138</c:v>
                </c:pt>
                <c:pt idx="554">
                  <c:v>6170</c:v>
                </c:pt>
                <c:pt idx="555">
                  <c:v>6178</c:v>
                </c:pt>
                <c:pt idx="556">
                  <c:v>6180</c:v>
                </c:pt>
                <c:pt idx="557">
                  <c:v>6181</c:v>
                </c:pt>
                <c:pt idx="558">
                  <c:v>6190</c:v>
                </c:pt>
                <c:pt idx="559">
                  <c:v>6197</c:v>
                </c:pt>
                <c:pt idx="560">
                  <c:v>6208</c:v>
                </c:pt>
                <c:pt idx="561">
                  <c:v>6219</c:v>
                </c:pt>
                <c:pt idx="562">
                  <c:v>6221</c:v>
                </c:pt>
                <c:pt idx="563">
                  <c:v>6231</c:v>
                </c:pt>
                <c:pt idx="564">
                  <c:v>6236</c:v>
                </c:pt>
                <c:pt idx="565">
                  <c:v>6250</c:v>
                </c:pt>
                <c:pt idx="566">
                  <c:v>6268</c:v>
                </c:pt>
                <c:pt idx="567">
                  <c:v>6272</c:v>
                </c:pt>
                <c:pt idx="568">
                  <c:v>6278</c:v>
                </c:pt>
                <c:pt idx="569">
                  <c:v>6285</c:v>
                </c:pt>
                <c:pt idx="570">
                  <c:v>6287</c:v>
                </c:pt>
                <c:pt idx="571">
                  <c:v>6288</c:v>
                </c:pt>
                <c:pt idx="572">
                  <c:v>6293</c:v>
                </c:pt>
                <c:pt idx="573">
                  <c:v>6300</c:v>
                </c:pt>
                <c:pt idx="574">
                  <c:v>6319</c:v>
                </c:pt>
                <c:pt idx="575">
                  <c:v>6330</c:v>
                </c:pt>
                <c:pt idx="576">
                  <c:v>6345</c:v>
                </c:pt>
                <c:pt idx="577">
                  <c:v>6368</c:v>
                </c:pt>
                <c:pt idx="578">
                  <c:v>6369</c:v>
                </c:pt>
                <c:pt idx="579">
                  <c:v>6374</c:v>
                </c:pt>
                <c:pt idx="580">
                  <c:v>6380</c:v>
                </c:pt>
                <c:pt idx="581">
                  <c:v>6385</c:v>
                </c:pt>
                <c:pt idx="582">
                  <c:v>6389</c:v>
                </c:pt>
                <c:pt idx="583">
                  <c:v>6391</c:v>
                </c:pt>
                <c:pt idx="584">
                  <c:v>6398</c:v>
                </c:pt>
                <c:pt idx="585">
                  <c:v>6399</c:v>
                </c:pt>
                <c:pt idx="586">
                  <c:v>6400</c:v>
                </c:pt>
                <c:pt idx="587">
                  <c:v>6405</c:v>
                </c:pt>
                <c:pt idx="588">
                  <c:v>6415</c:v>
                </c:pt>
                <c:pt idx="589">
                  <c:v>6430</c:v>
                </c:pt>
                <c:pt idx="590">
                  <c:v>6454</c:v>
                </c:pt>
                <c:pt idx="591">
                  <c:v>6469</c:v>
                </c:pt>
                <c:pt idx="592">
                  <c:v>6471</c:v>
                </c:pt>
                <c:pt idx="593">
                  <c:v>6474</c:v>
                </c:pt>
                <c:pt idx="594">
                  <c:v>6491</c:v>
                </c:pt>
                <c:pt idx="595">
                  <c:v>6504</c:v>
                </c:pt>
                <c:pt idx="596">
                  <c:v>6518</c:v>
                </c:pt>
                <c:pt idx="597">
                  <c:v>6522</c:v>
                </c:pt>
                <c:pt idx="598">
                  <c:v>6525</c:v>
                </c:pt>
                <c:pt idx="599">
                  <c:v>6527</c:v>
                </c:pt>
                <c:pt idx="600">
                  <c:v>6531</c:v>
                </c:pt>
                <c:pt idx="601">
                  <c:v>6534</c:v>
                </c:pt>
                <c:pt idx="602">
                  <c:v>6539</c:v>
                </c:pt>
                <c:pt idx="603">
                  <c:v>6545</c:v>
                </c:pt>
                <c:pt idx="604">
                  <c:v>6546</c:v>
                </c:pt>
                <c:pt idx="605">
                  <c:v>6564</c:v>
                </c:pt>
                <c:pt idx="606">
                  <c:v>6566</c:v>
                </c:pt>
                <c:pt idx="607">
                  <c:v>6569</c:v>
                </c:pt>
                <c:pt idx="608">
                  <c:v>6570</c:v>
                </c:pt>
                <c:pt idx="609">
                  <c:v>6586</c:v>
                </c:pt>
                <c:pt idx="610">
                  <c:v>6593</c:v>
                </c:pt>
                <c:pt idx="611">
                  <c:v>6601</c:v>
                </c:pt>
                <c:pt idx="612">
                  <c:v>6603</c:v>
                </c:pt>
                <c:pt idx="613">
                  <c:v>6604</c:v>
                </c:pt>
                <c:pt idx="614">
                  <c:v>6606</c:v>
                </c:pt>
                <c:pt idx="615">
                  <c:v>6607</c:v>
                </c:pt>
                <c:pt idx="616">
                  <c:v>6619</c:v>
                </c:pt>
                <c:pt idx="617">
                  <c:v>6628</c:v>
                </c:pt>
                <c:pt idx="618">
                  <c:v>6638</c:v>
                </c:pt>
                <c:pt idx="619">
                  <c:v>6639</c:v>
                </c:pt>
                <c:pt idx="620">
                  <c:v>6641</c:v>
                </c:pt>
                <c:pt idx="621">
                  <c:v>6647</c:v>
                </c:pt>
                <c:pt idx="622">
                  <c:v>6650</c:v>
                </c:pt>
                <c:pt idx="623">
                  <c:v>6658</c:v>
                </c:pt>
                <c:pt idx="624">
                  <c:v>6663</c:v>
                </c:pt>
                <c:pt idx="625">
                  <c:v>6671</c:v>
                </c:pt>
                <c:pt idx="626">
                  <c:v>6684</c:v>
                </c:pt>
                <c:pt idx="627">
                  <c:v>6705</c:v>
                </c:pt>
                <c:pt idx="628">
                  <c:v>6719</c:v>
                </c:pt>
                <c:pt idx="629">
                  <c:v>6720</c:v>
                </c:pt>
                <c:pt idx="630">
                  <c:v>6722</c:v>
                </c:pt>
                <c:pt idx="631">
                  <c:v>6735</c:v>
                </c:pt>
                <c:pt idx="632">
                  <c:v>6739</c:v>
                </c:pt>
                <c:pt idx="633">
                  <c:v>6741</c:v>
                </c:pt>
                <c:pt idx="634">
                  <c:v>6746</c:v>
                </c:pt>
                <c:pt idx="635">
                  <c:v>6750</c:v>
                </c:pt>
                <c:pt idx="636">
                  <c:v>6752</c:v>
                </c:pt>
                <c:pt idx="637">
                  <c:v>6773</c:v>
                </c:pt>
                <c:pt idx="638">
                  <c:v>6779</c:v>
                </c:pt>
                <c:pt idx="639">
                  <c:v>6804</c:v>
                </c:pt>
                <c:pt idx="640">
                  <c:v>6806</c:v>
                </c:pt>
                <c:pt idx="641">
                  <c:v>6842</c:v>
                </c:pt>
                <c:pt idx="642">
                  <c:v>6858</c:v>
                </c:pt>
                <c:pt idx="643">
                  <c:v>6860</c:v>
                </c:pt>
                <c:pt idx="644">
                  <c:v>6866</c:v>
                </c:pt>
                <c:pt idx="645">
                  <c:v>6878</c:v>
                </c:pt>
                <c:pt idx="646">
                  <c:v>6888</c:v>
                </c:pt>
                <c:pt idx="647">
                  <c:v>6896</c:v>
                </c:pt>
                <c:pt idx="648">
                  <c:v>6899</c:v>
                </c:pt>
                <c:pt idx="649">
                  <c:v>6910</c:v>
                </c:pt>
                <c:pt idx="650">
                  <c:v>6919</c:v>
                </c:pt>
                <c:pt idx="651">
                  <c:v>6929</c:v>
                </c:pt>
                <c:pt idx="652">
                  <c:v>6938</c:v>
                </c:pt>
                <c:pt idx="653">
                  <c:v>6944</c:v>
                </c:pt>
                <c:pt idx="654">
                  <c:v>6956</c:v>
                </c:pt>
                <c:pt idx="655">
                  <c:v>6960</c:v>
                </c:pt>
                <c:pt idx="656">
                  <c:v>6963</c:v>
                </c:pt>
                <c:pt idx="657">
                  <c:v>6970</c:v>
                </c:pt>
                <c:pt idx="658">
                  <c:v>6974</c:v>
                </c:pt>
                <c:pt idx="659">
                  <c:v>6983</c:v>
                </c:pt>
                <c:pt idx="660">
                  <c:v>6998</c:v>
                </c:pt>
                <c:pt idx="661">
                  <c:v>7001</c:v>
                </c:pt>
                <c:pt idx="662">
                  <c:v>7015</c:v>
                </c:pt>
                <c:pt idx="663">
                  <c:v>7030</c:v>
                </c:pt>
                <c:pt idx="664">
                  <c:v>7046</c:v>
                </c:pt>
                <c:pt idx="665">
                  <c:v>7051</c:v>
                </c:pt>
                <c:pt idx="666">
                  <c:v>7072</c:v>
                </c:pt>
                <c:pt idx="667">
                  <c:v>7088</c:v>
                </c:pt>
                <c:pt idx="668">
                  <c:v>7089</c:v>
                </c:pt>
                <c:pt idx="669">
                  <c:v>7093</c:v>
                </c:pt>
                <c:pt idx="670">
                  <c:v>7135</c:v>
                </c:pt>
                <c:pt idx="671">
                  <c:v>7136</c:v>
                </c:pt>
                <c:pt idx="672">
                  <c:v>7145</c:v>
                </c:pt>
                <c:pt idx="673">
                  <c:v>7150</c:v>
                </c:pt>
                <c:pt idx="674">
                  <c:v>7152</c:v>
                </c:pt>
                <c:pt idx="675">
                  <c:v>7162</c:v>
                </c:pt>
                <c:pt idx="676">
                  <c:v>7168</c:v>
                </c:pt>
                <c:pt idx="677">
                  <c:v>7171</c:v>
                </c:pt>
                <c:pt idx="678">
                  <c:v>7172</c:v>
                </c:pt>
                <c:pt idx="679">
                  <c:v>7175</c:v>
                </c:pt>
                <c:pt idx="680">
                  <c:v>7179</c:v>
                </c:pt>
                <c:pt idx="681">
                  <c:v>7207</c:v>
                </c:pt>
                <c:pt idx="682">
                  <c:v>7221</c:v>
                </c:pt>
                <c:pt idx="683">
                  <c:v>7230</c:v>
                </c:pt>
                <c:pt idx="684">
                  <c:v>7235</c:v>
                </c:pt>
                <c:pt idx="685">
                  <c:v>7236</c:v>
                </c:pt>
                <c:pt idx="686">
                  <c:v>7239</c:v>
                </c:pt>
                <c:pt idx="687">
                  <c:v>7268</c:v>
                </c:pt>
                <c:pt idx="688">
                  <c:v>7274</c:v>
                </c:pt>
                <c:pt idx="689">
                  <c:v>7275</c:v>
                </c:pt>
                <c:pt idx="690">
                  <c:v>7305</c:v>
                </c:pt>
                <c:pt idx="691">
                  <c:v>7309</c:v>
                </c:pt>
                <c:pt idx="692">
                  <c:v>7316</c:v>
                </c:pt>
                <c:pt idx="693">
                  <c:v>7359</c:v>
                </c:pt>
                <c:pt idx="694">
                  <c:v>7366</c:v>
                </c:pt>
                <c:pt idx="695">
                  <c:v>7395</c:v>
                </c:pt>
                <c:pt idx="696">
                  <c:v>7398</c:v>
                </c:pt>
                <c:pt idx="697">
                  <c:v>7399</c:v>
                </c:pt>
                <c:pt idx="698">
                  <c:v>7400</c:v>
                </c:pt>
                <c:pt idx="699">
                  <c:v>7408</c:v>
                </c:pt>
                <c:pt idx="700">
                  <c:v>7424</c:v>
                </c:pt>
                <c:pt idx="701">
                  <c:v>7436</c:v>
                </c:pt>
                <c:pt idx="702">
                  <c:v>7439</c:v>
                </c:pt>
                <c:pt idx="703">
                  <c:v>7445</c:v>
                </c:pt>
                <c:pt idx="704">
                  <c:v>7447</c:v>
                </c:pt>
                <c:pt idx="705">
                  <c:v>7448</c:v>
                </c:pt>
                <c:pt idx="706">
                  <c:v>7451</c:v>
                </c:pt>
                <c:pt idx="707">
                  <c:v>7457</c:v>
                </c:pt>
                <c:pt idx="708">
                  <c:v>7463</c:v>
                </c:pt>
                <c:pt idx="709">
                  <c:v>7465</c:v>
                </c:pt>
                <c:pt idx="710">
                  <c:v>7476</c:v>
                </c:pt>
                <c:pt idx="711">
                  <c:v>7484</c:v>
                </c:pt>
                <c:pt idx="712">
                  <c:v>7498</c:v>
                </c:pt>
                <c:pt idx="713">
                  <c:v>7503</c:v>
                </c:pt>
                <c:pt idx="714">
                  <c:v>7507</c:v>
                </c:pt>
                <c:pt idx="715">
                  <c:v>7510</c:v>
                </c:pt>
                <c:pt idx="716">
                  <c:v>7512</c:v>
                </c:pt>
                <c:pt idx="717">
                  <c:v>7525</c:v>
                </c:pt>
                <c:pt idx="718">
                  <c:v>7538</c:v>
                </c:pt>
                <c:pt idx="719">
                  <c:v>7539</c:v>
                </c:pt>
                <c:pt idx="720">
                  <c:v>7544</c:v>
                </c:pt>
                <c:pt idx="721">
                  <c:v>7546</c:v>
                </c:pt>
                <c:pt idx="722">
                  <c:v>7549</c:v>
                </c:pt>
                <c:pt idx="723">
                  <c:v>7551</c:v>
                </c:pt>
                <c:pt idx="724">
                  <c:v>7552</c:v>
                </c:pt>
                <c:pt idx="725">
                  <c:v>7556</c:v>
                </c:pt>
                <c:pt idx="726">
                  <c:v>7558</c:v>
                </c:pt>
                <c:pt idx="727">
                  <c:v>7560</c:v>
                </c:pt>
                <c:pt idx="728">
                  <c:v>7577</c:v>
                </c:pt>
                <c:pt idx="729">
                  <c:v>7578</c:v>
                </c:pt>
                <c:pt idx="730">
                  <c:v>7580</c:v>
                </c:pt>
                <c:pt idx="731">
                  <c:v>7589</c:v>
                </c:pt>
                <c:pt idx="732">
                  <c:v>7616</c:v>
                </c:pt>
                <c:pt idx="733">
                  <c:v>7621</c:v>
                </c:pt>
                <c:pt idx="734">
                  <c:v>7643</c:v>
                </c:pt>
                <c:pt idx="735">
                  <c:v>7644</c:v>
                </c:pt>
                <c:pt idx="736">
                  <c:v>7654</c:v>
                </c:pt>
                <c:pt idx="737">
                  <c:v>7661</c:v>
                </c:pt>
                <c:pt idx="738">
                  <c:v>7663</c:v>
                </c:pt>
                <c:pt idx="739">
                  <c:v>7667</c:v>
                </c:pt>
                <c:pt idx="740">
                  <c:v>7673</c:v>
                </c:pt>
                <c:pt idx="741">
                  <c:v>7696</c:v>
                </c:pt>
                <c:pt idx="742">
                  <c:v>7709</c:v>
                </c:pt>
                <c:pt idx="743">
                  <c:v>7728</c:v>
                </c:pt>
                <c:pt idx="744">
                  <c:v>7729</c:v>
                </c:pt>
                <c:pt idx="745">
                  <c:v>7739</c:v>
                </c:pt>
                <c:pt idx="746">
                  <c:v>7742</c:v>
                </c:pt>
                <c:pt idx="747">
                  <c:v>7751</c:v>
                </c:pt>
                <c:pt idx="748">
                  <c:v>7753</c:v>
                </c:pt>
                <c:pt idx="749">
                  <c:v>7789</c:v>
                </c:pt>
                <c:pt idx="750">
                  <c:v>7810</c:v>
                </c:pt>
                <c:pt idx="751">
                  <c:v>7813</c:v>
                </c:pt>
                <c:pt idx="752">
                  <c:v>7828</c:v>
                </c:pt>
                <c:pt idx="753">
                  <c:v>7829</c:v>
                </c:pt>
                <c:pt idx="754">
                  <c:v>7840</c:v>
                </c:pt>
                <c:pt idx="755">
                  <c:v>7869</c:v>
                </c:pt>
                <c:pt idx="756">
                  <c:v>7892</c:v>
                </c:pt>
                <c:pt idx="757">
                  <c:v>7896</c:v>
                </c:pt>
                <c:pt idx="758">
                  <c:v>7922</c:v>
                </c:pt>
                <c:pt idx="759">
                  <c:v>7927</c:v>
                </c:pt>
                <c:pt idx="760">
                  <c:v>7939</c:v>
                </c:pt>
                <c:pt idx="761">
                  <c:v>7943</c:v>
                </c:pt>
                <c:pt idx="762">
                  <c:v>7945</c:v>
                </c:pt>
                <c:pt idx="763">
                  <c:v>7947</c:v>
                </c:pt>
                <c:pt idx="764">
                  <c:v>7948</c:v>
                </c:pt>
                <c:pt idx="765">
                  <c:v>7949</c:v>
                </c:pt>
                <c:pt idx="766">
                  <c:v>7960</c:v>
                </c:pt>
                <c:pt idx="767">
                  <c:v>7970</c:v>
                </c:pt>
                <c:pt idx="768">
                  <c:v>7973</c:v>
                </c:pt>
                <c:pt idx="769">
                  <c:v>7975</c:v>
                </c:pt>
                <c:pt idx="770">
                  <c:v>7979</c:v>
                </c:pt>
                <c:pt idx="771">
                  <c:v>7986</c:v>
                </c:pt>
                <c:pt idx="772">
                  <c:v>8005</c:v>
                </c:pt>
                <c:pt idx="773">
                  <c:v>8015</c:v>
                </c:pt>
                <c:pt idx="774">
                  <c:v>8019</c:v>
                </c:pt>
                <c:pt idx="775">
                  <c:v>8033</c:v>
                </c:pt>
                <c:pt idx="776">
                  <c:v>8045</c:v>
                </c:pt>
                <c:pt idx="777">
                  <c:v>8058</c:v>
                </c:pt>
                <c:pt idx="778">
                  <c:v>8063</c:v>
                </c:pt>
                <c:pt idx="779">
                  <c:v>8068</c:v>
                </c:pt>
                <c:pt idx="780">
                  <c:v>8077</c:v>
                </c:pt>
                <c:pt idx="781">
                  <c:v>8079</c:v>
                </c:pt>
                <c:pt idx="782">
                  <c:v>8089</c:v>
                </c:pt>
                <c:pt idx="783">
                  <c:v>8095</c:v>
                </c:pt>
                <c:pt idx="784">
                  <c:v>8105</c:v>
                </c:pt>
                <c:pt idx="785">
                  <c:v>8108</c:v>
                </c:pt>
                <c:pt idx="786">
                  <c:v>8122</c:v>
                </c:pt>
                <c:pt idx="787">
                  <c:v>8143</c:v>
                </c:pt>
                <c:pt idx="788">
                  <c:v>8145</c:v>
                </c:pt>
                <c:pt idx="789">
                  <c:v>8151</c:v>
                </c:pt>
                <c:pt idx="790">
                  <c:v>8172</c:v>
                </c:pt>
                <c:pt idx="791">
                  <c:v>8190</c:v>
                </c:pt>
                <c:pt idx="792">
                  <c:v>8195</c:v>
                </c:pt>
                <c:pt idx="793">
                  <c:v>8210</c:v>
                </c:pt>
                <c:pt idx="794">
                  <c:v>8225</c:v>
                </c:pt>
                <c:pt idx="795">
                  <c:v>8226</c:v>
                </c:pt>
                <c:pt idx="796">
                  <c:v>8237</c:v>
                </c:pt>
                <c:pt idx="797">
                  <c:v>8238</c:v>
                </c:pt>
                <c:pt idx="798">
                  <c:v>8242</c:v>
                </c:pt>
                <c:pt idx="799">
                  <c:v>8250</c:v>
                </c:pt>
                <c:pt idx="800">
                  <c:v>8261</c:v>
                </c:pt>
                <c:pt idx="801">
                  <c:v>8264</c:v>
                </c:pt>
                <c:pt idx="802">
                  <c:v>8269</c:v>
                </c:pt>
                <c:pt idx="803">
                  <c:v>8300</c:v>
                </c:pt>
                <c:pt idx="804">
                  <c:v>8305</c:v>
                </c:pt>
                <c:pt idx="805">
                  <c:v>8307</c:v>
                </c:pt>
                <c:pt idx="806">
                  <c:v>8310</c:v>
                </c:pt>
                <c:pt idx="807">
                  <c:v>8320</c:v>
                </c:pt>
                <c:pt idx="808">
                  <c:v>8321</c:v>
                </c:pt>
                <c:pt idx="809">
                  <c:v>8343</c:v>
                </c:pt>
                <c:pt idx="810">
                  <c:v>8353</c:v>
                </c:pt>
                <c:pt idx="811">
                  <c:v>8356</c:v>
                </c:pt>
                <c:pt idx="812">
                  <c:v>8396</c:v>
                </c:pt>
                <c:pt idx="813">
                  <c:v>8399</c:v>
                </c:pt>
                <c:pt idx="814">
                  <c:v>8406</c:v>
                </c:pt>
                <c:pt idx="815">
                  <c:v>8408</c:v>
                </c:pt>
                <c:pt idx="816">
                  <c:v>8414</c:v>
                </c:pt>
                <c:pt idx="817">
                  <c:v>8416</c:v>
                </c:pt>
                <c:pt idx="818">
                  <c:v>8425</c:v>
                </c:pt>
                <c:pt idx="819">
                  <c:v>8439</c:v>
                </c:pt>
                <c:pt idx="820">
                  <c:v>8447</c:v>
                </c:pt>
                <c:pt idx="821">
                  <c:v>8451</c:v>
                </c:pt>
                <c:pt idx="822">
                  <c:v>8453</c:v>
                </c:pt>
                <c:pt idx="823">
                  <c:v>8473</c:v>
                </c:pt>
                <c:pt idx="824">
                  <c:v>8477</c:v>
                </c:pt>
                <c:pt idx="825">
                  <c:v>8481</c:v>
                </c:pt>
                <c:pt idx="826">
                  <c:v>8495</c:v>
                </c:pt>
                <c:pt idx="827">
                  <c:v>8501</c:v>
                </c:pt>
                <c:pt idx="828">
                  <c:v>8528</c:v>
                </c:pt>
                <c:pt idx="829">
                  <c:v>8530</c:v>
                </c:pt>
                <c:pt idx="830">
                  <c:v>8552</c:v>
                </c:pt>
                <c:pt idx="831">
                  <c:v>8554</c:v>
                </c:pt>
                <c:pt idx="832">
                  <c:v>8564</c:v>
                </c:pt>
                <c:pt idx="833">
                  <c:v>8567</c:v>
                </c:pt>
                <c:pt idx="834">
                  <c:v>8571</c:v>
                </c:pt>
                <c:pt idx="835">
                  <c:v>8580</c:v>
                </c:pt>
                <c:pt idx="836">
                  <c:v>8581</c:v>
                </c:pt>
                <c:pt idx="837">
                  <c:v>8583</c:v>
                </c:pt>
                <c:pt idx="838">
                  <c:v>8589</c:v>
                </c:pt>
                <c:pt idx="839">
                  <c:v>8593</c:v>
                </c:pt>
                <c:pt idx="840">
                  <c:v>8605</c:v>
                </c:pt>
                <c:pt idx="841">
                  <c:v>8612</c:v>
                </c:pt>
                <c:pt idx="842">
                  <c:v>8616</c:v>
                </c:pt>
                <c:pt idx="843">
                  <c:v>8617</c:v>
                </c:pt>
                <c:pt idx="844">
                  <c:v>8627</c:v>
                </c:pt>
                <c:pt idx="845">
                  <c:v>8628</c:v>
                </c:pt>
                <c:pt idx="846">
                  <c:v>8634</c:v>
                </c:pt>
                <c:pt idx="847">
                  <c:v>8645</c:v>
                </c:pt>
                <c:pt idx="848">
                  <c:v>8646</c:v>
                </c:pt>
                <c:pt idx="849">
                  <c:v>8651</c:v>
                </c:pt>
                <c:pt idx="850">
                  <c:v>8673</c:v>
                </c:pt>
                <c:pt idx="851">
                  <c:v>8674</c:v>
                </c:pt>
                <c:pt idx="852">
                  <c:v>8685</c:v>
                </c:pt>
                <c:pt idx="853">
                  <c:v>8694</c:v>
                </c:pt>
                <c:pt idx="854">
                  <c:v>8703</c:v>
                </c:pt>
                <c:pt idx="855">
                  <c:v>8719</c:v>
                </c:pt>
                <c:pt idx="856">
                  <c:v>8721</c:v>
                </c:pt>
                <c:pt idx="857">
                  <c:v>8729</c:v>
                </c:pt>
                <c:pt idx="858">
                  <c:v>8731</c:v>
                </c:pt>
                <c:pt idx="859">
                  <c:v>8733</c:v>
                </c:pt>
                <c:pt idx="860">
                  <c:v>8738</c:v>
                </c:pt>
                <c:pt idx="861">
                  <c:v>8743</c:v>
                </c:pt>
                <c:pt idx="862">
                  <c:v>8753</c:v>
                </c:pt>
                <c:pt idx="863">
                  <c:v>8756</c:v>
                </c:pt>
                <c:pt idx="864">
                  <c:v>8766</c:v>
                </c:pt>
                <c:pt idx="865">
                  <c:v>8768</c:v>
                </c:pt>
                <c:pt idx="866">
                  <c:v>8770</c:v>
                </c:pt>
                <c:pt idx="867">
                  <c:v>8774</c:v>
                </c:pt>
                <c:pt idx="868">
                  <c:v>8777</c:v>
                </c:pt>
                <c:pt idx="869">
                  <c:v>8793</c:v>
                </c:pt>
                <c:pt idx="870">
                  <c:v>8798</c:v>
                </c:pt>
                <c:pt idx="871">
                  <c:v>8805</c:v>
                </c:pt>
                <c:pt idx="872">
                  <c:v>8815</c:v>
                </c:pt>
                <c:pt idx="873">
                  <c:v>8833</c:v>
                </c:pt>
                <c:pt idx="874">
                  <c:v>8844</c:v>
                </c:pt>
                <c:pt idx="875">
                  <c:v>8864</c:v>
                </c:pt>
                <c:pt idx="876">
                  <c:v>8867</c:v>
                </c:pt>
                <c:pt idx="877">
                  <c:v>8875</c:v>
                </c:pt>
                <c:pt idx="878">
                  <c:v>8876</c:v>
                </c:pt>
                <c:pt idx="879">
                  <c:v>8878</c:v>
                </c:pt>
                <c:pt idx="880">
                  <c:v>8881</c:v>
                </c:pt>
                <c:pt idx="881">
                  <c:v>8888</c:v>
                </c:pt>
                <c:pt idx="882">
                  <c:v>8901</c:v>
                </c:pt>
                <c:pt idx="883">
                  <c:v>8912</c:v>
                </c:pt>
                <c:pt idx="884">
                  <c:v>8923</c:v>
                </c:pt>
                <c:pt idx="885">
                  <c:v>8934</c:v>
                </c:pt>
                <c:pt idx="886">
                  <c:v>8946</c:v>
                </c:pt>
                <c:pt idx="887">
                  <c:v>8952</c:v>
                </c:pt>
                <c:pt idx="888">
                  <c:v>8954</c:v>
                </c:pt>
                <c:pt idx="889">
                  <c:v>8960</c:v>
                </c:pt>
                <c:pt idx="890">
                  <c:v>8961</c:v>
                </c:pt>
                <c:pt idx="891">
                  <c:v>8976</c:v>
                </c:pt>
                <c:pt idx="892">
                  <c:v>8986</c:v>
                </c:pt>
                <c:pt idx="893">
                  <c:v>9017</c:v>
                </c:pt>
                <c:pt idx="894">
                  <c:v>9020</c:v>
                </c:pt>
                <c:pt idx="895">
                  <c:v>9026</c:v>
                </c:pt>
                <c:pt idx="896">
                  <c:v>9028</c:v>
                </c:pt>
                <c:pt idx="897">
                  <c:v>9034</c:v>
                </c:pt>
                <c:pt idx="898">
                  <c:v>9073</c:v>
                </c:pt>
                <c:pt idx="899">
                  <c:v>9113</c:v>
                </c:pt>
                <c:pt idx="900">
                  <c:v>9115</c:v>
                </c:pt>
                <c:pt idx="901">
                  <c:v>9121</c:v>
                </c:pt>
                <c:pt idx="902">
                  <c:v>9122</c:v>
                </c:pt>
                <c:pt idx="903">
                  <c:v>9131</c:v>
                </c:pt>
                <c:pt idx="904">
                  <c:v>9134</c:v>
                </c:pt>
                <c:pt idx="905">
                  <c:v>9141</c:v>
                </c:pt>
                <c:pt idx="906">
                  <c:v>9149</c:v>
                </c:pt>
                <c:pt idx="907">
                  <c:v>9163</c:v>
                </c:pt>
                <c:pt idx="908">
                  <c:v>9179</c:v>
                </c:pt>
                <c:pt idx="909">
                  <c:v>9183</c:v>
                </c:pt>
                <c:pt idx="910">
                  <c:v>9239</c:v>
                </c:pt>
                <c:pt idx="911">
                  <c:v>9256</c:v>
                </c:pt>
                <c:pt idx="912">
                  <c:v>9257</c:v>
                </c:pt>
                <c:pt idx="913">
                  <c:v>9258</c:v>
                </c:pt>
                <c:pt idx="914">
                  <c:v>9259</c:v>
                </c:pt>
                <c:pt idx="915">
                  <c:v>9267</c:v>
                </c:pt>
                <c:pt idx="916">
                  <c:v>9278</c:v>
                </c:pt>
                <c:pt idx="917">
                  <c:v>9290</c:v>
                </c:pt>
                <c:pt idx="918">
                  <c:v>9294</c:v>
                </c:pt>
                <c:pt idx="919">
                  <c:v>9298</c:v>
                </c:pt>
                <c:pt idx="920">
                  <c:v>9308</c:v>
                </c:pt>
                <c:pt idx="921">
                  <c:v>9332</c:v>
                </c:pt>
                <c:pt idx="922">
                  <c:v>9333</c:v>
                </c:pt>
                <c:pt idx="923">
                  <c:v>9353</c:v>
                </c:pt>
                <c:pt idx="924">
                  <c:v>9354</c:v>
                </c:pt>
                <c:pt idx="925">
                  <c:v>9363</c:v>
                </c:pt>
                <c:pt idx="926">
                  <c:v>9372</c:v>
                </c:pt>
                <c:pt idx="927">
                  <c:v>9374</c:v>
                </c:pt>
                <c:pt idx="928">
                  <c:v>9385</c:v>
                </c:pt>
                <c:pt idx="929">
                  <c:v>9389</c:v>
                </c:pt>
                <c:pt idx="930">
                  <c:v>9398</c:v>
                </c:pt>
                <c:pt idx="931">
                  <c:v>9399</c:v>
                </c:pt>
                <c:pt idx="932">
                  <c:v>9404</c:v>
                </c:pt>
                <c:pt idx="933">
                  <c:v>9408</c:v>
                </c:pt>
                <c:pt idx="934">
                  <c:v>9413</c:v>
                </c:pt>
                <c:pt idx="935">
                  <c:v>9417</c:v>
                </c:pt>
                <c:pt idx="936">
                  <c:v>9418</c:v>
                </c:pt>
                <c:pt idx="937">
                  <c:v>9430</c:v>
                </c:pt>
                <c:pt idx="938">
                  <c:v>9439</c:v>
                </c:pt>
                <c:pt idx="939">
                  <c:v>9469</c:v>
                </c:pt>
                <c:pt idx="940">
                  <c:v>9470</c:v>
                </c:pt>
                <c:pt idx="941">
                  <c:v>9499</c:v>
                </c:pt>
                <c:pt idx="942">
                  <c:v>9500</c:v>
                </c:pt>
                <c:pt idx="943">
                  <c:v>9503</c:v>
                </c:pt>
                <c:pt idx="944">
                  <c:v>9505</c:v>
                </c:pt>
                <c:pt idx="945">
                  <c:v>9507</c:v>
                </c:pt>
                <c:pt idx="946">
                  <c:v>9509</c:v>
                </c:pt>
                <c:pt idx="947">
                  <c:v>9514</c:v>
                </c:pt>
                <c:pt idx="948">
                  <c:v>9520</c:v>
                </c:pt>
                <c:pt idx="949">
                  <c:v>9528</c:v>
                </c:pt>
                <c:pt idx="950">
                  <c:v>9537</c:v>
                </c:pt>
                <c:pt idx="951">
                  <c:v>9538</c:v>
                </c:pt>
                <c:pt idx="952">
                  <c:v>9555</c:v>
                </c:pt>
                <c:pt idx="953">
                  <c:v>9564</c:v>
                </c:pt>
                <c:pt idx="954">
                  <c:v>9575</c:v>
                </c:pt>
                <c:pt idx="955">
                  <c:v>9593</c:v>
                </c:pt>
                <c:pt idx="956">
                  <c:v>9594</c:v>
                </c:pt>
                <c:pt idx="957">
                  <c:v>9597</c:v>
                </c:pt>
                <c:pt idx="958">
                  <c:v>9609</c:v>
                </c:pt>
                <c:pt idx="959">
                  <c:v>9618</c:v>
                </c:pt>
                <c:pt idx="960">
                  <c:v>9628</c:v>
                </c:pt>
                <c:pt idx="961">
                  <c:v>9630</c:v>
                </c:pt>
                <c:pt idx="962">
                  <c:v>9635</c:v>
                </c:pt>
                <c:pt idx="963">
                  <c:v>9644</c:v>
                </c:pt>
                <c:pt idx="964">
                  <c:v>9664</c:v>
                </c:pt>
                <c:pt idx="965">
                  <c:v>9688</c:v>
                </c:pt>
                <c:pt idx="966">
                  <c:v>9693</c:v>
                </c:pt>
                <c:pt idx="967">
                  <c:v>9695</c:v>
                </c:pt>
                <c:pt idx="968">
                  <c:v>9700</c:v>
                </c:pt>
                <c:pt idx="969">
                  <c:v>9701</c:v>
                </c:pt>
                <c:pt idx="970">
                  <c:v>9703</c:v>
                </c:pt>
                <c:pt idx="971">
                  <c:v>9710</c:v>
                </c:pt>
                <c:pt idx="972">
                  <c:v>9734</c:v>
                </c:pt>
                <c:pt idx="973">
                  <c:v>9748</c:v>
                </c:pt>
                <c:pt idx="974">
                  <c:v>9770</c:v>
                </c:pt>
                <c:pt idx="975">
                  <c:v>9785</c:v>
                </c:pt>
                <c:pt idx="976">
                  <c:v>9800</c:v>
                </c:pt>
                <c:pt idx="977">
                  <c:v>9803</c:v>
                </c:pt>
                <c:pt idx="978">
                  <c:v>9814</c:v>
                </c:pt>
                <c:pt idx="979">
                  <c:v>9820</c:v>
                </c:pt>
                <c:pt idx="980">
                  <c:v>9822</c:v>
                </c:pt>
                <c:pt idx="981">
                  <c:v>9832</c:v>
                </c:pt>
                <c:pt idx="982">
                  <c:v>9846</c:v>
                </c:pt>
                <c:pt idx="983">
                  <c:v>9857</c:v>
                </c:pt>
                <c:pt idx="984">
                  <c:v>9861</c:v>
                </c:pt>
                <c:pt idx="985">
                  <c:v>9866</c:v>
                </c:pt>
                <c:pt idx="986">
                  <c:v>9879</c:v>
                </c:pt>
                <c:pt idx="987">
                  <c:v>9908</c:v>
                </c:pt>
                <c:pt idx="988">
                  <c:v>9914</c:v>
                </c:pt>
                <c:pt idx="989">
                  <c:v>9916</c:v>
                </c:pt>
                <c:pt idx="990">
                  <c:v>9918</c:v>
                </c:pt>
                <c:pt idx="991">
                  <c:v>9934</c:v>
                </c:pt>
                <c:pt idx="992">
                  <c:v>9936</c:v>
                </c:pt>
                <c:pt idx="993">
                  <c:v>9942</c:v>
                </c:pt>
                <c:pt idx="994">
                  <c:v>9957</c:v>
                </c:pt>
                <c:pt idx="995">
                  <c:v>9959</c:v>
                </c:pt>
                <c:pt idx="996">
                  <c:v>9966</c:v>
                </c:pt>
                <c:pt idx="997">
                  <c:v>9973</c:v>
                </c:pt>
                <c:pt idx="998">
                  <c:v>9990</c:v>
                </c:pt>
                <c:pt idx="999">
                  <c:v>9996</c:v>
                </c:pt>
              </c:strCache>
            </c:strRef>
          </c:cat>
          <c:val>
            <c:numRef>
              <c:f>'Total movies vs. series watched'!$B$4:$B$1004</c:f>
              <c:numCache>
                <c:formatCode>General</c:formatCode>
                <c:ptCount val="1000"/>
                <c:pt idx="0">
                  <c:v>350</c:v>
                </c:pt>
                <c:pt idx="1">
                  <c:v>817</c:v>
                </c:pt>
                <c:pt idx="2">
                  <c:v>209</c:v>
                </c:pt>
                <c:pt idx="3">
                  <c:v>139</c:v>
                </c:pt>
                <c:pt idx="4">
                  <c:v>314</c:v>
                </c:pt>
                <c:pt idx="5">
                  <c:v>305</c:v>
                </c:pt>
                <c:pt idx="6">
                  <c:v>112</c:v>
                </c:pt>
                <c:pt idx="7">
                  <c:v>707</c:v>
                </c:pt>
                <c:pt idx="8">
                  <c:v>411</c:v>
                </c:pt>
                <c:pt idx="9">
                  <c:v>501</c:v>
                </c:pt>
                <c:pt idx="10">
                  <c:v>40</c:v>
                </c:pt>
                <c:pt idx="11">
                  <c:v>181</c:v>
                </c:pt>
                <c:pt idx="12">
                  <c:v>792</c:v>
                </c:pt>
                <c:pt idx="13">
                  <c:v>908</c:v>
                </c:pt>
                <c:pt idx="14">
                  <c:v>324</c:v>
                </c:pt>
                <c:pt idx="15">
                  <c:v>885</c:v>
                </c:pt>
                <c:pt idx="16">
                  <c:v>968</c:v>
                </c:pt>
                <c:pt idx="17">
                  <c:v>597</c:v>
                </c:pt>
                <c:pt idx="18">
                  <c:v>637</c:v>
                </c:pt>
                <c:pt idx="19">
                  <c:v>352</c:v>
                </c:pt>
                <c:pt idx="20">
                  <c:v>865</c:v>
                </c:pt>
                <c:pt idx="21">
                  <c:v>13</c:v>
                </c:pt>
                <c:pt idx="22">
                  <c:v>412</c:v>
                </c:pt>
                <c:pt idx="23">
                  <c:v>603</c:v>
                </c:pt>
                <c:pt idx="24">
                  <c:v>943</c:v>
                </c:pt>
                <c:pt idx="25">
                  <c:v>246</c:v>
                </c:pt>
                <c:pt idx="26">
                  <c:v>945</c:v>
                </c:pt>
                <c:pt idx="27">
                  <c:v>668</c:v>
                </c:pt>
                <c:pt idx="28">
                  <c:v>49</c:v>
                </c:pt>
                <c:pt idx="29">
                  <c:v>488</c:v>
                </c:pt>
                <c:pt idx="30">
                  <c:v>103</c:v>
                </c:pt>
                <c:pt idx="31">
                  <c:v>702</c:v>
                </c:pt>
                <c:pt idx="32">
                  <c:v>264</c:v>
                </c:pt>
                <c:pt idx="33">
                  <c:v>831</c:v>
                </c:pt>
                <c:pt idx="34">
                  <c:v>669</c:v>
                </c:pt>
                <c:pt idx="35">
                  <c:v>404</c:v>
                </c:pt>
                <c:pt idx="36">
                  <c:v>683</c:v>
                </c:pt>
                <c:pt idx="37">
                  <c:v>666</c:v>
                </c:pt>
                <c:pt idx="38">
                  <c:v>695</c:v>
                </c:pt>
                <c:pt idx="39">
                  <c:v>780</c:v>
                </c:pt>
                <c:pt idx="40">
                  <c:v>744</c:v>
                </c:pt>
                <c:pt idx="41">
                  <c:v>819</c:v>
                </c:pt>
                <c:pt idx="42">
                  <c:v>79</c:v>
                </c:pt>
                <c:pt idx="43">
                  <c:v>474</c:v>
                </c:pt>
                <c:pt idx="44">
                  <c:v>174</c:v>
                </c:pt>
                <c:pt idx="45">
                  <c:v>214</c:v>
                </c:pt>
                <c:pt idx="46">
                  <c:v>970</c:v>
                </c:pt>
                <c:pt idx="47">
                  <c:v>89</c:v>
                </c:pt>
                <c:pt idx="48">
                  <c:v>432</c:v>
                </c:pt>
                <c:pt idx="49">
                  <c:v>198</c:v>
                </c:pt>
                <c:pt idx="50">
                  <c:v>999</c:v>
                </c:pt>
                <c:pt idx="51">
                  <c:v>439</c:v>
                </c:pt>
                <c:pt idx="52">
                  <c:v>701</c:v>
                </c:pt>
                <c:pt idx="53">
                  <c:v>186</c:v>
                </c:pt>
                <c:pt idx="54">
                  <c:v>418</c:v>
                </c:pt>
                <c:pt idx="55">
                  <c:v>983</c:v>
                </c:pt>
                <c:pt idx="56">
                  <c:v>732</c:v>
                </c:pt>
                <c:pt idx="57">
                  <c:v>502</c:v>
                </c:pt>
                <c:pt idx="58">
                  <c:v>391</c:v>
                </c:pt>
                <c:pt idx="59">
                  <c:v>377</c:v>
                </c:pt>
                <c:pt idx="60">
                  <c:v>936</c:v>
                </c:pt>
                <c:pt idx="61">
                  <c:v>544</c:v>
                </c:pt>
                <c:pt idx="62">
                  <c:v>232</c:v>
                </c:pt>
                <c:pt idx="63">
                  <c:v>799</c:v>
                </c:pt>
                <c:pt idx="64">
                  <c:v>266</c:v>
                </c:pt>
                <c:pt idx="65">
                  <c:v>836</c:v>
                </c:pt>
                <c:pt idx="66">
                  <c:v>666</c:v>
                </c:pt>
                <c:pt idx="67">
                  <c:v>390</c:v>
                </c:pt>
                <c:pt idx="68">
                  <c:v>571</c:v>
                </c:pt>
                <c:pt idx="69">
                  <c:v>409</c:v>
                </c:pt>
                <c:pt idx="70">
                  <c:v>276</c:v>
                </c:pt>
                <c:pt idx="71">
                  <c:v>989</c:v>
                </c:pt>
                <c:pt idx="72">
                  <c:v>646</c:v>
                </c:pt>
                <c:pt idx="73">
                  <c:v>842</c:v>
                </c:pt>
                <c:pt idx="74">
                  <c:v>442</c:v>
                </c:pt>
                <c:pt idx="75">
                  <c:v>767</c:v>
                </c:pt>
                <c:pt idx="76">
                  <c:v>52</c:v>
                </c:pt>
                <c:pt idx="77">
                  <c:v>415</c:v>
                </c:pt>
                <c:pt idx="78">
                  <c:v>190</c:v>
                </c:pt>
                <c:pt idx="79">
                  <c:v>891</c:v>
                </c:pt>
                <c:pt idx="80">
                  <c:v>76</c:v>
                </c:pt>
                <c:pt idx="81">
                  <c:v>882</c:v>
                </c:pt>
                <c:pt idx="82">
                  <c:v>802</c:v>
                </c:pt>
                <c:pt idx="83">
                  <c:v>753</c:v>
                </c:pt>
                <c:pt idx="84">
                  <c:v>760</c:v>
                </c:pt>
                <c:pt idx="85">
                  <c:v>990</c:v>
                </c:pt>
                <c:pt idx="86">
                  <c:v>687</c:v>
                </c:pt>
                <c:pt idx="87">
                  <c:v>357</c:v>
                </c:pt>
                <c:pt idx="88">
                  <c:v>586</c:v>
                </c:pt>
                <c:pt idx="89">
                  <c:v>535</c:v>
                </c:pt>
                <c:pt idx="90">
                  <c:v>260</c:v>
                </c:pt>
                <c:pt idx="91">
                  <c:v>386</c:v>
                </c:pt>
                <c:pt idx="92">
                  <c:v>386</c:v>
                </c:pt>
                <c:pt idx="93">
                  <c:v>237</c:v>
                </c:pt>
                <c:pt idx="94">
                  <c:v>685</c:v>
                </c:pt>
                <c:pt idx="95">
                  <c:v>20</c:v>
                </c:pt>
                <c:pt idx="96">
                  <c:v>456</c:v>
                </c:pt>
                <c:pt idx="97">
                  <c:v>246</c:v>
                </c:pt>
                <c:pt idx="98">
                  <c:v>326</c:v>
                </c:pt>
                <c:pt idx="99">
                  <c:v>737</c:v>
                </c:pt>
                <c:pt idx="100">
                  <c:v>792</c:v>
                </c:pt>
                <c:pt idx="101">
                  <c:v>821</c:v>
                </c:pt>
                <c:pt idx="102">
                  <c:v>40</c:v>
                </c:pt>
                <c:pt idx="103">
                  <c:v>866</c:v>
                </c:pt>
                <c:pt idx="104">
                  <c:v>791</c:v>
                </c:pt>
                <c:pt idx="105">
                  <c:v>385</c:v>
                </c:pt>
                <c:pt idx="106">
                  <c:v>247</c:v>
                </c:pt>
                <c:pt idx="107">
                  <c:v>184</c:v>
                </c:pt>
                <c:pt idx="108">
                  <c:v>378</c:v>
                </c:pt>
                <c:pt idx="109">
                  <c:v>518</c:v>
                </c:pt>
                <c:pt idx="110">
                  <c:v>804</c:v>
                </c:pt>
                <c:pt idx="111">
                  <c:v>424</c:v>
                </c:pt>
                <c:pt idx="112">
                  <c:v>49</c:v>
                </c:pt>
                <c:pt idx="113">
                  <c:v>655</c:v>
                </c:pt>
                <c:pt idx="114">
                  <c:v>606</c:v>
                </c:pt>
                <c:pt idx="115">
                  <c:v>285</c:v>
                </c:pt>
                <c:pt idx="116">
                  <c:v>84</c:v>
                </c:pt>
                <c:pt idx="117">
                  <c:v>380</c:v>
                </c:pt>
                <c:pt idx="118">
                  <c:v>170</c:v>
                </c:pt>
                <c:pt idx="119">
                  <c:v>380</c:v>
                </c:pt>
                <c:pt idx="120">
                  <c:v>722</c:v>
                </c:pt>
                <c:pt idx="121">
                  <c:v>542</c:v>
                </c:pt>
                <c:pt idx="122">
                  <c:v>609</c:v>
                </c:pt>
                <c:pt idx="123">
                  <c:v>498</c:v>
                </c:pt>
                <c:pt idx="124">
                  <c:v>89</c:v>
                </c:pt>
                <c:pt idx="125">
                  <c:v>799</c:v>
                </c:pt>
                <c:pt idx="126">
                  <c:v>244</c:v>
                </c:pt>
                <c:pt idx="127">
                  <c:v>792</c:v>
                </c:pt>
                <c:pt idx="128">
                  <c:v>163</c:v>
                </c:pt>
                <c:pt idx="129">
                  <c:v>123</c:v>
                </c:pt>
                <c:pt idx="130">
                  <c:v>869</c:v>
                </c:pt>
                <c:pt idx="131">
                  <c:v>509</c:v>
                </c:pt>
                <c:pt idx="132">
                  <c:v>767</c:v>
                </c:pt>
                <c:pt idx="133">
                  <c:v>348</c:v>
                </c:pt>
                <c:pt idx="134">
                  <c:v>606</c:v>
                </c:pt>
                <c:pt idx="135">
                  <c:v>805</c:v>
                </c:pt>
                <c:pt idx="136">
                  <c:v>763</c:v>
                </c:pt>
                <c:pt idx="137">
                  <c:v>412</c:v>
                </c:pt>
                <c:pt idx="138">
                  <c:v>415</c:v>
                </c:pt>
                <c:pt idx="139">
                  <c:v>144</c:v>
                </c:pt>
                <c:pt idx="140">
                  <c:v>466</c:v>
                </c:pt>
                <c:pt idx="141">
                  <c:v>684</c:v>
                </c:pt>
                <c:pt idx="142">
                  <c:v>616</c:v>
                </c:pt>
                <c:pt idx="143">
                  <c:v>568</c:v>
                </c:pt>
                <c:pt idx="144">
                  <c:v>187</c:v>
                </c:pt>
                <c:pt idx="145">
                  <c:v>297</c:v>
                </c:pt>
                <c:pt idx="146">
                  <c:v>645</c:v>
                </c:pt>
                <c:pt idx="147">
                  <c:v>786</c:v>
                </c:pt>
                <c:pt idx="148">
                  <c:v>142</c:v>
                </c:pt>
                <c:pt idx="149">
                  <c:v>860</c:v>
                </c:pt>
                <c:pt idx="150">
                  <c:v>752</c:v>
                </c:pt>
                <c:pt idx="151">
                  <c:v>39</c:v>
                </c:pt>
                <c:pt idx="152">
                  <c:v>362</c:v>
                </c:pt>
                <c:pt idx="153">
                  <c:v>378</c:v>
                </c:pt>
                <c:pt idx="154">
                  <c:v>426</c:v>
                </c:pt>
                <c:pt idx="155">
                  <c:v>824</c:v>
                </c:pt>
                <c:pt idx="156">
                  <c:v>634</c:v>
                </c:pt>
                <c:pt idx="157">
                  <c:v>858</c:v>
                </c:pt>
                <c:pt idx="158">
                  <c:v>247</c:v>
                </c:pt>
                <c:pt idx="159">
                  <c:v>641</c:v>
                </c:pt>
                <c:pt idx="160">
                  <c:v>118</c:v>
                </c:pt>
                <c:pt idx="161">
                  <c:v>525</c:v>
                </c:pt>
                <c:pt idx="162">
                  <c:v>608</c:v>
                </c:pt>
                <c:pt idx="163">
                  <c:v>236</c:v>
                </c:pt>
                <c:pt idx="164">
                  <c:v>77</c:v>
                </c:pt>
                <c:pt idx="165">
                  <c:v>356</c:v>
                </c:pt>
                <c:pt idx="166">
                  <c:v>704</c:v>
                </c:pt>
                <c:pt idx="167">
                  <c:v>587</c:v>
                </c:pt>
                <c:pt idx="168">
                  <c:v>97</c:v>
                </c:pt>
                <c:pt idx="169">
                  <c:v>439</c:v>
                </c:pt>
                <c:pt idx="170">
                  <c:v>38</c:v>
                </c:pt>
                <c:pt idx="171">
                  <c:v>487</c:v>
                </c:pt>
                <c:pt idx="172">
                  <c:v>80</c:v>
                </c:pt>
                <c:pt idx="173">
                  <c:v>826</c:v>
                </c:pt>
                <c:pt idx="174">
                  <c:v>666</c:v>
                </c:pt>
                <c:pt idx="175">
                  <c:v>977</c:v>
                </c:pt>
                <c:pt idx="176">
                  <c:v>648</c:v>
                </c:pt>
                <c:pt idx="177">
                  <c:v>537</c:v>
                </c:pt>
                <c:pt idx="178">
                  <c:v>277</c:v>
                </c:pt>
                <c:pt idx="179">
                  <c:v>920</c:v>
                </c:pt>
                <c:pt idx="180">
                  <c:v>468</c:v>
                </c:pt>
                <c:pt idx="181">
                  <c:v>890</c:v>
                </c:pt>
                <c:pt idx="182">
                  <c:v>428</c:v>
                </c:pt>
                <c:pt idx="183">
                  <c:v>706</c:v>
                </c:pt>
                <c:pt idx="184">
                  <c:v>697</c:v>
                </c:pt>
                <c:pt idx="185">
                  <c:v>52</c:v>
                </c:pt>
                <c:pt idx="186">
                  <c:v>257</c:v>
                </c:pt>
                <c:pt idx="187">
                  <c:v>961</c:v>
                </c:pt>
                <c:pt idx="188">
                  <c:v>109</c:v>
                </c:pt>
                <c:pt idx="189">
                  <c:v>577</c:v>
                </c:pt>
                <c:pt idx="190">
                  <c:v>389</c:v>
                </c:pt>
                <c:pt idx="191">
                  <c:v>305</c:v>
                </c:pt>
                <c:pt idx="192">
                  <c:v>785</c:v>
                </c:pt>
                <c:pt idx="193">
                  <c:v>769</c:v>
                </c:pt>
                <c:pt idx="194">
                  <c:v>230</c:v>
                </c:pt>
                <c:pt idx="195">
                  <c:v>271</c:v>
                </c:pt>
                <c:pt idx="196">
                  <c:v>811</c:v>
                </c:pt>
                <c:pt idx="197">
                  <c:v>188</c:v>
                </c:pt>
                <c:pt idx="198">
                  <c:v>343</c:v>
                </c:pt>
                <c:pt idx="199">
                  <c:v>734</c:v>
                </c:pt>
                <c:pt idx="200">
                  <c:v>127</c:v>
                </c:pt>
                <c:pt idx="201">
                  <c:v>964</c:v>
                </c:pt>
                <c:pt idx="202">
                  <c:v>665</c:v>
                </c:pt>
                <c:pt idx="203">
                  <c:v>510</c:v>
                </c:pt>
                <c:pt idx="204">
                  <c:v>233</c:v>
                </c:pt>
                <c:pt idx="205">
                  <c:v>774</c:v>
                </c:pt>
                <c:pt idx="206">
                  <c:v>925</c:v>
                </c:pt>
                <c:pt idx="207">
                  <c:v>377</c:v>
                </c:pt>
                <c:pt idx="208">
                  <c:v>358</c:v>
                </c:pt>
                <c:pt idx="209">
                  <c:v>895</c:v>
                </c:pt>
                <c:pt idx="210">
                  <c:v>670</c:v>
                </c:pt>
                <c:pt idx="211">
                  <c:v>563</c:v>
                </c:pt>
                <c:pt idx="212">
                  <c:v>541</c:v>
                </c:pt>
                <c:pt idx="213">
                  <c:v>481</c:v>
                </c:pt>
                <c:pt idx="214">
                  <c:v>175</c:v>
                </c:pt>
                <c:pt idx="215">
                  <c:v>25</c:v>
                </c:pt>
                <c:pt idx="216">
                  <c:v>466</c:v>
                </c:pt>
                <c:pt idx="217">
                  <c:v>797</c:v>
                </c:pt>
                <c:pt idx="218">
                  <c:v>304</c:v>
                </c:pt>
                <c:pt idx="219">
                  <c:v>624</c:v>
                </c:pt>
                <c:pt idx="220">
                  <c:v>990</c:v>
                </c:pt>
                <c:pt idx="221">
                  <c:v>459</c:v>
                </c:pt>
                <c:pt idx="222">
                  <c:v>113</c:v>
                </c:pt>
                <c:pt idx="223">
                  <c:v>131</c:v>
                </c:pt>
                <c:pt idx="224">
                  <c:v>796</c:v>
                </c:pt>
                <c:pt idx="225">
                  <c:v>918</c:v>
                </c:pt>
                <c:pt idx="226">
                  <c:v>936</c:v>
                </c:pt>
                <c:pt idx="227">
                  <c:v>582</c:v>
                </c:pt>
                <c:pt idx="228">
                  <c:v>945</c:v>
                </c:pt>
                <c:pt idx="229">
                  <c:v>399</c:v>
                </c:pt>
                <c:pt idx="230">
                  <c:v>456</c:v>
                </c:pt>
                <c:pt idx="231">
                  <c:v>614</c:v>
                </c:pt>
                <c:pt idx="232">
                  <c:v>503</c:v>
                </c:pt>
                <c:pt idx="233">
                  <c:v>667</c:v>
                </c:pt>
                <c:pt idx="234">
                  <c:v>699</c:v>
                </c:pt>
                <c:pt idx="235">
                  <c:v>340</c:v>
                </c:pt>
                <c:pt idx="236">
                  <c:v>317</c:v>
                </c:pt>
                <c:pt idx="237">
                  <c:v>770</c:v>
                </c:pt>
                <c:pt idx="238">
                  <c:v>964</c:v>
                </c:pt>
                <c:pt idx="239">
                  <c:v>18</c:v>
                </c:pt>
                <c:pt idx="240">
                  <c:v>257</c:v>
                </c:pt>
                <c:pt idx="241">
                  <c:v>377</c:v>
                </c:pt>
                <c:pt idx="242">
                  <c:v>973</c:v>
                </c:pt>
                <c:pt idx="243">
                  <c:v>906</c:v>
                </c:pt>
                <c:pt idx="244">
                  <c:v>450</c:v>
                </c:pt>
                <c:pt idx="245">
                  <c:v>105</c:v>
                </c:pt>
                <c:pt idx="246">
                  <c:v>659</c:v>
                </c:pt>
                <c:pt idx="247">
                  <c:v>399</c:v>
                </c:pt>
                <c:pt idx="248">
                  <c:v>179</c:v>
                </c:pt>
                <c:pt idx="249">
                  <c:v>799</c:v>
                </c:pt>
                <c:pt idx="250">
                  <c:v>466</c:v>
                </c:pt>
                <c:pt idx="251">
                  <c:v>923</c:v>
                </c:pt>
                <c:pt idx="252">
                  <c:v>940</c:v>
                </c:pt>
                <c:pt idx="253">
                  <c:v>141</c:v>
                </c:pt>
                <c:pt idx="254">
                  <c:v>183</c:v>
                </c:pt>
                <c:pt idx="255">
                  <c:v>936</c:v>
                </c:pt>
                <c:pt idx="256">
                  <c:v>851</c:v>
                </c:pt>
                <c:pt idx="257">
                  <c:v>818</c:v>
                </c:pt>
                <c:pt idx="258">
                  <c:v>485</c:v>
                </c:pt>
                <c:pt idx="259">
                  <c:v>420</c:v>
                </c:pt>
                <c:pt idx="260">
                  <c:v>932</c:v>
                </c:pt>
                <c:pt idx="261">
                  <c:v>698</c:v>
                </c:pt>
                <c:pt idx="262">
                  <c:v>451</c:v>
                </c:pt>
                <c:pt idx="263">
                  <c:v>887</c:v>
                </c:pt>
                <c:pt idx="264">
                  <c:v>848</c:v>
                </c:pt>
                <c:pt idx="265">
                  <c:v>334</c:v>
                </c:pt>
                <c:pt idx="266">
                  <c:v>713</c:v>
                </c:pt>
                <c:pt idx="267">
                  <c:v>421</c:v>
                </c:pt>
                <c:pt idx="268">
                  <c:v>56</c:v>
                </c:pt>
                <c:pt idx="269">
                  <c:v>832</c:v>
                </c:pt>
                <c:pt idx="270">
                  <c:v>132</c:v>
                </c:pt>
                <c:pt idx="271">
                  <c:v>369</c:v>
                </c:pt>
                <c:pt idx="272">
                  <c:v>879</c:v>
                </c:pt>
                <c:pt idx="273">
                  <c:v>416</c:v>
                </c:pt>
                <c:pt idx="274">
                  <c:v>268</c:v>
                </c:pt>
                <c:pt idx="275">
                  <c:v>527</c:v>
                </c:pt>
                <c:pt idx="276">
                  <c:v>505</c:v>
                </c:pt>
                <c:pt idx="277">
                  <c:v>883</c:v>
                </c:pt>
                <c:pt idx="278">
                  <c:v>875</c:v>
                </c:pt>
                <c:pt idx="279">
                  <c:v>779</c:v>
                </c:pt>
                <c:pt idx="280">
                  <c:v>679</c:v>
                </c:pt>
                <c:pt idx="281">
                  <c:v>667</c:v>
                </c:pt>
                <c:pt idx="282">
                  <c:v>416</c:v>
                </c:pt>
                <c:pt idx="283">
                  <c:v>466</c:v>
                </c:pt>
                <c:pt idx="284">
                  <c:v>786</c:v>
                </c:pt>
                <c:pt idx="285">
                  <c:v>158</c:v>
                </c:pt>
                <c:pt idx="286">
                  <c:v>155</c:v>
                </c:pt>
                <c:pt idx="287">
                  <c:v>31</c:v>
                </c:pt>
                <c:pt idx="288">
                  <c:v>726</c:v>
                </c:pt>
                <c:pt idx="289">
                  <c:v>27</c:v>
                </c:pt>
                <c:pt idx="290">
                  <c:v>646</c:v>
                </c:pt>
                <c:pt idx="291">
                  <c:v>233</c:v>
                </c:pt>
                <c:pt idx="292">
                  <c:v>458</c:v>
                </c:pt>
                <c:pt idx="293">
                  <c:v>196</c:v>
                </c:pt>
                <c:pt idx="294">
                  <c:v>334</c:v>
                </c:pt>
                <c:pt idx="295">
                  <c:v>390</c:v>
                </c:pt>
                <c:pt idx="296">
                  <c:v>843</c:v>
                </c:pt>
                <c:pt idx="297">
                  <c:v>999</c:v>
                </c:pt>
                <c:pt idx="298">
                  <c:v>324</c:v>
                </c:pt>
                <c:pt idx="299">
                  <c:v>392</c:v>
                </c:pt>
                <c:pt idx="300">
                  <c:v>305</c:v>
                </c:pt>
                <c:pt idx="301">
                  <c:v>851</c:v>
                </c:pt>
                <c:pt idx="302">
                  <c:v>273</c:v>
                </c:pt>
                <c:pt idx="303">
                  <c:v>929</c:v>
                </c:pt>
                <c:pt idx="304">
                  <c:v>788</c:v>
                </c:pt>
                <c:pt idx="305">
                  <c:v>858</c:v>
                </c:pt>
                <c:pt idx="306">
                  <c:v>588</c:v>
                </c:pt>
                <c:pt idx="307">
                  <c:v>900</c:v>
                </c:pt>
                <c:pt idx="308">
                  <c:v>759</c:v>
                </c:pt>
                <c:pt idx="309">
                  <c:v>632</c:v>
                </c:pt>
                <c:pt idx="310">
                  <c:v>247</c:v>
                </c:pt>
                <c:pt idx="311">
                  <c:v>951</c:v>
                </c:pt>
                <c:pt idx="312">
                  <c:v>939</c:v>
                </c:pt>
                <c:pt idx="313">
                  <c:v>687</c:v>
                </c:pt>
                <c:pt idx="314">
                  <c:v>603</c:v>
                </c:pt>
                <c:pt idx="315">
                  <c:v>264</c:v>
                </c:pt>
                <c:pt idx="316">
                  <c:v>711</c:v>
                </c:pt>
                <c:pt idx="317">
                  <c:v>560</c:v>
                </c:pt>
                <c:pt idx="318">
                  <c:v>380</c:v>
                </c:pt>
                <c:pt idx="319">
                  <c:v>33</c:v>
                </c:pt>
                <c:pt idx="320">
                  <c:v>490</c:v>
                </c:pt>
                <c:pt idx="321">
                  <c:v>202</c:v>
                </c:pt>
                <c:pt idx="322">
                  <c:v>800</c:v>
                </c:pt>
                <c:pt idx="323">
                  <c:v>885</c:v>
                </c:pt>
                <c:pt idx="324">
                  <c:v>770</c:v>
                </c:pt>
                <c:pt idx="325">
                  <c:v>455</c:v>
                </c:pt>
                <c:pt idx="326">
                  <c:v>379</c:v>
                </c:pt>
                <c:pt idx="327">
                  <c:v>922</c:v>
                </c:pt>
                <c:pt idx="328">
                  <c:v>841</c:v>
                </c:pt>
                <c:pt idx="329">
                  <c:v>89</c:v>
                </c:pt>
                <c:pt idx="330">
                  <c:v>539</c:v>
                </c:pt>
                <c:pt idx="331">
                  <c:v>561</c:v>
                </c:pt>
                <c:pt idx="332">
                  <c:v>159</c:v>
                </c:pt>
                <c:pt idx="333">
                  <c:v>769</c:v>
                </c:pt>
                <c:pt idx="334">
                  <c:v>159</c:v>
                </c:pt>
                <c:pt idx="335">
                  <c:v>919</c:v>
                </c:pt>
                <c:pt idx="336">
                  <c:v>420</c:v>
                </c:pt>
                <c:pt idx="337">
                  <c:v>724</c:v>
                </c:pt>
                <c:pt idx="338">
                  <c:v>499</c:v>
                </c:pt>
                <c:pt idx="339">
                  <c:v>253</c:v>
                </c:pt>
                <c:pt idx="340">
                  <c:v>660</c:v>
                </c:pt>
                <c:pt idx="341">
                  <c:v>804</c:v>
                </c:pt>
                <c:pt idx="342">
                  <c:v>546</c:v>
                </c:pt>
                <c:pt idx="343">
                  <c:v>524</c:v>
                </c:pt>
                <c:pt idx="344">
                  <c:v>788</c:v>
                </c:pt>
                <c:pt idx="345">
                  <c:v>905</c:v>
                </c:pt>
                <c:pt idx="346">
                  <c:v>670</c:v>
                </c:pt>
                <c:pt idx="347">
                  <c:v>416</c:v>
                </c:pt>
                <c:pt idx="348">
                  <c:v>887</c:v>
                </c:pt>
                <c:pt idx="349">
                  <c:v>781</c:v>
                </c:pt>
                <c:pt idx="350">
                  <c:v>89</c:v>
                </c:pt>
                <c:pt idx="351">
                  <c:v>985</c:v>
                </c:pt>
                <c:pt idx="352">
                  <c:v>341</c:v>
                </c:pt>
                <c:pt idx="353">
                  <c:v>319</c:v>
                </c:pt>
                <c:pt idx="354">
                  <c:v>489</c:v>
                </c:pt>
                <c:pt idx="355">
                  <c:v>636</c:v>
                </c:pt>
                <c:pt idx="356">
                  <c:v>162</c:v>
                </c:pt>
                <c:pt idx="357">
                  <c:v>291</c:v>
                </c:pt>
                <c:pt idx="358">
                  <c:v>702</c:v>
                </c:pt>
                <c:pt idx="359">
                  <c:v>429</c:v>
                </c:pt>
                <c:pt idx="360">
                  <c:v>549</c:v>
                </c:pt>
                <c:pt idx="361">
                  <c:v>177</c:v>
                </c:pt>
                <c:pt idx="362">
                  <c:v>975</c:v>
                </c:pt>
                <c:pt idx="363">
                  <c:v>670</c:v>
                </c:pt>
                <c:pt idx="364">
                  <c:v>501</c:v>
                </c:pt>
                <c:pt idx="365">
                  <c:v>611</c:v>
                </c:pt>
                <c:pt idx="366">
                  <c:v>231</c:v>
                </c:pt>
                <c:pt idx="367">
                  <c:v>709</c:v>
                </c:pt>
                <c:pt idx="368">
                  <c:v>75</c:v>
                </c:pt>
                <c:pt idx="369">
                  <c:v>636</c:v>
                </c:pt>
                <c:pt idx="370">
                  <c:v>239</c:v>
                </c:pt>
                <c:pt idx="371">
                  <c:v>356</c:v>
                </c:pt>
                <c:pt idx="372">
                  <c:v>744</c:v>
                </c:pt>
                <c:pt idx="373">
                  <c:v>109</c:v>
                </c:pt>
                <c:pt idx="374">
                  <c:v>994</c:v>
                </c:pt>
                <c:pt idx="375">
                  <c:v>983</c:v>
                </c:pt>
                <c:pt idx="376">
                  <c:v>185</c:v>
                </c:pt>
                <c:pt idx="377">
                  <c:v>506</c:v>
                </c:pt>
                <c:pt idx="378">
                  <c:v>327</c:v>
                </c:pt>
                <c:pt idx="379">
                  <c:v>833</c:v>
                </c:pt>
                <c:pt idx="380">
                  <c:v>528</c:v>
                </c:pt>
                <c:pt idx="381">
                  <c:v>237</c:v>
                </c:pt>
                <c:pt idx="382">
                  <c:v>770</c:v>
                </c:pt>
                <c:pt idx="383">
                  <c:v>350</c:v>
                </c:pt>
                <c:pt idx="384">
                  <c:v>323</c:v>
                </c:pt>
                <c:pt idx="385">
                  <c:v>607</c:v>
                </c:pt>
                <c:pt idx="386">
                  <c:v>549</c:v>
                </c:pt>
                <c:pt idx="387">
                  <c:v>749</c:v>
                </c:pt>
                <c:pt idx="388">
                  <c:v>331</c:v>
                </c:pt>
                <c:pt idx="389">
                  <c:v>546</c:v>
                </c:pt>
                <c:pt idx="390">
                  <c:v>858</c:v>
                </c:pt>
                <c:pt idx="391">
                  <c:v>350</c:v>
                </c:pt>
                <c:pt idx="392">
                  <c:v>487</c:v>
                </c:pt>
                <c:pt idx="393">
                  <c:v>996</c:v>
                </c:pt>
                <c:pt idx="394">
                  <c:v>484</c:v>
                </c:pt>
                <c:pt idx="395">
                  <c:v>483</c:v>
                </c:pt>
                <c:pt idx="396">
                  <c:v>830</c:v>
                </c:pt>
                <c:pt idx="397">
                  <c:v>430</c:v>
                </c:pt>
                <c:pt idx="398">
                  <c:v>118</c:v>
                </c:pt>
                <c:pt idx="399">
                  <c:v>349</c:v>
                </c:pt>
                <c:pt idx="400">
                  <c:v>61</c:v>
                </c:pt>
                <c:pt idx="401">
                  <c:v>336</c:v>
                </c:pt>
                <c:pt idx="402">
                  <c:v>67</c:v>
                </c:pt>
                <c:pt idx="403">
                  <c:v>819</c:v>
                </c:pt>
                <c:pt idx="404">
                  <c:v>467</c:v>
                </c:pt>
                <c:pt idx="405">
                  <c:v>62</c:v>
                </c:pt>
                <c:pt idx="406">
                  <c:v>778</c:v>
                </c:pt>
                <c:pt idx="407">
                  <c:v>205</c:v>
                </c:pt>
                <c:pt idx="408">
                  <c:v>355</c:v>
                </c:pt>
                <c:pt idx="409">
                  <c:v>434</c:v>
                </c:pt>
                <c:pt idx="410">
                  <c:v>160</c:v>
                </c:pt>
                <c:pt idx="411">
                  <c:v>573</c:v>
                </c:pt>
                <c:pt idx="412">
                  <c:v>40</c:v>
                </c:pt>
                <c:pt idx="413">
                  <c:v>843</c:v>
                </c:pt>
                <c:pt idx="414">
                  <c:v>61</c:v>
                </c:pt>
                <c:pt idx="415">
                  <c:v>636</c:v>
                </c:pt>
                <c:pt idx="416">
                  <c:v>230</c:v>
                </c:pt>
                <c:pt idx="417">
                  <c:v>559</c:v>
                </c:pt>
                <c:pt idx="418">
                  <c:v>321</c:v>
                </c:pt>
                <c:pt idx="419">
                  <c:v>366</c:v>
                </c:pt>
                <c:pt idx="420">
                  <c:v>522</c:v>
                </c:pt>
                <c:pt idx="421">
                  <c:v>96</c:v>
                </c:pt>
                <c:pt idx="422">
                  <c:v>701</c:v>
                </c:pt>
                <c:pt idx="423">
                  <c:v>316</c:v>
                </c:pt>
                <c:pt idx="424">
                  <c:v>633</c:v>
                </c:pt>
                <c:pt idx="425">
                  <c:v>711</c:v>
                </c:pt>
                <c:pt idx="426">
                  <c:v>60</c:v>
                </c:pt>
                <c:pt idx="427">
                  <c:v>286</c:v>
                </c:pt>
                <c:pt idx="428">
                  <c:v>178</c:v>
                </c:pt>
                <c:pt idx="429">
                  <c:v>309</c:v>
                </c:pt>
                <c:pt idx="430">
                  <c:v>983</c:v>
                </c:pt>
                <c:pt idx="431">
                  <c:v>903</c:v>
                </c:pt>
                <c:pt idx="432">
                  <c:v>510</c:v>
                </c:pt>
                <c:pt idx="433">
                  <c:v>138</c:v>
                </c:pt>
                <c:pt idx="434">
                  <c:v>490</c:v>
                </c:pt>
                <c:pt idx="435">
                  <c:v>305</c:v>
                </c:pt>
                <c:pt idx="436">
                  <c:v>803</c:v>
                </c:pt>
                <c:pt idx="437">
                  <c:v>781</c:v>
                </c:pt>
                <c:pt idx="438">
                  <c:v>50</c:v>
                </c:pt>
                <c:pt idx="439">
                  <c:v>466</c:v>
                </c:pt>
                <c:pt idx="440">
                  <c:v>564</c:v>
                </c:pt>
                <c:pt idx="441">
                  <c:v>907</c:v>
                </c:pt>
                <c:pt idx="442">
                  <c:v>327</c:v>
                </c:pt>
                <c:pt idx="443">
                  <c:v>150</c:v>
                </c:pt>
                <c:pt idx="444">
                  <c:v>413</c:v>
                </c:pt>
                <c:pt idx="445">
                  <c:v>477</c:v>
                </c:pt>
                <c:pt idx="446">
                  <c:v>146</c:v>
                </c:pt>
                <c:pt idx="447">
                  <c:v>523</c:v>
                </c:pt>
                <c:pt idx="448">
                  <c:v>493</c:v>
                </c:pt>
                <c:pt idx="449">
                  <c:v>358</c:v>
                </c:pt>
                <c:pt idx="450">
                  <c:v>228</c:v>
                </c:pt>
                <c:pt idx="451">
                  <c:v>718</c:v>
                </c:pt>
                <c:pt idx="452">
                  <c:v>61</c:v>
                </c:pt>
                <c:pt idx="453">
                  <c:v>968</c:v>
                </c:pt>
                <c:pt idx="454">
                  <c:v>123</c:v>
                </c:pt>
                <c:pt idx="455">
                  <c:v>429</c:v>
                </c:pt>
                <c:pt idx="456">
                  <c:v>15</c:v>
                </c:pt>
                <c:pt idx="457">
                  <c:v>755</c:v>
                </c:pt>
                <c:pt idx="458">
                  <c:v>735</c:v>
                </c:pt>
                <c:pt idx="459">
                  <c:v>202</c:v>
                </c:pt>
                <c:pt idx="460">
                  <c:v>718</c:v>
                </c:pt>
                <c:pt idx="461">
                  <c:v>895</c:v>
                </c:pt>
                <c:pt idx="462">
                  <c:v>245</c:v>
                </c:pt>
                <c:pt idx="463">
                  <c:v>524</c:v>
                </c:pt>
                <c:pt idx="464">
                  <c:v>236</c:v>
                </c:pt>
                <c:pt idx="465">
                  <c:v>925</c:v>
                </c:pt>
                <c:pt idx="466">
                  <c:v>551</c:v>
                </c:pt>
                <c:pt idx="467">
                  <c:v>435</c:v>
                </c:pt>
                <c:pt idx="468">
                  <c:v>174</c:v>
                </c:pt>
                <c:pt idx="469">
                  <c:v>521</c:v>
                </c:pt>
                <c:pt idx="470">
                  <c:v>542</c:v>
                </c:pt>
                <c:pt idx="471">
                  <c:v>988</c:v>
                </c:pt>
                <c:pt idx="472">
                  <c:v>615</c:v>
                </c:pt>
                <c:pt idx="473">
                  <c:v>928</c:v>
                </c:pt>
                <c:pt idx="474">
                  <c:v>163</c:v>
                </c:pt>
                <c:pt idx="475">
                  <c:v>517</c:v>
                </c:pt>
                <c:pt idx="476">
                  <c:v>727</c:v>
                </c:pt>
                <c:pt idx="477">
                  <c:v>135</c:v>
                </c:pt>
                <c:pt idx="478">
                  <c:v>742</c:v>
                </c:pt>
                <c:pt idx="479">
                  <c:v>218</c:v>
                </c:pt>
                <c:pt idx="480">
                  <c:v>819</c:v>
                </c:pt>
                <c:pt idx="481">
                  <c:v>182</c:v>
                </c:pt>
                <c:pt idx="482">
                  <c:v>155</c:v>
                </c:pt>
                <c:pt idx="483">
                  <c:v>91</c:v>
                </c:pt>
                <c:pt idx="484">
                  <c:v>767</c:v>
                </c:pt>
                <c:pt idx="485">
                  <c:v>657</c:v>
                </c:pt>
                <c:pt idx="486">
                  <c:v>39</c:v>
                </c:pt>
                <c:pt idx="487">
                  <c:v>699</c:v>
                </c:pt>
                <c:pt idx="488">
                  <c:v>468</c:v>
                </c:pt>
                <c:pt idx="489">
                  <c:v>207</c:v>
                </c:pt>
                <c:pt idx="490">
                  <c:v>782</c:v>
                </c:pt>
                <c:pt idx="491">
                  <c:v>987</c:v>
                </c:pt>
                <c:pt idx="492">
                  <c:v>928</c:v>
                </c:pt>
                <c:pt idx="493">
                  <c:v>741</c:v>
                </c:pt>
                <c:pt idx="494">
                  <c:v>358</c:v>
                </c:pt>
                <c:pt idx="495">
                  <c:v>899</c:v>
                </c:pt>
                <c:pt idx="496">
                  <c:v>811</c:v>
                </c:pt>
                <c:pt idx="497">
                  <c:v>694</c:v>
                </c:pt>
                <c:pt idx="498">
                  <c:v>824</c:v>
                </c:pt>
                <c:pt idx="499">
                  <c:v>322</c:v>
                </c:pt>
                <c:pt idx="500">
                  <c:v>625</c:v>
                </c:pt>
                <c:pt idx="501">
                  <c:v>743</c:v>
                </c:pt>
                <c:pt idx="502">
                  <c:v>346</c:v>
                </c:pt>
                <c:pt idx="503">
                  <c:v>710</c:v>
                </c:pt>
                <c:pt idx="504">
                  <c:v>958</c:v>
                </c:pt>
                <c:pt idx="505">
                  <c:v>315</c:v>
                </c:pt>
                <c:pt idx="506">
                  <c:v>801</c:v>
                </c:pt>
                <c:pt idx="507">
                  <c:v>998</c:v>
                </c:pt>
                <c:pt idx="508">
                  <c:v>382</c:v>
                </c:pt>
                <c:pt idx="509">
                  <c:v>754</c:v>
                </c:pt>
                <c:pt idx="510">
                  <c:v>522</c:v>
                </c:pt>
                <c:pt idx="511">
                  <c:v>976</c:v>
                </c:pt>
                <c:pt idx="512">
                  <c:v>463</c:v>
                </c:pt>
                <c:pt idx="513">
                  <c:v>568</c:v>
                </c:pt>
                <c:pt idx="514">
                  <c:v>191</c:v>
                </c:pt>
                <c:pt idx="515">
                  <c:v>347</c:v>
                </c:pt>
                <c:pt idx="516">
                  <c:v>833</c:v>
                </c:pt>
                <c:pt idx="517">
                  <c:v>95</c:v>
                </c:pt>
                <c:pt idx="518">
                  <c:v>407</c:v>
                </c:pt>
                <c:pt idx="519">
                  <c:v>959</c:v>
                </c:pt>
                <c:pt idx="520">
                  <c:v>76</c:v>
                </c:pt>
                <c:pt idx="521">
                  <c:v>783</c:v>
                </c:pt>
                <c:pt idx="522">
                  <c:v>181</c:v>
                </c:pt>
                <c:pt idx="523">
                  <c:v>946</c:v>
                </c:pt>
                <c:pt idx="524">
                  <c:v>489</c:v>
                </c:pt>
                <c:pt idx="525">
                  <c:v>426</c:v>
                </c:pt>
                <c:pt idx="526">
                  <c:v>57</c:v>
                </c:pt>
                <c:pt idx="527">
                  <c:v>465</c:v>
                </c:pt>
                <c:pt idx="528">
                  <c:v>394</c:v>
                </c:pt>
                <c:pt idx="529">
                  <c:v>600</c:v>
                </c:pt>
                <c:pt idx="530">
                  <c:v>889</c:v>
                </c:pt>
                <c:pt idx="531">
                  <c:v>505</c:v>
                </c:pt>
                <c:pt idx="532">
                  <c:v>274</c:v>
                </c:pt>
                <c:pt idx="533">
                  <c:v>757</c:v>
                </c:pt>
                <c:pt idx="534">
                  <c:v>562</c:v>
                </c:pt>
                <c:pt idx="535">
                  <c:v>889</c:v>
                </c:pt>
                <c:pt idx="536">
                  <c:v>369</c:v>
                </c:pt>
                <c:pt idx="537">
                  <c:v>471</c:v>
                </c:pt>
                <c:pt idx="538">
                  <c:v>821</c:v>
                </c:pt>
                <c:pt idx="539">
                  <c:v>112</c:v>
                </c:pt>
                <c:pt idx="540">
                  <c:v>609</c:v>
                </c:pt>
                <c:pt idx="541">
                  <c:v>217</c:v>
                </c:pt>
                <c:pt idx="542">
                  <c:v>676</c:v>
                </c:pt>
                <c:pt idx="543">
                  <c:v>905</c:v>
                </c:pt>
                <c:pt idx="544">
                  <c:v>881</c:v>
                </c:pt>
                <c:pt idx="545">
                  <c:v>925</c:v>
                </c:pt>
                <c:pt idx="546">
                  <c:v>552</c:v>
                </c:pt>
                <c:pt idx="547">
                  <c:v>247</c:v>
                </c:pt>
                <c:pt idx="548">
                  <c:v>779</c:v>
                </c:pt>
                <c:pt idx="549">
                  <c:v>95</c:v>
                </c:pt>
                <c:pt idx="550">
                  <c:v>161</c:v>
                </c:pt>
                <c:pt idx="551">
                  <c:v>156</c:v>
                </c:pt>
                <c:pt idx="552">
                  <c:v>446</c:v>
                </c:pt>
                <c:pt idx="553">
                  <c:v>236</c:v>
                </c:pt>
                <c:pt idx="554">
                  <c:v>943</c:v>
                </c:pt>
                <c:pt idx="555">
                  <c:v>849</c:v>
                </c:pt>
                <c:pt idx="556">
                  <c:v>52</c:v>
                </c:pt>
                <c:pt idx="557">
                  <c:v>424</c:v>
                </c:pt>
                <c:pt idx="558">
                  <c:v>142</c:v>
                </c:pt>
                <c:pt idx="559">
                  <c:v>983</c:v>
                </c:pt>
                <c:pt idx="560">
                  <c:v>942</c:v>
                </c:pt>
                <c:pt idx="561">
                  <c:v>981</c:v>
                </c:pt>
                <c:pt idx="562">
                  <c:v>513</c:v>
                </c:pt>
                <c:pt idx="563">
                  <c:v>181</c:v>
                </c:pt>
                <c:pt idx="564">
                  <c:v>514</c:v>
                </c:pt>
                <c:pt idx="565">
                  <c:v>909</c:v>
                </c:pt>
                <c:pt idx="566">
                  <c:v>546</c:v>
                </c:pt>
                <c:pt idx="567">
                  <c:v>213</c:v>
                </c:pt>
                <c:pt idx="568">
                  <c:v>861</c:v>
                </c:pt>
                <c:pt idx="569">
                  <c:v>831</c:v>
                </c:pt>
                <c:pt idx="570">
                  <c:v>268</c:v>
                </c:pt>
                <c:pt idx="571">
                  <c:v>107</c:v>
                </c:pt>
                <c:pt idx="572">
                  <c:v>605</c:v>
                </c:pt>
                <c:pt idx="573">
                  <c:v>161</c:v>
                </c:pt>
                <c:pt idx="574">
                  <c:v>592</c:v>
                </c:pt>
                <c:pt idx="575">
                  <c:v>973</c:v>
                </c:pt>
                <c:pt idx="576">
                  <c:v>909</c:v>
                </c:pt>
                <c:pt idx="577">
                  <c:v>973</c:v>
                </c:pt>
                <c:pt idx="578">
                  <c:v>271</c:v>
                </c:pt>
                <c:pt idx="579">
                  <c:v>178</c:v>
                </c:pt>
                <c:pt idx="580">
                  <c:v>29</c:v>
                </c:pt>
                <c:pt idx="581">
                  <c:v>523</c:v>
                </c:pt>
                <c:pt idx="582">
                  <c:v>701</c:v>
                </c:pt>
                <c:pt idx="583">
                  <c:v>120</c:v>
                </c:pt>
                <c:pt idx="584">
                  <c:v>17</c:v>
                </c:pt>
                <c:pt idx="585">
                  <c:v>434</c:v>
                </c:pt>
                <c:pt idx="586">
                  <c:v>776</c:v>
                </c:pt>
                <c:pt idx="587">
                  <c:v>361</c:v>
                </c:pt>
                <c:pt idx="588">
                  <c:v>348</c:v>
                </c:pt>
                <c:pt idx="589">
                  <c:v>192</c:v>
                </c:pt>
                <c:pt idx="590">
                  <c:v>860</c:v>
                </c:pt>
                <c:pt idx="591">
                  <c:v>853</c:v>
                </c:pt>
                <c:pt idx="592">
                  <c:v>49</c:v>
                </c:pt>
                <c:pt idx="593">
                  <c:v>961</c:v>
                </c:pt>
                <c:pt idx="594">
                  <c:v>340</c:v>
                </c:pt>
                <c:pt idx="595">
                  <c:v>767</c:v>
                </c:pt>
                <c:pt idx="596">
                  <c:v>780</c:v>
                </c:pt>
                <c:pt idx="597">
                  <c:v>875</c:v>
                </c:pt>
                <c:pt idx="598">
                  <c:v>807</c:v>
                </c:pt>
                <c:pt idx="599">
                  <c:v>400</c:v>
                </c:pt>
                <c:pt idx="600">
                  <c:v>374</c:v>
                </c:pt>
                <c:pt idx="601">
                  <c:v>570</c:v>
                </c:pt>
                <c:pt idx="602">
                  <c:v>961</c:v>
                </c:pt>
                <c:pt idx="603">
                  <c:v>242</c:v>
                </c:pt>
                <c:pt idx="604">
                  <c:v>653</c:v>
                </c:pt>
                <c:pt idx="605">
                  <c:v>526</c:v>
                </c:pt>
                <c:pt idx="606">
                  <c:v>895</c:v>
                </c:pt>
                <c:pt idx="607">
                  <c:v>514</c:v>
                </c:pt>
                <c:pt idx="608">
                  <c:v>28</c:v>
                </c:pt>
                <c:pt idx="609">
                  <c:v>445</c:v>
                </c:pt>
                <c:pt idx="610">
                  <c:v>637</c:v>
                </c:pt>
                <c:pt idx="611">
                  <c:v>407</c:v>
                </c:pt>
                <c:pt idx="612">
                  <c:v>65</c:v>
                </c:pt>
                <c:pt idx="613">
                  <c:v>186</c:v>
                </c:pt>
                <c:pt idx="614">
                  <c:v>826</c:v>
                </c:pt>
                <c:pt idx="615">
                  <c:v>950</c:v>
                </c:pt>
                <c:pt idx="616">
                  <c:v>855</c:v>
                </c:pt>
                <c:pt idx="617">
                  <c:v>472</c:v>
                </c:pt>
                <c:pt idx="618">
                  <c:v>417</c:v>
                </c:pt>
                <c:pt idx="619">
                  <c:v>902</c:v>
                </c:pt>
                <c:pt idx="620">
                  <c:v>420</c:v>
                </c:pt>
                <c:pt idx="621">
                  <c:v>617</c:v>
                </c:pt>
                <c:pt idx="622">
                  <c:v>909</c:v>
                </c:pt>
                <c:pt idx="623">
                  <c:v>682</c:v>
                </c:pt>
                <c:pt idx="624">
                  <c:v>773</c:v>
                </c:pt>
                <c:pt idx="625">
                  <c:v>208</c:v>
                </c:pt>
                <c:pt idx="626">
                  <c:v>434</c:v>
                </c:pt>
                <c:pt idx="627">
                  <c:v>206</c:v>
                </c:pt>
                <c:pt idx="628">
                  <c:v>803</c:v>
                </c:pt>
                <c:pt idx="629">
                  <c:v>494</c:v>
                </c:pt>
                <c:pt idx="630">
                  <c:v>709</c:v>
                </c:pt>
                <c:pt idx="631">
                  <c:v>837</c:v>
                </c:pt>
                <c:pt idx="632">
                  <c:v>725</c:v>
                </c:pt>
                <c:pt idx="633">
                  <c:v>647</c:v>
                </c:pt>
                <c:pt idx="634">
                  <c:v>151</c:v>
                </c:pt>
                <c:pt idx="635">
                  <c:v>399</c:v>
                </c:pt>
                <c:pt idx="636">
                  <c:v>146</c:v>
                </c:pt>
                <c:pt idx="637">
                  <c:v>492</c:v>
                </c:pt>
                <c:pt idx="638">
                  <c:v>936</c:v>
                </c:pt>
                <c:pt idx="639">
                  <c:v>591</c:v>
                </c:pt>
                <c:pt idx="640">
                  <c:v>858</c:v>
                </c:pt>
                <c:pt idx="641">
                  <c:v>109</c:v>
                </c:pt>
                <c:pt idx="642">
                  <c:v>918</c:v>
                </c:pt>
                <c:pt idx="643">
                  <c:v>751</c:v>
                </c:pt>
                <c:pt idx="644">
                  <c:v>952</c:v>
                </c:pt>
                <c:pt idx="645">
                  <c:v>20</c:v>
                </c:pt>
                <c:pt idx="646">
                  <c:v>865</c:v>
                </c:pt>
                <c:pt idx="647">
                  <c:v>406</c:v>
                </c:pt>
                <c:pt idx="648">
                  <c:v>604</c:v>
                </c:pt>
                <c:pt idx="649">
                  <c:v>792</c:v>
                </c:pt>
                <c:pt idx="650">
                  <c:v>49</c:v>
                </c:pt>
                <c:pt idx="651">
                  <c:v>42</c:v>
                </c:pt>
                <c:pt idx="652">
                  <c:v>897</c:v>
                </c:pt>
                <c:pt idx="653">
                  <c:v>271</c:v>
                </c:pt>
                <c:pt idx="654">
                  <c:v>175</c:v>
                </c:pt>
                <c:pt idx="655">
                  <c:v>780</c:v>
                </c:pt>
                <c:pt idx="656">
                  <c:v>841</c:v>
                </c:pt>
                <c:pt idx="657">
                  <c:v>589</c:v>
                </c:pt>
                <c:pt idx="658">
                  <c:v>1000</c:v>
                </c:pt>
                <c:pt idx="659">
                  <c:v>484</c:v>
                </c:pt>
                <c:pt idx="660">
                  <c:v>285</c:v>
                </c:pt>
                <c:pt idx="661">
                  <c:v>30</c:v>
                </c:pt>
                <c:pt idx="662">
                  <c:v>684</c:v>
                </c:pt>
                <c:pt idx="663">
                  <c:v>666</c:v>
                </c:pt>
                <c:pt idx="664">
                  <c:v>512</c:v>
                </c:pt>
                <c:pt idx="665">
                  <c:v>257</c:v>
                </c:pt>
                <c:pt idx="666">
                  <c:v>897</c:v>
                </c:pt>
                <c:pt idx="667">
                  <c:v>276</c:v>
                </c:pt>
                <c:pt idx="668">
                  <c:v>522</c:v>
                </c:pt>
                <c:pt idx="669">
                  <c:v>222</c:v>
                </c:pt>
                <c:pt idx="670">
                  <c:v>578</c:v>
                </c:pt>
                <c:pt idx="671">
                  <c:v>590</c:v>
                </c:pt>
                <c:pt idx="672">
                  <c:v>647</c:v>
                </c:pt>
                <c:pt idx="673">
                  <c:v>746</c:v>
                </c:pt>
                <c:pt idx="674">
                  <c:v>367</c:v>
                </c:pt>
                <c:pt idx="675">
                  <c:v>44</c:v>
                </c:pt>
                <c:pt idx="676">
                  <c:v>774</c:v>
                </c:pt>
                <c:pt idx="677">
                  <c:v>350</c:v>
                </c:pt>
                <c:pt idx="678">
                  <c:v>426</c:v>
                </c:pt>
                <c:pt idx="679">
                  <c:v>51</c:v>
                </c:pt>
                <c:pt idx="680">
                  <c:v>987</c:v>
                </c:pt>
                <c:pt idx="681">
                  <c:v>235</c:v>
                </c:pt>
                <c:pt idx="682">
                  <c:v>450</c:v>
                </c:pt>
                <c:pt idx="683">
                  <c:v>90</c:v>
                </c:pt>
                <c:pt idx="684">
                  <c:v>765</c:v>
                </c:pt>
                <c:pt idx="685">
                  <c:v>453</c:v>
                </c:pt>
                <c:pt idx="686">
                  <c:v>943</c:v>
                </c:pt>
                <c:pt idx="687">
                  <c:v>988</c:v>
                </c:pt>
                <c:pt idx="688">
                  <c:v>364</c:v>
                </c:pt>
                <c:pt idx="689">
                  <c:v>829</c:v>
                </c:pt>
                <c:pt idx="690">
                  <c:v>267</c:v>
                </c:pt>
                <c:pt idx="691">
                  <c:v>830</c:v>
                </c:pt>
                <c:pt idx="692">
                  <c:v>944</c:v>
                </c:pt>
                <c:pt idx="693">
                  <c:v>899</c:v>
                </c:pt>
                <c:pt idx="694">
                  <c:v>588</c:v>
                </c:pt>
                <c:pt idx="695">
                  <c:v>664</c:v>
                </c:pt>
                <c:pt idx="696">
                  <c:v>93</c:v>
                </c:pt>
                <c:pt idx="697">
                  <c:v>344</c:v>
                </c:pt>
                <c:pt idx="698">
                  <c:v>406</c:v>
                </c:pt>
                <c:pt idx="699">
                  <c:v>202</c:v>
                </c:pt>
                <c:pt idx="700">
                  <c:v>135</c:v>
                </c:pt>
                <c:pt idx="701">
                  <c:v>233</c:v>
                </c:pt>
                <c:pt idx="702">
                  <c:v>479</c:v>
                </c:pt>
                <c:pt idx="703">
                  <c:v>583</c:v>
                </c:pt>
                <c:pt idx="704">
                  <c:v>717</c:v>
                </c:pt>
                <c:pt idx="705">
                  <c:v>487</c:v>
                </c:pt>
                <c:pt idx="706">
                  <c:v>255</c:v>
                </c:pt>
                <c:pt idx="707">
                  <c:v>536</c:v>
                </c:pt>
                <c:pt idx="708">
                  <c:v>362</c:v>
                </c:pt>
                <c:pt idx="709">
                  <c:v>284</c:v>
                </c:pt>
                <c:pt idx="710">
                  <c:v>569</c:v>
                </c:pt>
                <c:pt idx="711">
                  <c:v>623</c:v>
                </c:pt>
                <c:pt idx="712">
                  <c:v>700</c:v>
                </c:pt>
                <c:pt idx="713">
                  <c:v>208</c:v>
                </c:pt>
                <c:pt idx="714">
                  <c:v>958</c:v>
                </c:pt>
                <c:pt idx="715">
                  <c:v>923</c:v>
                </c:pt>
                <c:pt idx="716">
                  <c:v>923</c:v>
                </c:pt>
                <c:pt idx="717">
                  <c:v>313</c:v>
                </c:pt>
                <c:pt idx="718">
                  <c:v>30</c:v>
                </c:pt>
                <c:pt idx="719">
                  <c:v>959</c:v>
                </c:pt>
                <c:pt idx="720">
                  <c:v>341</c:v>
                </c:pt>
                <c:pt idx="721">
                  <c:v>484</c:v>
                </c:pt>
                <c:pt idx="722">
                  <c:v>112</c:v>
                </c:pt>
                <c:pt idx="723">
                  <c:v>161</c:v>
                </c:pt>
                <c:pt idx="724">
                  <c:v>651</c:v>
                </c:pt>
                <c:pt idx="725">
                  <c:v>461</c:v>
                </c:pt>
                <c:pt idx="726">
                  <c:v>225</c:v>
                </c:pt>
                <c:pt idx="727">
                  <c:v>80</c:v>
                </c:pt>
                <c:pt idx="728">
                  <c:v>781</c:v>
                </c:pt>
                <c:pt idx="729">
                  <c:v>784</c:v>
                </c:pt>
                <c:pt idx="730">
                  <c:v>535</c:v>
                </c:pt>
                <c:pt idx="731">
                  <c:v>514</c:v>
                </c:pt>
                <c:pt idx="732">
                  <c:v>597</c:v>
                </c:pt>
                <c:pt idx="733">
                  <c:v>593</c:v>
                </c:pt>
                <c:pt idx="734">
                  <c:v>229</c:v>
                </c:pt>
                <c:pt idx="735">
                  <c:v>240</c:v>
                </c:pt>
                <c:pt idx="736">
                  <c:v>406</c:v>
                </c:pt>
                <c:pt idx="737">
                  <c:v>370</c:v>
                </c:pt>
                <c:pt idx="738">
                  <c:v>263</c:v>
                </c:pt>
                <c:pt idx="739">
                  <c:v>326</c:v>
                </c:pt>
                <c:pt idx="740">
                  <c:v>70</c:v>
                </c:pt>
                <c:pt idx="741">
                  <c:v>709</c:v>
                </c:pt>
                <c:pt idx="742">
                  <c:v>785</c:v>
                </c:pt>
                <c:pt idx="743">
                  <c:v>515</c:v>
                </c:pt>
                <c:pt idx="744">
                  <c:v>27</c:v>
                </c:pt>
                <c:pt idx="745">
                  <c:v>188</c:v>
                </c:pt>
                <c:pt idx="746">
                  <c:v>312</c:v>
                </c:pt>
                <c:pt idx="747">
                  <c:v>754</c:v>
                </c:pt>
                <c:pt idx="748">
                  <c:v>829</c:v>
                </c:pt>
                <c:pt idx="749">
                  <c:v>391</c:v>
                </c:pt>
                <c:pt idx="750">
                  <c:v>104</c:v>
                </c:pt>
                <c:pt idx="751">
                  <c:v>782</c:v>
                </c:pt>
                <c:pt idx="752">
                  <c:v>969</c:v>
                </c:pt>
                <c:pt idx="753">
                  <c:v>770</c:v>
                </c:pt>
                <c:pt idx="754">
                  <c:v>808</c:v>
                </c:pt>
                <c:pt idx="755">
                  <c:v>709</c:v>
                </c:pt>
                <c:pt idx="756">
                  <c:v>428</c:v>
                </c:pt>
                <c:pt idx="757">
                  <c:v>539</c:v>
                </c:pt>
                <c:pt idx="758">
                  <c:v>830</c:v>
                </c:pt>
                <c:pt idx="759">
                  <c:v>970</c:v>
                </c:pt>
                <c:pt idx="760">
                  <c:v>410</c:v>
                </c:pt>
                <c:pt idx="761">
                  <c:v>657</c:v>
                </c:pt>
                <c:pt idx="762">
                  <c:v>631</c:v>
                </c:pt>
                <c:pt idx="763">
                  <c:v>385</c:v>
                </c:pt>
                <c:pt idx="764">
                  <c:v>603</c:v>
                </c:pt>
                <c:pt idx="765">
                  <c:v>906</c:v>
                </c:pt>
                <c:pt idx="766">
                  <c:v>507</c:v>
                </c:pt>
                <c:pt idx="767">
                  <c:v>115</c:v>
                </c:pt>
                <c:pt idx="768">
                  <c:v>748</c:v>
                </c:pt>
                <c:pt idx="769">
                  <c:v>328</c:v>
                </c:pt>
                <c:pt idx="770">
                  <c:v>203</c:v>
                </c:pt>
                <c:pt idx="771">
                  <c:v>102</c:v>
                </c:pt>
                <c:pt idx="772">
                  <c:v>253</c:v>
                </c:pt>
                <c:pt idx="773">
                  <c:v>214</c:v>
                </c:pt>
                <c:pt idx="774">
                  <c:v>304</c:v>
                </c:pt>
                <c:pt idx="775">
                  <c:v>585</c:v>
                </c:pt>
                <c:pt idx="776">
                  <c:v>354</c:v>
                </c:pt>
                <c:pt idx="777">
                  <c:v>832</c:v>
                </c:pt>
                <c:pt idx="778">
                  <c:v>53</c:v>
                </c:pt>
                <c:pt idx="779">
                  <c:v>780</c:v>
                </c:pt>
                <c:pt idx="780">
                  <c:v>450</c:v>
                </c:pt>
                <c:pt idx="781">
                  <c:v>12</c:v>
                </c:pt>
                <c:pt idx="782">
                  <c:v>421</c:v>
                </c:pt>
                <c:pt idx="783">
                  <c:v>22</c:v>
                </c:pt>
                <c:pt idx="784">
                  <c:v>228</c:v>
                </c:pt>
                <c:pt idx="785">
                  <c:v>758</c:v>
                </c:pt>
                <c:pt idx="786">
                  <c:v>708</c:v>
                </c:pt>
                <c:pt idx="787">
                  <c:v>105</c:v>
                </c:pt>
                <c:pt idx="788">
                  <c:v>273</c:v>
                </c:pt>
                <c:pt idx="789">
                  <c:v>730</c:v>
                </c:pt>
                <c:pt idx="790">
                  <c:v>997</c:v>
                </c:pt>
                <c:pt idx="791">
                  <c:v>409</c:v>
                </c:pt>
                <c:pt idx="792">
                  <c:v>381</c:v>
                </c:pt>
                <c:pt idx="793">
                  <c:v>532</c:v>
                </c:pt>
                <c:pt idx="794">
                  <c:v>386</c:v>
                </c:pt>
                <c:pt idx="795">
                  <c:v>84</c:v>
                </c:pt>
                <c:pt idx="796">
                  <c:v>680</c:v>
                </c:pt>
                <c:pt idx="797">
                  <c:v>26</c:v>
                </c:pt>
                <c:pt idx="798">
                  <c:v>706</c:v>
                </c:pt>
                <c:pt idx="799">
                  <c:v>406</c:v>
                </c:pt>
                <c:pt idx="800">
                  <c:v>819</c:v>
                </c:pt>
                <c:pt idx="801">
                  <c:v>683</c:v>
                </c:pt>
                <c:pt idx="802">
                  <c:v>69</c:v>
                </c:pt>
                <c:pt idx="803">
                  <c:v>623</c:v>
                </c:pt>
                <c:pt idx="804">
                  <c:v>914</c:v>
                </c:pt>
                <c:pt idx="805">
                  <c:v>583</c:v>
                </c:pt>
                <c:pt idx="806">
                  <c:v>727</c:v>
                </c:pt>
                <c:pt idx="807">
                  <c:v>626</c:v>
                </c:pt>
                <c:pt idx="808">
                  <c:v>431</c:v>
                </c:pt>
                <c:pt idx="809">
                  <c:v>284</c:v>
                </c:pt>
                <c:pt idx="810">
                  <c:v>387</c:v>
                </c:pt>
                <c:pt idx="811">
                  <c:v>844</c:v>
                </c:pt>
                <c:pt idx="812">
                  <c:v>543</c:v>
                </c:pt>
                <c:pt idx="813">
                  <c:v>393</c:v>
                </c:pt>
                <c:pt idx="814">
                  <c:v>491</c:v>
                </c:pt>
                <c:pt idx="815">
                  <c:v>543</c:v>
                </c:pt>
                <c:pt idx="816">
                  <c:v>803</c:v>
                </c:pt>
                <c:pt idx="817">
                  <c:v>302</c:v>
                </c:pt>
                <c:pt idx="818">
                  <c:v>168</c:v>
                </c:pt>
                <c:pt idx="819">
                  <c:v>813</c:v>
                </c:pt>
                <c:pt idx="820">
                  <c:v>352</c:v>
                </c:pt>
                <c:pt idx="821">
                  <c:v>585</c:v>
                </c:pt>
                <c:pt idx="822">
                  <c:v>112</c:v>
                </c:pt>
                <c:pt idx="823">
                  <c:v>718</c:v>
                </c:pt>
                <c:pt idx="824">
                  <c:v>33</c:v>
                </c:pt>
                <c:pt idx="825">
                  <c:v>159</c:v>
                </c:pt>
                <c:pt idx="826">
                  <c:v>559</c:v>
                </c:pt>
                <c:pt idx="827">
                  <c:v>464</c:v>
                </c:pt>
                <c:pt idx="828">
                  <c:v>423</c:v>
                </c:pt>
                <c:pt idx="829">
                  <c:v>962</c:v>
                </c:pt>
                <c:pt idx="830">
                  <c:v>537</c:v>
                </c:pt>
                <c:pt idx="831">
                  <c:v>442</c:v>
                </c:pt>
                <c:pt idx="832">
                  <c:v>871</c:v>
                </c:pt>
                <c:pt idx="833">
                  <c:v>738</c:v>
                </c:pt>
                <c:pt idx="834">
                  <c:v>838</c:v>
                </c:pt>
                <c:pt idx="835">
                  <c:v>936</c:v>
                </c:pt>
                <c:pt idx="836">
                  <c:v>889</c:v>
                </c:pt>
                <c:pt idx="837">
                  <c:v>154</c:v>
                </c:pt>
                <c:pt idx="838">
                  <c:v>108</c:v>
                </c:pt>
                <c:pt idx="839">
                  <c:v>238</c:v>
                </c:pt>
                <c:pt idx="840">
                  <c:v>40</c:v>
                </c:pt>
                <c:pt idx="841">
                  <c:v>600</c:v>
                </c:pt>
                <c:pt idx="842">
                  <c:v>543</c:v>
                </c:pt>
                <c:pt idx="843">
                  <c:v>260</c:v>
                </c:pt>
                <c:pt idx="844">
                  <c:v>287</c:v>
                </c:pt>
                <c:pt idx="845">
                  <c:v>133</c:v>
                </c:pt>
                <c:pt idx="846">
                  <c:v>676</c:v>
                </c:pt>
                <c:pt idx="847">
                  <c:v>999</c:v>
                </c:pt>
                <c:pt idx="848">
                  <c:v>580</c:v>
                </c:pt>
                <c:pt idx="849">
                  <c:v>334</c:v>
                </c:pt>
                <c:pt idx="850">
                  <c:v>155</c:v>
                </c:pt>
                <c:pt idx="851">
                  <c:v>813</c:v>
                </c:pt>
                <c:pt idx="852">
                  <c:v>831</c:v>
                </c:pt>
                <c:pt idx="853">
                  <c:v>836</c:v>
                </c:pt>
                <c:pt idx="854">
                  <c:v>855</c:v>
                </c:pt>
                <c:pt idx="855">
                  <c:v>180</c:v>
                </c:pt>
                <c:pt idx="856">
                  <c:v>394</c:v>
                </c:pt>
                <c:pt idx="857">
                  <c:v>573</c:v>
                </c:pt>
                <c:pt idx="858">
                  <c:v>206</c:v>
                </c:pt>
                <c:pt idx="859">
                  <c:v>742</c:v>
                </c:pt>
                <c:pt idx="860">
                  <c:v>886</c:v>
                </c:pt>
                <c:pt idx="861">
                  <c:v>594</c:v>
                </c:pt>
                <c:pt idx="862">
                  <c:v>696</c:v>
                </c:pt>
                <c:pt idx="863">
                  <c:v>811</c:v>
                </c:pt>
                <c:pt idx="864">
                  <c:v>475</c:v>
                </c:pt>
                <c:pt idx="865">
                  <c:v>115</c:v>
                </c:pt>
                <c:pt idx="866">
                  <c:v>938</c:v>
                </c:pt>
                <c:pt idx="867">
                  <c:v>803</c:v>
                </c:pt>
                <c:pt idx="868">
                  <c:v>190</c:v>
                </c:pt>
                <c:pt idx="869">
                  <c:v>672</c:v>
                </c:pt>
                <c:pt idx="870">
                  <c:v>591</c:v>
                </c:pt>
                <c:pt idx="871">
                  <c:v>720</c:v>
                </c:pt>
                <c:pt idx="872">
                  <c:v>579</c:v>
                </c:pt>
                <c:pt idx="873">
                  <c:v>216</c:v>
                </c:pt>
                <c:pt idx="874">
                  <c:v>226</c:v>
                </c:pt>
                <c:pt idx="875">
                  <c:v>80</c:v>
                </c:pt>
                <c:pt idx="876">
                  <c:v>601</c:v>
                </c:pt>
                <c:pt idx="877">
                  <c:v>40</c:v>
                </c:pt>
                <c:pt idx="878">
                  <c:v>194</c:v>
                </c:pt>
                <c:pt idx="879">
                  <c:v>429</c:v>
                </c:pt>
                <c:pt idx="880">
                  <c:v>292</c:v>
                </c:pt>
                <c:pt idx="881">
                  <c:v>617</c:v>
                </c:pt>
                <c:pt idx="882">
                  <c:v>476</c:v>
                </c:pt>
                <c:pt idx="883">
                  <c:v>714</c:v>
                </c:pt>
                <c:pt idx="884">
                  <c:v>417</c:v>
                </c:pt>
                <c:pt idx="885">
                  <c:v>707</c:v>
                </c:pt>
                <c:pt idx="886">
                  <c:v>959</c:v>
                </c:pt>
                <c:pt idx="887">
                  <c:v>872</c:v>
                </c:pt>
                <c:pt idx="888">
                  <c:v>829</c:v>
                </c:pt>
                <c:pt idx="889">
                  <c:v>382</c:v>
                </c:pt>
                <c:pt idx="890">
                  <c:v>346</c:v>
                </c:pt>
                <c:pt idx="891">
                  <c:v>112</c:v>
                </c:pt>
                <c:pt idx="892">
                  <c:v>69</c:v>
                </c:pt>
                <c:pt idx="893">
                  <c:v>750</c:v>
                </c:pt>
                <c:pt idx="894">
                  <c:v>112</c:v>
                </c:pt>
                <c:pt idx="895">
                  <c:v>12</c:v>
                </c:pt>
                <c:pt idx="896">
                  <c:v>557</c:v>
                </c:pt>
                <c:pt idx="897">
                  <c:v>827</c:v>
                </c:pt>
                <c:pt idx="898">
                  <c:v>424</c:v>
                </c:pt>
                <c:pt idx="899">
                  <c:v>785</c:v>
                </c:pt>
                <c:pt idx="900">
                  <c:v>80</c:v>
                </c:pt>
                <c:pt idx="901">
                  <c:v>239</c:v>
                </c:pt>
                <c:pt idx="902">
                  <c:v>25</c:v>
                </c:pt>
                <c:pt idx="903">
                  <c:v>482</c:v>
                </c:pt>
                <c:pt idx="904">
                  <c:v>775</c:v>
                </c:pt>
                <c:pt idx="905">
                  <c:v>107</c:v>
                </c:pt>
                <c:pt idx="906">
                  <c:v>378</c:v>
                </c:pt>
                <c:pt idx="907">
                  <c:v>874</c:v>
                </c:pt>
                <c:pt idx="908">
                  <c:v>53</c:v>
                </c:pt>
                <c:pt idx="909">
                  <c:v>818</c:v>
                </c:pt>
                <c:pt idx="910">
                  <c:v>732</c:v>
                </c:pt>
                <c:pt idx="911">
                  <c:v>85</c:v>
                </c:pt>
                <c:pt idx="912">
                  <c:v>896</c:v>
                </c:pt>
                <c:pt idx="913">
                  <c:v>581</c:v>
                </c:pt>
                <c:pt idx="914">
                  <c:v>318</c:v>
                </c:pt>
                <c:pt idx="915">
                  <c:v>862</c:v>
                </c:pt>
                <c:pt idx="916">
                  <c:v>944</c:v>
                </c:pt>
                <c:pt idx="917">
                  <c:v>304</c:v>
                </c:pt>
                <c:pt idx="918">
                  <c:v>358</c:v>
                </c:pt>
                <c:pt idx="919">
                  <c:v>389</c:v>
                </c:pt>
                <c:pt idx="920">
                  <c:v>221</c:v>
                </c:pt>
                <c:pt idx="921">
                  <c:v>688</c:v>
                </c:pt>
                <c:pt idx="922">
                  <c:v>544</c:v>
                </c:pt>
                <c:pt idx="923">
                  <c:v>63</c:v>
                </c:pt>
                <c:pt idx="924">
                  <c:v>469</c:v>
                </c:pt>
                <c:pt idx="925">
                  <c:v>359</c:v>
                </c:pt>
                <c:pt idx="926">
                  <c:v>964</c:v>
                </c:pt>
                <c:pt idx="927">
                  <c:v>619</c:v>
                </c:pt>
                <c:pt idx="928">
                  <c:v>453</c:v>
                </c:pt>
                <c:pt idx="929">
                  <c:v>849</c:v>
                </c:pt>
                <c:pt idx="930">
                  <c:v>148</c:v>
                </c:pt>
                <c:pt idx="931">
                  <c:v>842</c:v>
                </c:pt>
                <c:pt idx="932">
                  <c:v>229</c:v>
                </c:pt>
                <c:pt idx="933">
                  <c:v>396</c:v>
                </c:pt>
                <c:pt idx="934">
                  <c:v>741</c:v>
                </c:pt>
                <c:pt idx="935">
                  <c:v>377</c:v>
                </c:pt>
                <c:pt idx="936">
                  <c:v>481</c:v>
                </c:pt>
                <c:pt idx="937">
                  <c:v>769</c:v>
                </c:pt>
                <c:pt idx="938">
                  <c:v>295</c:v>
                </c:pt>
                <c:pt idx="939">
                  <c:v>59</c:v>
                </c:pt>
                <c:pt idx="940">
                  <c:v>801</c:v>
                </c:pt>
                <c:pt idx="941">
                  <c:v>793</c:v>
                </c:pt>
                <c:pt idx="942">
                  <c:v>780</c:v>
                </c:pt>
                <c:pt idx="943">
                  <c:v>857</c:v>
                </c:pt>
                <c:pt idx="944">
                  <c:v>757</c:v>
                </c:pt>
                <c:pt idx="945">
                  <c:v>902</c:v>
                </c:pt>
                <c:pt idx="946">
                  <c:v>431</c:v>
                </c:pt>
                <c:pt idx="947">
                  <c:v>802</c:v>
                </c:pt>
                <c:pt idx="948">
                  <c:v>520</c:v>
                </c:pt>
                <c:pt idx="949">
                  <c:v>860</c:v>
                </c:pt>
                <c:pt idx="950">
                  <c:v>693</c:v>
                </c:pt>
                <c:pt idx="951">
                  <c:v>30</c:v>
                </c:pt>
                <c:pt idx="952">
                  <c:v>225</c:v>
                </c:pt>
                <c:pt idx="953">
                  <c:v>347</c:v>
                </c:pt>
                <c:pt idx="954">
                  <c:v>386</c:v>
                </c:pt>
                <c:pt idx="955">
                  <c:v>69</c:v>
                </c:pt>
                <c:pt idx="956">
                  <c:v>861</c:v>
                </c:pt>
                <c:pt idx="957">
                  <c:v>73</c:v>
                </c:pt>
                <c:pt idx="958">
                  <c:v>653</c:v>
                </c:pt>
                <c:pt idx="959">
                  <c:v>310</c:v>
                </c:pt>
                <c:pt idx="960">
                  <c:v>308</c:v>
                </c:pt>
                <c:pt idx="961">
                  <c:v>367</c:v>
                </c:pt>
                <c:pt idx="962">
                  <c:v>734</c:v>
                </c:pt>
                <c:pt idx="963">
                  <c:v>453</c:v>
                </c:pt>
                <c:pt idx="964">
                  <c:v>961</c:v>
                </c:pt>
                <c:pt idx="965">
                  <c:v>280</c:v>
                </c:pt>
                <c:pt idx="966">
                  <c:v>881</c:v>
                </c:pt>
                <c:pt idx="967">
                  <c:v>338</c:v>
                </c:pt>
                <c:pt idx="968">
                  <c:v>201</c:v>
                </c:pt>
                <c:pt idx="969">
                  <c:v>727</c:v>
                </c:pt>
                <c:pt idx="970">
                  <c:v>826</c:v>
                </c:pt>
                <c:pt idx="971">
                  <c:v>228</c:v>
                </c:pt>
                <c:pt idx="972">
                  <c:v>872</c:v>
                </c:pt>
                <c:pt idx="973">
                  <c:v>474</c:v>
                </c:pt>
                <c:pt idx="974">
                  <c:v>451</c:v>
                </c:pt>
                <c:pt idx="975">
                  <c:v>659</c:v>
                </c:pt>
                <c:pt idx="976">
                  <c:v>841</c:v>
                </c:pt>
                <c:pt idx="977">
                  <c:v>376</c:v>
                </c:pt>
                <c:pt idx="978">
                  <c:v>330</c:v>
                </c:pt>
                <c:pt idx="979">
                  <c:v>92</c:v>
                </c:pt>
                <c:pt idx="980">
                  <c:v>348</c:v>
                </c:pt>
                <c:pt idx="981">
                  <c:v>820</c:v>
                </c:pt>
                <c:pt idx="982">
                  <c:v>631</c:v>
                </c:pt>
                <c:pt idx="983">
                  <c:v>882</c:v>
                </c:pt>
                <c:pt idx="984">
                  <c:v>265</c:v>
                </c:pt>
                <c:pt idx="985">
                  <c:v>466</c:v>
                </c:pt>
                <c:pt idx="986">
                  <c:v>377</c:v>
                </c:pt>
                <c:pt idx="987">
                  <c:v>256</c:v>
                </c:pt>
                <c:pt idx="988">
                  <c:v>897</c:v>
                </c:pt>
                <c:pt idx="989">
                  <c:v>969</c:v>
                </c:pt>
                <c:pt idx="990">
                  <c:v>235</c:v>
                </c:pt>
                <c:pt idx="991">
                  <c:v>159</c:v>
                </c:pt>
                <c:pt idx="992">
                  <c:v>570</c:v>
                </c:pt>
                <c:pt idx="993">
                  <c:v>260</c:v>
                </c:pt>
                <c:pt idx="994">
                  <c:v>1000</c:v>
                </c:pt>
                <c:pt idx="995">
                  <c:v>938</c:v>
                </c:pt>
                <c:pt idx="996">
                  <c:v>995</c:v>
                </c:pt>
                <c:pt idx="997">
                  <c:v>513</c:v>
                </c:pt>
                <c:pt idx="998">
                  <c:v>726</c:v>
                </c:pt>
                <c:pt idx="999">
                  <c:v>512</c:v>
                </c:pt>
              </c:numCache>
            </c:numRef>
          </c:val>
          <c:extLst>
            <c:ext xmlns:c16="http://schemas.microsoft.com/office/drawing/2014/chart" uri="{C3380CC4-5D6E-409C-BE32-E72D297353CC}">
              <c16:uniqueId val="{00000001-94BE-4906-8745-0805B477BF2D}"/>
            </c:ext>
          </c:extLst>
        </c:ser>
        <c:ser>
          <c:idx val="1"/>
          <c:order val="1"/>
          <c:tx>
            <c:strRef>
              <c:f>'Total movies vs. series watched'!$C$3</c:f>
              <c:strCache>
                <c:ptCount val="1"/>
                <c:pt idx="0">
                  <c:v> Total_Series_Watched</c:v>
                </c:pt>
              </c:strCache>
            </c:strRef>
          </c:tx>
          <c:spPr>
            <a:solidFill>
              <a:schemeClr val="accent2"/>
            </a:solidFill>
            <a:ln>
              <a:noFill/>
            </a:ln>
            <a:effectLst/>
          </c:spPr>
          <c:invertIfNegative val="0"/>
          <c:cat>
            <c:strRef>
              <c:f>'Total movies vs. series watched'!$A$4:$A$1004</c:f>
              <c:strCache>
                <c:ptCount val="1000"/>
                <c:pt idx="0">
                  <c:v>1003</c:v>
                </c:pt>
                <c:pt idx="1">
                  <c:v>1005</c:v>
                </c:pt>
                <c:pt idx="2">
                  <c:v>1006</c:v>
                </c:pt>
                <c:pt idx="3">
                  <c:v>1035</c:v>
                </c:pt>
                <c:pt idx="4">
                  <c:v>1037</c:v>
                </c:pt>
                <c:pt idx="5">
                  <c:v>1050</c:v>
                </c:pt>
                <c:pt idx="6">
                  <c:v>1055</c:v>
                </c:pt>
                <c:pt idx="7">
                  <c:v>1062</c:v>
                </c:pt>
                <c:pt idx="8">
                  <c:v>1075</c:v>
                </c:pt>
                <c:pt idx="9">
                  <c:v>1081</c:v>
                </c:pt>
                <c:pt idx="10">
                  <c:v>1090</c:v>
                </c:pt>
                <c:pt idx="11">
                  <c:v>1101</c:v>
                </c:pt>
                <c:pt idx="12">
                  <c:v>1103</c:v>
                </c:pt>
                <c:pt idx="13">
                  <c:v>1110</c:v>
                </c:pt>
                <c:pt idx="14">
                  <c:v>1114</c:v>
                </c:pt>
                <c:pt idx="15">
                  <c:v>1118</c:v>
                </c:pt>
                <c:pt idx="16">
                  <c:v>1123</c:v>
                </c:pt>
                <c:pt idx="17">
                  <c:v>1148</c:v>
                </c:pt>
                <c:pt idx="18">
                  <c:v>1149</c:v>
                </c:pt>
                <c:pt idx="19">
                  <c:v>1150</c:v>
                </c:pt>
                <c:pt idx="20">
                  <c:v>1162</c:v>
                </c:pt>
                <c:pt idx="21">
                  <c:v>1169</c:v>
                </c:pt>
                <c:pt idx="22">
                  <c:v>1175</c:v>
                </c:pt>
                <c:pt idx="23">
                  <c:v>1179</c:v>
                </c:pt>
                <c:pt idx="24">
                  <c:v>1185</c:v>
                </c:pt>
                <c:pt idx="25">
                  <c:v>1194</c:v>
                </c:pt>
                <c:pt idx="26">
                  <c:v>1214</c:v>
                </c:pt>
                <c:pt idx="27">
                  <c:v>1215</c:v>
                </c:pt>
                <c:pt idx="28">
                  <c:v>1222</c:v>
                </c:pt>
                <c:pt idx="29">
                  <c:v>1228</c:v>
                </c:pt>
                <c:pt idx="30">
                  <c:v>1235</c:v>
                </c:pt>
                <c:pt idx="31">
                  <c:v>1253</c:v>
                </c:pt>
                <c:pt idx="32">
                  <c:v>1255</c:v>
                </c:pt>
                <c:pt idx="33">
                  <c:v>1257</c:v>
                </c:pt>
                <c:pt idx="34">
                  <c:v>1260</c:v>
                </c:pt>
                <c:pt idx="35">
                  <c:v>1269</c:v>
                </c:pt>
                <c:pt idx="36">
                  <c:v>1272</c:v>
                </c:pt>
                <c:pt idx="37">
                  <c:v>1282</c:v>
                </c:pt>
                <c:pt idx="38">
                  <c:v>1284</c:v>
                </c:pt>
                <c:pt idx="39">
                  <c:v>1300</c:v>
                </c:pt>
                <c:pt idx="40">
                  <c:v>1303</c:v>
                </c:pt>
                <c:pt idx="41">
                  <c:v>1333</c:v>
                </c:pt>
                <c:pt idx="42">
                  <c:v>1336</c:v>
                </c:pt>
                <c:pt idx="43">
                  <c:v>1337</c:v>
                </c:pt>
                <c:pt idx="44">
                  <c:v>1338</c:v>
                </c:pt>
                <c:pt idx="45">
                  <c:v>1354</c:v>
                </c:pt>
                <c:pt idx="46">
                  <c:v>1364</c:v>
                </c:pt>
                <c:pt idx="47">
                  <c:v>1373</c:v>
                </c:pt>
                <c:pt idx="48">
                  <c:v>1379</c:v>
                </c:pt>
                <c:pt idx="49">
                  <c:v>1385</c:v>
                </c:pt>
                <c:pt idx="50">
                  <c:v>1388</c:v>
                </c:pt>
                <c:pt idx="51">
                  <c:v>1390</c:v>
                </c:pt>
                <c:pt idx="52">
                  <c:v>1393</c:v>
                </c:pt>
                <c:pt idx="53">
                  <c:v>1408</c:v>
                </c:pt>
                <c:pt idx="54">
                  <c:v>1413</c:v>
                </c:pt>
                <c:pt idx="55">
                  <c:v>1419</c:v>
                </c:pt>
                <c:pt idx="56">
                  <c:v>1420</c:v>
                </c:pt>
                <c:pt idx="57">
                  <c:v>1425</c:v>
                </c:pt>
                <c:pt idx="58">
                  <c:v>1433</c:v>
                </c:pt>
                <c:pt idx="59">
                  <c:v>1443</c:v>
                </c:pt>
                <c:pt idx="60">
                  <c:v>1481</c:v>
                </c:pt>
                <c:pt idx="61">
                  <c:v>1495</c:v>
                </c:pt>
                <c:pt idx="62">
                  <c:v>1528</c:v>
                </c:pt>
                <c:pt idx="63">
                  <c:v>1534</c:v>
                </c:pt>
                <c:pt idx="64">
                  <c:v>1539</c:v>
                </c:pt>
                <c:pt idx="65">
                  <c:v>1570</c:v>
                </c:pt>
                <c:pt idx="66">
                  <c:v>1575</c:v>
                </c:pt>
                <c:pt idx="67">
                  <c:v>1576</c:v>
                </c:pt>
                <c:pt idx="68">
                  <c:v>1609</c:v>
                </c:pt>
                <c:pt idx="69">
                  <c:v>1612</c:v>
                </c:pt>
                <c:pt idx="70">
                  <c:v>1635</c:v>
                </c:pt>
                <c:pt idx="71">
                  <c:v>1636</c:v>
                </c:pt>
                <c:pt idx="72">
                  <c:v>1637</c:v>
                </c:pt>
                <c:pt idx="73">
                  <c:v>1650</c:v>
                </c:pt>
                <c:pt idx="74">
                  <c:v>1661</c:v>
                </c:pt>
                <c:pt idx="75">
                  <c:v>1665</c:v>
                </c:pt>
                <c:pt idx="76">
                  <c:v>1672</c:v>
                </c:pt>
                <c:pt idx="77">
                  <c:v>1674</c:v>
                </c:pt>
                <c:pt idx="78">
                  <c:v>1687</c:v>
                </c:pt>
                <c:pt idx="79">
                  <c:v>1691</c:v>
                </c:pt>
                <c:pt idx="80">
                  <c:v>1697</c:v>
                </c:pt>
                <c:pt idx="81">
                  <c:v>1699</c:v>
                </c:pt>
                <c:pt idx="82">
                  <c:v>1714</c:v>
                </c:pt>
                <c:pt idx="83">
                  <c:v>1715</c:v>
                </c:pt>
                <c:pt idx="84">
                  <c:v>1754</c:v>
                </c:pt>
                <c:pt idx="85">
                  <c:v>1765</c:v>
                </c:pt>
                <c:pt idx="86">
                  <c:v>1776</c:v>
                </c:pt>
                <c:pt idx="87">
                  <c:v>1782</c:v>
                </c:pt>
                <c:pt idx="88">
                  <c:v>1784</c:v>
                </c:pt>
                <c:pt idx="89">
                  <c:v>1790</c:v>
                </c:pt>
                <c:pt idx="90">
                  <c:v>1798</c:v>
                </c:pt>
                <c:pt idx="91">
                  <c:v>1801</c:v>
                </c:pt>
                <c:pt idx="92">
                  <c:v>1805</c:v>
                </c:pt>
                <c:pt idx="93">
                  <c:v>1813</c:v>
                </c:pt>
                <c:pt idx="94">
                  <c:v>1831</c:v>
                </c:pt>
                <c:pt idx="95">
                  <c:v>1846</c:v>
                </c:pt>
                <c:pt idx="96">
                  <c:v>1851</c:v>
                </c:pt>
                <c:pt idx="97">
                  <c:v>1856</c:v>
                </c:pt>
                <c:pt idx="98">
                  <c:v>1857</c:v>
                </c:pt>
                <c:pt idx="99">
                  <c:v>1897</c:v>
                </c:pt>
                <c:pt idx="100">
                  <c:v>1912</c:v>
                </c:pt>
                <c:pt idx="101">
                  <c:v>1922</c:v>
                </c:pt>
                <c:pt idx="102">
                  <c:v>1932</c:v>
                </c:pt>
                <c:pt idx="103">
                  <c:v>1947</c:v>
                </c:pt>
                <c:pt idx="104">
                  <c:v>1953</c:v>
                </c:pt>
                <c:pt idx="105">
                  <c:v>1970</c:v>
                </c:pt>
                <c:pt idx="106">
                  <c:v>1976</c:v>
                </c:pt>
                <c:pt idx="107">
                  <c:v>2011</c:v>
                </c:pt>
                <c:pt idx="108">
                  <c:v>2039</c:v>
                </c:pt>
                <c:pt idx="109">
                  <c:v>2040</c:v>
                </c:pt>
                <c:pt idx="110">
                  <c:v>2057</c:v>
                </c:pt>
                <c:pt idx="111">
                  <c:v>2062</c:v>
                </c:pt>
                <c:pt idx="112">
                  <c:v>2075</c:v>
                </c:pt>
                <c:pt idx="113">
                  <c:v>2079</c:v>
                </c:pt>
                <c:pt idx="114">
                  <c:v>2086</c:v>
                </c:pt>
                <c:pt idx="115">
                  <c:v>2095</c:v>
                </c:pt>
                <c:pt idx="116">
                  <c:v>2099</c:v>
                </c:pt>
                <c:pt idx="117">
                  <c:v>2146</c:v>
                </c:pt>
                <c:pt idx="118">
                  <c:v>2147</c:v>
                </c:pt>
                <c:pt idx="119">
                  <c:v>2150</c:v>
                </c:pt>
                <c:pt idx="120">
                  <c:v>2154</c:v>
                </c:pt>
                <c:pt idx="121">
                  <c:v>2165</c:v>
                </c:pt>
                <c:pt idx="122">
                  <c:v>2170</c:v>
                </c:pt>
                <c:pt idx="123">
                  <c:v>2180</c:v>
                </c:pt>
                <c:pt idx="124">
                  <c:v>2186</c:v>
                </c:pt>
                <c:pt idx="125">
                  <c:v>2190</c:v>
                </c:pt>
                <c:pt idx="126">
                  <c:v>2214</c:v>
                </c:pt>
                <c:pt idx="127">
                  <c:v>2220</c:v>
                </c:pt>
                <c:pt idx="128">
                  <c:v>2237</c:v>
                </c:pt>
                <c:pt idx="129">
                  <c:v>2243</c:v>
                </c:pt>
                <c:pt idx="130">
                  <c:v>2291</c:v>
                </c:pt>
                <c:pt idx="131">
                  <c:v>2306</c:v>
                </c:pt>
                <c:pt idx="132">
                  <c:v>2319</c:v>
                </c:pt>
                <c:pt idx="133">
                  <c:v>2321</c:v>
                </c:pt>
                <c:pt idx="134">
                  <c:v>2324</c:v>
                </c:pt>
                <c:pt idx="135">
                  <c:v>2334</c:v>
                </c:pt>
                <c:pt idx="136">
                  <c:v>2361</c:v>
                </c:pt>
                <c:pt idx="137">
                  <c:v>2363</c:v>
                </c:pt>
                <c:pt idx="138">
                  <c:v>2381</c:v>
                </c:pt>
                <c:pt idx="139">
                  <c:v>2382</c:v>
                </c:pt>
                <c:pt idx="140">
                  <c:v>2396</c:v>
                </c:pt>
                <c:pt idx="141">
                  <c:v>2400</c:v>
                </c:pt>
                <c:pt idx="142">
                  <c:v>2401</c:v>
                </c:pt>
                <c:pt idx="143">
                  <c:v>2410</c:v>
                </c:pt>
                <c:pt idx="144">
                  <c:v>2418</c:v>
                </c:pt>
                <c:pt idx="145">
                  <c:v>2428</c:v>
                </c:pt>
                <c:pt idx="146">
                  <c:v>2441</c:v>
                </c:pt>
                <c:pt idx="147">
                  <c:v>2457</c:v>
                </c:pt>
                <c:pt idx="148">
                  <c:v>2466</c:v>
                </c:pt>
                <c:pt idx="149">
                  <c:v>2472</c:v>
                </c:pt>
                <c:pt idx="150">
                  <c:v>2477</c:v>
                </c:pt>
                <c:pt idx="151">
                  <c:v>2480</c:v>
                </c:pt>
                <c:pt idx="152">
                  <c:v>2481</c:v>
                </c:pt>
                <c:pt idx="153">
                  <c:v>2482</c:v>
                </c:pt>
                <c:pt idx="154">
                  <c:v>2490</c:v>
                </c:pt>
                <c:pt idx="155">
                  <c:v>2497</c:v>
                </c:pt>
                <c:pt idx="156">
                  <c:v>2498</c:v>
                </c:pt>
                <c:pt idx="157">
                  <c:v>2504</c:v>
                </c:pt>
                <c:pt idx="158">
                  <c:v>2517</c:v>
                </c:pt>
                <c:pt idx="159">
                  <c:v>2518</c:v>
                </c:pt>
                <c:pt idx="160">
                  <c:v>2521</c:v>
                </c:pt>
                <c:pt idx="161">
                  <c:v>2533</c:v>
                </c:pt>
                <c:pt idx="162">
                  <c:v>2536</c:v>
                </c:pt>
                <c:pt idx="163">
                  <c:v>2546</c:v>
                </c:pt>
                <c:pt idx="164">
                  <c:v>2549</c:v>
                </c:pt>
                <c:pt idx="165">
                  <c:v>2565</c:v>
                </c:pt>
                <c:pt idx="166">
                  <c:v>2581</c:v>
                </c:pt>
                <c:pt idx="167">
                  <c:v>2593</c:v>
                </c:pt>
                <c:pt idx="168">
                  <c:v>2603</c:v>
                </c:pt>
                <c:pt idx="169">
                  <c:v>2613</c:v>
                </c:pt>
                <c:pt idx="170">
                  <c:v>2639</c:v>
                </c:pt>
                <c:pt idx="171">
                  <c:v>2647</c:v>
                </c:pt>
                <c:pt idx="172">
                  <c:v>2660</c:v>
                </c:pt>
                <c:pt idx="173">
                  <c:v>2664</c:v>
                </c:pt>
                <c:pt idx="174">
                  <c:v>2675</c:v>
                </c:pt>
                <c:pt idx="175">
                  <c:v>2690</c:v>
                </c:pt>
                <c:pt idx="176">
                  <c:v>2697</c:v>
                </c:pt>
                <c:pt idx="177">
                  <c:v>2701</c:v>
                </c:pt>
                <c:pt idx="178">
                  <c:v>2714</c:v>
                </c:pt>
                <c:pt idx="179">
                  <c:v>2723</c:v>
                </c:pt>
                <c:pt idx="180">
                  <c:v>2727</c:v>
                </c:pt>
                <c:pt idx="181">
                  <c:v>2731</c:v>
                </c:pt>
                <c:pt idx="182">
                  <c:v>2734</c:v>
                </c:pt>
                <c:pt idx="183">
                  <c:v>2739</c:v>
                </c:pt>
                <c:pt idx="184">
                  <c:v>2766</c:v>
                </c:pt>
                <c:pt idx="185">
                  <c:v>2784</c:v>
                </c:pt>
                <c:pt idx="186">
                  <c:v>2788</c:v>
                </c:pt>
                <c:pt idx="187">
                  <c:v>2808</c:v>
                </c:pt>
                <c:pt idx="188">
                  <c:v>2820</c:v>
                </c:pt>
                <c:pt idx="189">
                  <c:v>2829</c:v>
                </c:pt>
                <c:pt idx="190">
                  <c:v>2830</c:v>
                </c:pt>
                <c:pt idx="191">
                  <c:v>2836</c:v>
                </c:pt>
                <c:pt idx="192">
                  <c:v>2847</c:v>
                </c:pt>
                <c:pt idx="193">
                  <c:v>2851</c:v>
                </c:pt>
                <c:pt idx="194">
                  <c:v>2854</c:v>
                </c:pt>
                <c:pt idx="195">
                  <c:v>2884</c:v>
                </c:pt>
                <c:pt idx="196">
                  <c:v>2886</c:v>
                </c:pt>
                <c:pt idx="197">
                  <c:v>2904</c:v>
                </c:pt>
                <c:pt idx="198">
                  <c:v>2908</c:v>
                </c:pt>
                <c:pt idx="199">
                  <c:v>2914</c:v>
                </c:pt>
                <c:pt idx="200">
                  <c:v>2942</c:v>
                </c:pt>
                <c:pt idx="201">
                  <c:v>2960</c:v>
                </c:pt>
                <c:pt idx="202">
                  <c:v>2981</c:v>
                </c:pt>
                <c:pt idx="203">
                  <c:v>2995</c:v>
                </c:pt>
                <c:pt idx="204">
                  <c:v>3004</c:v>
                </c:pt>
                <c:pt idx="205">
                  <c:v>3009</c:v>
                </c:pt>
                <c:pt idx="206">
                  <c:v>3010</c:v>
                </c:pt>
                <c:pt idx="207">
                  <c:v>3035</c:v>
                </c:pt>
                <c:pt idx="208">
                  <c:v>3078</c:v>
                </c:pt>
                <c:pt idx="209">
                  <c:v>3083</c:v>
                </c:pt>
                <c:pt idx="210">
                  <c:v>3102</c:v>
                </c:pt>
                <c:pt idx="211">
                  <c:v>3119</c:v>
                </c:pt>
                <c:pt idx="212">
                  <c:v>3131</c:v>
                </c:pt>
                <c:pt idx="213">
                  <c:v>3135</c:v>
                </c:pt>
                <c:pt idx="214">
                  <c:v>3162</c:v>
                </c:pt>
                <c:pt idx="215">
                  <c:v>3163</c:v>
                </c:pt>
                <c:pt idx="216">
                  <c:v>3164</c:v>
                </c:pt>
                <c:pt idx="217">
                  <c:v>3168</c:v>
                </c:pt>
                <c:pt idx="218">
                  <c:v>3173</c:v>
                </c:pt>
                <c:pt idx="219">
                  <c:v>3178</c:v>
                </c:pt>
                <c:pt idx="220">
                  <c:v>3195</c:v>
                </c:pt>
                <c:pt idx="221">
                  <c:v>3202</c:v>
                </c:pt>
                <c:pt idx="222">
                  <c:v>3209</c:v>
                </c:pt>
                <c:pt idx="223">
                  <c:v>3214</c:v>
                </c:pt>
                <c:pt idx="224">
                  <c:v>3217</c:v>
                </c:pt>
                <c:pt idx="225">
                  <c:v>3234</c:v>
                </c:pt>
                <c:pt idx="226">
                  <c:v>3255</c:v>
                </c:pt>
                <c:pt idx="227">
                  <c:v>3261</c:v>
                </c:pt>
                <c:pt idx="228">
                  <c:v>3264</c:v>
                </c:pt>
                <c:pt idx="229">
                  <c:v>3287</c:v>
                </c:pt>
                <c:pt idx="230">
                  <c:v>3325</c:v>
                </c:pt>
                <c:pt idx="231">
                  <c:v>3334</c:v>
                </c:pt>
                <c:pt idx="232">
                  <c:v>3354</c:v>
                </c:pt>
                <c:pt idx="233">
                  <c:v>3379</c:v>
                </c:pt>
                <c:pt idx="234">
                  <c:v>3393</c:v>
                </c:pt>
                <c:pt idx="235">
                  <c:v>3395</c:v>
                </c:pt>
                <c:pt idx="236">
                  <c:v>3427</c:v>
                </c:pt>
                <c:pt idx="237">
                  <c:v>3437</c:v>
                </c:pt>
                <c:pt idx="238">
                  <c:v>3440</c:v>
                </c:pt>
                <c:pt idx="239">
                  <c:v>3443</c:v>
                </c:pt>
                <c:pt idx="240">
                  <c:v>3457</c:v>
                </c:pt>
                <c:pt idx="241">
                  <c:v>3469</c:v>
                </c:pt>
                <c:pt idx="242">
                  <c:v>3472</c:v>
                </c:pt>
                <c:pt idx="243">
                  <c:v>3496</c:v>
                </c:pt>
                <c:pt idx="244">
                  <c:v>3498</c:v>
                </c:pt>
                <c:pt idx="245">
                  <c:v>3530</c:v>
                </c:pt>
                <c:pt idx="246">
                  <c:v>3532</c:v>
                </c:pt>
                <c:pt idx="247">
                  <c:v>3554</c:v>
                </c:pt>
                <c:pt idx="248">
                  <c:v>3558</c:v>
                </c:pt>
                <c:pt idx="249">
                  <c:v>3572</c:v>
                </c:pt>
                <c:pt idx="250">
                  <c:v>3593</c:v>
                </c:pt>
                <c:pt idx="251">
                  <c:v>3603</c:v>
                </c:pt>
                <c:pt idx="252">
                  <c:v>3618</c:v>
                </c:pt>
                <c:pt idx="253">
                  <c:v>3620</c:v>
                </c:pt>
                <c:pt idx="254">
                  <c:v>3622</c:v>
                </c:pt>
                <c:pt idx="255">
                  <c:v>3633</c:v>
                </c:pt>
                <c:pt idx="256">
                  <c:v>3639</c:v>
                </c:pt>
                <c:pt idx="257">
                  <c:v>3654</c:v>
                </c:pt>
                <c:pt idx="258">
                  <c:v>3677</c:v>
                </c:pt>
                <c:pt idx="259">
                  <c:v>3687</c:v>
                </c:pt>
                <c:pt idx="260">
                  <c:v>3699</c:v>
                </c:pt>
                <c:pt idx="261">
                  <c:v>3724</c:v>
                </c:pt>
                <c:pt idx="262">
                  <c:v>3745</c:v>
                </c:pt>
                <c:pt idx="263">
                  <c:v>3762</c:v>
                </c:pt>
                <c:pt idx="264">
                  <c:v>3763</c:v>
                </c:pt>
                <c:pt idx="265">
                  <c:v>3779</c:v>
                </c:pt>
                <c:pt idx="266">
                  <c:v>3781</c:v>
                </c:pt>
                <c:pt idx="267">
                  <c:v>3797</c:v>
                </c:pt>
                <c:pt idx="268">
                  <c:v>3806</c:v>
                </c:pt>
                <c:pt idx="269">
                  <c:v>3810</c:v>
                </c:pt>
                <c:pt idx="270">
                  <c:v>3822</c:v>
                </c:pt>
                <c:pt idx="271">
                  <c:v>3826</c:v>
                </c:pt>
                <c:pt idx="272">
                  <c:v>3847</c:v>
                </c:pt>
                <c:pt idx="273">
                  <c:v>3858</c:v>
                </c:pt>
                <c:pt idx="274">
                  <c:v>3866</c:v>
                </c:pt>
                <c:pt idx="275">
                  <c:v>3877</c:v>
                </c:pt>
                <c:pt idx="276">
                  <c:v>3882</c:v>
                </c:pt>
                <c:pt idx="277">
                  <c:v>3888</c:v>
                </c:pt>
                <c:pt idx="278">
                  <c:v>3892</c:v>
                </c:pt>
                <c:pt idx="279">
                  <c:v>3898</c:v>
                </c:pt>
                <c:pt idx="280">
                  <c:v>3904</c:v>
                </c:pt>
                <c:pt idx="281">
                  <c:v>3910</c:v>
                </c:pt>
                <c:pt idx="282">
                  <c:v>3918</c:v>
                </c:pt>
                <c:pt idx="283">
                  <c:v>3926</c:v>
                </c:pt>
                <c:pt idx="284">
                  <c:v>3941</c:v>
                </c:pt>
                <c:pt idx="285">
                  <c:v>3951</c:v>
                </c:pt>
                <c:pt idx="286">
                  <c:v>3959</c:v>
                </c:pt>
                <c:pt idx="287">
                  <c:v>3969</c:v>
                </c:pt>
                <c:pt idx="288">
                  <c:v>3976</c:v>
                </c:pt>
                <c:pt idx="289">
                  <c:v>3978</c:v>
                </c:pt>
                <c:pt idx="290">
                  <c:v>3984</c:v>
                </c:pt>
                <c:pt idx="291">
                  <c:v>3985</c:v>
                </c:pt>
                <c:pt idx="292">
                  <c:v>3992</c:v>
                </c:pt>
                <c:pt idx="293">
                  <c:v>4002</c:v>
                </c:pt>
                <c:pt idx="294">
                  <c:v>4019</c:v>
                </c:pt>
                <c:pt idx="295">
                  <c:v>4020</c:v>
                </c:pt>
                <c:pt idx="296">
                  <c:v>4024</c:v>
                </c:pt>
                <c:pt idx="297">
                  <c:v>4027</c:v>
                </c:pt>
                <c:pt idx="298">
                  <c:v>4028</c:v>
                </c:pt>
                <c:pt idx="299">
                  <c:v>4029</c:v>
                </c:pt>
                <c:pt idx="300">
                  <c:v>4037</c:v>
                </c:pt>
                <c:pt idx="301">
                  <c:v>4044</c:v>
                </c:pt>
                <c:pt idx="302">
                  <c:v>4048</c:v>
                </c:pt>
                <c:pt idx="303">
                  <c:v>4057</c:v>
                </c:pt>
                <c:pt idx="304">
                  <c:v>4066</c:v>
                </c:pt>
                <c:pt idx="305">
                  <c:v>4079</c:v>
                </c:pt>
                <c:pt idx="306">
                  <c:v>4083</c:v>
                </c:pt>
                <c:pt idx="307">
                  <c:v>4089</c:v>
                </c:pt>
                <c:pt idx="308">
                  <c:v>4097</c:v>
                </c:pt>
                <c:pt idx="309">
                  <c:v>4103</c:v>
                </c:pt>
                <c:pt idx="310">
                  <c:v>4104</c:v>
                </c:pt>
                <c:pt idx="311">
                  <c:v>4110</c:v>
                </c:pt>
                <c:pt idx="312">
                  <c:v>4111</c:v>
                </c:pt>
                <c:pt idx="313">
                  <c:v>4114</c:v>
                </c:pt>
                <c:pt idx="314">
                  <c:v>4115</c:v>
                </c:pt>
                <c:pt idx="315">
                  <c:v>4118</c:v>
                </c:pt>
                <c:pt idx="316">
                  <c:v>4129</c:v>
                </c:pt>
                <c:pt idx="317">
                  <c:v>4155</c:v>
                </c:pt>
                <c:pt idx="318">
                  <c:v>4171</c:v>
                </c:pt>
                <c:pt idx="319">
                  <c:v>4191</c:v>
                </c:pt>
                <c:pt idx="320">
                  <c:v>4197</c:v>
                </c:pt>
                <c:pt idx="321">
                  <c:v>4204</c:v>
                </c:pt>
                <c:pt idx="322">
                  <c:v>4205</c:v>
                </c:pt>
                <c:pt idx="323">
                  <c:v>4206</c:v>
                </c:pt>
                <c:pt idx="324">
                  <c:v>4210</c:v>
                </c:pt>
                <c:pt idx="325">
                  <c:v>4211</c:v>
                </c:pt>
                <c:pt idx="326">
                  <c:v>4213</c:v>
                </c:pt>
                <c:pt idx="327">
                  <c:v>4216</c:v>
                </c:pt>
                <c:pt idx="328">
                  <c:v>4234</c:v>
                </c:pt>
                <c:pt idx="329">
                  <c:v>4239</c:v>
                </c:pt>
                <c:pt idx="330">
                  <c:v>4242</c:v>
                </c:pt>
                <c:pt idx="331">
                  <c:v>4243</c:v>
                </c:pt>
                <c:pt idx="332">
                  <c:v>4246</c:v>
                </c:pt>
                <c:pt idx="333">
                  <c:v>4254</c:v>
                </c:pt>
                <c:pt idx="334">
                  <c:v>4260</c:v>
                </c:pt>
                <c:pt idx="335">
                  <c:v>4302</c:v>
                </c:pt>
                <c:pt idx="336">
                  <c:v>4303</c:v>
                </c:pt>
                <c:pt idx="337">
                  <c:v>4314</c:v>
                </c:pt>
                <c:pt idx="338">
                  <c:v>4320</c:v>
                </c:pt>
                <c:pt idx="339">
                  <c:v>4328</c:v>
                </c:pt>
                <c:pt idx="340">
                  <c:v>4336</c:v>
                </c:pt>
                <c:pt idx="341">
                  <c:v>4340</c:v>
                </c:pt>
                <c:pt idx="342">
                  <c:v>4341</c:v>
                </c:pt>
                <c:pt idx="343">
                  <c:v>4346</c:v>
                </c:pt>
                <c:pt idx="344">
                  <c:v>4351</c:v>
                </c:pt>
                <c:pt idx="345">
                  <c:v>4364</c:v>
                </c:pt>
                <c:pt idx="346">
                  <c:v>4372</c:v>
                </c:pt>
                <c:pt idx="347">
                  <c:v>4383</c:v>
                </c:pt>
                <c:pt idx="348">
                  <c:v>4392</c:v>
                </c:pt>
                <c:pt idx="349">
                  <c:v>4396</c:v>
                </c:pt>
                <c:pt idx="350">
                  <c:v>4401</c:v>
                </c:pt>
                <c:pt idx="351">
                  <c:v>4408</c:v>
                </c:pt>
                <c:pt idx="352">
                  <c:v>4427</c:v>
                </c:pt>
                <c:pt idx="353">
                  <c:v>4448</c:v>
                </c:pt>
                <c:pt idx="354">
                  <c:v>4458</c:v>
                </c:pt>
                <c:pt idx="355">
                  <c:v>4463</c:v>
                </c:pt>
                <c:pt idx="356">
                  <c:v>4466</c:v>
                </c:pt>
                <c:pt idx="357">
                  <c:v>4471</c:v>
                </c:pt>
                <c:pt idx="358">
                  <c:v>4475</c:v>
                </c:pt>
                <c:pt idx="359">
                  <c:v>4477</c:v>
                </c:pt>
                <c:pt idx="360">
                  <c:v>4479</c:v>
                </c:pt>
                <c:pt idx="361">
                  <c:v>4486</c:v>
                </c:pt>
                <c:pt idx="362">
                  <c:v>4488</c:v>
                </c:pt>
                <c:pt idx="363">
                  <c:v>4497</c:v>
                </c:pt>
                <c:pt idx="364">
                  <c:v>4511</c:v>
                </c:pt>
                <c:pt idx="365">
                  <c:v>4512</c:v>
                </c:pt>
                <c:pt idx="366">
                  <c:v>4530</c:v>
                </c:pt>
                <c:pt idx="367">
                  <c:v>4538</c:v>
                </c:pt>
                <c:pt idx="368">
                  <c:v>4540</c:v>
                </c:pt>
                <c:pt idx="369">
                  <c:v>4548</c:v>
                </c:pt>
                <c:pt idx="370">
                  <c:v>4551</c:v>
                </c:pt>
                <c:pt idx="371">
                  <c:v>4553</c:v>
                </c:pt>
                <c:pt idx="372">
                  <c:v>4556</c:v>
                </c:pt>
                <c:pt idx="373">
                  <c:v>4558</c:v>
                </c:pt>
                <c:pt idx="374">
                  <c:v>4576</c:v>
                </c:pt>
                <c:pt idx="375">
                  <c:v>4577</c:v>
                </c:pt>
                <c:pt idx="376">
                  <c:v>4584</c:v>
                </c:pt>
                <c:pt idx="377">
                  <c:v>4586</c:v>
                </c:pt>
                <c:pt idx="378">
                  <c:v>4590</c:v>
                </c:pt>
                <c:pt idx="379">
                  <c:v>4597</c:v>
                </c:pt>
                <c:pt idx="380">
                  <c:v>4608</c:v>
                </c:pt>
                <c:pt idx="381">
                  <c:v>4613</c:v>
                </c:pt>
                <c:pt idx="382">
                  <c:v>4622</c:v>
                </c:pt>
                <c:pt idx="383">
                  <c:v>4641</c:v>
                </c:pt>
                <c:pt idx="384">
                  <c:v>4645</c:v>
                </c:pt>
                <c:pt idx="385">
                  <c:v>4656</c:v>
                </c:pt>
                <c:pt idx="386">
                  <c:v>4668</c:v>
                </c:pt>
                <c:pt idx="387">
                  <c:v>4680</c:v>
                </c:pt>
                <c:pt idx="388">
                  <c:v>4696</c:v>
                </c:pt>
                <c:pt idx="389">
                  <c:v>4700</c:v>
                </c:pt>
                <c:pt idx="390">
                  <c:v>4702</c:v>
                </c:pt>
                <c:pt idx="391">
                  <c:v>4706</c:v>
                </c:pt>
                <c:pt idx="392">
                  <c:v>4709</c:v>
                </c:pt>
                <c:pt idx="393">
                  <c:v>4714</c:v>
                </c:pt>
                <c:pt idx="394">
                  <c:v>4718</c:v>
                </c:pt>
                <c:pt idx="395">
                  <c:v>4738</c:v>
                </c:pt>
                <c:pt idx="396">
                  <c:v>4745</c:v>
                </c:pt>
                <c:pt idx="397">
                  <c:v>4747</c:v>
                </c:pt>
                <c:pt idx="398">
                  <c:v>4763</c:v>
                </c:pt>
                <c:pt idx="399">
                  <c:v>4767</c:v>
                </c:pt>
                <c:pt idx="400">
                  <c:v>4768</c:v>
                </c:pt>
                <c:pt idx="401">
                  <c:v>4769</c:v>
                </c:pt>
                <c:pt idx="402">
                  <c:v>4781</c:v>
                </c:pt>
                <c:pt idx="403">
                  <c:v>4808</c:v>
                </c:pt>
                <c:pt idx="404">
                  <c:v>4815</c:v>
                </c:pt>
                <c:pt idx="405">
                  <c:v>4829</c:v>
                </c:pt>
                <c:pt idx="406">
                  <c:v>4833</c:v>
                </c:pt>
                <c:pt idx="407">
                  <c:v>4847</c:v>
                </c:pt>
                <c:pt idx="408">
                  <c:v>4851</c:v>
                </c:pt>
                <c:pt idx="409">
                  <c:v>4865</c:v>
                </c:pt>
                <c:pt idx="410">
                  <c:v>4875</c:v>
                </c:pt>
                <c:pt idx="411">
                  <c:v>4883</c:v>
                </c:pt>
                <c:pt idx="412">
                  <c:v>4884</c:v>
                </c:pt>
                <c:pt idx="413">
                  <c:v>4901</c:v>
                </c:pt>
                <c:pt idx="414">
                  <c:v>4912</c:v>
                </c:pt>
                <c:pt idx="415">
                  <c:v>4917</c:v>
                </c:pt>
                <c:pt idx="416">
                  <c:v>4945</c:v>
                </c:pt>
                <c:pt idx="417">
                  <c:v>4968</c:v>
                </c:pt>
                <c:pt idx="418">
                  <c:v>4979</c:v>
                </c:pt>
                <c:pt idx="419">
                  <c:v>4982</c:v>
                </c:pt>
                <c:pt idx="420">
                  <c:v>4985</c:v>
                </c:pt>
                <c:pt idx="421">
                  <c:v>4989</c:v>
                </c:pt>
                <c:pt idx="422">
                  <c:v>5000</c:v>
                </c:pt>
                <c:pt idx="423">
                  <c:v>5013</c:v>
                </c:pt>
                <c:pt idx="424">
                  <c:v>5016</c:v>
                </c:pt>
                <c:pt idx="425">
                  <c:v>5019</c:v>
                </c:pt>
                <c:pt idx="426">
                  <c:v>5031</c:v>
                </c:pt>
                <c:pt idx="427">
                  <c:v>5036</c:v>
                </c:pt>
                <c:pt idx="428">
                  <c:v>5040</c:v>
                </c:pt>
                <c:pt idx="429">
                  <c:v>5042</c:v>
                </c:pt>
                <c:pt idx="430">
                  <c:v>5045</c:v>
                </c:pt>
                <c:pt idx="431">
                  <c:v>5054</c:v>
                </c:pt>
                <c:pt idx="432">
                  <c:v>5059</c:v>
                </c:pt>
                <c:pt idx="433">
                  <c:v>5063</c:v>
                </c:pt>
                <c:pt idx="434">
                  <c:v>5065</c:v>
                </c:pt>
                <c:pt idx="435">
                  <c:v>5067</c:v>
                </c:pt>
                <c:pt idx="436">
                  <c:v>5081</c:v>
                </c:pt>
                <c:pt idx="437">
                  <c:v>5083</c:v>
                </c:pt>
                <c:pt idx="438">
                  <c:v>5084</c:v>
                </c:pt>
                <c:pt idx="439">
                  <c:v>5109</c:v>
                </c:pt>
                <c:pt idx="440">
                  <c:v>5112</c:v>
                </c:pt>
                <c:pt idx="441">
                  <c:v>5120</c:v>
                </c:pt>
                <c:pt idx="442">
                  <c:v>5126</c:v>
                </c:pt>
                <c:pt idx="443">
                  <c:v>5147</c:v>
                </c:pt>
                <c:pt idx="444">
                  <c:v>5153</c:v>
                </c:pt>
                <c:pt idx="445">
                  <c:v>5209</c:v>
                </c:pt>
                <c:pt idx="446">
                  <c:v>5215</c:v>
                </c:pt>
                <c:pt idx="447">
                  <c:v>5216</c:v>
                </c:pt>
                <c:pt idx="448">
                  <c:v>5220</c:v>
                </c:pt>
                <c:pt idx="449">
                  <c:v>5227</c:v>
                </c:pt>
                <c:pt idx="450">
                  <c:v>5253</c:v>
                </c:pt>
                <c:pt idx="451">
                  <c:v>5254</c:v>
                </c:pt>
                <c:pt idx="452">
                  <c:v>5255</c:v>
                </c:pt>
                <c:pt idx="453">
                  <c:v>5256</c:v>
                </c:pt>
                <c:pt idx="454">
                  <c:v>5269</c:v>
                </c:pt>
                <c:pt idx="455">
                  <c:v>5280</c:v>
                </c:pt>
                <c:pt idx="456">
                  <c:v>5291</c:v>
                </c:pt>
                <c:pt idx="457">
                  <c:v>5299</c:v>
                </c:pt>
                <c:pt idx="458">
                  <c:v>5306</c:v>
                </c:pt>
                <c:pt idx="459">
                  <c:v>5315</c:v>
                </c:pt>
                <c:pt idx="460">
                  <c:v>5320</c:v>
                </c:pt>
                <c:pt idx="461">
                  <c:v>5321</c:v>
                </c:pt>
                <c:pt idx="462">
                  <c:v>5337</c:v>
                </c:pt>
                <c:pt idx="463">
                  <c:v>5339</c:v>
                </c:pt>
                <c:pt idx="464">
                  <c:v>5352</c:v>
                </c:pt>
                <c:pt idx="465">
                  <c:v>5360</c:v>
                </c:pt>
                <c:pt idx="466">
                  <c:v>5362</c:v>
                </c:pt>
                <c:pt idx="467">
                  <c:v>5375</c:v>
                </c:pt>
                <c:pt idx="468">
                  <c:v>5376</c:v>
                </c:pt>
                <c:pt idx="469">
                  <c:v>5389</c:v>
                </c:pt>
                <c:pt idx="470">
                  <c:v>5406</c:v>
                </c:pt>
                <c:pt idx="471">
                  <c:v>5407</c:v>
                </c:pt>
                <c:pt idx="472">
                  <c:v>5410</c:v>
                </c:pt>
                <c:pt idx="473">
                  <c:v>5420</c:v>
                </c:pt>
                <c:pt idx="474">
                  <c:v>5423</c:v>
                </c:pt>
                <c:pt idx="475">
                  <c:v>5438</c:v>
                </c:pt>
                <c:pt idx="476">
                  <c:v>5459</c:v>
                </c:pt>
                <c:pt idx="477">
                  <c:v>5468</c:v>
                </c:pt>
                <c:pt idx="478">
                  <c:v>5469</c:v>
                </c:pt>
                <c:pt idx="479">
                  <c:v>5479</c:v>
                </c:pt>
                <c:pt idx="480">
                  <c:v>5487</c:v>
                </c:pt>
                <c:pt idx="481">
                  <c:v>5495</c:v>
                </c:pt>
                <c:pt idx="482">
                  <c:v>5499</c:v>
                </c:pt>
                <c:pt idx="483">
                  <c:v>5525</c:v>
                </c:pt>
                <c:pt idx="484">
                  <c:v>5528</c:v>
                </c:pt>
                <c:pt idx="485">
                  <c:v>5534</c:v>
                </c:pt>
                <c:pt idx="486">
                  <c:v>5537</c:v>
                </c:pt>
                <c:pt idx="487">
                  <c:v>5566</c:v>
                </c:pt>
                <c:pt idx="488">
                  <c:v>5590</c:v>
                </c:pt>
                <c:pt idx="489">
                  <c:v>5627</c:v>
                </c:pt>
                <c:pt idx="490">
                  <c:v>5630</c:v>
                </c:pt>
                <c:pt idx="491">
                  <c:v>5634</c:v>
                </c:pt>
                <c:pt idx="492">
                  <c:v>5635</c:v>
                </c:pt>
                <c:pt idx="493">
                  <c:v>5644</c:v>
                </c:pt>
                <c:pt idx="494">
                  <c:v>5650</c:v>
                </c:pt>
                <c:pt idx="495">
                  <c:v>5666</c:v>
                </c:pt>
                <c:pt idx="496">
                  <c:v>5671</c:v>
                </c:pt>
                <c:pt idx="497">
                  <c:v>5679</c:v>
                </c:pt>
                <c:pt idx="498">
                  <c:v>5681</c:v>
                </c:pt>
                <c:pt idx="499">
                  <c:v>5688</c:v>
                </c:pt>
                <c:pt idx="500">
                  <c:v>5700</c:v>
                </c:pt>
                <c:pt idx="501">
                  <c:v>5713</c:v>
                </c:pt>
                <c:pt idx="502">
                  <c:v>5718</c:v>
                </c:pt>
                <c:pt idx="503">
                  <c:v>5719</c:v>
                </c:pt>
                <c:pt idx="504">
                  <c:v>5721</c:v>
                </c:pt>
                <c:pt idx="505">
                  <c:v>5761</c:v>
                </c:pt>
                <c:pt idx="506">
                  <c:v>5762</c:v>
                </c:pt>
                <c:pt idx="507">
                  <c:v>5785</c:v>
                </c:pt>
                <c:pt idx="508">
                  <c:v>5788</c:v>
                </c:pt>
                <c:pt idx="509">
                  <c:v>5795</c:v>
                </c:pt>
                <c:pt idx="510">
                  <c:v>5806</c:v>
                </c:pt>
                <c:pt idx="511">
                  <c:v>5808</c:v>
                </c:pt>
                <c:pt idx="512">
                  <c:v>5809</c:v>
                </c:pt>
                <c:pt idx="513">
                  <c:v>5825</c:v>
                </c:pt>
                <c:pt idx="514">
                  <c:v>5827</c:v>
                </c:pt>
                <c:pt idx="515">
                  <c:v>5836</c:v>
                </c:pt>
                <c:pt idx="516">
                  <c:v>5850</c:v>
                </c:pt>
                <c:pt idx="517">
                  <c:v>5857</c:v>
                </c:pt>
                <c:pt idx="518">
                  <c:v>5861</c:v>
                </c:pt>
                <c:pt idx="519">
                  <c:v>5865</c:v>
                </c:pt>
                <c:pt idx="520">
                  <c:v>5866</c:v>
                </c:pt>
                <c:pt idx="521">
                  <c:v>5871</c:v>
                </c:pt>
                <c:pt idx="522">
                  <c:v>5897</c:v>
                </c:pt>
                <c:pt idx="523">
                  <c:v>5901</c:v>
                </c:pt>
                <c:pt idx="524">
                  <c:v>5905</c:v>
                </c:pt>
                <c:pt idx="525">
                  <c:v>5911</c:v>
                </c:pt>
                <c:pt idx="526">
                  <c:v>5916</c:v>
                </c:pt>
                <c:pt idx="527">
                  <c:v>5943</c:v>
                </c:pt>
                <c:pt idx="528">
                  <c:v>5967</c:v>
                </c:pt>
                <c:pt idx="529">
                  <c:v>5974</c:v>
                </c:pt>
                <c:pt idx="530">
                  <c:v>5975</c:v>
                </c:pt>
                <c:pt idx="531">
                  <c:v>5978</c:v>
                </c:pt>
                <c:pt idx="532">
                  <c:v>5994</c:v>
                </c:pt>
                <c:pt idx="533">
                  <c:v>5995</c:v>
                </c:pt>
                <c:pt idx="534">
                  <c:v>6001</c:v>
                </c:pt>
                <c:pt idx="535">
                  <c:v>6006</c:v>
                </c:pt>
                <c:pt idx="536">
                  <c:v>6007</c:v>
                </c:pt>
                <c:pt idx="537">
                  <c:v>6013</c:v>
                </c:pt>
                <c:pt idx="538">
                  <c:v>6020</c:v>
                </c:pt>
                <c:pt idx="539">
                  <c:v>6025</c:v>
                </c:pt>
                <c:pt idx="540">
                  <c:v>6047</c:v>
                </c:pt>
                <c:pt idx="541">
                  <c:v>6050</c:v>
                </c:pt>
                <c:pt idx="542">
                  <c:v>6063</c:v>
                </c:pt>
                <c:pt idx="543">
                  <c:v>6078</c:v>
                </c:pt>
                <c:pt idx="544">
                  <c:v>6099</c:v>
                </c:pt>
                <c:pt idx="545">
                  <c:v>6100</c:v>
                </c:pt>
                <c:pt idx="546">
                  <c:v>6109</c:v>
                </c:pt>
                <c:pt idx="547">
                  <c:v>6111</c:v>
                </c:pt>
                <c:pt idx="548">
                  <c:v>6113</c:v>
                </c:pt>
                <c:pt idx="549">
                  <c:v>6117</c:v>
                </c:pt>
                <c:pt idx="550">
                  <c:v>6130</c:v>
                </c:pt>
                <c:pt idx="551">
                  <c:v>6131</c:v>
                </c:pt>
                <c:pt idx="552">
                  <c:v>6135</c:v>
                </c:pt>
                <c:pt idx="553">
                  <c:v>6138</c:v>
                </c:pt>
                <c:pt idx="554">
                  <c:v>6170</c:v>
                </c:pt>
                <c:pt idx="555">
                  <c:v>6178</c:v>
                </c:pt>
                <c:pt idx="556">
                  <c:v>6180</c:v>
                </c:pt>
                <c:pt idx="557">
                  <c:v>6181</c:v>
                </c:pt>
                <c:pt idx="558">
                  <c:v>6190</c:v>
                </c:pt>
                <c:pt idx="559">
                  <c:v>6197</c:v>
                </c:pt>
                <c:pt idx="560">
                  <c:v>6208</c:v>
                </c:pt>
                <c:pt idx="561">
                  <c:v>6219</c:v>
                </c:pt>
                <c:pt idx="562">
                  <c:v>6221</c:v>
                </c:pt>
                <c:pt idx="563">
                  <c:v>6231</c:v>
                </c:pt>
                <c:pt idx="564">
                  <c:v>6236</c:v>
                </c:pt>
                <c:pt idx="565">
                  <c:v>6250</c:v>
                </c:pt>
                <c:pt idx="566">
                  <c:v>6268</c:v>
                </c:pt>
                <c:pt idx="567">
                  <c:v>6272</c:v>
                </c:pt>
                <c:pt idx="568">
                  <c:v>6278</c:v>
                </c:pt>
                <c:pt idx="569">
                  <c:v>6285</c:v>
                </c:pt>
                <c:pt idx="570">
                  <c:v>6287</c:v>
                </c:pt>
                <c:pt idx="571">
                  <c:v>6288</c:v>
                </c:pt>
                <c:pt idx="572">
                  <c:v>6293</c:v>
                </c:pt>
                <c:pt idx="573">
                  <c:v>6300</c:v>
                </c:pt>
                <c:pt idx="574">
                  <c:v>6319</c:v>
                </c:pt>
                <c:pt idx="575">
                  <c:v>6330</c:v>
                </c:pt>
                <c:pt idx="576">
                  <c:v>6345</c:v>
                </c:pt>
                <c:pt idx="577">
                  <c:v>6368</c:v>
                </c:pt>
                <c:pt idx="578">
                  <c:v>6369</c:v>
                </c:pt>
                <c:pt idx="579">
                  <c:v>6374</c:v>
                </c:pt>
                <c:pt idx="580">
                  <c:v>6380</c:v>
                </c:pt>
                <c:pt idx="581">
                  <c:v>6385</c:v>
                </c:pt>
                <c:pt idx="582">
                  <c:v>6389</c:v>
                </c:pt>
                <c:pt idx="583">
                  <c:v>6391</c:v>
                </c:pt>
                <c:pt idx="584">
                  <c:v>6398</c:v>
                </c:pt>
                <c:pt idx="585">
                  <c:v>6399</c:v>
                </c:pt>
                <c:pt idx="586">
                  <c:v>6400</c:v>
                </c:pt>
                <c:pt idx="587">
                  <c:v>6405</c:v>
                </c:pt>
                <c:pt idx="588">
                  <c:v>6415</c:v>
                </c:pt>
                <c:pt idx="589">
                  <c:v>6430</c:v>
                </c:pt>
                <c:pt idx="590">
                  <c:v>6454</c:v>
                </c:pt>
                <c:pt idx="591">
                  <c:v>6469</c:v>
                </c:pt>
                <c:pt idx="592">
                  <c:v>6471</c:v>
                </c:pt>
                <c:pt idx="593">
                  <c:v>6474</c:v>
                </c:pt>
                <c:pt idx="594">
                  <c:v>6491</c:v>
                </c:pt>
                <c:pt idx="595">
                  <c:v>6504</c:v>
                </c:pt>
                <c:pt idx="596">
                  <c:v>6518</c:v>
                </c:pt>
                <c:pt idx="597">
                  <c:v>6522</c:v>
                </c:pt>
                <c:pt idx="598">
                  <c:v>6525</c:v>
                </c:pt>
                <c:pt idx="599">
                  <c:v>6527</c:v>
                </c:pt>
                <c:pt idx="600">
                  <c:v>6531</c:v>
                </c:pt>
                <c:pt idx="601">
                  <c:v>6534</c:v>
                </c:pt>
                <c:pt idx="602">
                  <c:v>6539</c:v>
                </c:pt>
                <c:pt idx="603">
                  <c:v>6545</c:v>
                </c:pt>
                <c:pt idx="604">
                  <c:v>6546</c:v>
                </c:pt>
                <c:pt idx="605">
                  <c:v>6564</c:v>
                </c:pt>
                <c:pt idx="606">
                  <c:v>6566</c:v>
                </c:pt>
                <c:pt idx="607">
                  <c:v>6569</c:v>
                </c:pt>
                <c:pt idx="608">
                  <c:v>6570</c:v>
                </c:pt>
                <c:pt idx="609">
                  <c:v>6586</c:v>
                </c:pt>
                <c:pt idx="610">
                  <c:v>6593</c:v>
                </c:pt>
                <c:pt idx="611">
                  <c:v>6601</c:v>
                </c:pt>
                <c:pt idx="612">
                  <c:v>6603</c:v>
                </c:pt>
                <c:pt idx="613">
                  <c:v>6604</c:v>
                </c:pt>
                <c:pt idx="614">
                  <c:v>6606</c:v>
                </c:pt>
                <c:pt idx="615">
                  <c:v>6607</c:v>
                </c:pt>
                <c:pt idx="616">
                  <c:v>6619</c:v>
                </c:pt>
                <c:pt idx="617">
                  <c:v>6628</c:v>
                </c:pt>
                <c:pt idx="618">
                  <c:v>6638</c:v>
                </c:pt>
                <c:pt idx="619">
                  <c:v>6639</c:v>
                </c:pt>
                <c:pt idx="620">
                  <c:v>6641</c:v>
                </c:pt>
                <c:pt idx="621">
                  <c:v>6647</c:v>
                </c:pt>
                <c:pt idx="622">
                  <c:v>6650</c:v>
                </c:pt>
                <c:pt idx="623">
                  <c:v>6658</c:v>
                </c:pt>
                <c:pt idx="624">
                  <c:v>6663</c:v>
                </c:pt>
                <c:pt idx="625">
                  <c:v>6671</c:v>
                </c:pt>
                <c:pt idx="626">
                  <c:v>6684</c:v>
                </c:pt>
                <c:pt idx="627">
                  <c:v>6705</c:v>
                </c:pt>
                <c:pt idx="628">
                  <c:v>6719</c:v>
                </c:pt>
                <c:pt idx="629">
                  <c:v>6720</c:v>
                </c:pt>
                <c:pt idx="630">
                  <c:v>6722</c:v>
                </c:pt>
                <c:pt idx="631">
                  <c:v>6735</c:v>
                </c:pt>
                <c:pt idx="632">
                  <c:v>6739</c:v>
                </c:pt>
                <c:pt idx="633">
                  <c:v>6741</c:v>
                </c:pt>
                <c:pt idx="634">
                  <c:v>6746</c:v>
                </c:pt>
                <c:pt idx="635">
                  <c:v>6750</c:v>
                </c:pt>
                <c:pt idx="636">
                  <c:v>6752</c:v>
                </c:pt>
                <c:pt idx="637">
                  <c:v>6773</c:v>
                </c:pt>
                <c:pt idx="638">
                  <c:v>6779</c:v>
                </c:pt>
                <c:pt idx="639">
                  <c:v>6804</c:v>
                </c:pt>
                <c:pt idx="640">
                  <c:v>6806</c:v>
                </c:pt>
                <c:pt idx="641">
                  <c:v>6842</c:v>
                </c:pt>
                <c:pt idx="642">
                  <c:v>6858</c:v>
                </c:pt>
                <c:pt idx="643">
                  <c:v>6860</c:v>
                </c:pt>
                <c:pt idx="644">
                  <c:v>6866</c:v>
                </c:pt>
                <c:pt idx="645">
                  <c:v>6878</c:v>
                </c:pt>
                <c:pt idx="646">
                  <c:v>6888</c:v>
                </c:pt>
                <c:pt idx="647">
                  <c:v>6896</c:v>
                </c:pt>
                <c:pt idx="648">
                  <c:v>6899</c:v>
                </c:pt>
                <c:pt idx="649">
                  <c:v>6910</c:v>
                </c:pt>
                <c:pt idx="650">
                  <c:v>6919</c:v>
                </c:pt>
                <c:pt idx="651">
                  <c:v>6929</c:v>
                </c:pt>
                <c:pt idx="652">
                  <c:v>6938</c:v>
                </c:pt>
                <c:pt idx="653">
                  <c:v>6944</c:v>
                </c:pt>
                <c:pt idx="654">
                  <c:v>6956</c:v>
                </c:pt>
                <c:pt idx="655">
                  <c:v>6960</c:v>
                </c:pt>
                <c:pt idx="656">
                  <c:v>6963</c:v>
                </c:pt>
                <c:pt idx="657">
                  <c:v>6970</c:v>
                </c:pt>
                <c:pt idx="658">
                  <c:v>6974</c:v>
                </c:pt>
                <c:pt idx="659">
                  <c:v>6983</c:v>
                </c:pt>
                <c:pt idx="660">
                  <c:v>6998</c:v>
                </c:pt>
                <c:pt idx="661">
                  <c:v>7001</c:v>
                </c:pt>
                <c:pt idx="662">
                  <c:v>7015</c:v>
                </c:pt>
                <c:pt idx="663">
                  <c:v>7030</c:v>
                </c:pt>
                <c:pt idx="664">
                  <c:v>7046</c:v>
                </c:pt>
                <c:pt idx="665">
                  <c:v>7051</c:v>
                </c:pt>
                <c:pt idx="666">
                  <c:v>7072</c:v>
                </c:pt>
                <c:pt idx="667">
                  <c:v>7088</c:v>
                </c:pt>
                <c:pt idx="668">
                  <c:v>7089</c:v>
                </c:pt>
                <c:pt idx="669">
                  <c:v>7093</c:v>
                </c:pt>
                <c:pt idx="670">
                  <c:v>7135</c:v>
                </c:pt>
                <c:pt idx="671">
                  <c:v>7136</c:v>
                </c:pt>
                <c:pt idx="672">
                  <c:v>7145</c:v>
                </c:pt>
                <c:pt idx="673">
                  <c:v>7150</c:v>
                </c:pt>
                <c:pt idx="674">
                  <c:v>7152</c:v>
                </c:pt>
                <c:pt idx="675">
                  <c:v>7162</c:v>
                </c:pt>
                <c:pt idx="676">
                  <c:v>7168</c:v>
                </c:pt>
                <c:pt idx="677">
                  <c:v>7171</c:v>
                </c:pt>
                <c:pt idx="678">
                  <c:v>7172</c:v>
                </c:pt>
                <c:pt idx="679">
                  <c:v>7175</c:v>
                </c:pt>
                <c:pt idx="680">
                  <c:v>7179</c:v>
                </c:pt>
                <c:pt idx="681">
                  <c:v>7207</c:v>
                </c:pt>
                <c:pt idx="682">
                  <c:v>7221</c:v>
                </c:pt>
                <c:pt idx="683">
                  <c:v>7230</c:v>
                </c:pt>
                <c:pt idx="684">
                  <c:v>7235</c:v>
                </c:pt>
                <c:pt idx="685">
                  <c:v>7236</c:v>
                </c:pt>
                <c:pt idx="686">
                  <c:v>7239</c:v>
                </c:pt>
                <c:pt idx="687">
                  <c:v>7268</c:v>
                </c:pt>
                <c:pt idx="688">
                  <c:v>7274</c:v>
                </c:pt>
                <c:pt idx="689">
                  <c:v>7275</c:v>
                </c:pt>
                <c:pt idx="690">
                  <c:v>7305</c:v>
                </c:pt>
                <c:pt idx="691">
                  <c:v>7309</c:v>
                </c:pt>
                <c:pt idx="692">
                  <c:v>7316</c:v>
                </c:pt>
                <c:pt idx="693">
                  <c:v>7359</c:v>
                </c:pt>
                <c:pt idx="694">
                  <c:v>7366</c:v>
                </c:pt>
                <c:pt idx="695">
                  <c:v>7395</c:v>
                </c:pt>
                <c:pt idx="696">
                  <c:v>7398</c:v>
                </c:pt>
                <c:pt idx="697">
                  <c:v>7399</c:v>
                </c:pt>
                <c:pt idx="698">
                  <c:v>7400</c:v>
                </c:pt>
                <c:pt idx="699">
                  <c:v>7408</c:v>
                </c:pt>
                <c:pt idx="700">
                  <c:v>7424</c:v>
                </c:pt>
                <c:pt idx="701">
                  <c:v>7436</c:v>
                </c:pt>
                <c:pt idx="702">
                  <c:v>7439</c:v>
                </c:pt>
                <c:pt idx="703">
                  <c:v>7445</c:v>
                </c:pt>
                <c:pt idx="704">
                  <c:v>7447</c:v>
                </c:pt>
                <c:pt idx="705">
                  <c:v>7448</c:v>
                </c:pt>
                <c:pt idx="706">
                  <c:v>7451</c:v>
                </c:pt>
                <c:pt idx="707">
                  <c:v>7457</c:v>
                </c:pt>
                <c:pt idx="708">
                  <c:v>7463</c:v>
                </c:pt>
                <c:pt idx="709">
                  <c:v>7465</c:v>
                </c:pt>
                <c:pt idx="710">
                  <c:v>7476</c:v>
                </c:pt>
                <c:pt idx="711">
                  <c:v>7484</c:v>
                </c:pt>
                <c:pt idx="712">
                  <c:v>7498</c:v>
                </c:pt>
                <c:pt idx="713">
                  <c:v>7503</c:v>
                </c:pt>
                <c:pt idx="714">
                  <c:v>7507</c:v>
                </c:pt>
                <c:pt idx="715">
                  <c:v>7510</c:v>
                </c:pt>
                <c:pt idx="716">
                  <c:v>7512</c:v>
                </c:pt>
                <c:pt idx="717">
                  <c:v>7525</c:v>
                </c:pt>
                <c:pt idx="718">
                  <c:v>7538</c:v>
                </c:pt>
                <c:pt idx="719">
                  <c:v>7539</c:v>
                </c:pt>
                <c:pt idx="720">
                  <c:v>7544</c:v>
                </c:pt>
                <c:pt idx="721">
                  <c:v>7546</c:v>
                </c:pt>
                <c:pt idx="722">
                  <c:v>7549</c:v>
                </c:pt>
                <c:pt idx="723">
                  <c:v>7551</c:v>
                </c:pt>
                <c:pt idx="724">
                  <c:v>7552</c:v>
                </c:pt>
                <c:pt idx="725">
                  <c:v>7556</c:v>
                </c:pt>
                <c:pt idx="726">
                  <c:v>7558</c:v>
                </c:pt>
                <c:pt idx="727">
                  <c:v>7560</c:v>
                </c:pt>
                <c:pt idx="728">
                  <c:v>7577</c:v>
                </c:pt>
                <c:pt idx="729">
                  <c:v>7578</c:v>
                </c:pt>
                <c:pt idx="730">
                  <c:v>7580</c:v>
                </c:pt>
                <c:pt idx="731">
                  <c:v>7589</c:v>
                </c:pt>
                <c:pt idx="732">
                  <c:v>7616</c:v>
                </c:pt>
                <c:pt idx="733">
                  <c:v>7621</c:v>
                </c:pt>
                <c:pt idx="734">
                  <c:v>7643</c:v>
                </c:pt>
                <c:pt idx="735">
                  <c:v>7644</c:v>
                </c:pt>
                <c:pt idx="736">
                  <c:v>7654</c:v>
                </c:pt>
                <c:pt idx="737">
                  <c:v>7661</c:v>
                </c:pt>
                <c:pt idx="738">
                  <c:v>7663</c:v>
                </c:pt>
                <c:pt idx="739">
                  <c:v>7667</c:v>
                </c:pt>
                <c:pt idx="740">
                  <c:v>7673</c:v>
                </c:pt>
                <c:pt idx="741">
                  <c:v>7696</c:v>
                </c:pt>
                <c:pt idx="742">
                  <c:v>7709</c:v>
                </c:pt>
                <c:pt idx="743">
                  <c:v>7728</c:v>
                </c:pt>
                <c:pt idx="744">
                  <c:v>7729</c:v>
                </c:pt>
                <c:pt idx="745">
                  <c:v>7739</c:v>
                </c:pt>
                <c:pt idx="746">
                  <c:v>7742</c:v>
                </c:pt>
                <c:pt idx="747">
                  <c:v>7751</c:v>
                </c:pt>
                <c:pt idx="748">
                  <c:v>7753</c:v>
                </c:pt>
                <c:pt idx="749">
                  <c:v>7789</c:v>
                </c:pt>
                <c:pt idx="750">
                  <c:v>7810</c:v>
                </c:pt>
                <c:pt idx="751">
                  <c:v>7813</c:v>
                </c:pt>
                <c:pt idx="752">
                  <c:v>7828</c:v>
                </c:pt>
                <c:pt idx="753">
                  <c:v>7829</c:v>
                </c:pt>
                <c:pt idx="754">
                  <c:v>7840</c:v>
                </c:pt>
                <c:pt idx="755">
                  <c:v>7869</c:v>
                </c:pt>
                <c:pt idx="756">
                  <c:v>7892</c:v>
                </c:pt>
                <c:pt idx="757">
                  <c:v>7896</c:v>
                </c:pt>
                <c:pt idx="758">
                  <c:v>7922</c:v>
                </c:pt>
                <c:pt idx="759">
                  <c:v>7927</c:v>
                </c:pt>
                <c:pt idx="760">
                  <c:v>7939</c:v>
                </c:pt>
                <c:pt idx="761">
                  <c:v>7943</c:v>
                </c:pt>
                <c:pt idx="762">
                  <c:v>7945</c:v>
                </c:pt>
                <c:pt idx="763">
                  <c:v>7947</c:v>
                </c:pt>
                <c:pt idx="764">
                  <c:v>7948</c:v>
                </c:pt>
                <c:pt idx="765">
                  <c:v>7949</c:v>
                </c:pt>
                <c:pt idx="766">
                  <c:v>7960</c:v>
                </c:pt>
                <c:pt idx="767">
                  <c:v>7970</c:v>
                </c:pt>
                <c:pt idx="768">
                  <c:v>7973</c:v>
                </c:pt>
                <c:pt idx="769">
                  <c:v>7975</c:v>
                </c:pt>
                <c:pt idx="770">
                  <c:v>7979</c:v>
                </c:pt>
                <c:pt idx="771">
                  <c:v>7986</c:v>
                </c:pt>
                <c:pt idx="772">
                  <c:v>8005</c:v>
                </c:pt>
                <c:pt idx="773">
                  <c:v>8015</c:v>
                </c:pt>
                <c:pt idx="774">
                  <c:v>8019</c:v>
                </c:pt>
                <c:pt idx="775">
                  <c:v>8033</c:v>
                </c:pt>
                <c:pt idx="776">
                  <c:v>8045</c:v>
                </c:pt>
                <c:pt idx="777">
                  <c:v>8058</c:v>
                </c:pt>
                <c:pt idx="778">
                  <c:v>8063</c:v>
                </c:pt>
                <c:pt idx="779">
                  <c:v>8068</c:v>
                </c:pt>
                <c:pt idx="780">
                  <c:v>8077</c:v>
                </c:pt>
                <c:pt idx="781">
                  <c:v>8079</c:v>
                </c:pt>
                <c:pt idx="782">
                  <c:v>8089</c:v>
                </c:pt>
                <c:pt idx="783">
                  <c:v>8095</c:v>
                </c:pt>
                <c:pt idx="784">
                  <c:v>8105</c:v>
                </c:pt>
                <c:pt idx="785">
                  <c:v>8108</c:v>
                </c:pt>
                <c:pt idx="786">
                  <c:v>8122</c:v>
                </c:pt>
                <c:pt idx="787">
                  <c:v>8143</c:v>
                </c:pt>
                <c:pt idx="788">
                  <c:v>8145</c:v>
                </c:pt>
                <c:pt idx="789">
                  <c:v>8151</c:v>
                </c:pt>
                <c:pt idx="790">
                  <c:v>8172</c:v>
                </c:pt>
                <c:pt idx="791">
                  <c:v>8190</c:v>
                </c:pt>
                <c:pt idx="792">
                  <c:v>8195</c:v>
                </c:pt>
                <c:pt idx="793">
                  <c:v>8210</c:v>
                </c:pt>
                <c:pt idx="794">
                  <c:v>8225</c:v>
                </c:pt>
                <c:pt idx="795">
                  <c:v>8226</c:v>
                </c:pt>
                <c:pt idx="796">
                  <c:v>8237</c:v>
                </c:pt>
                <c:pt idx="797">
                  <c:v>8238</c:v>
                </c:pt>
                <c:pt idx="798">
                  <c:v>8242</c:v>
                </c:pt>
                <c:pt idx="799">
                  <c:v>8250</c:v>
                </c:pt>
                <c:pt idx="800">
                  <c:v>8261</c:v>
                </c:pt>
                <c:pt idx="801">
                  <c:v>8264</c:v>
                </c:pt>
                <c:pt idx="802">
                  <c:v>8269</c:v>
                </c:pt>
                <c:pt idx="803">
                  <c:v>8300</c:v>
                </c:pt>
                <c:pt idx="804">
                  <c:v>8305</c:v>
                </c:pt>
                <c:pt idx="805">
                  <c:v>8307</c:v>
                </c:pt>
                <c:pt idx="806">
                  <c:v>8310</c:v>
                </c:pt>
                <c:pt idx="807">
                  <c:v>8320</c:v>
                </c:pt>
                <c:pt idx="808">
                  <c:v>8321</c:v>
                </c:pt>
                <c:pt idx="809">
                  <c:v>8343</c:v>
                </c:pt>
                <c:pt idx="810">
                  <c:v>8353</c:v>
                </c:pt>
                <c:pt idx="811">
                  <c:v>8356</c:v>
                </c:pt>
                <c:pt idx="812">
                  <c:v>8396</c:v>
                </c:pt>
                <c:pt idx="813">
                  <c:v>8399</c:v>
                </c:pt>
                <c:pt idx="814">
                  <c:v>8406</c:v>
                </c:pt>
                <c:pt idx="815">
                  <c:v>8408</c:v>
                </c:pt>
                <c:pt idx="816">
                  <c:v>8414</c:v>
                </c:pt>
                <c:pt idx="817">
                  <c:v>8416</c:v>
                </c:pt>
                <c:pt idx="818">
                  <c:v>8425</c:v>
                </c:pt>
                <c:pt idx="819">
                  <c:v>8439</c:v>
                </c:pt>
                <c:pt idx="820">
                  <c:v>8447</c:v>
                </c:pt>
                <c:pt idx="821">
                  <c:v>8451</c:v>
                </c:pt>
                <c:pt idx="822">
                  <c:v>8453</c:v>
                </c:pt>
                <c:pt idx="823">
                  <c:v>8473</c:v>
                </c:pt>
                <c:pt idx="824">
                  <c:v>8477</c:v>
                </c:pt>
                <c:pt idx="825">
                  <c:v>8481</c:v>
                </c:pt>
                <c:pt idx="826">
                  <c:v>8495</c:v>
                </c:pt>
                <c:pt idx="827">
                  <c:v>8501</c:v>
                </c:pt>
                <c:pt idx="828">
                  <c:v>8528</c:v>
                </c:pt>
                <c:pt idx="829">
                  <c:v>8530</c:v>
                </c:pt>
                <c:pt idx="830">
                  <c:v>8552</c:v>
                </c:pt>
                <c:pt idx="831">
                  <c:v>8554</c:v>
                </c:pt>
                <c:pt idx="832">
                  <c:v>8564</c:v>
                </c:pt>
                <c:pt idx="833">
                  <c:v>8567</c:v>
                </c:pt>
                <c:pt idx="834">
                  <c:v>8571</c:v>
                </c:pt>
                <c:pt idx="835">
                  <c:v>8580</c:v>
                </c:pt>
                <c:pt idx="836">
                  <c:v>8581</c:v>
                </c:pt>
                <c:pt idx="837">
                  <c:v>8583</c:v>
                </c:pt>
                <c:pt idx="838">
                  <c:v>8589</c:v>
                </c:pt>
                <c:pt idx="839">
                  <c:v>8593</c:v>
                </c:pt>
                <c:pt idx="840">
                  <c:v>8605</c:v>
                </c:pt>
                <c:pt idx="841">
                  <c:v>8612</c:v>
                </c:pt>
                <c:pt idx="842">
                  <c:v>8616</c:v>
                </c:pt>
                <c:pt idx="843">
                  <c:v>8617</c:v>
                </c:pt>
                <c:pt idx="844">
                  <c:v>8627</c:v>
                </c:pt>
                <c:pt idx="845">
                  <c:v>8628</c:v>
                </c:pt>
                <c:pt idx="846">
                  <c:v>8634</c:v>
                </c:pt>
                <c:pt idx="847">
                  <c:v>8645</c:v>
                </c:pt>
                <c:pt idx="848">
                  <c:v>8646</c:v>
                </c:pt>
                <c:pt idx="849">
                  <c:v>8651</c:v>
                </c:pt>
                <c:pt idx="850">
                  <c:v>8673</c:v>
                </c:pt>
                <c:pt idx="851">
                  <c:v>8674</c:v>
                </c:pt>
                <c:pt idx="852">
                  <c:v>8685</c:v>
                </c:pt>
                <c:pt idx="853">
                  <c:v>8694</c:v>
                </c:pt>
                <c:pt idx="854">
                  <c:v>8703</c:v>
                </c:pt>
                <c:pt idx="855">
                  <c:v>8719</c:v>
                </c:pt>
                <c:pt idx="856">
                  <c:v>8721</c:v>
                </c:pt>
                <c:pt idx="857">
                  <c:v>8729</c:v>
                </c:pt>
                <c:pt idx="858">
                  <c:v>8731</c:v>
                </c:pt>
                <c:pt idx="859">
                  <c:v>8733</c:v>
                </c:pt>
                <c:pt idx="860">
                  <c:v>8738</c:v>
                </c:pt>
                <c:pt idx="861">
                  <c:v>8743</c:v>
                </c:pt>
                <c:pt idx="862">
                  <c:v>8753</c:v>
                </c:pt>
                <c:pt idx="863">
                  <c:v>8756</c:v>
                </c:pt>
                <c:pt idx="864">
                  <c:v>8766</c:v>
                </c:pt>
                <c:pt idx="865">
                  <c:v>8768</c:v>
                </c:pt>
                <c:pt idx="866">
                  <c:v>8770</c:v>
                </c:pt>
                <c:pt idx="867">
                  <c:v>8774</c:v>
                </c:pt>
                <c:pt idx="868">
                  <c:v>8777</c:v>
                </c:pt>
                <c:pt idx="869">
                  <c:v>8793</c:v>
                </c:pt>
                <c:pt idx="870">
                  <c:v>8798</c:v>
                </c:pt>
                <c:pt idx="871">
                  <c:v>8805</c:v>
                </c:pt>
                <c:pt idx="872">
                  <c:v>8815</c:v>
                </c:pt>
                <c:pt idx="873">
                  <c:v>8833</c:v>
                </c:pt>
                <c:pt idx="874">
                  <c:v>8844</c:v>
                </c:pt>
                <c:pt idx="875">
                  <c:v>8864</c:v>
                </c:pt>
                <c:pt idx="876">
                  <c:v>8867</c:v>
                </c:pt>
                <c:pt idx="877">
                  <c:v>8875</c:v>
                </c:pt>
                <c:pt idx="878">
                  <c:v>8876</c:v>
                </c:pt>
                <c:pt idx="879">
                  <c:v>8878</c:v>
                </c:pt>
                <c:pt idx="880">
                  <c:v>8881</c:v>
                </c:pt>
                <c:pt idx="881">
                  <c:v>8888</c:v>
                </c:pt>
                <c:pt idx="882">
                  <c:v>8901</c:v>
                </c:pt>
                <c:pt idx="883">
                  <c:v>8912</c:v>
                </c:pt>
                <c:pt idx="884">
                  <c:v>8923</c:v>
                </c:pt>
                <c:pt idx="885">
                  <c:v>8934</c:v>
                </c:pt>
                <c:pt idx="886">
                  <c:v>8946</c:v>
                </c:pt>
                <c:pt idx="887">
                  <c:v>8952</c:v>
                </c:pt>
                <c:pt idx="888">
                  <c:v>8954</c:v>
                </c:pt>
                <c:pt idx="889">
                  <c:v>8960</c:v>
                </c:pt>
                <c:pt idx="890">
                  <c:v>8961</c:v>
                </c:pt>
                <c:pt idx="891">
                  <c:v>8976</c:v>
                </c:pt>
                <c:pt idx="892">
                  <c:v>8986</c:v>
                </c:pt>
                <c:pt idx="893">
                  <c:v>9017</c:v>
                </c:pt>
                <c:pt idx="894">
                  <c:v>9020</c:v>
                </c:pt>
                <c:pt idx="895">
                  <c:v>9026</c:v>
                </c:pt>
                <c:pt idx="896">
                  <c:v>9028</c:v>
                </c:pt>
                <c:pt idx="897">
                  <c:v>9034</c:v>
                </c:pt>
                <c:pt idx="898">
                  <c:v>9073</c:v>
                </c:pt>
                <c:pt idx="899">
                  <c:v>9113</c:v>
                </c:pt>
                <c:pt idx="900">
                  <c:v>9115</c:v>
                </c:pt>
                <c:pt idx="901">
                  <c:v>9121</c:v>
                </c:pt>
                <c:pt idx="902">
                  <c:v>9122</c:v>
                </c:pt>
                <c:pt idx="903">
                  <c:v>9131</c:v>
                </c:pt>
                <c:pt idx="904">
                  <c:v>9134</c:v>
                </c:pt>
                <c:pt idx="905">
                  <c:v>9141</c:v>
                </c:pt>
                <c:pt idx="906">
                  <c:v>9149</c:v>
                </c:pt>
                <c:pt idx="907">
                  <c:v>9163</c:v>
                </c:pt>
                <c:pt idx="908">
                  <c:v>9179</c:v>
                </c:pt>
                <c:pt idx="909">
                  <c:v>9183</c:v>
                </c:pt>
                <c:pt idx="910">
                  <c:v>9239</c:v>
                </c:pt>
                <c:pt idx="911">
                  <c:v>9256</c:v>
                </c:pt>
                <c:pt idx="912">
                  <c:v>9257</c:v>
                </c:pt>
                <c:pt idx="913">
                  <c:v>9258</c:v>
                </c:pt>
                <c:pt idx="914">
                  <c:v>9259</c:v>
                </c:pt>
                <c:pt idx="915">
                  <c:v>9267</c:v>
                </c:pt>
                <c:pt idx="916">
                  <c:v>9278</c:v>
                </c:pt>
                <c:pt idx="917">
                  <c:v>9290</c:v>
                </c:pt>
                <c:pt idx="918">
                  <c:v>9294</c:v>
                </c:pt>
                <c:pt idx="919">
                  <c:v>9298</c:v>
                </c:pt>
                <c:pt idx="920">
                  <c:v>9308</c:v>
                </c:pt>
                <c:pt idx="921">
                  <c:v>9332</c:v>
                </c:pt>
                <c:pt idx="922">
                  <c:v>9333</c:v>
                </c:pt>
                <c:pt idx="923">
                  <c:v>9353</c:v>
                </c:pt>
                <c:pt idx="924">
                  <c:v>9354</c:v>
                </c:pt>
                <c:pt idx="925">
                  <c:v>9363</c:v>
                </c:pt>
                <c:pt idx="926">
                  <c:v>9372</c:v>
                </c:pt>
                <c:pt idx="927">
                  <c:v>9374</c:v>
                </c:pt>
                <c:pt idx="928">
                  <c:v>9385</c:v>
                </c:pt>
                <c:pt idx="929">
                  <c:v>9389</c:v>
                </c:pt>
                <c:pt idx="930">
                  <c:v>9398</c:v>
                </c:pt>
                <c:pt idx="931">
                  <c:v>9399</c:v>
                </c:pt>
                <c:pt idx="932">
                  <c:v>9404</c:v>
                </c:pt>
                <c:pt idx="933">
                  <c:v>9408</c:v>
                </c:pt>
                <c:pt idx="934">
                  <c:v>9413</c:v>
                </c:pt>
                <c:pt idx="935">
                  <c:v>9417</c:v>
                </c:pt>
                <c:pt idx="936">
                  <c:v>9418</c:v>
                </c:pt>
                <c:pt idx="937">
                  <c:v>9430</c:v>
                </c:pt>
                <c:pt idx="938">
                  <c:v>9439</c:v>
                </c:pt>
                <c:pt idx="939">
                  <c:v>9469</c:v>
                </c:pt>
                <c:pt idx="940">
                  <c:v>9470</c:v>
                </c:pt>
                <c:pt idx="941">
                  <c:v>9499</c:v>
                </c:pt>
                <c:pt idx="942">
                  <c:v>9500</c:v>
                </c:pt>
                <c:pt idx="943">
                  <c:v>9503</c:v>
                </c:pt>
                <c:pt idx="944">
                  <c:v>9505</c:v>
                </c:pt>
                <c:pt idx="945">
                  <c:v>9507</c:v>
                </c:pt>
                <c:pt idx="946">
                  <c:v>9509</c:v>
                </c:pt>
                <c:pt idx="947">
                  <c:v>9514</c:v>
                </c:pt>
                <c:pt idx="948">
                  <c:v>9520</c:v>
                </c:pt>
                <c:pt idx="949">
                  <c:v>9528</c:v>
                </c:pt>
                <c:pt idx="950">
                  <c:v>9537</c:v>
                </c:pt>
                <c:pt idx="951">
                  <c:v>9538</c:v>
                </c:pt>
                <c:pt idx="952">
                  <c:v>9555</c:v>
                </c:pt>
                <c:pt idx="953">
                  <c:v>9564</c:v>
                </c:pt>
                <c:pt idx="954">
                  <c:v>9575</c:v>
                </c:pt>
                <c:pt idx="955">
                  <c:v>9593</c:v>
                </c:pt>
                <c:pt idx="956">
                  <c:v>9594</c:v>
                </c:pt>
                <c:pt idx="957">
                  <c:v>9597</c:v>
                </c:pt>
                <c:pt idx="958">
                  <c:v>9609</c:v>
                </c:pt>
                <c:pt idx="959">
                  <c:v>9618</c:v>
                </c:pt>
                <c:pt idx="960">
                  <c:v>9628</c:v>
                </c:pt>
                <c:pt idx="961">
                  <c:v>9630</c:v>
                </c:pt>
                <c:pt idx="962">
                  <c:v>9635</c:v>
                </c:pt>
                <c:pt idx="963">
                  <c:v>9644</c:v>
                </c:pt>
                <c:pt idx="964">
                  <c:v>9664</c:v>
                </c:pt>
                <c:pt idx="965">
                  <c:v>9688</c:v>
                </c:pt>
                <c:pt idx="966">
                  <c:v>9693</c:v>
                </c:pt>
                <c:pt idx="967">
                  <c:v>9695</c:v>
                </c:pt>
                <c:pt idx="968">
                  <c:v>9700</c:v>
                </c:pt>
                <c:pt idx="969">
                  <c:v>9701</c:v>
                </c:pt>
                <c:pt idx="970">
                  <c:v>9703</c:v>
                </c:pt>
                <c:pt idx="971">
                  <c:v>9710</c:v>
                </c:pt>
                <c:pt idx="972">
                  <c:v>9734</c:v>
                </c:pt>
                <c:pt idx="973">
                  <c:v>9748</c:v>
                </c:pt>
                <c:pt idx="974">
                  <c:v>9770</c:v>
                </c:pt>
                <c:pt idx="975">
                  <c:v>9785</c:v>
                </c:pt>
                <c:pt idx="976">
                  <c:v>9800</c:v>
                </c:pt>
                <c:pt idx="977">
                  <c:v>9803</c:v>
                </c:pt>
                <c:pt idx="978">
                  <c:v>9814</c:v>
                </c:pt>
                <c:pt idx="979">
                  <c:v>9820</c:v>
                </c:pt>
                <c:pt idx="980">
                  <c:v>9822</c:v>
                </c:pt>
                <c:pt idx="981">
                  <c:v>9832</c:v>
                </c:pt>
                <c:pt idx="982">
                  <c:v>9846</c:v>
                </c:pt>
                <c:pt idx="983">
                  <c:v>9857</c:v>
                </c:pt>
                <c:pt idx="984">
                  <c:v>9861</c:v>
                </c:pt>
                <c:pt idx="985">
                  <c:v>9866</c:v>
                </c:pt>
                <c:pt idx="986">
                  <c:v>9879</c:v>
                </c:pt>
                <c:pt idx="987">
                  <c:v>9908</c:v>
                </c:pt>
                <c:pt idx="988">
                  <c:v>9914</c:v>
                </c:pt>
                <c:pt idx="989">
                  <c:v>9916</c:v>
                </c:pt>
                <c:pt idx="990">
                  <c:v>9918</c:v>
                </c:pt>
                <c:pt idx="991">
                  <c:v>9934</c:v>
                </c:pt>
                <c:pt idx="992">
                  <c:v>9936</c:v>
                </c:pt>
                <c:pt idx="993">
                  <c:v>9942</c:v>
                </c:pt>
                <c:pt idx="994">
                  <c:v>9957</c:v>
                </c:pt>
                <c:pt idx="995">
                  <c:v>9959</c:v>
                </c:pt>
                <c:pt idx="996">
                  <c:v>9966</c:v>
                </c:pt>
                <c:pt idx="997">
                  <c:v>9973</c:v>
                </c:pt>
                <c:pt idx="998">
                  <c:v>9990</c:v>
                </c:pt>
                <c:pt idx="999">
                  <c:v>9996</c:v>
                </c:pt>
              </c:strCache>
            </c:strRef>
          </c:cat>
          <c:val>
            <c:numRef>
              <c:f>'Total movies vs. series watched'!$C$4:$C$1004</c:f>
              <c:numCache>
                <c:formatCode>General</c:formatCode>
                <c:ptCount val="1000"/>
                <c:pt idx="0">
                  <c:v>2</c:v>
                </c:pt>
                <c:pt idx="1">
                  <c:v>182</c:v>
                </c:pt>
                <c:pt idx="2">
                  <c:v>151</c:v>
                </c:pt>
                <c:pt idx="3">
                  <c:v>29</c:v>
                </c:pt>
                <c:pt idx="4">
                  <c:v>50</c:v>
                </c:pt>
                <c:pt idx="5">
                  <c:v>112</c:v>
                </c:pt>
                <c:pt idx="6">
                  <c:v>30</c:v>
                </c:pt>
                <c:pt idx="7">
                  <c:v>162</c:v>
                </c:pt>
                <c:pt idx="8">
                  <c:v>96</c:v>
                </c:pt>
                <c:pt idx="9">
                  <c:v>64</c:v>
                </c:pt>
                <c:pt idx="10">
                  <c:v>52</c:v>
                </c:pt>
                <c:pt idx="11">
                  <c:v>128</c:v>
                </c:pt>
                <c:pt idx="12">
                  <c:v>141</c:v>
                </c:pt>
                <c:pt idx="13">
                  <c:v>128</c:v>
                </c:pt>
                <c:pt idx="14">
                  <c:v>175</c:v>
                </c:pt>
                <c:pt idx="15">
                  <c:v>110</c:v>
                </c:pt>
                <c:pt idx="16">
                  <c:v>197</c:v>
                </c:pt>
                <c:pt idx="17">
                  <c:v>165</c:v>
                </c:pt>
                <c:pt idx="18">
                  <c:v>14</c:v>
                </c:pt>
                <c:pt idx="19">
                  <c:v>31</c:v>
                </c:pt>
                <c:pt idx="20">
                  <c:v>8</c:v>
                </c:pt>
                <c:pt idx="21">
                  <c:v>103</c:v>
                </c:pt>
                <c:pt idx="22">
                  <c:v>117</c:v>
                </c:pt>
                <c:pt idx="23">
                  <c:v>141</c:v>
                </c:pt>
                <c:pt idx="24">
                  <c:v>42</c:v>
                </c:pt>
                <c:pt idx="25">
                  <c:v>96</c:v>
                </c:pt>
                <c:pt idx="26">
                  <c:v>108</c:v>
                </c:pt>
                <c:pt idx="27">
                  <c:v>17</c:v>
                </c:pt>
                <c:pt idx="28">
                  <c:v>45</c:v>
                </c:pt>
                <c:pt idx="29">
                  <c:v>135</c:v>
                </c:pt>
                <c:pt idx="30">
                  <c:v>36</c:v>
                </c:pt>
                <c:pt idx="31">
                  <c:v>58</c:v>
                </c:pt>
                <c:pt idx="32">
                  <c:v>115</c:v>
                </c:pt>
                <c:pt idx="33">
                  <c:v>15</c:v>
                </c:pt>
                <c:pt idx="34">
                  <c:v>155</c:v>
                </c:pt>
                <c:pt idx="35">
                  <c:v>177</c:v>
                </c:pt>
                <c:pt idx="36">
                  <c:v>108</c:v>
                </c:pt>
                <c:pt idx="37">
                  <c:v>76</c:v>
                </c:pt>
                <c:pt idx="38">
                  <c:v>85</c:v>
                </c:pt>
                <c:pt idx="39">
                  <c:v>128</c:v>
                </c:pt>
                <c:pt idx="40">
                  <c:v>33</c:v>
                </c:pt>
                <c:pt idx="41">
                  <c:v>143</c:v>
                </c:pt>
                <c:pt idx="42">
                  <c:v>130</c:v>
                </c:pt>
                <c:pt idx="43">
                  <c:v>2</c:v>
                </c:pt>
                <c:pt idx="44">
                  <c:v>172</c:v>
                </c:pt>
                <c:pt idx="45">
                  <c:v>114</c:v>
                </c:pt>
                <c:pt idx="46">
                  <c:v>159</c:v>
                </c:pt>
                <c:pt idx="47">
                  <c:v>55</c:v>
                </c:pt>
                <c:pt idx="48">
                  <c:v>73</c:v>
                </c:pt>
                <c:pt idx="49">
                  <c:v>195</c:v>
                </c:pt>
                <c:pt idx="50">
                  <c:v>127</c:v>
                </c:pt>
                <c:pt idx="51">
                  <c:v>88</c:v>
                </c:pt>
                <c:pt idx="52">
                  <c:v>125</c:v>
                </c:pt>
                <c:pt idx="53">
                  <c:v>129</c:v>
                </c:pt>
                <c:pt idx="54">
                  <c:v>198</c:v>
                </c:pt>
                <c:pt idx="55">
                  <c:v>113</c:v>
                </c:pt>
                <c:pt idx="56">
                  <c:v>144</c:v>
                </c:pt>
                <c:pt idx="57">
                  <c:v>5</c:v>
                </c:pt>
                <c:pt idx="58">
                  <c:v>132</c:v>
                </c:pt>
                <c:pt idx="59">
                  <c:v>14</c:v>
                </c:pt>
                <c:pt idx="60">
                  <c:v>166</c:v>
                </c:pt>
                <c:pt idx="61">
                  <c:v>89</c:v>
                </c:pt>
                <c:pt idx="62">
                  <c:v>196</c:v>
                </c:pt>
                <c:pt idx="63">
                  <c:v>137</c:v>
                </c:pt>
                <c:pt idx="64">
                  <c:v>94</c:v>
                </c:pt>
                <c:pt idx="65">
                  <c:v>122</c:v>
                </c:pt>
                <c:pt idx="66">
                  <c:v>100</c:v>
                </c:pt>
                <c:pt idx="67">
                  <c:v>163</c:v>
                </c:pt>
                <c:pt idx="68">
                  <c:v>54</c:v>
                </c:pt>
                <c:pt idx="69">
                  <c:v>22</c:v>
                </c:pt>
                <c:pt idx="70">
                  <c:v>182</c:v>
                </c:pt>
                <c:pt idx="71">
                  <c:v>44</c:v>
                </c:pt>
                <c:pt idx="72">
                  <c:v>38</c:v>
                </c:pt>
                <c:pt idx="73">
                  <c:v>145</c:v>
                </c:pt>
                <c:pt idx="74">
                  <c:v>110</c:v>
                </c:pt>
                <c:pt idx="75">
                  <c:v>83</c:v>
                </c:pt>
                <c:pt idx="76">
                  <c:v>8</c:v>
                </c:pt>
                <c:pt idx="77">
                  <c:v>162</c:v>
                </c:pt>
                <c:pt idx="78">
                  <c:v>193</c:v>
                </c:pt>
                <c:pt idx="79">
                  <c:v>93</c:v>
                </c:pt>
                <c:pt idx="80">
                  <c:v>157</c:v>
                </c:pt>
                <c:pt idx="81">
                  <c:v>1</c:v>
                </c:pt>
                <c:pt idx="82">
                  <c:v>177</c:v>
                </c:pt>
                <c:pt idx="83">
                  <c:v>181</c:v>
                </c:pt>
                <c:pt idx="84">
                  <c:v>72</c:v>
                </c:pt>
                <c:pt idx="85">
                  <c:v>88</c:v>
                </c:pt>
                <c:pt idx="86">
                  <c:v>183</c:v>
                </c:pt>
                <c:pt idx="87">
                  <c:v>44</c:v>
                </c:pt>
                <c:pt idx="88">
                  <c:v>32</c:v>
                </c:pt>
                <c:pt idx="89">
                  <c:v>200</c:v>
                </c:pt>
                <c:pt idx="90">
                  <c:v>127</c:v>
                </c:pt>
                <c:pt idx="91">
                  <c:v>122</c:v>
                </c:pt>
                <c:pt idx="92">
                  <c:v>195</c:v>
                </c:pt>
                <c:pt idx="93">
                  <c:v>32</c:v>
                </c:pt>
                <c:pt idx="94">
                  <c:v>127</c:v>
                </c:pt>
                <c:pt idx="95">
                  <c:v>128</c:v>
                </c:pt>
                <c:pt idx="96">
                  <c:v>196</c:v>
                </c:pt>
                <c:pt idx="97">
                  <c:v>182</c:v>
                </c:pt>
                <c:pt idx="98">
                  <c:v>89</c:v>
                </c:pt>
                <c:pt idx="99">
                  <c:v>85</c:v>
                </c:pt>
                <c:pt idx="100">
                  <c:v>67</c:v>
                </c:pt>
                <c:pt idx="101">
                  <c:v>7</c:v>
                </c:pt>
                <c:pt idx="102">
                  <c:v>188</c:v>
                </c:pt>
                <c:pt idx="103">
                  <c:v>120</c:v>
                </c:pt>
                <c:pt idx="104">
                  <c:v>3</c:v>
                </c:pt>
                <c:pt idx="105">
                  <c:v>82</c:v>
                </c:pt>
                <c:pt idx="106">
                  <c:v>30</c:v>
                </c:pt>
                <c:pt idx="107">
                  <c:v>172</c:v>
                </c:pt>
                <c:pt idx="108">
                  <c:v>123</c:v>
                </c:pt>
                <c:pt idx="109">
                  <c:v>157</c:v>
                </c:pt>
                <c:pt idx="110">
                  <c:v>49</c:v>
                </c:pt>
                <c:pt idx="111">
                  <c:v>111</c:v>
                </c:pt>
                <c:pt idx="112">
                  <c:v>146</c:v>
                </c:pt>
                <c:pt idx="113">
                  <c:v>16</c:v>
                </c:pt>
                <c:pt idx="114">
                  <c:v>135</c:v>
                </c:pt>
                <c:pt idx="115">
                  <c:v>92</c:v>
                </c:pt>
                <c:pt idx="116">
                  <c:v>73</c:v>
                </c:pt>
                <c:pt idx="117">
                  <c:v>125</c:v>
                </c:pt>
                <c:pt idx="118">
                  <c:v>164</c:v>
                </c:pt>
                <c:pt idx="119">
                  <c:v>9</c:v>
                </c:pt>
                <c:pt idx="120">
                  <c:v>98</c:v>
                </c:pt>
                <c:pt idx="121">
                  <c:v>80</c:v>
                </c:pt>
                <c:pt idx="122">
                  <c:v>181</c:v>
                </c:pt>
                <c:pt idx="123">
                  <c:v>67</c:v>
                </c:pt>
                <c:pt idx="124">
                  <c:v>90</c:v>
                </c:pt>
                <c:pt idx="125">
                  <c:v>14</c:v>
                </c:pt>
                <c:pt idx="126">
                  <c:v>106</c:v>
                </c:pt>
                <c:pt idx="127">
                  <c:v>103</c:v>
                </c:pt>
                <c:pt idx="128">
                  <c:v>69</c:v>
                </c:pt>
                <c:pt idx="129">
                  <c:v>183</c:v>
                </c:pt>
                <c:pt idx="130">
                  <c:v>107</c:v>
                </c:pt>
                <c:pt idx="131">
                  <c:v>12</c:v>
                </c:pt>
                <c:pt idx="132">
                  <c:v>190</c:v>
                </c:pt>
                <c:pt idx="133">
                  <c:v>49</c:v>
                </c:pt>
                <c:pt idx="134">
                  <c:v>195</c:v>
                </c:pt>
                <c:pt idx="135">
                  <c:v>42</c:v>
                </c:pt>
                <c:pt idx="136">
                  <c:v>16</c:v>
                </c:pt>
                <c:pt idx="137">
                  <c:v>20</c:v>
                </c:pt>
                <c:pt idx="138">
                  <c:v>194</c:v>
                </c:pt>
                <c:pt idx="139">
                  <c:v>142</c:v>
                </c:pt>
                <c:pt idx="140">
                  <c:v>139</c:v>
                </c:pt>
                <c:pt idx="141">
                  <c:v>32</c:v>
                </c:pt>
                <c:pt idx="142">
                  <c:v>45</c:v>
                </c:pt>
                <c:pt idx="143">
                  <c:v>62</c:v>
                </c:pt>
                <c:pt idx="144">
                  <c:v>48</c:v>
                </c:pt>
                <c:pt idx="145">
                  <c:v>19</c:v>
                </c:pt>
                <c:pt idx="146">
                  <c:v>5</c:v>
                </c:pt>
                <c:pt idx="147">
                  <c:v>140</c:v>
                </c:pt>
                <c:pt idx="148">
                  <c:v>113</c:v>
                </c:pt>
                <c:pt idx="149">
                  <c:v>145</c:v>
                </c:pt>
                <c:pt idx="150">
                  <c:v>21</c:v>
                </c:pt>
                <c:pt idx="151">
                  <c:v>18</c:v>
                </c:pt>
                <c:pt idx="152">
                  <c:v>130</c:v>
                </c:pt>
                <c:pt idx="153">
                  <c:v>117</c:v>
                </c:pt>
                <c:pt idx="154">
                  <c:v>21</c:v>
                </c:pt>
                <c:pt idx="155">
                  <c:v>125</c:v>
                </c:pt>
                <c:pt idx="156">
                  <c:v>168</c:v>
                </c:pt>
                <c:pt idx="157">
                  <c:v>159</c:v>
                </c:pt>
                <c:pt idx="158">
                  <c:v>104</c:v>
                </c:pt>
                <c:pt idx="159">
                  <c:v>117</c:v>
                </c:pt>
                <c:pt idx="160">
                  <c:v>6</c:v>
                </c:pt>
                <c:pt idx="161">
                  <c:v>140</c:v>
                </c:pt>
                <c:pt idx="162">
                  <c:v>96</c:v>
                </c:pt>
                <c:pt idx="163">
                  <c:v>37</c:v>
                </c:pt>
                <c:pt idx="164">
                  <c:v>191</c:v>
                </c:pt>
                <c:pt idx="165">
                  <c:v>81</c:v>
                </c:pt>
                <c:pt idx="166">
                  <c:v>53</c:v>
                </c:pt>
                <c:pt idx="167">
                  <c:v>140</c:v>
                </c:pt>
                <c:pt idx="168">
                  <c:v>172</c:v>
                </c:pt>
                <c:pt idx="169">
                  <c:v>10</c:v>
                </c:pt>
                <c:pt idx="170">
                  <c:v>53</c:v>
                </c:pt>
                <c:pt idx="171">
                  <c:v>105</c:v>
                </c:pt>
                <c:pt idx="172">
                  <c:v>70</c:v>
                </c:pt>
                <c:pt idx="173">
                  <c:v>79</c:v>
                </c:pt>
                <c:pt idx="174">
                  <c:v>65</c:v>
                </c:pt>
                <c:pt idx="175">
                  <c:v>94</c:v>
                </c:pt>
                <c:pt idx="176">
                  <c:v>46</c:v>
                </c:pt>
                <c:pt idx="177">
                  <c:v>121</c:v>
                </c:pt>
                <c:pt idx="178">
                  <c:v>25</c:v>
                </c:pt>
                <c:pt idx="179">
                  <c:v>79</c:v>
                </c:pt>
                <c:pt idx="180">
                  <c:v>95</c:v>
                </c:pt>
                <c:pt idx="181">
                  <c:v>187</c:v>
                </c:pt>
                <c:pt idx="182">
                  <c:v>119</c:v>
                </c:pt>
                <c:pt idx="183">
                  <c:v>22</c:v>
                </c:pt>
                <c:pt idx="184">
                  <c:v>5</c:v>
                </c:pt>
                <c:pt idx="185">
                  <c:v>151</c:v>
                </c:pt>
                <c:pt idx="186">
                  <c:v>113</c:v>
                </c:pt>
                <c:pt idx="187">
                  <c:v>170</c:v>
                </c:pt>
                <c:pt idx="188">
                  <c:v>41</c:v>
                </c:pt>
                <c:pt idx="189">
                  <c:v>131</c:v>
                </c:pt>
                <c:pt idx="190">
                  <c:v>137</c:v>
                </c:pt>
                <c:pt idx="191">
                  <c:v>81</c:v>
                </c:pt>
                <c:pt idx="192">
                  <c:v>147</c:v>
                </c:pt>
                <c:pt idx="193">
                  <c:v>144</c:v>
                </c:pt>
                <c:pt idx="194">
                  <c:v>2</c:v>
                </c:pt>
                <c:pt idx="195">
                  <c:v>50</c:v>
                </c:pt>
                <c:pt idx="196">
                  <c:v>109</c:v>
                </c:pt>
                <c:pt idx="197">
                  <c:v>103</c:v>
                </c:pt>
                <c:pt idx="198">
                  <c:v>163</c:v>
                </c:pt>
                <c:pt idx="199">
                  <c:v>21</c:v>
                </c:pt>
                <c:pt idx="200">
                  <c:v>138</c:v>
                </c:pt>
                <c:pt idx="201">
                  <c:v>187</c:v>
                </c:pt>
                <c:pt idx="202">
                  <c:v>96</c:v>
                </c:pt>
                <c:pt idx="203">
                  <c:v>143</c:v>
                </c:pt>
                <c:pt idx="204">
                  <c:v>15</c:v>
                </c:pt>
                <c:pt idx="205">
                  <c:v>88</c:v>
                </c:pt>
                <c:pt idx="206">
                  <c:v>191</c:v>
                </c:pt>
                <c:pt idx="207">
                  <c:v>31</c:v>
                </c:pt>
                <c:pt idx="208">
                  <c:v>158</c:v>
                </c:pt>
                <c:pt idx="209">
                  <c:v>3</c:v>
                </c:pt>
                <c:pt idx="210">
                  <c:v>147</c:v>
                </c:pt>
                <c:pt idx="211">
                  <c:v>185</c:v>
                </c:pt>
                <c:pt idx="212">
                  <c:v>158</c:v>
                </c:pt>
                <c:pt idx="213">
                  <c:v>58</c:v>
                </c:pt>
                <c:pt idx="214">
                  <c:v>17</c:v>
                </c:pt>
                <c:pt idx="215">
                  <c:v>132</c:v>
                </c:pt>
                <c:pt idx="216">
                  <c:v>176</c:v>
                </c:pt>
                <c:pt idx="217">
                  <c:v>81</c:v>
                </c:pt>
                <c:pt idx="218">
                  <c:v>49</c:v>
                </c:pt>
                <c:pt idx="219">
                  <c:v>107</c:v>
                </c:pt>
                <c:pt idx="220">
                  <c:v>72</c:v>
                </c:pt>
                <c:pt idx="221">
                  <c:v>105</c:v>
                </c:pt>
                <c:pt idx="222">
                  <c:v>85</c:v>
                </c:pt>
                <c:pt idx="223">
                  <c:v>85</c:v>
                </c:pt>
                <c:pt idx="224">
                  <c:v>200</c:v>
                </c:pt>
                <c:pt idx="225">
                  <c:v>153</c:v>
                </c:pt>
                <c:pt idx="226">
                  <c:v>120</c:v>
                </c:pt>
                <c:pt idx="227">
                  <c:v>162</c:v>
                </c:pt>
                <c:pt idx="228">
                  <c:v>114</c:v>
                </c:pt>
                <c:pt idx="229">
                  <c:v>9</c:v>
                </c:pt>
                <c:pt idx="230">
                  <c:v>52</c:v>
                </c:pt>
                <c:pt idx="231">
                  <c:v>69</c:v>
                </c:pt>
                <c:pt idx="232">
                  <c:v>6</c:v>
                </c:pt>
                <c:pt idx="233">
                  <c:v>75</c:v>
                </c:pt>
                <c:pt idx="234">
                  <c:v>174</c:v>
                </c:pt>
                <c:pt idx="235">
                  <c:v>174</c:v>
                </c:pt>
                <c:pt idx="236">
                  <c:v>116</c:v>
                </c:pt>
                <c:pt idx="237">
                  <c:v>74</c:v>
                </c:pt>
                <c:pt idx="238">
                  <c:v>111</c:v>
                </c:pt>
                <c:pt idx="239">
                  <c:v>34</c:v>
                </c:pt>
                <c:pt idx="240">
                  <c:v>173</c:v>
                </c:pt>
                <c:pt idx="241">
                  <c:v>153</c:v>
                </c:pt>
                <c:pt idx="242">
                  <c:v>7</c:v>
                </c:pt>
                <c:pt idx="243">
                  <c:v>43</c:v>
                </c:pt>
                <c:pt idx="244">
                  <c:v>67</c:v>
                </c:pt>
                <c:pt idx="245">
                  <c:v>35</c:v>
                </c:pt>
                <c:pt idx="246">
                  <c:v>150</c:v>
                </c:pt>
                <c:pt idx="247">
                  <c:v>45</c:v>
                </c:pt>
                <c:pt idx="248">
                  <c:v>29</c:v>
                </c:pt>
                <c:pt idx="249">
                  <c:v>44</c:v>
                </c:pt>
                <c:pt idx="250">
                  <c:v>198</c:v>
                </c:pt>
                <c:pt idx="251">
                  <c:v>143</c:v>
                </c:pt>
                <c:pt idx="252">
                  <c:v>50</c:v>
                </c:pt>
                <c:pt idx="253">
                  <c:v>199</c:v>
                </c:pt>
                <c:pt idx="254">
                  <c:v>195</c:v>
                </c:pt>
                <c:pt idx="255">
                  <c:v>11</c:v>
                </c:pt>
                <c:pt idx="256">
                  <c:v>48</c:v>
                </c:pt>
                <c:pt idx="257">
                  <c:v>34</c:v>
                </c:pt>
                <c:pt idx="258">
                  <c:v>37</c:v>
                </c:pt>
                <c:pt idx="259">
                  <c:v>24</c:v>
                </c:pt>
                <c:pt idx="260">
                  <c:v>98</c:v>
                </c:pt>
                <c:pt idx="261">
                  <c:v>77</c:v>
                </c:pt>
                <c:pt idx="262">
                  <c:v>49</c:v>
                </c:pt>
                <c:pt idx="263">
                  <c:v>37</c:v>
                </c:pt>
                <c:pt idx="264">
                  <c:v>172</c:v>
                </c:pt>
                <c:pt idx="265">
                  <c:v>151</c:v>
                </c:pt>
                <c:pt idx="266">
                  <c:v>125</c:v>
                </c:pt>
                <c:pt idx="267">
                  <c:v>3</c:v>
                </c:pt>
                <c:pt idx="268">
                  <c:v>69</c:v>
                </c:pt>
                <c:pt idx="269">
                  <c:v>103</c:v>
                </c:pt>
                <c:pt idx="270">
                  <c:v>127</c:v>
                </c:pt>
                <c:pt idx="271">
                  <c:v>13</c:v>
                </c:pt>
                <c:pt idx="272">
                  <c:v>128</c:v>
                </c:pt>
                <c:pt idx="273">
                  <c:v>79</c:v>
                </c:pt>
                <c:pt idx="274">
                  <c:v>50</c:v>
                </c:pt>
                <c:pt idx="275">
                  <c:v>153</c:v>
                </c:pt>
                <c:pt idx="276">
                  <c:v>129</c:v>
                </c:pt>
                <c:pt idx="277">
                  <c:v>60</c:v>
                </c:pt>
                <c:pt idx="278">
                  <c:v>70</c:v>
                </c:pt>
                <c:pt idx="279">
                  <c:v>113</c:v>
                </c:pt>
                <c:pt idx="280">
                  <c:v>1</c:v>
                </c:pt>
                <c:pt idx="281">
                  <c:v>43</c:v>
                </c:pt>
                <c:pt idx="282">
                  <c:v>146</c:v>
                </c:pt>
                <c:pt idx="283">
                  <c:v>69</c:v>
                </c:pt>
                <c:pt idx="284">
                  <c:v>94</c:v>
                </c:pt>
                <c:pt idx="285">
                  <c:v>119</c:v>
                </c:pt>
                <c:pt idx="286">
                  <c:v>115</c:v>
                </c:pt>
                <c:pt idx="287">
                  <c:v>173</c:v>
                </c:pt>
                <c:pt idx="288">
                  <c:v>176</c:v>
                </c:pt>
                <c:pt idx="289">
                  <c:v>82</c:v>
                </c:pt>
                <c:pt idx="290">
                  <c:v>139</c:v>
                </c:pt>
                <c:pt idx="291">
                  <c:v>10</c:v>
                </c:pt>
                <c:pt idx="292">
                  <c:v>145</c:v>
                </c:pt>
                <c:pt idx="293">
                  <c:v>132</c:v>
                </c:pt>
                <c:pt idx="294">
                  <c:v>76</c:v>
                </c:pt>
                <c:pt idx="295">
                  <c:v>43</c:v>
                </c:pt>
                <c:pt idx="296">
                  <c:v>26</c:v>
                </c:pt>
                <c:pt idx="297">
                  <c:v>190</c:v>
                </c:pt>
                <c:pt idx="298">
                  <c:v>113</c:v>
                </c:pt>
                <c:pt idx="299">
                  <c:v>151</c:v>
                </c:pt>
                <c:pt idx="300">
                  <c:v>191</c:v>
                </c:pt>
                <c:pt idx="301">
                  <c:v>166</c:v>
                </c:pt>
                <c:pt idx="302">
                  <c:v>96</c:v>
                </c:pt>
                <c:pt idx="303">
                  <c:v>89</c:v>
                </c:pt>
                <c:pt idx="304">
                  <c:v>55</c:v>
                </c:pt>
                <c:pt idx="305">
                  <c:v>58</c:v>
                </c:pt>
                <c:pt idx="306">
                  <c:v>137</c:v>
                </c:pt>
                <c:pt idx="307">
                  <c:v>135</c:v>
                </c:pt>
                <c:pt idx="308">
                  <c:v>56</c:v>
                </c:pt>
                <c:pt idx="309">
                  <c:v>82</c:v>
                </c:pt>
                <c:pt idx="310">
                  <c:v>197</c:v>
                </c:pt>
                <c:pt idx="311">
                  <c:v>86</c:v>
                </c:pt>
                <c:pt idx="312">
                  <c:v>21</c:v>
                </c:pt>
                <c:pt idx="313">
                  <c:v>160</c:v>
                </c:pt>
                <c:pt idx="314">
                  <c:v>72</c:v>
                </c:pt>
                <c:pt idx="315">
                  <c:v>55</c:v>
                </c:pt>
                <c:pt idx="316">
                  <c:v>147</c:v>
                </c:pt>
                <c:pt idx="317">
                  <c:v>98</c:v>
                </c:pt>
                <c:pt idx="318">
                  <c:v>106</c:v>
                </c:pt>
                <c:pt idx="319">
                  <c:v>120</c:v>
                </c:pt>
                <c:pt idx="320">
                  <c:v>127</c:v>
                </c:pt>
                <c:pt idx="321">
                  <c:v>163</c:v>
                </c:pt>
                <c:pt idx="322">
                  <c:v>101</c:v>
                </c:pt>
                <c:pt idx="323">
                  <c:v>65</c:v>
                </c:pt>
                <c:pt idx="324">
                  <c:v>132</c:v>
                </c:pt>
                <c:pt idx="325">
                  <c:v>120</c:v>
                </c:pt>
                <c:pt idx="326">
                  <c:v>35</c:v>
                </c:pt>
                <c:pt idx="327">
                  <c:v>106</c:v>
                </c:pt>
                <c:pt idx="328">
                  <c:v>179</c:v>
                </c:pt>
                <c:pt idx="329">
                  <c:v>135</c:v>
                </c:pt>
                <c:pt idx="330">
                  <c:v>48</c:v>
                </c:pt>
                <c:pt idx="331">
                  <c:v>153</c:v>
                </c:pt>
                <c:pt idx="332">
                  <c:v>14</c:v>
                </c:pt>
                <c:pt idx="333">
                  <c:v>132</c:v>
                </c:pt>
                <c:pt idx="334">
                  <c:v>98</c:v>
                </c:pt>
                <c:pt idx="335">
                  <c:v>175</c:v>
                </c:pt>
                <c:pt idx="336">
                  <c:v>85</c:v>
                </c:pt>
                <c:pt idx="337">
                  <c:v>191</c:v>
                </c:pt>
                <c:pt idx="338">
                  <c:v>124</c:v>
                </c:pt>
                <c:pt idx="339">
                  <c:v>70</c:v>
                </c:pt>
                <c:pt idx="340">
                  <c:v>151</c:v>
                </c:pt>
                <c:pt idx="341">
                  <c:v>106</c:v>
                </c:pt>
                <c:pt idx="342">
                  <c:v>12</c:v>
                </c:pt>
                <c:pt idx="343">
                  <c:v>162</c:v>
                </c:pt>
                <c:pt idx="344">
                  <c:v>31</c:v>
                </c:pt>
                <c:pt idx="345">
                  <c:v>127</c:v>
                </c:pt>
                <c:pt idx="346">
                  <c:v>94</c:v>
                </c:pt>
                <c:pt idx="347">
                  <c:v>143</c:v>
                </c:pt>
                <c:pt idx="348">
                  <c:v>128</c:v>
                </c:pt>
                <c:pt idx="349">
                  <c:v>97</c:v>
                </c:pt>
                <c:pt idx="350">
                  <c:v>32</c:v>
                </c:pt>
                <c:pt idx="351">
                  <c:v>97</c:v>
                </c:pt>
                <c:pt idx="352">
                  <c:v>165</c:v>
                </c:pt>
                <c:pt idx="353">
                  <c:v>187</c:v>
                </c:pt>
                <c:pt idx="354">
                  <c:v>7</c:v>
                </c:pt>
                <c:pt idx="355">
                  <c:v>186</c:v>
                </c:pt>
                <c:pt idx="356">
                  <c:v>147</c:v>
                </c:pt>
                <c:pt idx="357">
                  <c:v>37</c:v>
                </c:pt>
                <c:pt idx="358">
                  <c:v>130</c:v>
                </c:pt>
                <c:pt idx="359">
                  <c:v>52</c:v>
                </c:pt>
                <c:pt idx="360">
                  <c:v>158</c:v>
                </c:pt>
                <c:pt idx="361">
                  <c:v>3</c:v>
                </c:pt>
                <c:pt idx="362">
                  <c:v>10</c:v>
                </c:pt>
                <c:pt idx="363">
                  <c:v>72</c:v>
                </c:pt>
                <c:pt idx="364">
                  <c:v>71</c:v>
                </c:pt>
                <c:pt idx="365">
                  <c:v>170</c:v>
                </c:pt>
                <c:pt idx="366">
                  <c:v>199</c:v>
                </c:pt>
                <c:pt idx="367">
                  <c:v>52</c:v>
                </c:pt>
                <c:pt idx="368">
                  <c:v>177</c:v>
                </c:pt>
                <c:pt idx="369">
                  <c:v>176</c:v>
                </c:pt>
                <c:pt idx="370">
                  <c:v>175</c:v>
                </c:pt>
                <c:pt idx="371">
                  <c:v>126</c:v>
                </c:pt>
                <c:pt idx="372">
                  <c:v>146</c:v>
                </c:pt>
                <c:pt idx="373">
                  <c:v>68</c:v>
                </c:pt>
                <c:pt idx="374">
                  <c:v>78</c:v>
                </c:pt>
                <c:pt idx="375">
                  <c:v>8</c:v>
                </c:pt>
                <c:pt idx="376">
                  <c:v>134</c:v>
                </c:pt>
                <c:pt idx="377">
                  <c:v>193</c:v>
                </c:pt>
                <c:pt idx="378">
                  <c:v>1</c:v>
                </c:pt>
                <c:pt idx="379">
                  <c:v>154</c:v>
                </c:pt>
                <c:pt idx="380">
                  <c:v>184</c:v>
                </c:pt>
                <c:pt idx="381">
                  <c:v>55</c:v>
                </c:pt>
                <c:pt idx="382">
                  <c:v>2</c:v>
                </c:pt>
                <c:pt idx="383">
                  <c:v>17</c:v>
                </c:pt>
                <c:pt idx="384">
                  <c:v>130</c:v>
                </c:pt>
                <c:pt idx="385">
                  <c:v>94</c:v>
                </c:pt>
                <c:pt idx="386">
                  <c:v>35</c:v>
                </c:pt>
                <c:pt idx="387">
                  <c:v>66</c:v>
                </c:pt>
                <c:pt idx="388">
                  <c:v>93</c:v>
                </c:pt>
                <c:pt idx="389">
                  <c:v>88</c:v>
                </c:pt>
                <c:pt idx="390">
                  <c:v>12</c:v>
                </c:pt>
                <c:pt idx="391">
                  <c:v>122</c:v>
                </c:pt>
                <c:pt idx="392">
                  <c:v>107</c:v>
                </c:pt>
                <c:pt idx="393">
                  <c:v>24</c:v>
                </c:pt>
                <c:pt idx="394">
                  <c:v>112</c:v>
                </c:pt>
                <c:pt idx="395">
                  <c:v>5</c:v>
                </c:pt>
                <c:pt idx="396">
                  <c:v>178</c:v>
                </c:pt>
                <c:pt idx="397">
                  <c:v>188</c:v>
                </c:pt>
                <c:pt idx="398">
                  <c:v>104</c:v>
                </c:pt>
                <c:pt idx="399">
                  <c:v>50</c:v>
                </c:pt>
                <c:pt idx="400">
                  <c:v>61</c:v>
                </c:pt>
                <c:pt idx="401">
                  <c:v>135</c:v>
                </c:pt>
                <c:pt idx="402">
                  <c:v>66</c:v>
                </c:pt>
                <c:pt idx="403">
                  <c:v>71</c:v>
                </c:pt>
                <c:pt idx="404">
                  <c:v>23</c:v>
                </c:pt>
                <c:pt idx="405">
                  <c:v>50</c:v>
                </c:pt>
                <c:pt idx="406">
                  <c:v>122</c:v>
                </c:pt>
                <c:pt idx="407">
                  <c:v>92</c:v>
                </c:pt>
                <c:pt idx="408">
                  <c:v>181</c:v>
                </c:pt>
                <c:pt idx="409">
                  <c:v>104</c:v>
                </c:pt>
                <c:pt idx="410">
                  <c:v>79</c:v>
                </c:pt>
                <c:pt idx="411">
                  <c:v>190</c:v>
                </c:pt>
                <c:pt idx="412">
                  <c:v>196</c:v>
                </c:pt>
                <c:pt idx="413">
                  <c:v>153</c:v>
                </c:pt>
                <c:pt idx="414">
                  <c:v>148</c:v>
                </c:pt>
                <c:pt idx="415">
                  <c:v>66</c:v>
                </c:pt>
                <c:pt idx="416">
                  <c:v>21</c:v>
                </c:pt>
                <c:pt idx="417">
                  <c:v>113</c:v>
                </c:pt>
                <c:pt idx="418">
                  <c:v>19</c:v>
                </c:pt>
                <c:pt idx="419">
                  <c:v>13</c:v>
                </c:pt>
                <c:pt idx="420">
                  <c:v>160</c:v>
                </c:pt>
                <c:pt idx="421">
                  <c:v>114</c:v>
                </c:pt>
                <c:pt idx="422">
                  <c:v>173</c:v>
                </c:pt>
                <c:pt idx="423">
                  <c:v>10</c:v>
                </c:pt>
                <c:pt idx="424">
                  <c:v>83</c:v>
                </c:pt>
                <c:pt idx="425">
                  <c:v>23</c:v>
                </c:pt>
                <c:pt idx="426">
                  <c:v>159</c:v>
                </c:pt>
                <c:pt idx="427">
                  <c:v>121</c:v>
                </c:pt>
                <c:pt idx="428">
                  <c:v>61</c:v>
                </c:pt>
                <c:pt idx="429">
                  <c:v>178</c:v>
                </c:pt>
                <c:pt idx="430">
                  <c:v>191</c:v>
                </c:pt>
                <c:pt idx="431">
                  <c:v>19</c:v>
                </c:pt>
                <c:pt idx="432">
                  <c:v>87</c:v>
                </c:pt>
                <c:pt idx="433">
                  <c:v>3</c:v>
                </c:pt>
                <c:pt idx="434">
                  <c:v>22</c:v>
                </c:pt>
                <c:pt idx="435">
                  <c:v>77</c:v>
                </c:pt>
                <c:pt idx="436">
                  <c:v>196</c:v>
                </c:pt>
                <c:pt idx="437">
                  <c:v>179</c:v>
                </c:pt>
                <c:pt idx="438">
                  <c:v>15</c:v>
                </c:pt>
                <c:pt idx="439">
                  <c:v>106</c:v>
                </c:pt>
                <c:pt idx="440">
                  <c:v>121</c:v>
                </c:pt>
                <c:pt idx="441">
                  <c:v>47</c:v>
                </c:pt>
                <c:pt idx="442">
                  <c:v>76</c:v>
                </c:pt>
                <c:pt idx="443">
                  <c:v>57</c:v>
                </c:pt>
                <c:pt idx="444">
                  <c:v>154</c:v>
                </c:pt>
                <c:pt idx="445">
                  <c:v>38</c:v>
                </c:pt>
                <c:pt idx="446">
                  <c:v>147</c:v>
                </c:pt>
                <c:pt idx="447">
                  <c:v>159</c:v>
                </c:pt>
                <c:pt idx="448">
                  <c:v>168</c:v>
                </c:pt>
                <c:pt idx="449">
                  <c:v>147</c:v>
                </c:pt>
                <c:pt idx="450">
                  <c:v>110</c:v>
                </c:pt>
                <c:pt idx="451">
                  <c:v>3</c:v>
                </c:pt>
                <c:pt idx="452">
                  <c:v>192</c:v>
                </c:pt>
                <c:pt idx="453">
                  <c:v>24</c:v>
                </c:pt>
                <c:pt idx="454">
                  <c:v>34</c:v>
                </c:pt>
                <c:pt idx="455">
                  <c:v>138</c:v>
                </c:pt>
                <c:pt idx="456">
                  <c:v>36</c:v>
                </c:pt>
                <c:pt idx="457">
                  <c:v>166</c:v>
                </c:pt>
                <c:pt idx="458">
                  <c:v>74</c:v>
                </c:pt>
                <c:pt idx="459">
                  <c:v>26</c:v>
                </c:pt>
                <c:pt idx="460">
                  <c:v>25</c:v>
                </c:pt>
                <c:pt idx="461">
                  <c:v>40</c:v>
                </c:pt>
                <c:pt idx="462">
                  <c:v>116</c:v>
                </c:pt>
                <c:pt idx="463">
                  <c:v>161</c:v>
                </c:pt>
                <c:pt idx="464">
                  <c:v>121</c:v>
                </c:pt>
                <c:pt idx="465">
                  <c:v>12</c:v>
                </c:pt>
                <c:pt idx="466">
                  <c:v>96</c:v>
                </c:pt>
                <c:pt idx="467">
                  <c:v>108</c:v>
                </c:pt>
                <c:pt idx="468">
                  <c:v>178</c:v>
                </c:pt>
                <c:pt idx="469">
                  <c:v>128</c:v>
                </c:pt>
                <c:pt idx="470">
                  <c:v>152</c:v>
                </c:pt>
                <c:pt idx="471">
                  <c:v>115</c:v>
                </c:pt>
                <c:pt idx="472">
                  <c:v>132</c:v>
                </c:pt>
                <c:pt idx="473">
                  <c:v>30</c:v>
                </c:pt>
                <c:pt idx="474">
                  <c:v>88</c:v>
                </c:pt>
                <c:pt idx="475">
                  <c:v>200</c:v>
                </c:pt>
                <c:pt idx="476">
                  <c:v>5</c:v>
                </c:pt>
                <c:pt idx="477">
                  <c:v>9</c:v>
                </c:pt>
                <c:pt idx="478">
                  <c:v>150</c:v>
                </c:pt>
                <c:pt idx="479">
                  <c:v>5</c:v>
                </c:pt>
                <c:pt idx="480">
                  <c:v>174</c:v>
                </c:pt>
                <c:pt idx="481">
                  <c:v>14</c:v>
                </c:pt>
                <c:pt idx="482">
                  <c:v>94</c:v>
                </c:pt>
                <c:pt idx="483">
                  <c:v>137</c:v>
                </c:pt>
                <c:pt idx="484">
                  <c:v>5</c:v>
                </c:pt>
                <c:pt idx="485">
                  <c:v>88</c:v>
                </c:pt>
                <c:pt idx="486">
                  <c:v>89</c:v>
                </c:pt>
                <c:pt idx="487">
                  <c:v>70</c:v>
                </c:pt>
                <c:pt idx="488">
                  <c:v>196</c:v>
                </c:pt>
                <c:pt idx="489">
                  <c:v>140</c:v>
                </c:pt>
                <c:pt idx="490">
                  <c:v>180</c:v>
                </c:pt>
                <c:pt idx="491">
                  <c:v>166</c:v>
                </c:pt>
                <c:pt idx="492">
                  <c:v>147</c:v>
                </c:pt>
                <c:pt idx="493">
                  <c:v>36</c:v>
                </c:pt>
                <c:pt idx="494">
                  <c:v>173</c:v>
                </c:pt>
                <c:pt idx="495">
                  <c:v>11</c:v>
                </c:pt>
                <c:pt idx="496">
                  <c:v>3</c:v>
                </c:pt>
                <c:pt idx="497">
                  <c:v>199</c:v>
                </c:pt>
                <c:pt idx="498">
                  <c:v>31</c:v>
                </c:pt>
                <c:pt idx="499">
                  <c:v>199</c:v>
                </c:pt>
                <c:pt idx="500">
                  <c:v>165</c:v>
                </c:pt>
                <c:pt idx="501">
                  <c:v>180</c:v>
                </c:pt>
                <c:pt idx="502">
                  <c:v>76</c:v>
                </c:pt>
                <c:pt idx="503">
                  <c:v>68</c:v>
                </c:pt>
                <c:pt idx="504">
                  <c:v>192</c:v>
                </c:pt>
                <c:pt idx="505">
                  <c:v>118</c:v>
                </c:pt>
                <c:pt idx="506">
                  <c:v>141</c:v>
                </c:pt>
                <c:pt idx="507">
                  <c:v>187</c:v>
                </c:pt>
                <c:pt idx="508">
                  <c:v>50</c:v>
                </c:pt>
                <c:pt idx="509">
                  <c:v>23</c:v>
                </c:pt>
                <c:pt idx="510">
                  <c:v>32</c:v>
                </c:pt>
                <c:pt idx="511">
                  <c:v>105</c:v>
                </c:pt>
                <c:pt idx="512">
                  <c:v>171</c:v>
                </c:pt>
                <c:pt idx="513">
                  <c:v>151</c:v>
                </c:pt>
                <c:pt idx="514">
                  <c:v>25</c:v>
                </c:pt>
                <c:pt idx="515">
                  <c:v>55</c:v>
                </c:pt>
                <c:pt idx="516">
                  <c:v>89</c:v>
                </c:pt>
                <c:pt idx="517">
                  <c:v>149</c:v>
                </c:pt>
                <c:pt idx="518">
                  <c:v>126</c:v>
                </c:pt>
                <c:pt idx="519">
                  <c:v>183</c:v>
                </c:pt>
                <c:pt idx="520">
                  <c:v>25</c:v>
                </c:pt>
                <c:pt idx="521">
                  <c:v>81</c:v>
                </c:pt>
                <c:pt idx="522">
                  <c:v>15</c:v>
                </c:pt>
                <c:pt idx="523">
                  <c:v>166</c:v>
                </c:pt>
                <c:pt idx="524">
                  <c:v>6</c:v>
                </c:pt>
                <c:pt idx="525">
                  <c:v>7</c:v>
                </c:pt>
                <c:pt idx="526">
                  <c:v>175</c:v>
                </c:pt>
                <c:pt idx="527">
                  <c:v>35</c:v>
                </c:pt>
                <c:pt idx="528">
                  <c:v>35</c:v>
                </c:pt>
                <c:pt idx="529">
                  <c:v>199</c:v>
                </c:pt>
                <c:pt idx="530">
                  <c:v>80</c:v>
                </c:pt>
                <c:pt idx="531">
                  <c:v>118</c:v>
                </c:pt>
                <c:pt idx="532">
                  <c:v>83</c:v>
                </c:pt>
                <c:pt idx="533">
                  <c:v>35</c:v>
                </c:pt>
                <c:pt idx="534">
                  <c:v>67</c:v>
                </c:pt>
                <c:pt idx="535">
                  <c:v>54</c:v>
                </c:pt>
                <c:pt idx="536">
                  <c:v>25</c:v>
                </c:pt>
                <c:pt idx="537">
                  <c:v>91</c:v>
                </c:pt>
                <c:pt idx="538">
                  <c:v>174</c:v>
                </c:pt>
                <c:pt idx="539">
                  <c:v>149</c:v>
                </c:pt>
                <c:pt idx="540">
                  <c:v>6</c:v>
                </c:pt>
                <c:pt idx="541">
                  <c:v>162</c:v>
                </c:pt>
                <c:pt idx="542">
                  <c:v>61</c:v>
                </c:pt>
                <c:pt idx="543">
                  <c:v>128</c:v>
                </c:pt>
                <c:pt idx="544">
                  <c:v>189</c:v>
                </c:pt>
                <c:pt idx="545">
                  <c:v>124</c:v>
                </c:pt>
                <c:pt idx="546">
                  <c:v>27</c:v>
                </c:pt>
                <c:pt idx="547">
                  <c:v>172</c:v>
                </c:pt>
                <c:pt idx="548">
                  <c:v>86</c:v>
                </c:pt>
                <c:pt idx="549">
                  <c:v>158</c:v>
                </c:pt>
                <c:pt idx="550">
                  <c:v>93</c:v>
                </c:pt>
                <c:pt idx="551">
                  <c:v>166</c:v>
                </c:pt>
                <c:pt idx="552">
                  <c:v>114</c:v>
                </c:pt>
                <c:pt idx="553">
                  <c:v>183</c:v>
                </c:pt>
                <c:pt idx="554">
                  <c:v>187</c:v>
                </c:pt>
                <c:pt idx="555">
                  <c:v>68</c:v>
                </c:pt>
                <c:pt idx="556">
                  <c:v>108</c:v>
                </c:pt>
                <c:pt idx="557">
                  <c:v>125</c:v>
                </c:pt>
                <c:pt idx="558">
                  <c:v>22</c:v>
                </c:pt>
                <c:pt idx="559">
                  <c:v>145</c:v>
                </c:pt>
                <c:pt idx="560">
                  <c:v>127</c:v>
                </c:pt>
                <c:pt idx="561">
                  <c:v>60</c:v>
                </c:pt>
                <c:pt idx="562">
                  <c:v>70</c:v>
                </c:pt>
                <c:pt idx="563">
                  <c:v>13</c:v>
                </c:pt>
                <c:pt idx="564">
                  <c:v>68</c:v>
                </c:pt>
                <c:pt idx="565">
                  <c:v>164</c:v>
                </c:pt>
                <c:pt idx="566">
                  <c:v>16</c:v>
                </c:pt>
                <c:pt idx="567">
                  <c:v>98</c:v>
                </c:pt>
                <c:pt idx="568">
                  <c:v>59</c:v>
                </c:pt>
                <c:pt idx="569">
                  <c:v>101</c:v>
                </c:pt>
                <c:pt idx="570">
                  <c:v>11</c:v>
                </c:pt>
                <c:pt idx="571">
                  <c:v>140</c:v>
                </c:pt>
                <c:pt idx="572">
                  <c:v>93</c:v>
                </c:pt>
                <c:pt idx="573">
                  <c:v>77</c:v>
                </c:pt>
                <c:pt idx="574">
                  <c:v>67</c:v>
                </c:pt>
                <c:pt idx="575">
                  <c:v>163</c:v>
                </c:pt>
                <c:pt idx="576">
                  <c:v>99</c:v>
                </c:pt>
                <c:pt idx="577">
                  <c:v>152</c:v>
                </c:pt>
                <c:pt idx="578">
                  <c:v>51</c:v>
                </c:pt>
                <c:pt idx="579">
                  <c:v>162</c:v>
                </c:pt>
                <c:pt idx="580">
                  <c:v>82</c:v>
                </c:pt>
                <c:pt idx="581">
                  <c:v>30</c:v>
                </c:pt>
                <c:pt idx="582">
                  <c:v>4</c:v>
                </c:pt>
                <c:pt idx="583">
                  <c:v>191</c:v>
                </c:pt>
                <c:pt idx="584">
                  <c:v>40</c:v>
                </c:pt>
                <c:pt idx="585">
                  <c:v>11</c:v>
                </c:pt>
                <c:pt idx="586">
                  <c:v>40</c:v>
                </c:pt>
                <c:pt idx="587">
                  <c:v>12</c:v>
                </c:pt>
                <c:pt idx="588">
                  <c:v>172</c:v>
                </c:pt>
                <c:pt idx="589">
                  <c:v>65</c:v>
                </c:pt>
                <c:pt idx="590">
                  <c:v>42</c:v>
                </c:pt>
                <c:pt idx="591">
                  <c:v>16</c:v>
                </c:pt>
                <c:pt idx="592">
                  <c:v>71</c:v>
                </c:pt>
                <c:pt idx="593">
                  <c:v>173</c:v>
                </c:pt>
                <c:pt idx="594">
                  <c:v>53</c:v>
                </c:pt>
                <c:pt idx="595">
                  <c:v>66</c:v>
                </c:pt>
                <c:pt idx="596">
                  <c:v>78</c:v>
                </c:pt>
                <c:pt idx="597">
                  <c:v>115</c:v>
                </c:pt>
                <c:pt idx="598">
                  <c:v>188</c:v>
                </c:pt>
                <c:pt idx="599">
                  <c:v>151</c:v>
                </c:pt>
                <c:pt idx="600">
                  <c:v>154</c:v>
                </c:pt>
                <c:pt idx="601">
                  <c:v>29</c:v>
                </c:pt>
                <c:pt idx="602">
                  <c:v>41</c:v>
                </c:pt>
                <c:pt idx="603">
                  <c:v>200</c:v>
                </c:pt>
                <c:pt idx="604">
                  <c:v>53</c:v>
                </c:pt>
                <c:pt idx="605">
                  <c:v>144</c:v>
                </c:pt>
                <c:pt idx="606">
                  <c:v>154</c:v>
                </c:pt>
                <c:pt idx="607">
                  <c:v>46</c:v>
                </c:pt>
                <c:pt idx="608">
                  <c:v>189</c:v>
                </c:pt>
                <c:pt idx="609">
                  <c:v>153</c:v>
                </c:pt>
                <c:pt idx="610">
                  <c:v>160</c:v>
                </c:pt>
                <c:pt idx="611">
                  <c:v>15</c:v>
                </c:pt>
                <c:pt idx="612">
                  <c:v>11</c:v>
                </c:pt>
                <c:pt idx="613">
                  <c:v>158</c:v>
                </c:pt>
                <c:pt idx="614">
                  <c:v>160</c:v>
                </c:pt>
                <c:pt idx="615">
                  <c:v>163</c:v>
                </c:pt>
                <c:pt idx="616">
                  <c:v>46</c:v>
                </c:pt>
                <c:pt idx="617">
                  <c:v>65</c:v>
                </c:pt>
                <c:pt idx="618">
                  <c:v>143</c:v>
                </c:pt>
                <c:pt idx="619">
                  <c:v>20</c:v>
                </c:pt>
                <c:pt idx="620">
                  <c:v>87</c:v>
                </c:pt>
                <c:pt idx="621">
                  <c:v>89</c:v>
                </c:pt>
                <c:pt idx="622">
                  <c:v>165</c:v>
                </c:pt>
                <c:pt idx="623">
                  <c:v>141</c:v>
                </c:pt>
                <c:pt idx="624">
                  <c:v>139</c:v>
                </c:pt>
                <c:pt idx="625">
                  <c:v>39</c:v>
                </c:pt>
                <c:pt idx="626">
                  <c:v>182</c:v>
                </c:pt>
                <c:pt idx="627">
                  <c:v>132</c:v>
                </c:pt>
                <c:pt idx="628">
                  <c:v>197</c:v>
                </c:pt>
                <c:pt idx="629">
                  <c:v>28</c:v>
                </c:pt>
                <c:pt idx="630">
                  <c:v>93</c:v>
                </c:pt>
                <c:pt idx="631">
                  <c:v>105</c:v>
                </c:pt>
                <c:pt idx="632">
                  <c:v>168</c:v>
                </c:pt>
                <c:pt idx="633">
                  <c:v>2</c:v>
                </c:pt>
                <c:pt idx="634">
                  <c:v>109</c:v>
                </c:pt>
                <c:pt idx="635">
                  <c:v>27</c:v>
                </c:pt>
                <c:pt idx="636">
                  <c:v>95</c:v>
                </c:pt>
                <c:pt idx="637">
                  <c:v>187</c:v>
                </c:pt>
                <c:pt idx="638">
                  <c:v>152</c:v>
                </c:pt>
                <c:pt idx="639">
                  <c:v>166</c:v>
                </c:pt>
                <c:pt idx="640">
                  <c:v>65</c:v>
                </c:pt>
                <c:pt idx="641">
                  <c:v>174</c:v>
                </c:pt>
                <c:pt idx="642">
                  <c:v>82</c:v>
                </c:pt>
                <c:pt idx="643">
                  <c:v>103</c:v>
                </c:pt>
                <c:pt idx="644">
                  <c:v>48</c:v>
                </c:pt>
                <c:pt idx="645">
                  <c:v>18</c:v>
                </c:pt>
                <c:pt idx="646">
                  <c:v>104</c:v>
                </c:pt>
                <c:pt idx="647">
                  <c:v>79</c:v>
                </c:pt>
                <c:pt idx="648">
                  <c:v>107</c:v>
                </c:pt>
                <c:pt idx="649">
                  <c:v>187</c:v>
                </c:pt>
                <c:pt idx="650">
                  <c:v>30</c:v>
                </c:pt>
                <c:pt idx="651">
                  <c:v>196</c:v>
                </c:pt>
                <c:pt idx="652">
                  <c:v>59</c:v>
                </c:pt>
                <c:pt idx="653">
                  <c:v>5</c:v>
                </c:pt>
                <c:pt idx="654">
                  <c:v>125</c:v>
                </c:pt>
                <c:pt idx="655">
                  <c:v>16</c:v>
                </c:pt>
                <c:pt idx="656">
                  <c:v>83</c:v>
                </c:pt>
                <c:pt idx="657">
                  <c:v>103</c:v>
                </c:pt>
                <c:pt idx="658">
                  <c:v>159</c:v>
                </c:pt>
                <c:pt idx="659">
                  <c:v>54</c:v>
                </c:pt>
                <c:pt idx="660">
                  <c:v>66</c:v>
                </c:pt>
                <c:pt idx="661">
                  <c:v>20</c:v>
                </c:pt>
                <c:pt idx="662">
                  <c:v>127</c:v>
                </c:pt>
                <c:pt idx="663">
                  <c:v>164</c:v>
                </c:pt>
                <c:pt idx="664">
                  <c:v>176</c:v>
                </c:pt>
                <c:pt idx="665">
                  <c:v>46</c:v>
                </c:pt>
                <c:pt idx="666">
                  <c:v>19</c:v>
                </c:pt>
                <c:pt idx="667">
                  <c:v>138</c:v>
                </c:pt>
                <c:pt idx="668">
                  <c:v>10</c:v>
                </c:pt>
                <c:pt idx="669">
                  <c:v>13</c:v>
                </c:pt>
                <c:pt idx="670">
                  <c:v>117</c:v>
                </c:pt>
                <c:pt idx="671">
                  <c:v>105</c:v>
                </c:pt>
                <c:pt idx="672">
                  <c:v>165</c:v>
                </c:pt>
                <c:pt idx="673">
                  <c:v>200</c:v>
                </c:pt>
                <c:pt idx="674">
                  <c:v>198</c:v>
                </c:pt>
                <c:pt idx="675">
                  <c:v>10</c:v>
                </c:pt>
                <c:pt idx="676">
                  <c:v>55</c:v>
                </c:pt>
                <c:pt idx="677">
                  <c:v>134</c:v>
                </c:pt>
                <c:pt idx="678">
                  <c:v>137</c:v>
                </c:pt>
                <c:pt idx="679">
                  <c:v>27</c:v>
                </c:pt>
                <c:pt idx="680">
                  <c:v>91</c:v>
                </c:pt>
                <c:pt idx="681">
                  <c:v>25</c:v>
                </c:pt>
                <c:pt idx="682">
                  <c:v>147</c:v>
                </c:pt>
                <c:pt idx="683">
                  <c:v>151</c:v>
                </c:pt>
                <c:pt idx="684">
                  <c:v>159</c:v>
                </c:pt>
                <c:pt idx="685">
                  <c:v>113</c:v>
                </c:pt>
                <c:pt idx="686">
                  <c:v>116</c:v>
                </c:pt>
                <c:pt idx="687">
                  <c:v>82</c:v>
                </c:pt>
                <c:pt idx="688">
                  <c:v>181</c:v>
                </c:pt>
                <c:pt idx="689">
                  <c:v>62</c:v>
                </c:pt>
                <c:pt idx="690">
                  <c:v>146</c:v>
                </c:pt>
                <c:pt idx="691">
                  <c:v>172</c:v>
                </c:pt>
                <c:pt idx="692">
                  <c:v>94</c:v>
                </c:pt>
                <c:pt idx="693">
                  <c:v>97</c:v>
                </c:pt>
                <c:pt idx="694">
                  <c:v>147</c:v>
                </c:pt>
                <c:pt idx="695">
                  <c:v>123</c:v>
                </c:pt>
                <c:pt idx="696">
                  <c:v>46</c:v>
                </c:pt>
                <c:pt idx="697">
                  <c:v>93</c:v>
                </c:pt>
                <c:pt idx="698">
                  <c:v>47</c:v>
                </c:pt>
                <c:pt idx="699">
                  <c:v>12</c:v>
                </c:pt>
                <c:pt idx="700">
                  <c:v>138</c:v>
                </c:pt>
                <c:pt idx="701">
                  <c:v>102</c:v>
                </c:pt>
                <c:pt idx="702">
                  <c:v>98</c:v>
                </c:pt>
                <c:pt idx="703">
                  <c:v>127</c:v>
                </c:pt>
                <c:pt idx="704">
                  <c:v>84</c:v>
                </c:pt>
                <c:pt idx="705">
                  <c:v>128</c:v>
                </c:pt>
                <c:pt idx="706">
                  <c:v>183</c:v>
                </c:pt>
                <c:pt idx="707">
                  <c:v>150</c:v>
                </c:pt>
                <c:pt idx="708">
                  <c:v>38</c:v>
                </c:pt>
                <c:pt idx="709">
                  <c:v>81</c:v>
                </c:pt>
                <c:pt idx="710">
                  <c:v>176</c:v>
                </c:pt>
                <c:pt idx="711">
                  <c:v>180</c:v>
                </c:pt>
                <c:pt idx="712">
                  <c:v>64</c:v>
                </c:pt>
                <c:pt idx="713">
                  <c:v>144</c:v>
                </c:pt>
                <c:pt idx="714">
                  <c:v>153</c:v>
                </c:pt>
                <c:pt idx="715">
                  <c:v>57</c:v>
                </c:pt>
                <c:pt idx="716">
                  <c:v>182</c:v>
                </c:pt>
                <c:pt idx="717">
                  <c:v>1</c:v>
                </c:pt>
                <c:pt idx="718">
                  <c:v>177</c:v>
                </c:pt>
                <c:pt idx="719">
                  <c:v>71</c:v>
                </c:pt>
                <c:pt idx="720">
                  <c:v>193</c:v>
                </c:pt>
                <c:pt idx="721">
                  <c:v>131</c:v>
                </c:pt>
                <c:pt idx="722">
                  <c:v>181</c:v>
                </c:pt>
                <c:pt idx="723">
                  <c:v>110</c:v>
                </c:pt>
                <c:pt idx="724">
                  <c:v>60</c:v>
                </c:pt>
                <c:pt idx="725">
                  <c:v>178</c:v>
                </c:pt>
                <c:pt idx="726">
                  <c:v>94</c:v>
                </c:pt>
                <c:pt idx="727">
                  <c:v>100</c:v>
                </c:pt>
                <c:pt idx="728">
                  <c:v>23</c:v>
                </c:pt>
                <c:pt idx="729">
                  <c:v>29</c:v>
                </c:pt>
                <c:pt idx="730">
                  <c:v>43</c:v>
                </c:pt>
                <c:pt idx="731">
                  <c:v>102</c:v>
                </c:pt>
                <c:pt idx="732">
                  <c:v>118</c:v>
                </c:pt>
                <c:pt idx="733">
                  <c:v>46</c:v>
                </c:pt>
                <c:pt idx="734">
                  <c:v>120</c:v>
                </c:pt>
                <c:pt idx="735">
                  <c:v>83</c:v>
                </c:pt>
                <c:pt idx="736">
                  <c:v>150</c:v>
                </c:pt>
                <c:pt idx="737">
                  <c:v>130</c:v>
                </c:pt>
                <c:pt idx="738">
                  <c:v>55</c:v>
                </c:pt>
                <c:pt idx="739">
                  <c:v>59</c:v>
                </c:pt>
                <c:pt idx="740">
                  <c:v>41</c:v>
                </c:pt>
                <c:pt idx="741">
                  <c:v>151</c:v>
                </c:pt>
                <c:pt idx="742">
                  <c:v>1</c:v>
                </c:pt>
                <c:pt idx="743">
                  <c:v>174</c:v>
                </c:pt>
                <c:pt idx="744">
                  <c:v>175</c:v>
                </c:pt>
                <c:pt idx="745">
                  <c:v>140</c:v>
                </c:pt>
                <c:pt idx="746">
                  <c:v>114</c:v>
                </c:pt>
                <c:pt idx="747">
                  <c:v>98</c:v>
                </c:pt>
                <c:pt idx="748">
                  <c:v>117</c:v>
                </c:pt>
                <c:pt idx="749">
                  <c:v>17</c:v>
                </c:pt>
                <c:pt idx="750">
                  <c:v>72</c:v>
                </c:pt>
                <c:pt idx="751">
                  <c:v>7</c:v>
                </c:pt>
                <c:pt idx="752">
                  <c:v>12</c:v>
                </c:pt>
                <c:pt idx="753">
                  <c:v>129</c:v>
                </c:pt>
                <c:pt idx="754">
                  <c:v>48</c:v>
                </c:pt>
                <c:pt idx="755">
                  <c:v>181</c:v>
                </c:pt>
                <c:pt idx="756">
                  <c:v>168</c:v>
                </c:pt>
                <c:pt idx="757">
                  <c:v>152</c:v>
                </c:pt>
                <c:pt idx="758">
                  <c:v>74</c:v>
                </c:pt>
                <c:pt idx="759">
                  <c:v>59</c:v>
                </c:pt>
                <c:pt idx="760">
                  <c:v>125</c:v>
                </c:pt>
                <c:pt idx="761">
                  <c:v>137</c:v>
                </c:pt>
                <c:pt idx="762">
                  <c:v>85</c:v>
                </c:pt>
                <c:pt idx="763">
                  <c:v>106</c:v>
                </c:pt>
                <c:pt idx="764">
                  <c:v>161</c:v>
                </c:pt>
                <c:pt idx="765">
                  <c:v>141</c:v>
                </c:pt>
                <c:pt idx="766">
                  <c:v>130</c:v>
                </c:pt>
                <c:pt idx="767">
                  <c:v>168</c:v>
                </c:pt>
                <c:pt idx="768">
                  <c:v>147</c:v>
                </c:pt>
                <c:pt idx="769">
                  <c:v>170</c:v>
                </c:pt>
                <c:pt idx="770">
                  <c:v>50</c:v>
                </c:pt>
                <c:pt idx="771">
                  <c:v>66</c:v>
                </c:pt>
                <c:pt idx="772">
                  <c:v>157</c:v>
                </c:pt>
                <c:pt idx="773">
                  <c:v>191</c:v>
                </c:pt>
                <c:pt idx="774">
                  <c:v>25</c:v>
                </c:pt>
                <c:pt idx="775">
                  <c:v>97</c:v>
                </c:pt>
                <c:pt idx="776">
                  <c:v>129</c:v>
                </c:pt>
                <c:pt idx="777">
                  <c:v>134</c:v>
                </c:pt>
                <c:pt idx="778">
                  <c:v>153</c:v>
                </c:pt>
                <c:pt idx="779">
                  <c:v>138</c:v>
                </c:pt>
                <c:pt idx="780">
                  <c:v>92</c:v>
                </c:pt>
                <c:pt idx="781">
                  <c:v>133</c:v>
                </c:pt>
                <c:pt idx="782">
                  <c:v>138</c:v>
                </c:pt>
                <c:pt idx="783">
                  <c:v>14</c:v>
                </c:pt>
                <c:pt idx="784">
                  <c:v>42</c:v>
                </c:pt>
                <c:pt idx="785">
                  <c:v>32</c:v>
                </c:pt>
                <c:pt idx="786">
                  <c:v>4</c:v>
                </c:pt>
                <c:pt idx="787">
                  <c:v>118</c:v>
                </c:pt>
                <c:pt idx="788">
                  <c:v>79</c:v>
                </c:pt>
                <c:pt idx="789">
                  <c:v>98</c:v>
                </c:pt>
                <c:pt idx="790">
                  <c:v>107</c:v>
                </c:pt>
                <c:pt idx="791">
                  <c:v>38</c:v>
                </c:pt>
                <c:pt idx="792">
                  <c:v>78</c:v>
                </c:pt>
                <c:pt idx="793">
                  <c:v>110</c:v>
                </c:pt>
                <c:pt idx="794">
                  <c:v>177</c:v>
                </c:pt>
                <c:pt idx="795">
                  <c:v>52</c:v>
                </c:pt>
                <c:pt idx="796">
                  <c:v>50</c:v>
                </c:pt>
                <c:pt idx="797">
                  <c:v>2</c:v>
                </c:pt>
                <c:pt idx="798">
                  <c:v>153</c:v>
                </c:pt>
                <c:pt idx="799">
                  <c:v>71</c:v>
                </c:pt>
                <c:pt idx="800">
                  <c:v>18</c:v>
                </c:pt>
                <c:pt idx="801">
                  <c:v>85</c:v>
                </c:pt>
                <c:pt idx="802">
                  <c:v>75</c:v>
                </c:pt>
                <c:pt idx="803">
                  <c:v>53</c:v>
                </c:pt>
                <c:pt idx="804">
                  <c:v>22</c:v>
                </c:pt>
                <c:pt idx="805">
                  <c:v>131</c:v>
                </c:pt>
                <c:pt idx="806">
                  <c:v>26</c:v>
                </c:pt>
                <c:pt idx="807">
                  <c:v>69</c:v>
                </c:pt>
                <c:pt idx="808">
                  <c:v>41</c:v>
                </c:pt>
                <c:pt idx="809">
                  <c:v>84</c:v>
                </c:pt>
                <c:pt idx="810">
                  <c:v>81</c:v>
                </c:pt>
                <c:pt idx="811">
                  <c:v>98</c:v>
                </c:pt>
                <c:pt idx="812">
                  <c:v>111</c:v>
                </c:pt>
                <c:pt idx="813">
                  <c:v>130</c:v>
                </c:pt>
                <c:pt idx="814">
                  <c:v>197</c:v>
                </c:pt>
                <c:pt idx="815">
                  <c:v>16</c:v>
                </c:pt>
                <c:pt idx="816">
                  <c:v>51</c:v>
                </c:pt>
                <c:pt idx="817">
                  <c:v>6</c:v>
                </c:pt>
                <c:pt idx="818">
                  <c:v>18</c:v>
                </c:pt>
                <c:pt idx="819">
                  <c:v>2</c:v>
                </c:pt>
                <c:pt idx="820">
                  <c:v>78</c:v>
                </c:pt>
                <c:pt idx="821">
                  <c:v>82</c:v>
                </c:pt>
                <c:pt idx="822">
                  <c:v>181</c:v>
                </c:pt>
                <c:pt idx="823">
                  <c:v>100</c:v>
                </c:pt>
                <c:pt idx="824">
                  <c:v>7</c:v>
                </c:pt>
                <c:pt idx="825">
                  <c:v>136</c:v>
                </c:pt>
                <c:pt idx="826">
                  <c:v>136</c:v>
                </c:pt>
                <c:pt idx="827">
                  <c:v>171</c:v>
                </c:pt>
                <c:pt idx="828">
                  <c:v>110</c:v>
                </c:pt>
                <c:pt idx="829">
                  <c:v>183</c:v>
                </c:pt>
                <c:pt idx="830">
                  <c:v>101</c:v>
                </c:pt>
                <c:pt idx="831">
                  <c:v>87</c:v>
                </c:pt>
                <c:pt idx="832">
                  <c:v>187</c:v>
                </c:pt>
                <c:pt idx="833">
                  <c:v>96</c:v>
                </c:pt>
                <c:pt idx="834">
                  <c:v>159</c:v>
                </c:pt>
                <c:pt idx="835">
                  <c:v>188</c:v>
                </c:pt>
                <c:pt idx="836">
                  <c:v>145</c:v>
                </c:pt>
                <c:pt idx="837">
                  <c:v>148</c:v>
                </c:pt>
                <c:pt idx="838">
                  <c:v>105</c:v>
                </c:pt>
                <c:pt idx="839">
                  <c:v>39</c:v>
                </c:pt>
                <c:pt idx="840">
                  <c:v>106</c:v>
                </c:pt>
                <c:pt idx="841">
                  <c:v>109</c:v>
                </c:pt>
                <c:pt idx="842">
                  <c:v>126</c:v>
                </c:pt>
                <c:pt idx="843">
                  <c:v>53</c:v>
                </c:pt>
                <c:pt idx="844">
                  <c:v>39</c:v>
                </c:pt>
                <c:pt idx="845">
                  <c:v>143</c:v>
                </c:pt>
                <c:pt idx="846">
                  <c:v>81</c:v>
                </c:pt>
                <c:pt idx="847">
                  <c:v>22</c:v>
                </c:pt>
                <c:pt idx="848">
                  <c:v>149</c:v>
                </c:pt>
                <c:pt idx="849">
                  <c:v>175</c:v>
                </c:pt>
                <c:pt idx="850">
                  <c:v>69</c:v>
                </c:pt>
                <c:pt idx="851">
                  <c:v>155</c:v>
                </c:pt>
                <c:pt idx="852">
                  <c:v>37</c:v>
                </c:pt>
                <c:pt idx="853">
                  <c:v>67</c:v>
                </c:pt>
                <c:pt idx="854">
                  <c:v>186</c:v>
                </c:pt>
                <c:pt idx="855">
                  <c:v>99</c:v>
                </c:pt>
                <c:pt idx="856">
                  <c:v>168</c:v>
                </c:pt>
                <c:pt idx="857">
                  <c:v>190</c:v>
                </c:pt>
                <c:pt idx="858">
                  <c:v>194</c:v>
                </c:pt>
                <c:pt idx="859">
                  <c:v>140</c:v>
                </c:pt>
                <c:pt idx="860">
                  <c:v>17</c:v>
                </c:pt>
                <c:pt idx="861">
                  <c:v>127</c:v>
                </c:pt>
                <c:pt idx="862">
                  <c:v>28</c:v>
                </c:pt>
                <c:pt idx="863">
                  <c:v>37</c:v>
                </c:pt>
                <c:pt idx="864">
                  <c:v>151</c:v>
                </c:pt>
                <c:pt idx="865">
                  <c:v>122</c:v>
                </c:pt>
                <c:pt idx="866">
                  <c:v>92</c:v>
                </c:pt>
                <c:pt idx="867">
                  <c:v>130</c:v>
                </c:pt>
                <c:pt idx="868">
                  <c:v>105</c:v>
                </c:pt>
                <c:pt idx="869">
                  <c:v>57</c:v>
                </c:pt>
                <c:pt idx="870">
                  <c:v>169</c:v>
                </c:pt>
                <c:pt idx="871">
                  <c:v>37</c:v>
                </c:pt>
                <c:pt idx="872">
                  <c:v>121</c:v>
                </c:pt>
                <c:pt idx="873">
                  <c:v>162</c:v>
                </c:pt>
                <c:pt idx="874">
                  <c:v>104</c:v>
                </c:pt>
                <c:pt idx="875">
                  <c:v>143</c:v>
                </c:pt>
                <c:pt idx="876">
                  <c:v>75</c:v>
                </c:pt>
                <c:pt idx="877">
                  <c:v>166</c:v>
                </c:pt>
                <c:pt idx="878">
                  <c:v>187</c:v>
                </c:pt>
                <c:pt idx="879">
                  <c:v>190</c:v>
                </c:pt>
                <c:pt idx="880">
                  <c:v>169</c:v>
                </c:pt>
                <c:pt idx="881">
                  <c:v>128</c:v>
                </c:pt>
                <c:pt idx="882">
                  <c:v>37</c:v>
                </c:pt>
                <c:pt idx="883">
                  <c:v>3</c:v>
                </c:pt>
                <c:pt idx="884">
                  <c:v>87</c:v>
                </c:pt>
                <c:pt idx="885">
                  <c:v>156</c:v>
                </c:pt>
                <c:pt idx="886">
                  <c:v>174</c:v>
                </c:pt>
                <c:pt idx="887">
                  <c:v>150</c:v>
                </c:pt>
                <c:pt idx="888">
                  <c:v>178</c:v>
                </c:pt>
                <c:pt idx="889">
                  <c:v>25</c:v>
                </c:pt>
                <c:pt idx="890">
                  <c:v>125</c:v>
                </c:pt>
                <c:pt idx="891">
                  <c:v>106</c:v>
                </c:pt>
                <c:pt idx="892">
                  <c:v>35</c:v>
                </c:pt>
                <c:pt idx="893">
                  <c:v>146</c:v>
                </c:pt>
                <c:pt idx="894">
                  <c:v>158</c:v>
                </c:pt>
                <c:pt idx="895">
                  <c:v>9</c:v>
                </c:pt>
                <c:pt idx="896">
                  <c:v>165</c:v>
                </c:pt>
                <c:pt idx="897">
                  <c:v>138</c:v>
                </c:pt>
                <c:pt idx="898">
                  <c:v>74</c:v>
                </c:pt>
                <c:pt idx="899">
                  <c:v>12</c:v>
                </c:pt>
                <c:pt idx="900">
                  <c:v>71</c:v>
                </c:pt>
                <c:pt idx="901">
                  <c:v>126</c:v>
                </c:pt>
                <c:pt idx="902">
                  <c:v>171</c:v>
                </c:pt>
                <c:pt idx="903">
                  <c:v>5</c:v>
                </c:pt>
                <c:pt idx="904">
                  <c:v>194</c:v>
                </c:pt>
                <c:pt idx="905">
                  <c:v>87</c:v>
                </c:pt>
                <c:pt idx="906">
                  <c:v>56</c:v>
                </c:pt>
                <c:pt idx="907">
                  <c:v>67</c:v>
                </c:pt>
                <c:pt idx="908">
                  <c:v>77</c:v>
                </c:pt>
                <c:pt idx="909">
                  <c:v>45</c:v>
                </c:pt>
                <c:pt idx="910">
                  <c:v>105</c:v>
                </c:pt>
                <c:pt idx="911">
                  <c:v>117</c:v>
                </c:pt>
                <c:pt idx="912">
                  <c:v>9</c:v>
                </c:pt>
                <c:pt idx="913">
                  <c:v>146</c:v>
                </c:pt>
                <c:pt idx="914">
                  <c:v>37</c:v>
                </c:pt>
                <c:pt idx="915">
                  <c:v>129</c:v>
                </c:pt>
                <c:pt idx="916">
                  <c:v>165</c:v>
                </c:pt>
                <c:pt idx="917">
                  <c:v>196</c:v>
                </c:pt>
                <c:pt idx="918">
                  <c:v>6</c:v>
                </c:pt>
                <c:pt idx="919">
                  <c:v>177</c:v>
                </c:pt>
                <c:pt idx="920">
                  <c:v>4</c:v>
                </c:pt>
                <c:pt idx="921">
                  <c:v>192</c:v>
                </c:pt>
                <c:pt idx="922">
                  <c:v>25</c:v>
                </c:pt>
                <c:pt idx="923">
                  <c:v>126</c:v>
                </c:pt>
                <c:pt idx="924">
                  <c:v>182</c:v>
                </c:pt>
                <c:pt idx="925">
                  <c:v>192</c:v>
                </c:pt>
                <c:pt idx="926">
                  <c:v>165</c:v>
                </c:pt>
                <c:pt idx="927">
                  <c:v>172</c:v>
                </c:pt>
                <c:pt idx="928">
                  <c:v>172</c:v>
                </c:pt>
                <c:pt idx="929">
                  <c:v>98</c:v>
                </c:pt>
                <c:pt idx="930">
                  <c:v>154</c:v>
                </c:pt>
                <c:pt idx="931">
                  <c:v>24</c:v>
                </c:pt>
                <c:pt idx="932">
                  <c:v>54</c:v>
                </c:pt>
                <c:pt idx="933">
                  <c:v>22</c:v>
                </c:pt>
                <c:pt idx="934">
                  <c:v>68</c:v>
                </c:pt>
                <c:pt idx="935">
                  <c:v>135</c:v>
                </c:pt>
                <c:pt idx="936">
                  <c:v>128</c:v>
                </c:pt>
                <c:pt idx="937">
                  <c:v>140</c:v>
                </c:pt>
                <c:pt idx="938">
                  <c:v>55</c:v>
                </c:pt>
                <c:pt idx="939">
                  <c:v>38</c:v>
                </c:pt>
                <c:pt idx="940">
                  <c:v>156</c:v>
                </c:pt>
                <c:pt idx="941">
                  <c:v>141</c:v>
                </c:pt>
                <c:pt idx="942">
                  <c:v>76</c:v>
                </c:pt>
                <c:pt idx="943">
                  <c:v>9</c:v>
                </c:pt>
                <c:pt idx="944">
                  <c:v>13</c:v>
                </c:pt>
                <c:pt idx="945">
                  <c:v>86</c:v>
                </c:pt>
                <c:pt idx="946">
                  <c:v>116</c:v>
                </c:pt>
                <c:pt idx="947">
                  <c:v>31</c:v>
                </c:pt>
                <c:pt idx="948">
                  <c:v>170</c:v>
                </c:pt>
                <c:pt idx="949">
                  <c:v>148</c:v>
                </c:pt>
                <c:pt idx="950">
                  <c:v>61</c:v>
                </c:pt>
                <c:pt idx="951">
                  <c:v>136</c:v>
                </c:pt>
                <c:pt idx="952">
                  <c:v>1</c:v>
                </c:pt>
                <c:pt idx="953">
                  <c:v>18</c:v>
                </c:pt>
                <c:pt idx="954">
                  <c:v>192</c:v>
                </c:pt>
                <c:pt idx="955">
                  <c:v>101</c:v>
                </c:pt>
                <c:pt idx="956">
                  <c:v>125</c:v>
                </c:pt>
                <c:pt idx="957">
                  <c:v>138</c:v>
                </c:pt>
                <c:pt idx="958">
                  <c:v>173</c:v>
                </c:pt>
                <c:pt idx="959">
                  <c:v>162</c:v>
                </c:pt>
                <c:pt idx="960">
                  <c:v>103</c:v>
                </c:pt>
                <c:pt idx="961">
                  <c:v>163</c:v>
                </c:pt>
                <c:pt idx="962">
                  <c:v>83</c:v>
                </c:pt>
                <c:pt idx="963">
                  <c:v>149</c:v>
                </c:pt>
                <c:pt idx="964">
                  <c:v>9</c:v>
                </c:pt>
                <c:pt idx="965">
                  <c:v>67</c:v>
                </c:pt>
                <c:pt idx="966">
                  <c:v>15</c:v>
                </c:pt>
                <c:pt idx="967">
                  <c:v>132</c:v>
                </c:pt>
                <c:pt idx="968">
                  <c:v>122</c:v>
                </c:pt>
                <c:pt idx="969">
                  <c:v>13</c:v>
                </c:pt>
                <c:pt idx="970">
                  <c:v>182</c:v>
                </c:pt>
                <c:pt idx="971">
                  <c:v>39</c:v>
                </c:pt>
                <c:pt idx="972">
                  <c:v>8</c:v>
                </c:pt>
                <c:pt idx="973">
                  <c:v>10</c:v>
                </c:pt>
                <c:pt idx="974">
                  <c:v>108</c:v>
                </c:pt>
                <c:pt idx="975">
                  <c:v>2</c:v>
                </c:pt>
                <c:pt idx="976">
                  <c:v>45</c:v>
                </c:pt>
                <c:pt idx="977">
                  <c:v>44</c:v>
                </c:pt>
                <c:pt idx="978">
                  <c:v>63</c:v>
                </c:pt>
                <c:pt idx="979">
                  <c:v>184</c:v>
                </c:pt>
                <c:pt idx="980">
                  <c:v>13</c:v>
                </c:pt>
                <c:pt idx="981">
                  <c:v>17</c:v>
                </c:pt>
                <c:pt idx="982">
                  <c:v>56</c:v>
                </c:pt>
                <c:pt idx="983">
                  <c:v>23</c:v>
                </c:pt>
                <c:pt idx="984">
                  <c:v>34</c:v>
                </c:pt>
                <c:pt idx="985">
                  <c:v>174</c:v>
                </c:pt>
                <c:pt idx="986">
                  <c:v>136</c:v>
                </c:pt>
                <c:pt idx="987">
                  <c:v>183</c:v>
                </c:pt>
                <c:pt idx="988">
                  <c:v>62</c:v>
                </c:pt>
                <c:pt idx="989">
                  <c:v>175</c:v>
                </c:pt>
                <c:pt idx="990">
                  <c:v>88</c:v>
                </c:pt>
                <c:pt idx="991">
                  <c:v>131</c:v>
                </c:pt>
                <c:pt idx="992">
                  <c:v>18</c:v>
                </c:pt>
                <c:pt idx="993">
                  <c:v>161</c:v>
                </c:pt>
                <c:pt idx="994">
                  <c:v>48</c:v>
                </c:pt>
                <c:pt idx="995">
                  <c:v>75</c:v>
                </c:pt>
                <c:pt idx="996">
                  <c:v>164</c:v>
                </c:pt>
                <c:pt idx="997">
                  <c:v>52</c:v>
                </c:pt>
                <c:pt idx="998">
                  <c:v>103</c:v>
                </c:pt>
                <c:pt idx="999">
                  <c:v>153</c:v>
                </c:pt>
              </c:numCache>
            </c:numRef>
          </c:val>
          <c:extLst>
            <c:ext xmlns:c16="http://schemas.microsoft.com/office/drawing/2014/chart" uri="{C3380CC4-5D6E-409C-BE32-E72D297353CC}">
              <c16:uniqueId val="{00000003-94BE-4906-8745-0805B477BF2D}"/>
            </c:ext>
          </c:extLst>
        </c:ser>
        <c:dLbls>
          <c:showLegendKey val="0"/>
          <c:showVal val="0"/>
          <c:showCatName val="0"/>
          <c:showSerName val="0"/>
          <c:showPercent val="0"/>
          <c:showBubbleSize val="0"/>
        </c:dLbls>
        <c:gapWidth val="150"/>
        <c:axId val="1574169135"/>
        <c:axId val="1574167695"/>
      </c:barChart>
      <c:catAx>
        <c:axId val="15741691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4167695"/>
        <c:crosses val="autoZero"/>
        <c:auto val="1"/>
        <c:lblAlgn val="ctr"/>
        <c:lblOffset val="100"/>
        <c:noMultiLvlLbl val="0"/>
      </c:catAx>
      <c:valAx>
        <c:axId val="1574167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4169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[streaming_analysis_summary.xlsx]Preferred genres by age group.!PivotTable2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Preferred genres by age group. </a:t>
            </a:r>
            <a:endParaRPr lang="en-US"/>
          </a:p>
        </c:rich>
      </c:tx>
      <c:layout>
        <c:manualLayout>
          <c:xMode val="edge"/>
          <c:yMode val="edge"/>
          <c:x val="7.7138888888888882E-2"/>
          <c:y val="0.1332385535141440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'Preferred genres by age group.'!$B$3:$B$4</c:f>
              <c:strCache>
                <c:ptCount val="1"/>
                <c:pt idx="0">
                  <c:v>18-24</c:v>
                </c:pt>
              </c:strCache>
            </c:strRef>
          </c:tx>
          <c:spPr>
            <a:solidFill>
              <a:schemeClr val="accent1"/>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'Preferred genres by age group.'!$A$5:$A$11</c:f>
              <c:strCache>
                <c:ptCount val="7"/>
                <c:pt idx="0">
                  <c:v>Action</c:v>
                </c:pt>
                <c:pt idx="1">
                  <c:v>Comedy</c:v>
                </c:pt>
                <c:pt idx="2">
                  <c:v>Documentary</c:v>
                </c:pt>
                <c:pt idx="3">
                  <c:v>Drama</c:v>
                </c:pt>
                <c:pt idx="4">
                  <c:v>Horror</c:v>
                </c:pt>
                <c:pt idx="5">
                  <c:v>Romance</c:v>
                </c:pt>
                <c:pt idx="6">
                  <c:v>Sci-Fi</c:v>
                </c:pt>
              </c:strCache>
            </c:strRef>
          </c:cat>
          <c:val>
            <c:numRef>
              <c:f>'Preferred genres by age group.'!$B$5:$B$11</c:f>
              <c:numCache>
                <c:formatCode>0</c:formatCode>
                <c:ptCount val="7"/>
                <c:pt idx="0">
                  <c:v>26</c:v>
                </c:pt>
                <c:pt idx="1">
                  <c:v>23</c:v>
                </c:pt>
                <c:pt idx="2">
                  <c:v>36</c:v>
                </c:pt>
                <c:pt idx="3">
                  <c:v>25</c:v>
                </c:pt>
                <c:pt idx="4">
                  <c:v>23</c:v>
                </c:pt>
                <c:pt idx="5">
                  <c:v>24</c:v>
                </c:pt>
                <c:pt idx="6">
                  <c:v>23</c:v>
                </c:pt>
              </c:numCache>
            </c:numRef>
          </c:val>
          <c:extLst>
            <c:ext xmlns:c16="http://schemas.microsoft.com/office/drawing/2014/chart" uri="{C3380CC4-5D6E-409C-BE32-E72D297353CC}">
              <c16:uniqueId val="{0000001C-EAB3-486B-BA06-0482622D1886}"/>
            </c:ext>
          </c:extLst>
        </c:ser>
        <c:ser>
          <c:idx val="1"/>
          <c:order val="1"/>
          <c:tx>
            <c:strRef>
              <c:f>'Preferred genres by age group.'!$C$3:$C$4</c:f>
              <c:strCache>
                <c:ptCount val="1"/>
                <c:pt idx="0">
                  <c:v>25-34</c:v>
                </c:pt>
              </c:strCache>
            </c:strRef>
          </c:tx>
          <c:spPr>
            <a:solidFill>
              <a:schemeClr val="accent2"/>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'Preferred genres by age group.'!$A$5:$A$11</c:f>
              <c:strCache>
                <c:ptCount val="7"/>
                <c:pt idx="0">
                  <c:v>Action</c:v>
                </c:pt>
                <c:pt idx="1">
                  <c:v>Comedy</c:v>
                </c:pt>
                <c:pt idx="2">
                  <c:v>Documentary</c:v>
                </c:pt>
                <c:pt idx="3">
                  <c:v>Drama</c:v>
                </c:pt>
                <c:pt idx="4">
                  <c:v>Horror</c:v>
                </c:pt>
                <c:pt idx="5">
                  <c:v>Romance</c:v>
                </c:pt>
                <c:pt idx="6">
                  <c:v>Sci-Fi</c:v>
                </c:pt>
              </c:strCache>
            </c:strRef>
          </c:cat>
          <c:val>
            <c:numRef>
              <c:f>'Preferred genres by age group.'!$C$5:$C$11</c:f>
              <c:numCache>
                <c:formatCode>0</c:formatCode>
                <c:ptCount val="7"/>
                <c:pt idx="0">
                  <c:v>33</c:v>
                </c:pt>
                <c:pt idx="1">
                  <c:v>29</c:v>
                </c:pt>
                <c:pt idx="2">
                  <c:v>21</c:v>
                </c:pt>
                <c:pt idx="3">
                  <c:v>31</c:v>
                </c:pt>
                <c:pt idx="4">
                  <c:v>36</c:v>
                </c:pt>
                <c:pt idx="5">
                  <c:v>27</c:v>
                </c:pt>
                <c:pt idx="6">
                  <c:v>23</c:v>
                </c:pt>
              </c:numCache>
            </c:numRef>
          </c:val>
          <c:extLst>
            <c:ext xmlns:c16="http://schemas.microsoft.com/office/drawing/2014/chart" uri="{C3380CC4-5D6E-409C-BE32-E72D297353CC}">
              <c16:uniqueId val="{0000001D-EAB3-486B-BA06-0482622D1886}"/>
            </c:ext>
          </c:extLst>
        </c:ser>
        <c:ser>
          <c:idx val="2"/>
          <c:order val="2"/>
          <c:tx>
            <c:strRef>
              <c:f>'Preferred genres by age group.'!$D$3:$D$4</c:f>
              <c:strCache>
                <c:ptCount val="1"/>
                <c:pt idx="0">
                  <c:v>35-44</c:v>
                </c:pt>
              </c:strCache>
            </c:strRef>
          </c:tx>
          <c:spPr>
            <a:solidFill>
              <a:schemeClr val="accent3"/>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'Preferred genres by age group.'!$A$5:$A$11</c:f>
              <c:strCache>
                <c:ptCount val="7"/>
                <c:pt idx="0">
                  <c:v>Action</c:v>
                </c:pt>
                <c:pt idx="1">
                  <c:v>Comedy</c:v>
                </c:pt>
                <c:pt idx="2">
                  <c:v>Documentary</c:v>
                </c:pt>
                <c:pt idx="3">
                  <c:v>Drama</c:v>
                </c:pt>
                <c:pt idx="4">
                  <c:v>Horror</c:v>
                </c:pt>
                <c:pt idx="5">
                  <c:v>Romance</c:v>
                </c:pt>
                <c:pt idx="6">
                  <c:v>Sci-Fi</c:v>
                </c:pt>
              </c:strCache>
            </c:strRef>
          </c:cat>
          <c:val>
            <c:numRef>
              <c:f>'Preferred genres by age group.'!$D$5:$D$11</c:f>
              <c:numCache>
                <c:formatCode>0</c:formatCode>
                <c:ptCount val="7"/>
                <c:pt idx="0">
                  <c:v>32</c:v>
                </c:pt>
                <c:pt idx="1">
                  <c:v>29</c:v>
                </c:pt>
                <c:pt idx="2">
                  <c:v>22</c:v>
                </c:pt>
                <c:pt idx="3">
                  <c:v>27</c:v>
                </c:pt>
                <c:pt idx="4">
                  <c:v>34</c:v>
                </c:pt>
                <c:pt idx="5">
                  <c:v>32</c:v>
                </c:pt>
                <c:pt idx="6">
                  <c:v>31</c:v>
                </c:pt>
              </c:numCache>
            </c:numRef>
          </c:val>
          <c:extLst>
            <c:ext xmlns:c16="http://schemas.microsoft.com/office/drawing/2014/chart" uri="{C3380CC4-5D6E-409C-BE32-E72D297353CC}">
              <c16:uniqueId val="{0000001E-EAB3-486B-BA06-0482622D1886}"/>
            </c:ext>
          </c:extLst>
        </c:ser>
        <c:ser>
          <c:idx val="3"/>
          <c:order val="3"/>
          <c:tx>
            <c:strRef>
              <c:f>'Preferred genres by age group.'!$E$3:$E$4</c:f>
              <c:strCache>
                <c:ptCount val="1"/>
                <c:pt idx="0">
                  <c:v>45-54</c:v>
                </c:pt>
              </c:strCache>
            </c:strRef>
          </c:tx>
          <c:spPr>
            <a:solidFill>
              <a:schemeClr val="accent4"/>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'Preferred genres by age group.'!$A$5:$A$11</c:f>
              <c:strCache>
                <c:ptCount val="7"/>
                <c:pt idx="0">
                  <c:v>Action</c:v>
                </c:pt>
                <c:pt idx="1">
                  <c:v>Comedy</c:v>
                </c:pt>
                <c:pt idx="2">
                  <c:v>Documentary</c:v>
                </c:pt>
                <c:pt idx="3">
                  <c:v>Drama</c:v>
                </c:pt>
                <c:pt idx="4">
                  <c:v>Horror</c:v>
                </c:pt>
                <c:pt idx="5">
                  <c:v>Romance</c:v>
                </c:pt>
                <c:pt idx="6">
                  <c:v>Sci-Fi</c:v>
                </c:pt>
              </c:strCache>
            </c:strRef>
          </c:cat>
          <c:val>
            <c:numRef>
              <c:f>'Preferred genres by age group.'!$E$5:$E$11</c:f>
              <c:numCache>
                <c:formatCode>0</c:formatCode>
                <c:ptCount val="7"/>
                <c:pt idx="0">
                  <c:v>34</c:v>
                </c:pt>
                <c:pt idx="1">
                  <c:v>26</c:v>
                </c:pt>
                <c:pt idx="2">
                  <c:v>22</c:v>
                </c:pt>
                <c:pt idx="3">
                  <c:v>31</c:v>
                </c:pt>
                <c:pt idx="4">
                  <c:v>32</c:v>
                </c:pt>
                <c:pt idx="5">
                  <c:v>36</c:v>
                </c:pt>
                <c:pt idx="6">
                  <c:v>27</c:v>
                </c:pt>
              </c:numCache>
            </c:numRef>
          </c:val>
          <c:extLst>
            <c:ext xmlns:c16="http://schemas.microsoft.com/office/drawing/2014/chart" uri="{C3380CC4-5D6E-409C-BE32-E72D297353CC}">
              <c16:uniqueId val="{0000001F-EAB3-486B-BA06-0482622D1886}"/>
            </c:ext>
          </c:extLst>
        </c:ser>
        <c:ser>
          <c:idx val="4"/>
          <c:order val="4"/>
          <c:tx>
            <c:strRef>
              <c:f>'Preferred genres by age group.'!$F$3:$F$4</c:f>
              <c:strCache>
                <c:ptCount val="1"/>
                <c:pt idx="0">
                  <c:v>55+</c:v>
                </c:pt>
              </c:strCache>
            </c:strRef>
          </c:tx>
          <c:spPr>
            <a:solidFill>
              <a:schemeClr val="accent5"/>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'Preferred genres by age group.'!$A$5:$A$11</c:f>
              <c:strCache>
                <c:ptCount val="7"/>
                <c:pt idx="0">
                  <c:v>Action</c:v>
                </c:pt>
                <c:pt idx="1">
                  <c:v>Comedy</c:v>
                </c:pt>
                <c:pt idx="2">
                  <c:v>Documentary</c:v>
                </c:pt>
                <c:pt idx="3">
                  <c:v>Drama</c:v>
                </c:pt>
                <c:pt idx="4">
                  <c:v>Horror</c:v>
                </c:pt>
                <c:pt idx="5">
                  <c:v>Romance</c:v>
                </c:pt>
                <c:pt idx="6">
                  <c:v>Sci-Fi</c:v>
                </c:pt>
              </c:strCache>
            </c:strRef>
          </c:cat>
          <c:val>
            <c:numRef>
              <c:f>'Preferred genres by age group.'!$F$5:$F$11</c:f>
              <c:numCache>
                <c:formatCode>0</c:formatCode>
                <c:ptCount val="7"/>
                <c:pt idx="0">
                  <c:v>25</c:v>
                </c:pt>
                <c:pt idx="1">
                  <c:v>39</c:v>
                </c:pt>
                <c:pt idx="2">
                  <c:v>29</c:v>
                </c:pt>
                <c:pt idx="3">
                  <c:v>28</c:v>
                </c:pt>
                <c:pt idx="4">
                  <c:v>32</c:v>
                </c:pt>
                <c:pt idx="5">
                  <c:v>27</c:v>
                </c:pt>
                <c:pt idx="6">
                  <c:v>25</c:v>
                </c:pt>
              </c:numCache>
            </c:numRef>
          </c:val>
          <c:extLst>
            <c:ext xmlns:c16="http://schemas.microsoft.com/office/drawing/2014/chart" uri="{C3380CC4-5D6E-409C-BE32-E72D297353CC}">
              <c16:uniqueId val="{00000020-EAB3-486B-BA06-0482622D1886}"/>
            </c:ext>
          </c:extLst>
        </c:ser>
        <c:dLbls>
          <c:showLegendKey val="0"/>
          <c:showVal val="0"/>
          <c:showCatName val="0"/>
          <c:showSerName val="0"/>
          <c:showPercent val="0"/>
          <c:showBubbleSize val="0"/>
        </c:dLbls>
        <c:gapWidth val="100"/>
        <c:overlap val="100"/>
        <c:axId val="64348256"/>
        <c:axId val="64342496"/>
      </c:barChart>
      <c:catAx>
        <c:axId val="6434825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42496"/>
        <c:crosses val="autoZero"/>
        <c:auto val="1"/>
        <c:lblAlgn val="ctr"/>
        <c:lblOffset val="100"/>
        <c:noMultiLvlLbl val="0"/>
      </c:catAx>
      <c:valAx>
        <c:axId val="6434249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48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[streaming_analysis_summary.xlsx]Device usage trends. !PivotTable2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Device usage trends</a:t>
            </a:r>
            <a:endParaRPr lang="en-US"/>
          </a:p>
        </c:rich>
      </c:tx>
      <c:layout>
        <c:manualLayout>
          <c:xMode val="edge"/>
          <c:yMode val="edge"/>
          <c:x val="0.27677594066621891"/>
          <c:y val="0.1332384922472925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s>
    <c:plotArea>
      <c:layout/>
      <c:pieChart>
        <c:varyColors val="1"/>
        <c:ser>
          <c:idx val="0"/>
          <c:order val="0"/>
          <c:tx>
            <c:strRef>
              <c:f>'Device usage trends. '!$B$3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4A1-4ABF-BB56-771E89894D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4A1-4ABF-BB56-771E89894D8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4A1-4ABF-BB56-771E89894D8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4A1-4ABF-BB56-771E89894D8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4A1-4ABF-BB56-771E89894D8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'Device usage trends. '!$A$4:$A$9</c:f>
              <c:strCache>
                <c:ptCount val="5"/>
                <c:pt idx="0">
                  <c:v>Desktop</c:v>
                </c:pt>
                <c:pt idx="1">
                  <c:v>Laptop</c:v>
                </c:pt>
                <c:pt idx="2">
                  <c:v>Smart TV</c:v>
                </c:pt>
                <c:pt idx="3">
                  <c:v>Smartphone</c:v>
                </c:pt>
                <c:pt idx="4">
                  <c:v>Tablet</c:v>
                </c:pt>
              </c:strCache>
            </c:strRef>
          </c:cat>
          <c:val>
            <c:numRef>
              <c:f>'Device usage trends. '!$B$4:$B$9</c:f>
              <c:numCache>
                <c:formatCode>0</c:formatCode>
                <c:ptCount val="5"/>
                <c:pt idx="0">
                  <c:v>189</c:v>
                </c:pt>
                <c:pt idx="1">
                  <c:v>178</c:v>
                </c:pt>
                <c:pt idx="2">
                  <c:v>209</c:v>
                </c:pt>
                <c:pt idx="3">
                  <c:v>209</c:v>
                </c:pt>
                <c:pt idx="4">
                  <c:v>215</c:v>
                </c:pt>
              </c:numCache>
            </c:numRef>
          </c:val>
          <c:extLst>
            <c:ext xmlns:c16="http://schemas.microsoft.com/office/drawing/2014/chart" uri="{C3380CC4-5D6E-409C-BE32-E72D297353CC}">
              <c16:uniqueId val="{00000000-C33A-4055-B087-798AB69273D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[streaming_analysis_summary.xlsx]Peak watch time trends (Morning!PivotTable2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Peak watch time trends</a:t>
            </a:r>
            <a:endParaRPr lang="en-US"/>
          </a:p>
        </c:rich>
      </c:tx>
      <c:layout>
        <c:manualLayout>
          <c:xMode val="edge"/>
          <c:yMode val="edge"/>
          <c:x val="7.7138888888888882E-2"/>
          <c:y val="0.1332385535141440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s>
    <c:plotArea>
      <c:layout/>
      <c:barChart>
        <c:barDir val="col"/>
        <c:grouping val="stacked"/>
        <c:varyColors val="0"/>
        <c:ser>
          <c:idx val="0"/>
          <c:order val="0"/>
          <c:tx>
            <c:strRef>
              <c:f>'Peak watch time trends (Morning'!$B$3</c:f>
              <c:strCache>
                <c:ptCount val="1"/>
                <c:pt idx="0">
                  <c:v>Total</c:v>
                </c:pt>
              </c:strCache>
            </c:strRef>
          </c:tx>
          <c:spPr>
            <a:solidFill>
              <a:schemeClr val="accent1"/>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'Peak watch time trends (Morning'!$A$4:$A$8</c:f>
              <c:strCache>
                <c:ptCount val="4"/>
                <c:pt idx="0">
                  <c:v>Afternoon</c:v>
                </c:pt>
                <c:pt idx="1">
                  <c:v>Evening</c:v>
                </c:pt>
                <c:pt idx="2">
                  <c:v>Late Night</c:v>
                </c:pt>
                <c:pt idx="3">
                  <c:v>Morning</c:v>
                </c:pt>
              </c:strCache>
            </c:strRef>
          </c:cat>
          <c:val>
            <c:numRef>
              <c:f>'Peak watch time trends (Morning'!$B$4:$B$8</c:f>
              <c:numCache>
                <c:formatCode>0</c:formatCode>
                <c:ptCount val="4"/>
                <c:pt idx="0">
                  <c:v>251</c:v>
                </c:pt>
                <c:pt idx="1">
                  <c:v>256</c:v>
                </c:pt>
                <c:pt idx="2">
                  <c:v>271</c:v>
                </c:pt>
                <c:pt idx="3">
                  <c:v>222</c:v>
                </c:pt>
              </c:numCache>
            </c:numRef>
          </c:val>
          <c:extLst>
            <c:ext xmlns:c16="http://schemas.microsoft.com/office/drawing/2014/chart" uri="{C3380CC4-5D6E-409C-BE32-E72D297353CC}">
              <c16:uniqueId val="{0000000A-7478-4AB5-88E1-FF9C252869EB}"/>
            </c:ext>
          </c:extLst>
        </c:ser>
        <c:dLbls>
          <c:showLegendKey val="0"/>
          <c:showVal val="0"/>
          <c:showCatName val="0"/>
          <c:showSerName val="0"/>
          <c:showPercent val="0"/>
          <c:showBubbleSize val="0"/>
        </c:dLbls>
        <c:gapWidth val="100"/>
        <c:overlap val="100"/>
        <c:axId val="196938432"/>
        <c:axId val="196938912"/>
      </c:barChart>
      <c:catAx>
        <c:axId val="1969384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938912"/>
        <c:crosses val="autoZero"/>
        <c:auto val="1"/>
        <c:lblAlgn val="ctr"/>
        <c:lblOffset val="100"/>
        <c:noMultiLvlLbl val="0"/>
      </c:catAx>
      <c:valAx>
        <c:axId val="1969389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938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[streaming_analysis_summary.xlsx]Membership status (Active vs. I!PivotTable2</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Membership status (Active vs. Inactive)</a:t>
            </a:r>
            <a:endParaRPr lang="en-US"/>
          </a:p>
        </c:rich>
      </c:tx>
      <c:layout>
        <c:manualLayout>
          <c:xMode val="edge"/>
          <c:yMode val="edge"/>
          <c:x val="7.7138888888888882E-2"/>
          <c:y val="0.1332385535141440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rgbClr val="00B0F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rgbClr val="00B0F0"/>
          </a:solidFill>
          <a:ln w="19050">
            <a:solidFill>
              <a:schemeClr val="lt1"/>
            </a:solidFill>
          </a:ln>
          <a:effectLst/>
        </c:spPr>
      </c:pivotFmt>
    </c:pivotFmts>
    <c:plotArea>
      <c:layout/>
      <c:pieChart>
        <c:varyColors val="1"/>
        <c:ser>
          <c:idx val="0"/>
          <c:order val="0"/>
          <c:tx>
            <c:strRef>
              <c:f>'Membership status (Active vs. I'!$B$3</c:f>
              <c:strCache>
                <c:ptCount val="1"/>
                <c:pt idx="0">
                  <c:v>Total</c:v>
                </c:pt>
              </c:strCache>
            </c:strRef>
          </c:tx>
          <c:spPr>
            <a:solidFill>
              <a:srgbClr val="00B0F0"/>
            </a:solidFill>
          </c:spPr>
          <c:dPt>
            <c:idx val="0"/>
            <c:bubble3D val="0"/>
            <c:spPr>
              <a:solidFill>
                <a:srgbClr val="00B0F0"/>
              </a:solidFill>
              <a:ln w="19050">
                <a:solidFill>
                  <a:schemeClr val="lt1"/>
                </a:solidFill>
              </a:ln>
              <a:effectLst/>
            </c:spPr>
            <c:extLst>
              <c:ext xmlns:c16="http://schemas.microsoft.com/office/drawing/2014/chart" uri="{C3380CC4-5D6E-409C-BE32-E72D297353CC}">
                <c16:uniqueId val="{00000001-E0E3-4A27-BC5A-466DD693C72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'Membership status (Active vs. I'!$A$4:$A$5</c:f>
              <c:strCache>
                <c:ptCount val="1"/>
                <c:pt idx="0">
                  <c:v>Active</c:v>
                </c:pt>
              </c:strCache>
            </c:strRef>
          </c:cat>
          <c:val>
            <c:numRef>
              <c:f>'Membership status (Active vs. I'!$B$4:$B$5</c:f>
              <c:numCache>
                <c:formatCode>0</c:formatCode>
                <c:ptCount val="1"/>
                <c:pt idx="0">
                  <c:v>1000</c:v>
                </c:pt>
              </c:numCache>
            </c:numRef>
          </c:val>
          <c:extLst>
            <c:ext xmlns:c16="http://schemas.microsoft.com/office/drawing/2014/chart" uri="{C3380CC4-5D6E-409C-BE32-E72D297353CC}">
              <c16:uniqueId val="{00000000-FE8A-4955-8B17-F7DE31CFDF9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[streaming_analysis_summary.xlsx]Loyalty points distribution. !PivotTable2</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Loyalty points distribution. </a:t>
            </a:r>
            <a:endParaRPr lang="en-US"/>
          </a:p>
        </c:rich>
      </c:tx>
      <c:layout>
        <c:manualLayout>
          <c:xMode val="edge"/>
          <c:yMode val="edge"/>
          <c:x val="7.7138888888888882E-2"/>
          <c:y val="0.1332385535141440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rgbClr val="00B0F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rgbClr val="00B0F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rgbClr val="00B0F0"/>
          </a:solidFill>
          <a:ln w="19050">
            <a:solidFill>
              <a:schemeClr val="lt1"/>
            </a:solidFill>
          </a:ln>
          <a:effectLst/>
        </c:spPr>
      </c:pivotFmt>
      <c:pivotFmt>
        <c:idx val="4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'Loyalty points distribution. '!$B$3</c:f>
              <c:strCache>
                <c:ptCount val="1"/>
                <c:pt idx="0">
                  <c:v>Total</c:v>
                </c:pt>
              </c:strCache>
            </c:strRef>
          </c:tx>
          <c:spPr>
            <a:solidFill>
              <a:schemeClr val="accent1"/>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'Loyalty points distribution. '!$A$4:$A$14</c:f>
              <c:strCache>
                <c:ptCount val="10"/>
                <c:pt idx="0">
                  <c:v>0-499</c:v>
                </c:pt>
                <c:pt idx="1">
                  <c:v>500-999</c:v>
                </c:pt>
                <c:pt idx="2">
                  <c:v>1000-1499</c:v>
                </c:pt>
                <c:pt idx="3">
                  <c:v>1500-1999</c:v>
                </c:pt>
                <c:pt idx="4">
                  <c:v>2000-2499</c:v>
                </c:pt>
                <c:pt idx="5">
                  <c:v>2500-2999</c:v>
                </c:pt>
                <c:pt idx="6">
                  <c:v>3000-3499</c:v>
                </c:pt>
                <c:pt idx="7">
                  <c:v>3500-3999</c:v>
                </c:pt>
                <c:pt idx="8">
                  <c:v>4000-4499</c:v>
                </c:pt>
                <c:pt idx="9">
                  <c:v>4500-5000</c:v>
                </c:pt>
              </c:strCache>
            </c:strRef>
          </c:cat>
          <c:val>
            <c:numRef>
              <c:f>'Loyalty points distribution. '!$B$4:$B$14</c:f>
              <c:numCache>
                <c:formatCode>0</c:formatCode>
                <c:ptCount val="10"/>
                <c:pt idx="0">
                  <c:v>108</c:v>
                </c:pt>
                <c:pt idx="1">
                  <c:v>98</c:v>
                </c:pt>
                <c:pt idx="2">
                  <c:v>104</c:v>
                </c:pt>
                <c:pt idx="3">
                  <c:v>112</c:v>
                </c:pt>
                <c:pt idx="4">
                  <c:v>87</c:v>
                </c:pt>
                <c:pt idx="5">
                  <c:v>109</c:v>
                </c:pt>
                <c:pt idx="6">
                  <c:v>96</c:v>
                </c:pt>
                <c:pt idx="7">
                  <c:v>95</c:v>
                </c:pt>
                <c:pt idx="8">
                  <c:v>97</c:v>
                </c:pt>
                <c:pt idx="9">
                  <c:v>94</c:v>
                </c:pt>
              </c:numCache>
            </c:numRef>
          </c:val>
          <c:extLst>
            <c:ext xmlns:c16="http://schemas.microsoft.com/office/drawing/2014/chart" uri="{C3380CC4-5D6E-409C-BE32-E72D297353CC}">
              <c16:uniqueId val="{00000005-4C73-4894-8170-D8098CA0F884}"/>
            </c:ext>
          </c:extLst>
        </c:ser>
        <c:dLbls>
          <c:showLegendKey val="0"/>
          <c:showVal val="0"/>
          <c:showCatName val="0"/>
          <c:showSerName val="0"/>
          <c:showPercent val="0"/>
          <c:showBubbleSize val="0"/>
        </c:dLbls>
        <c:gapWidth val="100"/>
        <c:axId val="556575296"/>
        <c:axId val="556571936"/>
      </c:barChart>
      <c:catAx>
        <c:axId val="5565752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571936"/>
        <c:crosses val="autoZero"/>
        <c:auto val="1"/>
        <c:lblAlgn val="ctr"/>
        <c:lblOffset val="100"/>
        <c:noMultiLvlLbl val="0"/>
      </c:catAx>
      <c:valAx>
        <c:axId val="5565719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575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[streaming_analysis_summary.xlsx]Frequency of logins and Conten !PivotTable24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Content</a:t>
            </a:r>
            <a:r>
              <a:rPr lang="en-US" baseline="0"/>
              <a:t> Download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'Frequency of logins and Conten '!$B$24</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2812-4126-B80C-9EF0B2572CC5}"/>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2812-4126-B80C-9EF0B2572CC5}"/>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2812-4126-B80C-9EF0B2572CC5}"/>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2812-4126-B80C-9EF0B2572CC5}"/>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2812-4126-B80C-9EF0B2572CC5}"/>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2812-4126-B80C-9EF0B2572CC5}"/>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2812-4126-B80C-9EF0B2572CC5}"/>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2812-4126-B80C-9EF0B2572CC5}"/>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2812-4126-B80C-9EF0B2572CC5}"/>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2812-4126-B80C-9EF0B2572CC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'Frequency of logins and Conten '!$A$25:$A$35</c:f>
              <c:strCache>
                <c:ptCount val="10"/>
                <c:pt idx="0">
                  <c:v>0-9</c:v>
                </c:pt>
                <c:pt idx="1">
                  <c:v>10-19</c:v>
                </c:pt>
                <c:pt idx="2">
                  <c:v>20-29</c:v>
                </c:pt>
                <c:pt idx="3">
                  <c:v>30-39</c:v>
                </c:pt>
                <c:pt idx="4">
                  <c:v>40-49</c:v>
                </c:pt>
                <c:pt idx="5">
                  <c:v>50-59</c:v>
                </c:pt>
                <c:pt idx="6">
                  <c:v>60-69</c:v>
                </c:pt>
                <c:pt idx="7">
                  <c:v>70-79</c:v>
                </c:pt>
                <c:pt idx="8">
                  <c:v>80-89</c:v>
                </c:pt>
                <c:pt idx="9">
                  <c:v>90-100</c:v>
                </c:pt>
              </c:strCache>
            </c:strRef>
          </c:cat>
          <c:val>
            <c:numRef>
              <c:f>'Frequency of logins and Conten '!$B$25:$B$35</c:f>
              <c:numCache>
                <c:formatCode>General</c:formatCode>
                <c:ptCount val="10"/>
                <c:pt idx="0">
                  <c:v>44</c:v>
                </c:pt>
                <c:pt idx="1">
                  <c:v>54</c:v>
                </c:pt>
                <c:pt idx="2">
                  <c:v>46</c:v>
                </c:pt>
                <c:pt idx="3">
                  <c:v>45</c:v>
                </c:pt>
                <c:pt idx="4">
                  <c:v>48</c:v>
                </c:pt>
                <c:pt idx="5">
                  <c:v>62</c:v>
                </c:pt>
                <c:pt idx="6">
                  <c:v>47</c:v>
                </c:pt>
                <c:pt idx="7">
                  <c:v>53</c:v>
                </c:pt>
                <c:pt idx="8">
                  <c:v>46</c:v>
                </c:pt>
                <c:pt idx="9">
                  <c:v>54</c:v>
                </c:pt>
              </c:numCache>
            </c:numRef>
          </c:val>
          <c:extLst>
            <c:ext xmlns:c16="http://schemas.microsoft.com/office/drawing/2014/chart" uri="{C3380CC4-5D6E-409C-BE32-E72D297353CC}">
              <c16:uniqueId val="{00000000-CDA1-42A9-8D3E-6428CEF61317}"/>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[streaming_analysis_summary.xlsx]Payment Preferences &amp; Regional !Preferred payment methods by region</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489145393682541"/>
          <c:y val="0.14249781277340332"/>
          <c:w val="0.56360302841143461"/>
          <c:h val="0.75010279965004378"/>
        </c:manualLayout>
      </c:layout>
      <c:barChart>
        <c:barDir val="bar"/>
        <c:grouping val="percentStacked"/>
        <c:varyColors val="0"/>
        <c:ser>
          <c:idx val="0"/>
          <c:order val="0"/>
          <c:tx>
            <c:strRef>
              <c:f>'Payment Preferences &amp; Regional '!$B$3:$B$4</c:f>
              <c:strCache>
                <c:ptCount val="1"/>
                <c:pt idx="0">
                  <c:v>Credit Card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'Payment Preferences &amp; Regional '!$A$5:$A$12</c:f>
              <c:strCache>
                <c:ptCount val="7"/>
                <c:pt idx="0">
                  <c:v>Australia</c:v>
                </c:pt>
                <c:pt idx="1">
                  <c:v>Canada</c:v>
                </c:pt>
                <c:pt idx="2">
                  <c:v>France</c:v>
                </c:pt>
                <c:pt idx="3">
                  <c:v>Germany</c:v>
                </c:pt>
                <c:pt idx="4">
                  <c:v>India</c:v>
                </c:pt>
                <c:pt idx="5">
                  <c:v>UK</c:v>
                </c:pt>
                <c:pt idx="6">
                  <c:v>USA</c:v>
                </c:pt>
              </c:strCache>
            </c:strRef>
          </c:cat>
          <c:val>
            <c:numRef>
              <c:f>'Payment Preferences &amp; Regional '!$B$5:$B$12</c:f>
              <c:numCache>
                <c:formatCode>General</c:formatCode>
                <c:ptCount val="7"/>
                <c:pt idx="0">
                  <c:v>22</c:v>
                </c:pt>
                <c:pt idx="1">
                  <c:v>34</c:v>
                </c:pt>
                <c:pt idx="2">
                  <c:v>39</c:v>
                </c:pt>
                <c:pt idx="3">
                  <c:v>31</c:v>
                </c:pt>
                <c:pt idx="4">
                  <c:v>25</c:v>
                </c:pt>
                <c:pt idx="5">
                  <c:v>33</c:v>
                </c:pt>
                <c:pt idx="6">
                  <c:v>44</c:v>
                </c:pt>
              </c:numCache>
            </c:numRef>
          </c:val>
          <c:extLst>
            <c:ext xmlns:c16="http://schemas.microsoft.com/office/drawing/2014/chart" uri="{C3380CC4-5D6E-409C-BE32-E72D297353CC}">
              <c16:uniqueId val="{00000000-7A6F-44D1-8406-15ED400D9983}"/>
            </c:ext>
          </c:extLst>
        </c:ser>
        <c:ser>
          <c:idx val="1"/>
          <c:order val="1"/>
          <c:tx>
            <c:strRef>
              <c:f>'Payment Preferences &amp; Regional '!$C$3:$C$4</c:f>
              <c:strCache>
                <c:ptCount val="1"/>
                <c:pt idx="0">
                  <c:v>Cryptocurrency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'Payment Preferences &amp; Regional '!$A$5:$A$12</c:f>
              <c:strCache>
                <c:ptCount val="7"/>
                <c:pt idx="0">
                  <c:v>Australia</c:v>
                </c:pt>
                <c:pt idx="1">
                  <c:v>Canada</c:v>
                </c:pt>
                <c:pt idx="2">
                  <c:v>France</c:v>
                </c:pt>
                <c:pt idx="3">
                  <c:v>Germany</c:v>
                </c:pt>
                <c:pt idx="4">
                  <c:v>India</c:v>
                </c:pt>
                <c:pt idx="5">
                  <c:v>UK</c:v>
                </c:pt>
                <c:pt idx="6">
                  <c:v>USA</c:v>
                </c:pt>
              </c:strCache>
            </c:strRef>
          </c:cat>
          <c:val>
            <c:numRef>
              <c:f>'Payment Preferences &amp; Regional '!$C$5:$C$12</c:f>
              <c:numCache>
                <c:formatCode>General</c:formatCode>
                <c:ptCount val="7"/>
                <c:pt idx="0">
                  <c:v>44</c:v>
                </c:pt>
                <c:pt idx="1">
                  <c:v>27</c:v>
                </c:pt>
                <c:pt idx="2">
                  <c:v>41</c:v>
                </c:pt>
                <c:pt idx="3">
                  <c:v>35</c:v>
                </c:pt>
                <c:pt idx="4">
                  <c:v>29</c:v>
                </c:pt>
                <c:pt idx="5">
                  <c:v>38</c:v>
                </c:pt>
                <c:pt idx="6">
                  <c:v>40</c:v>
                </c:pt>
              </c:numCache>
            </c:numRef>
          </c:val>
          <c:extLst>
            <c:ext xmlns:c16="http://schemas.microsoft.com/office/drawing/2014/chart" uri="{C3380CC4-5D6E-409C-BE32-E72D297353CC}">
              <c16:uniqueId val="{00000001-7A6F-44D1-8406-15ED400D9983}"/>
            </c:ext>
          </c:extLst>
        </c:ser>
        <c:ser>
          <c:idx val="2"/>
          <c:order val="2"/>
          <c:tx>
            <c:strRef>
              <c:f>'Payment Preferences &amp; Regional '!$D$3:$D$4</c:f>
              <c:strCache>
                <c:ptCount val="1"/>
                <c:pt idx="0">
                  <c:v>Debit Card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'Payment Preferences &amp; Regional '!$A$5:$A$12</c:f>
              <c:strCache>
                <c:ptCount val="7"/>
                <c:pt idx="0">
                  <c:v>Australia</c:v>
                </c:pt>
                <c:pt idx="1">
                  <c:v>Canada</c:v>
                </c:pt>
                <c:pt idx="2">
                  <c:v>France</c:v>
                </c:pt>
                <c:pt idx="3">
                  <c:v>Germany</c:v>
                </c:pt>
                <c:pt idx="4">
                  <c:v>India</c:v>
                </c:pt>
                <c:pt idx="5">
                  <c:v>UK</c:v>
                </c:pt>
                <c:pt idx="6">
                  <c:v>USA</c:v>
                </c:pt>
              </c:strCache>
            </c:strRef>
          </c:cat>
          <c:val>
            <c:numRef>
              <c:f>'Payment Preferences &amp; Regional '!$D$5:$D$12</c:f>
              <c:numCache>
                <c:formatCode>General</c:formatCode>
                <c:ptCount val="7"/>
                <c:pt idx="0">
                  <c:v>38</c:v>
                </c:pt>
                <c:pt idx="1">
                  <c:v>36</c:v>
                </c:pt>
                <c:pt idx="2">
                  <c:v>31</c:v>
                </c:pt>
                <c:pt idx="3">
                  <c:v>43</c:v>
                </c:pt>
                <c:pt idx="4">
                  <c:v>39</c:v>
                </c:pt>
                <c:pt idx="5">
                  <c:v>31</c:v>
                </c:pt>
                <c:pt idx="6">
                  <c:v>31</c:v>
                </c:pt>
              </c:numCache>
            </c:numRef>
          </c:val>
          <c:extLst>
            <c:ext xmlns:c16="http://schemas.microsoft.com/office/drawing/2014/chart" uri="{C3380CC4-5D6E-409C-BE32-E72D297353CC}">
              <c16:uniqueId val="{00000002-7A6F-44D1-8406-15ED400D9983}"/>
            </c:ext>
          </c:extLst>
        </c:ser>
        <c:ser>
          <c:idx val="3"/>
          <c:order val="3"/>
          <c:tx>
            <c:strRef>
              <c:f>'Payment Preferences &amp; Regional '!$E$3:$E$4</c:f>
              <c:strCache>
                <c:ptCount val="1"/>
                <c:pt idx="0">
                  <c:v>PayPal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'Payment Preferences &amp; Regional '!$A$5:$A$12</c:f>
              <c:strCache>
                <c:ptCount val="7"/>
                <c:pt idx="0">
                  <c:v>Australia</c:v>
                </c:pt>
                <c:pt idx="1">
                  <c:v>Canada</c:v>
                </c:pt>
                <c:pt idx="2">
                  <c:v>France</c:v>
                </c:pt>
                <c:pt idx="3">
                  <c:v>Germany</c:v>
                </c:pt>
                <c:pt idx="4">
                  <c:v>India</c:v>
                </c:pt>
                <c:pt idx="5">
                  <c:v>UK</c:v>
                </c:pt>
                <c:pt idx="6">
                  <c:v>USA</c:v>
                </c:pt>
              </c:strCache>
            </c:strRef>
          </c:cat>
          <c:val>
            <c:numRef>
              <c:f>'Payment Preferences &amp; Regional '!$E$5:$E$12</c:f>
              <c:numCache>
                <c:formatCode>General</c:formatCode>
                <c:ptCount val="7"/>
                <c:pt idx="0">
                  <c:v>36</c:v>
                </c:pt>
                <c:pt idx="1">
                  <c:v>42</c:v>
                </c:pt>
                <c:pt idx="2">
                  <c:v>40</c:v>
                </c:pt>
                <c:pt idx="3">
                  <c:v>37</c:v>
                </c:pt>
                <c:pt idx="4">
                  <c:v>23</c:v>
                </c:pt>
                <c:pt idx="5">
                  <c:v>48</c:v>
                </c:pt>
                <c:pt idx="6">
                  <c:v>43</c:v>
                </c:pt>
              </c:numCache>
            </c:numRef>
          </c:val>
          <c:extLst>
            <c:ext xmlns:c16="http://schemas.microsoft.com/office/drawing/2014/chart" uri="{C3380CC4-5D6E-409C-BE32-E72D297353CC}">
              <c16:uniqueId val="{00000003-7A6F-44D1-8406-15ED400D9983}"/>
            </c:ext>
          </c:extLst>
        </c:ser>
        <c:dLbls>
          <c:showLegendKey val="0"/>
          <c:showVal val="0"/>
          <c:showCatName val="0"/>
          <c:showSerName val="0"/>
          <c:showPercent val="0"/>
          <c:showBubbleSize val="0"/>
        </c:dLbls>
        <c:gapWidth val="150"/>
        <c:overlap val="100"/>
        <c:axId val="705603824"/>
        <c:axId val="705605264"/>
      </c:barChart>
      <c:catAx>
        <c:axId val="705603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605264"/>
        <c:crosses val="autoZero"/>
        <c:auto val="1"/>
        <c:lblAlgn val="ctr"/>
        <c:lblOffset val="100"/>
        <c:noMultiLvlLbl val="0"/>
      </c:catAx>
      <c:valAx>
        <c:axId val="70560526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603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[streaming_analysis_summary.xlsx]Payment Preferences &amp; Regiona2!PivotTable25</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Subscription Trends by Country</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'Payment Preferences &amp; Regiona2'!$B$3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'Payment Preferences &amp; Regiona2'!$A$4:$A$11</c:f>
              <c:strCache>
                <c:ptCount val="7"/>
                <c:pt idx="0">
                  <c:v>Australia</c:v>
                </c:pt>
                <c:pt idx="1">
                  <c:v>Canada</c:v>
                </c:pt>
                <c:pt idx="2">
                  <c:v>France</c:v>
                </c:pt>
                <c:pt idx="3">
                  <c:v>Germany</c:v>
                </c:pt>
                <c:pt idx="4">
                  <c:v>India</c:v>
                </c:pt>
                <c:pt idx="5">
                  <c:v>UK</c:v>
                </c:pt>
                <c:pt idx="6">
                  <c:v>USA</c:v>
                </c:pt>
              </c:strCache>
            </c:strRef>
          </c:cat>
          <c:val>
            <c:numRef>
              <c:f>'Payment Preferences &amp; Regiona2'!$B$4:$B$11</c:f>
              <c:numCache>
                <c:formatCode>General</c:formatCode>
                <c:ptCount val="7"/>
                <c:pt idx="0">
                  <c:v>140</c:v>
                </c:pt>
                <c:pt idx="1">
                  <c:v>139</c:v>
                </c:pt>
                <c:pt idx="2">
                  <c:v>151</c:v>
                </c:pt>
                <c:pt idx="3">
                  <c:v>146</c:v>
                </c:pt>
                <c:pt idx="4">
                  <c:v>116</c:v>
                </c:pt>
                <c:pt idx="5">
                  <c:v>150</c:v>
                </c:pt>
                <c:pt idx="6">
                  <c:v>158</c:v>
                </c:pt>
              </c:numCache>
            </c:numRef>
          </c:val>
          <c:extLst>
            <c:ext xmlns:c16="http://schemas.microsoft.com/office/drawing/2014/chart" uri="{C3380CC4-5D6E-409C-BE32-E72D297353CC}">
              <c16:uniqueId val="{00000000-F284-44A9-80FC-C3C024FA013E}"/>
            </c:ext>
          </c:extLst>
        </c:ser>
        <c:dLbls>
          <c:showLegendKey val="0"/>
          <c:showVal val="0"/>
          <c:showCatName val="0"/>
          <c:showSerName val="0"/>
          <c:showPercent val="0"/>
          <c:showBubbleSize val="0"/>
        </c:dLbls>
        <c:gapWidth val="150"/>
        <c:overlap val="100"/>
        <c:axId val="375249424"/>
        <c:axId val="358776976"/>
      </c:barChart>
      <c:catAx>
        <c:axId val="375249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776976"/>
        <c:crosses val="autoZero"/>
        <c:auto val="1"/>
        <c:lblAlgn val="ctr"/>
        <c:lblOffset val="100"/>
        <c:noMultiLvlLbl val="0"/>
      </c:catAx>
      <c:valAx>
        <c:axId val="358776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5249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[streaming_analysis_summary.xlsx]Payment Preferences &amp; Regio (3)!PivotTable25</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Language_Preference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'Payment Preferences &amp; Regio (3)'!$B$3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'Payment Preferences &amp; Regio (3)'!$A$4:$A$10</c:f>
              <c:strCache>
                <c:ptCount val="6"/>
                <c:pt idx="0">
                  <c:v>English</c:v>
                </c:pt>
                <c:pt idx="1">
                  <c:v>French</c:v>
                </c:pt>
                <c:pt idx="2">
                  <c:v>German</c:v>
                </c:pt>
                <c:pt idx="3">
                  <c:v>Hindi</c:v>
                </c:pt>
                <c:pt idx="4">
                  <c:v>Mandarin</c:v>
                </c:pt>
                <c:pt idx="5">
                  <c:v>Spanish</c:v>
                </c:pt>
              </c:strCache>
            </c:strRef>
          </c:cat>
          <c:val>
            <c:numRef>
              <c:f>'Payment Preferences &amp; Regio (3)'!$B$4:$B$10</c:f>
              <c:numCache>
                <c:formatCode>0</c:formatCode>
                <c:ptCount val="6"/>
                <c:pt idx="0">
                  <c:v>248.38095238095238</c:v>
                </c:pt>
                <c:pt idx="1">
                  <c:v>273.46198830409355</c:v>
                </c:pt>
                <c:pt idx="2">
                  <c:v>244.79640718562874</c:v>
                </c:pt>
                <c:pt idx="3">
                  <c:v>253.35802469135803</c:v>
                </c:pt>
                <c:pt idx="4">
                  <c:v>243.33519553072625</c:v>
                </c:pt>
                <c:pt idx="5">
                  <c:v>264.99346405228761</c:v>
                </c:pt>
              </c:numCache>
            </c:numRef>
          </c:val>
          <c:extLst>
            <c:ext xmlns:c16="http://schemas.microsoft.com/office/drawing/2014/chart" uri="{C3380CC4-5D6E-409C-BE32-E72D297353CC}">
              <c16:uniqueId val="{00000001-B5E8-4718-9CE1-0F71FA4A6F4D}"/>
            </c:ext>
          </c:extLst>
        </c:ser>
        <c:dLbls>
          <c:showLegendKey val="0"/>
          <c:showVal val="0"/>
          <c:showCatName val="0"/>
          <c:showSerName val="0"/>
          <c:showPercent val="0"/>
          <c:showBubbleSize val="0"/>
        </c:dLbls>
        <c:gapWidth val="150"/>
        <c:overlap val="100"/>
        <c:axId val="375249424"/>
        <c:axId val="358776976"/>
      </c:barChart>
      <c:catAx>
        <c:axId val="375249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776976"/>
        <c:crosses val="autoZero"/>
        <c:auto val="1"/>
        <c:lblAlgn val="ctr"/>
        <c:lblOffset val="100"/>
        <c:noMultiLvlLbl val="0"/>
      </c:catAx>
      <c:valAx>
        <c:axId val="3587769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5249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rich>
          <a:bodyPr spcFirstLastPara="1" vertOverflow="ellipsis" horzOverflow="overflow" wrap="square" lIns="0" tIns="0" rIns="0" bIns="0" anchor="ctr" anchorCtr="1"/>
          <a:lstStyle/>
          <a:p>
            <a:pPr algn="ctr" rtl="0">
              <a:defRPr/>
            </a:pPr>
            <a:r>
              <a:rPr lang="en-IN"/>
              <a:t>Frequency of logins </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clusteredColumn" uniqueId="{21A1E1C3-3F22-433F-B78A-68B3CE8276C5}">
          <cx:tx>
            <cx:txData>
              <cx:f>_xlchart.v1.1</cx:f>
              <cx:v> User_ID</cx:v>
            </cx:txData>
          </cx:tx>
          <cx:dataLabels/>
          <cx:dataId val="0"/>
          <cx:layoutPr>
            <cx:aggregation/>
          </cx:layoutPr>
          <cx:axisId val="1"/>
        </cx:series>
        <cx:series layoutId="paretoLine" ownerIdx="0" uniqueId="{05BA3CB4-26D2-43F9-BEF2-4834DBC9152F}">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11.xml"/><Relationship Id="rId1" Type="http://schemas.microsoft.com/office/2014/relationships/chartEx" Target="../charts/chartEx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4</xdr:col>
      <xdr:colOff>114300</xdr:colOff>
      <xdr:row>1</xdr:row>
      <xdr:rowOff>34290</xdr:rowOff>
    </xdr:from>
    <xdr:to>
      <xdr:col>11</xdr:col>
      <xdr:colOff>419100</xdr:colOff>
      <xdr:row>16</xdr:row>
      <xdr:rowOff>34290</xdr:rowOff>
    </xdr:to>
    <xdr:graphicFrame macro="">
      <xdr:nvGraphicFramePr>
        <xdr:cNvPr id="2" name="Chart 1">
          <a:extLst>
            <a:ext uri="{FF2B5EF4-FFF2-40B4-BE49-F238E27FC236}">
              <a16:creationId xmlns:a16="http://schemas.microsoft.com/office/drawing/2014/main" id="{A1A0A65D-A62C-522E-53CF-6310AAB1C9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22860</xdr:colOff>
      <xdr:row>14</xdr:row>
      <xdr:rowOff>7620</xdr:rowOff>
    </xdr:from>
    <xdr:to>
      <xdr:col>17</xdr:col>
      <xdr:colOff>22860</xdr:colOff>
      <xdr:row>27</xdr:row>
      <xdr:rowOff>97155</xdr:rowOff>
    </xdr:to>
    <mc:AlternateContent xmlns:mc="http://schemas.openxmlformats.org/markup-compatibility/2006" xmlns:a14="http://schemas.microsoft.com/office/drawing/2010/main">
      <mc:Choice Requires="a14">
        <xdr:graphicFrame macro="">
          <xdr:nvGraphicFramePr>
            <xdr:cNvPr id="3" name="Favorite_Genre">
              <a:extLst>
                <a:ext uri="{FF2B5EF4-FFF2-40B4-BE49-F238E27FC236}">
                  <a16:creationId xmlns:a16="http://schemas.microsoft.com/office/drawing/2014/main" id="{D81FF0FD-7611-4C0B-E057-38B62D461429}"/>
                </a:ext>
              </a:extLst>
            </xdr:cNvPr>
            <xdr:cNvGraphicFramePr/>
          </xdr:nvGraphicFramePr>
          <xdr:xfrm>
            <a:off x="0" y="0"/>
            <a:ext cx="0" cy="0"/>
          </xdr:xfrm>
          <a:graphic>
            <a:graphicData uri="http://schemas.microsoft.com/office/drawing/2010/slicer">
              <sle:slicer xmlns:sle="http://schemas.microsoft.com/office/drawing/2010/slicer" name="Favorite_Genre"/>
            </a:graphicData>
          </a:graphic>
        </xdr:graphicFrame>
      </mc:Choice>
      <mc:Fallback xmlns="">
        <xdr:sp macro="" textlink="">
          <xdr:nvSpPr>
            <xdr:cNvPr id="0" name=""/>
            <xdr:cNvSpPr>
              <a:spLocks noTextEdit="1"/>
            </xdr:cNvSpPr>
          </xdr:nvSpPr>
          <xdr:spPr>
            <a:xfrm>
              <a:off x="9898380" y="25679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480060</xdr:colOff>
      <xdr:row>0</xdr:row>
      <xdr:rowOff>68580</xdr:rowOff>
    </xdr:from>
    <xdr:to>
      <xdr:col>16</xdr:col>
      <xdr:colOff>480060</xdr:colOff>
      <xdr:row>13</xdr:row>
      <xdr:rowOff>158115</xdr:rowOff>
    </xdr:to>
    <mc:AlternateContent xmlns:mc="http://schemas.openxmlformats.org/markup-compatibility/2006" xmlns:a14="http://schemas.microsoft.com/office/drawing/2010/main">
      <mc:Choice Requires="a14">
        <xdr:graphicFrame macro="">
          <xdr:nvGraphicFramePr>
            <xdr:cNvPr id="4" name="Country">
              <a:extLst>
                <a:ext uri="{FF2B5EF4-FFF2-40B4-BE49-F238E27FC236}">
                  <a16:creationId xmlns:a16="http://schemas.microsoft.com/office/drawing/2014/main" id="{961E164D-79D5-4F86-8430-67D5D54BAE1A}"/>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9745980" y="685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114300</xdr:colOff>
      <xdr:row>1</xdr:row>
      <xdr:rowOff>3810</xdr:rowOff>
    </xdr:from>
    <xdr:to>
      <xdr:col>11</xdr:col>
      <xdr:colOff>419100</xdr:colOff>
      <xdr:row>16</xdr:row>
      <xdr:rowOff>3810</xdr:rowOff>
    </xdr:to>
    <xdr:graphicFrame macro="">
      <xdr:nvGraphicFramePr>
        <xdr:cNvPr id="2" name="Chart 1">
          <a:extLst>
            <a:ext uri="{FF2B5EF4-FFF2-40B4-BE49-F238E27FC236}">
              <a16:creationId xmlns:a16="http://schemas.microsoft.com/office/drawing/2014/main" id="{58E84F9C-A1FA-78D7-AD25-3C9CE4E154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228600</xdr:colOff>
      <xdr:row>4</xdr:row>
      <xdr:rowOff>80010</xdr:rowOff>
    </xdr:from>
    <xdr:to>
      <xdr:col>11</xdr:col>
      <xdr:colOff>502920</xdr:colOff>
      <xdr:row>17</xdr:row>
      <xdr:rowOff>106680</xdr:rowOff>
    </xdr:to>
    <xdr:graphicFrame macro="">
      <xdr:nvGraphicFramePr>
        <xdr:cNvPr id="2" name="Chart 1">
          <a:extLst>
            <a:ext uri="{FF2B5EF4-FFF2-40B4-BE49-F238E27FC236}">
              <a16:creationId xmlns:a16="http://schemas.microsoft.com/office/drawing/2014/main" id="{1F58E65E-4489-84AA-6C96-1EC4DD6175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411480</xdr:colOff>
      <xdr:row>0</xdr:row>
      <xdr:rowOff>140970</xdr:rowOff>
    </xdr:from>
    <xdr:to>
      <xdr:col>11</xdr:col>
      <xdr:colOff>320040</xdr:colOff>
      <xdr:row>15</xdr:row>
      <xdr:rowOff>140970</xdr:rowOff>
    </xdr:to>
    <xdr:graphicFrame macro="">
      <xdr:nvGraphicFramePr>
        <xdr:cNvPr id="5" name="Chart 4">
          <a:extLst>
            <a:ext uri="{FF2B5EF4-FFF2-40B4-BE49-F238E27FC236}">
              <a16:creationId xmlns:a16="http://schemas.microsoft.com/office/drawing/2014/main" id="{3948A559-D6F9-C426-E670-8E7B032030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228600</xdr:colOff>
      <xdr:row>4</xdr:row>
      <xdr:rowOff>80010</xdr:rowOff>
    </xdr:from>
    <xdr:to>
      <xdr:col>11</xdr:col>
      <xdr:colOff>502920</xdr:colOff>
      <xdr:row>17</xdr:row>
      <xdr:rowOff>106680</xdr:rowOff>
    </xdr:to>
    <xdr:graphicFrame macro="">
      <xdr:nvGraphicFramePr>
        <xdr:cNvPr id="2" name="Chart 1">
          <a:extLst>
            <a:ext uri="{FF2B5EF4-FFF2-40B4-BE49-F238E27FC236}">
              <a16:creationId xmlns:a16="http://schemas.microsoft.com/office/drawing/2014/main" id="{26CDABD8-B628-4945-BECB-7A0ED398FA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106680</xdr:colOff>
      <xdr:row>2</xdr:row>
      <xdr:rowOff>80010</xdr:rowOff>
    </xdr:from>
    <xdr:to>
      <xdr:col>10</xdr:col>
      <xdr:colOff>1013460</xdr:colOff>
      <xdr:row>15</xdr:row>
      <xdr:rowOff>45720</xdr:rowOff>
    </xdr:to>
    <xdr:graphicFrame macro="">
      <xdr:nvGraphicFramePr>
        <xdr:cNvPr id="2" name="Chart 1">
          <a:extLst>
            <a:ext uri="{FF2B5EF4-FFF2-40B4-BE49-F238E27FC236}">
              <a16:creationId xmlns:a16="http://schemas.microsoft.com/office/drawing/2014/main" id="{78EF0457-56B1-4D18-B5A0-F6657A9551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190500</xdr:colOff>
      <xdr:row>2</xdr:row>
      <xdr:rowOff>45720</xdr:rowOff>
    </xdr:from>
    <xdr:to>
      <xdr:col>8</xdr:col>
      <xdr:colOff>381000</xdr:colOff>
      <xdr:row>17</xdr:row>
      <xdr:rowOff>22860</xdr:rowOff>
    </xdr:to>
    <xdr:graphicFrame macro="">
      <xdr:nvGraphicFramePr>
        <xdr:cNvPr id="2" name="Chart 1">
          <a:extLst>
            <a:ext uri="{FF2B5EF4-FFF2-40B4-BE49-F238E27FC236}">
              <a16:creationId xmlns:a16="http://schemas.microsoft.com/office/drawing/2014/main" id="{75CD402F-9AE5-4567-8B48-5F026C3A50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190500</xdr:colOff>
      <xdr:row>2</xdr:row>
      <xdr:rowOff>45720</xdr:rowOff>
    </xdr:from>
    <xdr:to>
      <xdr:col>8</xdr:col>
      <xdr:colOff>381000</xdr:colOff>
      <xdr:row>17</xdr:row>
      <xdr:rowOff>22860</xdr:rowOff>
    </xdr:to>
    <xdr:graphicFrame macro="">
      <xdr:nvGraphicFramePr>
        <xdr:cNvPr id="2" name="Chart 1">
          <a:extLst>
            <a:ext uri="{FF2B5EF4-FFF2-40B4-BE49-F238E27FC236}">
              <a16:creationId xmlns:a16="http://schemas.microsoft.com/office/drawing/2014/main" id="{0FCFC12F-FB8A-4A6A-8A40-2436E9CE52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190500</xdr:colOff>
      <xdr:row>2</xdr:row>
      <xdr:rowOff>45720</xdr:rowOff>
    </xdr:from>
    <xdr:to>
      <xdr:col>8</xdr:col>
      <xdr:colOff>381000</xdr:colOff>
      <xdr:row>17</xdr:row>
      <xdr:rowOff>22860</xdr:rowOff>
    </xdr:to>
    <xdr:graphicFrame macro="">
      <xdr:nvGraphicFramePr>
        <xdr:cNvPr id="2" name="Chart 1">
          <a:extLst>
            <a:ext uri="{FF2B5EF4-FFF2-40B4-BE49-F238E27FC236}">
              <a16:creationId xmlns:a16="http://schemas.microsoft.com/office/drawing/2014/main" id="{9566AE7F-0926-4C51-BA5B-EB7BEA160F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190500</xdr:colOff>
      <xdr:row>2</xdr:row>
      <xdr:rowOff>45720</xdr:rowOff>
    </xdr:from>
    <xdr:to>
      <xdr:col>8</xdr:col>
      <xdr:colOff>1143000</xdr:colOff>
      <xdr:row>17</xdr:row>
      <xdr:rowOff>22860</xdr:rowOff>
    </xdr:to>
    <xdr:graphicFrame macro="">
      <xdr:nvGraphicFramePr>
        <xdr:cNvPr id="2" name="Chart 1">
          <a:extLst>
            <a:ext uri="{FF2B5EF4-FFF2-40B4-BE49-F238E27FC236}">
              <a16:creationId xmlns:a16="http://schemas.microsoft.com/office/drawing/2014/main" id="{BAD7FB38-A0D0-4FB3-A89C-73EFC7F039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6</xdr:col>
      <xdr:colOff>472440</xdr:colOff>
      <xdr:row>4</xdr:row>
      <xdr:rowOff>137160</xdr:rowOff>
    </xdr:from>
    <xdr:to>
      <xdr:col>17</xdr:col>
      <xdr:colOff>0</xdr:colOff>
      <xdr:row>20</xdr:row>
      <xdr:rowOff>160020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358A815-BB5A-9C56-8EEA-484E5DB0F62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968240" y="868680"/>
              <a:ext cx="6233160" cy="29489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289560</xdr:colOff>
      <xdr:row>24</xdr:row>
      <xdr:rowOff>87630</xdr:rowOff>
    </xdr:from>
    <xdr:to>
      <xdr:col>13</xdr:col>
      <xdr:colOff>594360</xdr:colOff>
      <xdr:row>39</xdr:row>
      <xdr:rowOff>87630</xdr:rowOff>
    </xdr:to>
    <xdr:graphicFrame macro="">
      <xdr:nvGraphicFramePr>
        <xdr:cNvPr id="3" name="Chart 2">
          <a:extLst>
            <a:ext uri="{FF2B5EF4-FFF2-40B4-BE49-F238E27FC236}">
              <a16:creationId xmlns:a16="http://schemas.microsoft.com/office/drawing/2014/main" id="{6F9542ED-0B68-945E-E3D0-C753733755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6</xdr:col>
      <xdr:colOff>76200</xdr:colOff>
      <xdr:row>2</xdr:row>
      <xdr:rowOff>110490</xdr:rowOff>
    </xdr:from>
    <xdr:to>
      <xdr:col>13</xdr:col>
      <xdr:colOff>381000</xdr:colOff>
      <xdr:row>17</xdr:row>
      <xdr:rowOff>110490</xdr:rowOff>
    </xdr:to>
    <xdr:graphicFrame macro="">
      <xdr:nvGraphicFramePr>
        <xdr:cNvPr id="4" name="Chart 3">
          <a:extLst>
            <a:ext uri="{FF2B5EF4-FFF2-40B4-BE49-F238E27FC236}">
              <a16:creationId xmlns:a16="http://schemas.microsoft.com/office/drawing/2014/main" id="{AFE2D5BF-A20E-9AC9-CAEC-2E3A2A454CAE}"/>
            </a:ext>
            <a:ext uri="{C183D7F6-B498-43B3-948B-1728B52AA6E4}">
              <adec:decorative xmlns:adec="http://schemas.microsoft.com/office/drawing/2017/decorative" val="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3</xdr:col>
      <xdr:colOff>144780</xdr:colOff>
      <xdr:row>6</xdr:row>
      <xdr:rowOff>41910</xdr:rowOff>
    </xdr:from>
    <xdr:to>
      <xdr:col>7</xdr:col>
      <xdr:colOff>449580</xdr:colOff>
      <xdr:row>21</xdr:row>
      <xdr:rowOff>41910</xdr:rowOff>
    </xdr:to>
    <xdr:graphicFrame macro="">
      <xdr:nvGraphicFramePr>
        <xdr:cNvPr id="2" name="Chart 1">
          <a:extLst>
            <a:ext uri="{FF2B5EF4-FFF2-40B4-BE49-F238E27FC236}">
              <a16:creationId xmlns:a16="http://schemas.microsoft.com/office/drawing/2014/main" id="{E84C83CF-CAB1-F826-B4CF-5B0F813A81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3</xdr:col>
      <xdr:colOff>137160</xdr:colOff>
      <xdr:row>6</xdr:row>
      <xdr:rowOff>34290</xdr:rowOff>
    </xdr:from>
    <xdr:to>
      <xdr:col>7</xdr:col>
      <xdr:colOff>441960</xdr:colOff>
      <xdr:row>21</xdr:row>
      <xdr:rowOff>34290</xdr:rowOff>
    </xdr:to>
    <xdr:graphicFrame macro="">
      <xdr:nvGraphicFramePr>
        <xdr:cNvPr id="2" name="Chart 1">
          <a:extLst>
            <a:ext uri="{FF2B5EF4-FFF2-40B4-BE49-F238E27FC236}">
              <a16:creationId xmlns:a16="http://schemas.microsoft.com/office/drawing/2014/main" id="{8FB8A518-7CD1-44DD-85D0-A328A1C501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89.63954074074" createdVersion="8" refreshedVersion="8" minRefreshableVersion="3" recordCount="1000" xr:uid="{FB7AEB4E-5318-483D-8C26-3414A8AAD978}">
  <cacheSource type="worksheet">
    <worksheetSource ref="A1:W1001" sheet="Raw Data"/>
  </cacheSource>
  <cacheFields count="23">
    <cacheField name="User_ID" numFmtId="0">
      <sharedItems containsSemiMixedTypes="0" containsString="0" containsNumber="1" containsInteger="1" minValue="1003" maxValue="9996"/>
    </cacheField>
    <cacheField name="User_Name" numFmtId="0">
      <sharedItems/>
    </cacheField>
    <cacheField name="Join_Date" numFmtId="0">
      <sharedItems/>
    </cacheField>
    <cacheField name="Last_Login" numFmtId="0">
      <sharedItems/>
    </cacheField>
    <cacheField name="Monthly_Price" numFmtId="0">
      <sharedItems containsSemiMixedTypes="0" containsString="0" containsNumber="1" minValue="7.99" maxValue="15.99" count="3">
        <n v="7.99"/>
        <n v="11.99"/>
        <n v="15.99"/>
      </sharedItems>
    </cacheField>
    <cacheField name="Watch_Hours" numFmtId="0">
      <sharedItems containsSemiMixedTypes="0" containsString="0" containsNumber="1" containsInteger="1" minValue="10" maxValue="500"/>
    </cacheField>
    <cacheField name="Favorite_Genre" numFmtId="0">
      <sharedItems count="7">
        <s v="Action"/>
        <s v="Drama"/>
        <s v="Sci-Fi"/>
        <s v="Documentary"/>
        <s v="Horror"/>
        <s v="Comedy"/>
        <s v="Romance"/>
      </sharedItems>
    </cacheField>
    <cacheField name="Active_Devices" numFmtId="0">
      <sharedItems containsSemiMixedTypes="0" containsString="0" containsNumber="1" containsInteger="1" minValue="1" maxValue="5"/>
    </cacheField>
    <cacheField name="Profile_Count" numFmtId="0">
      <sharedItems containsSemiMixedTypes="0" containsString="0" containsNumber="1" containsInteger="1" minValue="1" maxValue="6"/>
    </cacheField>
    <cacheField name="Parental_Controls" numFmtId="0">
      <sharedItems/>
    </cacheField>
    <cacheField name="Total_Movies_Watched" numFmtId="0">
      <sharedItems containsSemiMixedTypes="0" containsString="0" containsNumber="1" containsInteger="1" minValue="12" maxValue="1000"/>
    </cacheField>
    <cacheField name="Total_Series_Watched" numFmtId="0">
      <sharedItems containsSemiMixedTypes="0" containsString="0" containsNumber="1" containsInteger="1" minValue="1" maxValue="200"/>
    </cacheField>
    <cacheField name="Country" numFmtId="0">
      <sharedItems count="7">
        <s v="USA"/>
        <s v="Canada"/>
        <s v="UK"/>
        <s v="India"/>
        <s v="Australia"/>
        <s v="Germany"/>
        <s v="France"/>
      </sharedItems>
    </cacheField>
    <cacheField name="Payment_Method" numFmtId="0">
      <sharedItems/>
    </cacheField>
    <cacheField name="Language_Preference" numFmtId="0">
      <sharedItems/>
    </cacheField>
    <cacheField name="Recommended_Content_Count" numFmtId="0">
      <sharedItems containsSemiMixedTypes="0" containsString="0" containsNumber="1" containsInteger="1" minValue="0" maxValue="100"/>
    </cacheField>
    <cacheField name="Average_Rating_Given" numFmtId="0">
      <sharedItems containsSemiMixedTypes="0" containsString="0" containsNumber="1" minValue="3" maxValue="5"/>
    </cacheField>
    <cacheField name="Has_Downloaded_Content" numFmtId="0">
      <sharedItems/>
    </cacheField>
    <cacheField name="Membership_Status" numFmtId="0">
      <sharedItems count="1">
        <s v="Active"/>
      </sharedItems>
    </cacheField>
    <cacheField name="Loyalty_Points" numFmtId="0">
      <sharedItems containsSemiMixedTypes="0" containsString="0" containsNumber="1" containsInteger="1" minValue="3" maxValue="4990"/>
    </cacheField>
    <cacheField name="First_Device_Used" numFmtId="0">
      <sharedItems/>
    </cacheField>
    <cacheField name="Age_Group" numFmtId="0">
      <sharedItems/>
    </cacheField>
    <cacheField name="Primary_Watch_Time" numFmtId="0">
      <sharedItems/>
    </cacheField>
  </cacheFields>
  <extLst>
    <ext xmlns:x14="http://schemas.microsoft.com/office/spreadsheetml/2009/9/main" uri="{725AE2AE-9491-48be-B2B4-4EB974FC3084}">
      <x14:pivotCacheDefinition pivotCacheId="89541667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89.646145601851" createdVersion="8" refreshedVersion="8" minRefreshableVersion="3" recordCount="1000" xr:uid="{79590665-A65C-46D6-B9DB-4CF496F93979}">
  <cacheSource type="worksheet">
    <worksheetSource ref="A1:W1001" sheet="Raw Data"/>
  </cacheSource>
  <cacheFields count="23">
    <cacheField name="User_ID" numFmtId="0">
      <sharedItems containsSemiMixedTypes="0" containsString="0" containsNumber="1" containsInteger="1" minValue="1003" maxValue="9996"/>
    </cacheField>
    <cacheField name="User_Name" numFmtId="0">
      <sharedItems/>
    </cacheField>
    <cacheField name="Join_Date" numFmtId="0">
      <sharedItems/>
    </cacheField>
    <cacheField name="Last_Login" numFmtId="0">
      <sharedItems/>
    </cacheField>
    <cacheField name="Monthly_Price" numFmtId="0">
      <sharedItems containsSemiMixedTypes="0" containsString="0" containsNumber="1" minValue="7.99" maxValue="15.99" count="3">
        <n v="7.99"/>
        <n v="11.99"/>
        <n v="15.99"/>
      </sharedItems>
    </cacheField>
    <cacheField name="Watch_Hours" numFmtId="0">
      <sharedItems containsSemiMixedTypes="0" containsString="0" containsNumber="1" containsInteger="1" minValue="10" maxValue="500"/>
    </cacheField>
    <cacheField name="Favorite_Genre" numFmtId="0">
      <sharedItems count="7">
        <s v="Action"/>
        <s v="Drama"/>
        <s v="Sci-Fi"/>
        <s v="Documentary"/>
        <s v="Horror"/>
        <s v="Comedy"/>
        <s v="Romance"/>
      </sharedItems>
    </cacheField>
    <cacheField name="Active_Devices" numFmtId="0">
      <sharedItems containsSemiMixedTypes="0" containsString="0" containsNumber="1" containsInteger="1" minValue="1" maxValue="5"/>
    </cacheField>
    <cacheField name="Profile_Count" numFmtId="0">
      <sharedItems containsSemiMixedTypes="0" containsString="0" containsNumber="1" containsInteger="1" minValue="1" maxValue="6"/>
    </cacheField>
    <cacheField name="Parental_Controls" numFmtId="0">
      <sharedItems/>
    </cacheField>
    <cacheField name="Total_Movies_Watched" numFmtId="0">
      <sharedItems containsSemiMixedTypes="0" containsString="0" containsNumber="1" containsInteger="1" minValue="12" maxValue="1000"/>
    </cacheField>
    <cacheField name="Total_Series_Watched" numFmtId="0">
      <sharedItems containsSemiMixedTypes="0" containsString="0" containsNumber="1" containsInteger="1" minValue="1" maxValue="200"/>
    </cacheField>
    <cacheField name="Country" numFmtId="0">
      <sharedItems/>
    </cacheField>
    <cacheField name="Payment_Method" numFmtId="0">
      <sharedItems/>
    </cacheField>
    <cacheField name="Language_Preference" numFmtId="0">
      <sharedItems/>
    </cacheField>
    <cacheField name="Recommended_Content_Count" numFmtId="0">
      <sharedItems containsSemiMixedTypes="0" containsString="0" containsNumber="1" containsInteger="1" minValue="0" maxValue="100" count="101">
        <n v="84"/>
        <n v="69"/>
        <n v="56"/>
        <n v="47"/>
        <n v="39"/>
        <n v="71"/>
        <n v="1"/>
        <n v="32"/>
        <n v="26"/>
        <n v="90"/>
        <n v="57"/>
        <n v="38"/>
        <n v="62"/>
        <n v="0"/>
        <n v="25"/>
        <n v="65"/>
        <n v="50"/>
        <n v="11"/>
        <n v="78"/>
        <n v="42"/>
        <n v="3"/>
        <n v="27"/>
        <n v="60"/>
        <n v="91"/>
        <n v="76"/>
        <n v="98"/>
        <n v="85"/>
        <n v="58"/>
        <n v="97"/>
        <n v="66"/>
        <n v="45"/>
        <n v="14"/>
        <n v="12"/>
        <n v="99"/>
        <n v="7"/>
        <n v="72"/>
        <n v="33"/>
        <n v="79"/>
        <n v="55"/>
        <n v="8"/>
        <n v="63"/>
        <n v="96"/>
        <n v="40"/>
        <n v="94"/>
        <n v="13"/>
        <n v="82"/>
        <n v="22"/>
        <n v="61"/>
        <n v="15"/>
        <n v="95"/>
        <n v="24"/>
        <n v="88"/>
        <n v="44"/>
        <n v="68"/>
        <n v="80"/>
        <n v="30"/>
        <n v="53"/>
        <n v="18"/>
        <n v="36"/>
        <n v="73"/>
        <n v="48"/>
        <n v="64"/>
        <n v="87"/>
        <n v="46"/>
        <n v="52"/>
        <n v="6"/>
        <n v="20"/>
        <n v="93"/>
        <n v="21"/>
        <n v="4"/>
        <n v="77"/>
        <n v="17"/>
        <n v="28"/>
        <n v="23"/>
        <n v="81"/>
        <n v="83"/>
        <n v="59"/>
        <n v="49"/>
        <n v="5"/>
        <n v="67"/>
        <n v="43"/>
        <n v="41"/>
        <n v="51"/>
        <n v="89"/>
        <n v="54"/>
        <n v="70"/>
        <n v="37"/>
        <n v="9"/>
        <n v="16"/>
        <n v="86"/>
        <n v="100"/>
        <n v="34"/>
        <n v="92"/>
        <n v="35"/>
        <n v="29"/>
        <n v="10"/>
        <n v="19"/>
        <n v="31"/>
        <n v="74"/>
        <n v="2"/>
        <n v="75"/>
      </sharedItems>
    </cacheField>
    <cacheField name="Average_Rating_Given" numFmtId="0">
      <sharedItems containsSemiMixedTypes="0" containsString="0" containsNumber="1" minValue="3" maxValue="5"/>
    </cacheField>
    <cacheField name="Has_Downloaded_Content" numFmtId="0">
      <sharedItems/>
    </cacheField>
    <cacheField name="Membership_Status" numFmtId="0">
      <sharedItems count="1">
        <s v="Active"/>
      </sharedItems>
    </cacheField>
    <cacheField name="Loyalty_Points" numFmtId="0">
      <sharedItems containsSemiMixedTypes="0" containsString="0" containsNumber="1" containsInteger="1" minValue="3" maxValue="4990" count="924">
        <n v="2878"/>
        <n v="2291"/>
        <n v="1692"/>
        <n v="952"/>
        <n v="1823"/>
        <n v="33"/>
        <n v="755"/>
        <n v="2866"/>
        <n v="336"/>
        <n v="3898"/>
        <n v="650"/>
        <n v="185"/>
        <n v="1547"/>
        <n v="3788"/>
        <n v="1051"/>
        <n v="633"/>
        <n v="4133"/>
        <n v="1159"/>
        <n v="4673"/>
        <n v="4200"/>
        <n v="3607"/>
        <n v="4602"/>
        <n v="256"/>
        <n v="2406"/>
        <n v="1394"/>
        <n v="1856"/>
        <n v="1665"/>
        <n v="2759"/>
        <n v="3433"/>
        <n v="3966"/>
        <n v="4185"/>
        <n v="784"/>
        <n v="3428"/>
        <n v="4245"/>
        <n v="2580"/>
        <n v="2779"/>
        <n v="2318"/>
        <n v="827"/>
        <n v="2670"/>
        <n v="2409"/>
        <n v="1577"/>
        <n v="4072"/>
        <n v="3432"/>
        <n v="4511"/>
        <n v="583"/>
        <n v="3626"/>
        <n v="476"/>
        <n v="4114"/>
        <n v="1581"/>
        <n v="1293"/>
        <n v="1744"/>
        <n v="448"/>
        <n v="3398"/>
        <n v="4691"/>
        <n v="4674"/>
        <n v="3641"/>
        <n v="1765"/>
        <n v="3462"/>
        <n v="790"/>
        <n v="4732"/>
        <n v="4599"/>
        <n v="965"/>
        <n v="1155"/>
        <n v="1110"/>
        <n v="1911"/>
        <n v="1721"/>
        <n v="353"/>
        <n v="423"/>
        <n v="344"/>
        <n v="4117"/>
        <n v="3983"/>
        <n v="3941"/>
        <n v="3085"/>
        <n v="48"/>
        <n v="1520"/>
        <n v="935"/>
        <n v="4641"/>
        <n v="2941"/>
        <n v="1325"/>
        <n v="4465"/>
        <n v="3517"/>
        <n v="1672"/>
        <n v="2164"/>
        <n v="3663"/>
        <n v="2845"/>
        <n v="2390"/>
        <n v="234"/>
        <n v="3975"/>
        <n v="561"/>
        <n v="4647"/>
        <n v="581"/>
        <n v="1250"/>
        <n v="3441"/>
        <n v="3211"/>
        <n v="647"/>
        <n v="3751"/>
        <n v="2925"/>
        <n v="4646"/>
        <n v="2867"/>
        <n v="4131"/>
        <n v="2927"/>
        <n v="3314"/>
        <n v="1782"/>
        <n v="1938"/>
        <n v="3935"/>
        <n v="3206"/>
        <n v="2523"/>
        <n v="2727"/>
        <n v="2864"/>
        <n v="3698"/>
        <n v="1531"/>
        <n v="4884"/>
        <n v="3633"/>
        <n v="4719"/>
        <n v="3161"/>
        <n v="944"/>
        <n v="2757"/>
        <n v="727"/>
        <n v="3496"/>
        <n v="4293"/>
        <n v="1357"/>
        <n v="3596"/>
        <n v="613"/>
        <n v="2381"/>
        <n v="2159"/>
        <n v="119"/>
        <n v="2798"/>
        <n v="496"/>
        <n v="3599"/>
        <n v="1752"/>
        <n v="3568"/>
        <n v="4361"/>
        <n v="1176"/>
        <n v="1849"/>
        <n v="3953"/>
        <n v="3277"/>
        <n v="1572"/>
        <n v="2676"/>
        <n v="3053"/>
        <n v="2620"/>
        <n v="4068"/>
        <n v="172"/>
        <n v="1040"/>
        <n v="3574"/>
        <n v="3659"/>
        <n v="1991"/>
        <n v="2043"/>
        <n v="882"/>
        <n v="4243"/>
        <n v="2218"/>
        <n v="97"/>
        <n v="4928"/>
        <n v="1982"/>
        <n v="510"/>
        <n v="2508"/>
        <n v="4004"/>
        <n v="494"/>
        <n v="460"/>
        <n v="1416"/>
        <n v="4798"/>
        <n v="732"/>
        <n v="4008"/>
        <n v="4868"/>
        <n v="2600"/>
        <n v="3247"/>
        <n v="941"/>
        <n v="1934"/>
        <n v="4650"/>
        <n v="4450"/>
        <n v="2395"/>
        <n v="4504"/>
        <n v="3015"/>
        <n v="4971"/>
        <n v="2377"/>
        <n v="212"/>
        <n v="188"/>
        <n v="4435"/>
        <n v="1454"/>
        <n v="2841"/>
        <n v="1626"/>
        <n v="111"/>
        <n v="450"/>
        <n v="3325"/>
        <n v="3059"/>
        <n v="1065"/>
        <n v="2575"/>
        <n v="1690"/>
        <n v="1382"/>
        <n v="1050"/>
        <n v="2328"/>
        <n v="4414"/>
        <n v="3980"/>
        <n v="1150"/>
        <n v="1858"/>
        <n v="1926"/>
        <n v="2933"/>
        <n v="2397"/>
        <n v="1946"/>
        <n v="2576"/>
        <n v="2259"/>
        <n v="1068"/>
        <n v="2928"/>
        <n v="3674"/>
        <n v="130"/>
        <n v="4873"/>
        <n v="96"/>
        <n v="110"/>
        <n v="225"/>
        <n v="4083"/>
        <n v="2714"/>
        <n v="674"/>
        <n v="948"/>
        <n v="933"/>
        <n v="2914"/>
        <n v="3928"/>
        <n v="2559"/>
        <n v="2571"/>
        <n v="3834"/>
        <n v="4714"/>
        <n v="4800"/>
        <n v="1610"/>
        <n v="2780"/>
        <n v="639"/>
        <n v="1960"/>
        <n v="1764"/>
        <n v="967"/>
        <n v="2086"/>
        <n v="3288"/>
        <n v="1486"/>
        <n v="223"/>
        <n v="2394"/>
        <n v="4329"/>
        <n v="2193"/>
        <n v="3730"/>
        <n v="2234"/>
        <n v="718"/>
        <n v="1594"/>
        <n v="681"/>
        <n v="428"/>
        <n v="2542"/>
        <n v="4763"/>
        <n v="486"/>
        <n v="4327"/>
        <n v="2938"/>
        <n v="1429"/>
        <n v="2897"/>
        <n v="274"/>
        <n v="3910"/>
        <n v="2557"/>
        <n v="3823"/>
        <n v="4048"/>
        <n v="3173"/>
        <n v="3289"/>
        <n v="4377"/>
        <n v="995"/>
        <n v="2299"/>
        <n v="4644"/>
        <n v="746"/>
        <n v="2835"/>
        <n v="1000"/>
        <n v="368"/>
        <n v="2229"/>
        <n v="2643"/>
        <n v="2647"/>
        <n v="4497"/>
        <n v="1121"/>
        <n v="1525"/>
        <n v="3488"/>
        <n v="3009"/>
        <n v="15"/>
        <n v="3007"/>
        <n v="4588"/>
        <n v="73"/>
        <n v="4635"/>
        <n v="1882"/>
        <n v="2572"/>
        <n v="3865"/>
        <n v="380"/>
        <n v="3566"/>
        <n v="1835"/>
        <n v="525"/>
        <n v="1025"/>
        <n v="1546"/>
        <n v="1955"/>
        <n v="4889"/>
        <n v="1185"/>
        <n v="3040"/>
        <n v="4729"/>
        <n v="4193"/>
        <n v="4626"/>
        <n v="60"/>
        <n v="2597"/>
        <n v="260"/>
        <n v="1544"/>
        <n v="4528"/>
        <n v="1127"/>
        <n v="4542"/>
        <n v="1436"/>
        <n v="4438"/>
        <n v="3130"/>
        <n v="3379"/>
        <n v="3696"/>
        <n v="2416"/>
        <n v="2856"/>
        <n v="4177"/>
        <n v="1912"/>
        <n v="2388"/>
        <n v="4216"/>
        <n v="599"/>
        <n v="804"/>
        <n v="4565"/>
        <n v="1095"/>
        <n v="1512"/>
        <n v="1422"/>
        <n v="147"/>
        <n v="4317"/>
        <n v="3197"/>
        <n v="1413"/>
        <n v="747"/>
        <n v="1099"/>
        <n v="585"/>
        <n v="615"/>
        <n v="2634"/>
        <n v="136"/>
        <n v="4566"/>
        <n v="3281"/>
        <n v="1559"/>
        <n v="3113"/>
        <n v="3836"/>
        <n v="1522"/>
        <n v="1756"/>
        <n v="1542"/>
        <n v="77"/>
        <n v="4356"/>
        <n v="1989"/>
        <n v="906"/>
        <n v="4108"/>
        <n v="333"/>
        <n v="3847"/>
        <n v="1423"/>
        <n v="595"/>
        <n v="4445"/>
        <n v="144"/>
        <n v="4919"/>
        <n v="4905"/>
        <n v="1634"/>
        <n v="4085"/>
        <n v="2790"/>
        <n v="2440"/>
        <n v="2741"/>
        <n v="4338"/>
        <n v="2039"/>
        <n v="2097"/>
        <n v="2384"/>
        <n v="4159"/>
        <n v="2002"/>
        <n v="782"/>
        <n v="4056"/>
        <n v="1341"/>
        <n v="3028"/>
        <n v="4799"/>
        <n v="4556"/>
        <n v="2965"/>
        <n v="3556"/>
        <n v="2901"/>
        <n v="3520"/>
        <n v="4632"/>
        <n v="314"/>
        <n v="4012"/>
        <n v="2356"/>
        <n v="1824"/>
        <n v="4236"/>
        <n v="2102"/>
        <n v="1876"/>
        <n v="242"/>
        <n v="4531"/>
        <n v="959"/>
        <n v="2156"/>
        <n v="1442"/>
        <n v="4586"/>
        <n v="4170"/>
        <n v="1294"/>
        <n v="2460"/>
        <n v="3276"/>
        <n v="4062"/>
        <n v="4322"/>
        <n v="1456"/>
        <n v="1281"/>
        <n v="1368"/>
        <n v="571"/>
        <n v="3807"/>
        <n v="3424"/>
        <n v="1428"/>
        <n v="2387"/>
        <n v="218"/>
        <n v="68"/>
        <n v="2749"/>
        <n v="4942"/>
        <n v="1813"/>
        <n v="318"/>
        <n v="3003"/>
        <n v="342"/>
        <n v="2124"/>
        <n v="1016"/>
        <n v="1925"/>
        <n v="3773"/>
        <n v="1231"/>
        <n v="62"/>
        <n v="1580"/>
        <n v="74"/>
        <n v="3452"/>
        <n v="4792"/>
        <n v="4378"/>
        <n v="1713"/>
        <n v="1201"/>
        <n v="416"/>
        <n v="17"/>
        <n v="4820"/>
        <n v="1758"/>
        <n v="2568"/>
        <n v="4235"/>
        <n v="3775"/>
        <n v="92"/>
        <n v="72"/>
        <n v="2488"/>
        <n v="2666"/>
        <n v="4221"/>
        <n v="4569"/>
        <n v="2695"/>
        <n v="1526"/>
        <n v="4934"/>
        <n v="628"/>
        <n v="167"/>
        <n v="1309"/>
        <n v="710"/>
        <n v="106"/>
        <n v="2652"/>
        <n v="4879"/>
        <n v="1426"/>
        <n v="1504"/>
        <n v="1518"/>
        <n v="708"/>
        <n v="4651"/>
        <n v="4397"/>
        <n v="1360"/>
        <n v="4155"/>
        <n v="1289"/>
        <n v="2922"/>
        <n v="28"/>
        <n v="3083"/>
        <n v="547"/>
        <n v="239"/>
        <n v="3516"/>
        <n v="4031"/>
        <n v="3408"/>
        <n v="3849"/>
        <n v="2084"/>
        <n v="749"/>
        <n v="3157"/>
        <n v="173"/>
        <n v="3182"/>
        <n v="2432"/>
        <n v="414"/>
        <n v="888"/>
        <n v="1058"/>
        <n v="2067"/>
        <n v="3763"/>
        <n v="957"/>
        <n v="354"/>
        <n v="4922"/>
        <n v="2083"/>
        <n v="2098"/>
        <n v="2022"/>
        <n v="3791"/>
        <n v="728"/>
        <n v="3448"/>
        <n v="3930"/>
        <n v="3702"/>
        <n v="2400"/>
        <n v="548"/>
        <n v="4702"/>
        <n v="2821"/>
        <n v="484"/>
        <n v="2871"/>
        <n v="4783"/>
        <n v="2725"/>
        <n v="4400"/>
        <n v="4552"/>
        <n v="4125"/>
        <n v="424"/>
        <n v="2418"/>
        <n v="756"/>
        <n v="754"/>
        <n v="3476"/>
        <n v="290"/>
        <n v="987"/>
        <n v="4972"/>
        <n v="1628"/>
        <n v="1285"/>
        <n v="771"/>
        <n v="1785"/>
        <n v="2760"/>
        <n v="388"/>
        <n v="2385"/>
        <n v="3714"/>
        <n v="2015"/>
        <n v="3201"/>
        <n v="3426"/>
        <n v="3366"/>
        <n v="125"/>
        <n v="4037"/>
        <n v="4348"/>
        <n v="546"/>
        <n v="2785"/>
        <n v="3308"/>
        <n v="527"/>
        <n v="837"/>
        <n v="371"/>
        <n v="877"/>
        <n v="4194"/>
        <n v="3118"/>
        <n v="2088"/>
        <n v="3468"/>
        <n v="3183"/>
        <n v="4070"/>
        <n v="4147"/>
        <n v="255"/>
        <n v="3278"/>
        <n v="213"/>
        <n v="2886"/>
        <n v="1901"/>
        <n v="4456"/>
        <n v="237"/>
        <n v="4659"/>
        <n v="4906"/>
        <n v="1674"/>
        <n v="2407"/>
        <n v="2636"/>
        <n v="4020"/>
        <n v="4127"/>
        <n v="4503"/>
        <n v="1080"/>
        <n v="1535"/>
        <n v="3840"/>
        <n v="1108"/>
        <n v="4510"/>
        <n v="1042"/>
        <n v="2175"/>
        <n v="1311"/>
        <n v="4201"/>
        <n v="513"/>
        <n v="1330"/>
        <n v="3689"/>
        <n v="670"/>
        <n v="544"/>
        <n v="1392"/>
        <n v="3199"/>
        <n v="4204"/>
        <n v="1461"/>
        <n v="658"/>
        <n v="2824"/>
        <n v="2657"/>
        <n v="2213"/>
        <n v="3455"/>
        <n v="3334"/>
        <n v="105"/>
        <n v="1404"/>
        <n v="1017"/>
        <n v="2812"/>
        <n v="1870"/>
        <n v="2984"/>
        <n v="4990"/>
        <n v="2554"/>
        <n v="4307"/>
        <n v="3124"/>
        <n v="1261"/>
        <n v="1290"/>
        <n v="874"/>
        <n v="1734"/>
        <n v="2444"/>
        <n v="1529"/>
        <n v="1976"/>
        <n v="2610"/>
        <n v="3152"/>
        <n v="4963"/>
        <n v="3290"/>
        <n v="2596"/>
        <n v="745"/>
        <n v="668"/>
        <n v="3282"/>
        <n v="1510"/>
        <n v="1206"/>
        <n v="168"/>
        <n v="1303"/>
        <n v="1365"/>
        <n v="1563"/>
        <n v="1172"/>
        <n v="1704"/>
        <n v="4421"/>
        <n v="2964"/>
        <n v="1094"/>
        <n v="296"/>
        <n v="4164"/>
        <n v="3349"/>
        <n v="2830"/>
        <n v="2872"/>
        <n v="1364"/>
        <n v="473"/>
        <n v="4883"/>
        <n v="99"/>
        <n v="2284"/>
        <n v="3505"/>
        <n v="412"/>
        <n v="4867"/>
        <n v="2560"/>
        <n v="4269"/>
        <n v="1317"/>
        <n v="2936"/>
        <n v="905"/>
        <n v="4513"/>
        <n v="1153"/>
        <n v="1506"/>
        <n v="3817"/>
        <n v="4662"/>
        <n v="3708"/>
        <n v="1256"/>
        <n v="1792"/>
        <n v="402"/>
        <n v="1271"/>
        <n v="4537"/>
        <n v="4815"/>
        <n v="3510"/>
        <n v="4789"/>
        <n v="863"/>
        <n v="1584"/>
        <n v="3178"/>
        <n v="2562"/>
        <n v="3499"/>
        <n v="3645"/>
        <n v="2989"/>
        <n v="55"/>
        <n v="1850"/>
        <n v="4672"/>
        <n v="2615"/>
        <n v="4927"/>
        <n v="3069"/>
        <n v="1906"/>
        <n v="4"/>
        <n v="1651"/>
        <n v="1828"/>
        <n v="396"/>
        <n v="809"/>
        <n v="1431"/>
        <n v="4685"/>
        <n v="4332"/>
        <n v="851"/>
        <n v="2261"/>
        <n v="1500"/>
        <n v="2130"/>
        <n v="4308"/>
        <n v="421"/>
        <n v="2163"/>
        <n v="3354"/>
        <n v="3758"/>
        <n v="3942"/>
        <n v="2242"/>
        <n v="2561"/>
        <n v="2465"/>
        <n v="4116"/>
        <n v="4219"/>
        <n v="4311"/>
        <n v="1972"/>
        <n v="2132"/>
        <n v="2370"/>
        <n v="1312"/>
        <n v="4920"/>
        <n v="1275"/>
        <n v="340"/>
        <n v="444"/>
        <n v="292"/>
        <n v="53"/>
        <n v="1638"/>
        <n v="3542"/>
        <n v="4935"/>
        <n v="1216"/>
        <n v="4409"/>
        <n v="2853"/>
        <n v="1252"/>
        <n v="3027"/>
        <n v="1228"/>
        <n v="3616"/>
        <n v="3913"/>
        <n v="775"/>
        <n v="2536"/>
        <n v="2331"/>
        <n v="2953"/>
        <n v="868"/>
        <n v="4808"/>
        <n v="564"/>
        <n v="1702"/>
        <n v="249"/>
        <n v="30"/>
        <n v="3842"/>
        <n v="1299"/>
        <n v="2346"/>
        <n v="215"/>
        <n v="3062"/>
        <n v="2978"/>
        <n v="1984"/>
        <n v="945"/>
        <n v="4134"/>
        <n v="3741"/>
        <n v="1408"/>
        <n v="1917"/>
        <n v="1986"/>
        <n v="3254"/>
        <n v="3648"/>
        <n v="3552"/>
        <n v="150"/>
        <n v="786"/>
        <n v="1808"/>
        <n v="3091"/>
        <n v="3697"/>
        <n v="4835"/>
        <n v="2023"/>
        <n v="1005"/>
        <n v="876"/>
        <n v="2089"/>
        <n v="772"/>
        <n v="373"/>
        <n v="3425"/>
        <n v="4422"/>
        <n v="4980"/>
        <n v="1367"/>
        <n v="2728"/>
        <n v="1556"/>
        <n v="2969"/>
        <n v="3421"/>
        <n v="2535"/>
        <n v="947"/>
        <n v="2138"/>
        <n v="3151"/>
        <n v="3037"/>
        <n v="3712"/>
        <n v="2029"/>
        <n v="3264"/>
        <n v="1135"/>
        <n v="3761"/>
        <n v="4333"/>
        <n v="4575"/>
        <n v="2448"/>
        <n v="1072"/>
        <n v="1784"/>
        <n v="3787"/>
        <n v="4477"/>
        <n v="711"/>
        <n v="3711"/>
        <n v="2534"/>
        <n v="2624"/>
        <n v="3617"/>
        <n v="3078"/>
        <n v="164"/>
        <n v="2805"/>
        <n v="3848"/>
        <n v="836"/>
        <n v="2761"/>
        <n v="4633"/>
        <n v="4260"/>
        <n v="447"/>
        <n v="1298"/>
        <n v="3445"/>
        <n v="3039"/>
        <n v="3815"/>
        <n v="2706"/>
        <n v="3828"/>
        <n v="433"/>
        <n v="1348"/>
        <n v="1375"/>
        <n v="3630"/>
        <n v="1457"/>
        <n v="3332"/>
        <n v="3859"/>
        <n v="3923"/>
        <n v="4486"/>
        <n v="993"/>
        <n v="631"/>
        <n v="214"/>
        <n v="2327"/>
        <n v="3679"/>
        <n v="2238"/>
        <n v="3655"/>
        <n v="1587"/>
        <n v="4501"/>
        <n v="1910"/>
        <n v="2731"/>
        <n v="4517"/>
        <n v="1238"/>
        <n v="1786"/>
        <n v="1683"/>
        <n v="996"/>
        <n v="608"/>
        <n v="1340"/>
        <n v="1821"/>
        <n v="3020"/>
        <n v="1243"/>
        <n v="540"/>
        <n v="2583"/>
        <n v="3463"/>
        <n v="4130"/>
        <n v="3918"/>
        <n v="4264"/>
        <n v="1485"/>
        <n v="3508"/>
        <n v="3610"/>
        <n v="3307"/>
        <n v="4358"/>
        <n v="783"/>
        <n v="3578"/>
        <n v="1952"/>
        <n v="860"/>
        <n v="3"/>
        <n v="1836"/>
        <n v="808"/>
        <n v="2141"/>
        <n v="1254"/>
        <n v="4589"/>
        <n v="2932"/>
        <n v="1697"/>
        <n v="1411"/>
        <n v="3437"/>
        <n v="4509"/>
        <n v="3165"/>
        <n v="2538"/>
        <n v="245"/>
        <n v="4976"/>
        <n v="4176"/>
        <n v="2919"/>
        <n v="3081"/>
        <n v="3138"/>
        <n v="1180"/>
        <n v="4518"/>
        <n v="3843"/>
        <n v="3604"/>
        <n v="2891"/>
        <n v="1363"/>
        <n v="2323"/>
        <n v="4291"/>
        <n v="4938"/>
        <n v="913"/>
        <n v="3925"/>
        <n v="2517"/>
        <n v="2070"/>
        <n v="4726"/>
        <n v="1536"/>
        <n v="2113"/>
        <n v="2336"/>
        <n v="2344"/>
        <n v="1351"/>
        <n v="165"/>
        <n v="3411"/>
        <n v="1538"/>
        <n v="3515"/>
        <n v="1657"/>
        <n v="2209"/>
        <n v="1327"/>
        <n v="4337"/>
        <n v="398"/>
        <n v="1508"/>
        <n v="954"/>
        <n v="3313"/>
        <n v="1790"/>
        <n v="1872"/>
        <n v="2521"/>
        <n v="4426"/>
        <n v="3100"/>
        <n v="4273"/>
        <n v="4817"/>
        <n v="2330"/>
        <n v="244"/>
        <n v="1539"/>
        <n v="4851"/>
        <n v="2341"/>
        <n v="3356"/>
        <n v="228"/>
        <n v="4380"/>
        <n v="2131"/>
        <n v="3589"/>
        <n v="4162"/>
        <n v="1013"/>
        <n v="833"/>
        <n v="2428"/>
        <n v="4555"/>
        <n v="4777"/>
        <n v="459"/>
        <n v="2644"/>
        <n v="2678"/>
        <n v="1129"/>
        <n v="1258"/>
        <n v="3213"/>
        <n v="1961"/>
        <n v="1708"/>
        <n v="2288"/>
        <n v="4570"/>
        <n v="2547"/>
        <n v="4655"/>
        <n v="1656"/>
        <n v="773"/>
        <n v="1652"/>
        <n v="1037"/>
        <n v="4505"/>
        <n v="4015"/>
        <n v="2050"/>
        <n v="3079"/>
        <n v="4111"/>
        <n v="3221"/>
        <n v="2461"/>
        <n v="2858"/>
        <n v="4076"/>
        <n v="3726"/>
        <n v="47"/>
        <n v="4742"/>
        <n v="2910"/>
        <n v="1965"/>
        <n v="3179"/>
      </sharedItems>
      <fieldGroup base="19">
        <rangePr autoStart="0" autoEnd="0" startNum="0" endNum="5000" groupInterval="500"/>
        <groupItems count="12">
          <s v="&lt;0"/>
          <s v="0-499"/>
          <s v="500-999"/>
          <s v="1000-1499"/>
          <s v="1500-1999"/>
          <s v="2000-2499"/>
          <s v="2500-2999"/>
          <s v="3000-3499"/>
          <s v="3500-3999"/>
          <s v="4000-4499"/>
          <s v="4500-5000"/>
          <s v="&gt;5000"/>
        </groupItems>
      </fieldGroup>
    </cacheField>
    <cacheField name="First_Device_Used" numFmtId="0">
      <sharedItems count="5">
        <s v="Smartphone"/>
        <s v="Desktop"/>
        <s v="Smart TV"/>
        <s v="Laptop"/>
        <s v="Tablet"/>
      </sharedItems>
    </cacheField>
    <cacheField name="Age_Group" numFmtId="0">
      <sharedItems count="5">
        <s v="35-44"/>
        <s v="25-34"/>
        <s v="18-24"/>
        <s v="45-54"/>
        <s v="55+"/>
      </sharedItems>
    </cacheField>
    <cacheField name="Primary_Watch_Time" numFmtId="0">
      <sharedItems count="4">
        <s v="Late Night"/>
        <s v="Evening"/>
        <s v="Morning"/>
        <s v="Afternoon"/>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89.856545601855" createdVersion="8" refreshedVersion="8" minRefreshableVersion="3" recordCount="1000" xr:uid="{7397F72F-6969-478A-9204-8DA9A7D145F3}">
  <cacheSource type="worksheet">
    <worksheetSource ref="A1:W1001" sheet="Raw Data"/>
  </cacheSource>
  <cacheFields count="23">
    <cacheField name="User_ID" numFmtId="0">
      <sharedItems containsSemiMixedTypes="0" containsString="0" containsNumber="1" containsInteger="1" minValue="1003" maxValue="9996" count="1000">
        <n v="2518"/>
        <n v="6430"/>
        <n v="1798"/>
        <n v="5255"/>
        <n v="2854"/>
        <n v="6735"/>
        <n v="2995"/>
        <n v="5120"/>
        <n v="6063"/>
        <n v="6896"/>
        <n v="8447"/>
        <n v="1433"/>
        <n v="4511"/>
        <n v="9966"/>
        <n v="7093"/>
        <n v="4351"/>
        <n v="6007"/>
        <n v="9710"/>
        <n v="9034"/>
        <n v="6197"/>
        <n v="2820"/>
        <n v="1101"/>
        <n v="1650"/>
        <n v="4884"/>
        <n v="8321"/>
        <n v="2381"/>
        <n v="9507"/>
        <n v="2851"/>
        <n v="4083"/>
        <n v="4608"/>
        <n v="4815"/>
        <n v="9597"/>
        <n v="6566"/>
        <n v="1419"/>
        <n v="9470"/>
        <n v="4989"/>
        <n v="9389"/>
        <n v="7728"/>
        <n v="7943"/>
        <n v="2490"/>
        <n v="5042"/>
        <n v="3620"/>
        <n v="8976"/>
        <n v="1570"/>
        <n v="7709"/>
        <n v="9503"/>
        <n v="9564"/>
        <n v="8934"/>
        <n v="1222"/>
        <n v="5762"/>
        <n v="4066"/>
        <n v="6469"/>
        <n v="1364"/>
        <n v="4197"/>
        <n v="9700"/>
        <n v="5644"/>
        <n v="5420"/>
        <n v="7560"/>
        <n v="9644"/>
        <n v="7239"/>
        <n v="6415"/>
        <n v="9020"/>
        <n v="2324"/>
        <n v="1354"/>
        <n v="4019"/>
        <n v="6178"/>
        <n v="8673"/>
        <n v="8250"/>
        <n v="1609"/>
        <n v="3806"/>
        <n v="7973"/>
        <n v="7948"/>
        <n v="3195"/>
        <n v="6285"/>
        <n v="4303"/>
        <n v="7751"/>
        <n v="7813"/>
        <n v="9028"/>
        <n v="6109"/>
        <n v="2565"/>
        <n v="7551"/>
        <n v="6398"/>
        <n v="4982"/>
        <n v="8108"/>
        <n v="6779"/>
        <n v="1169"/>
        <n v="5067"/>
        <n v="5299"/>
        <n v="3978"/>
        <n v="8634"/>
        <n v="9635"/>
        <n v="1776"/>
        <n v="9703"/>
        <n v="3498"/>
        <n v="4260"/>
        <n v="7152"/>
        <n v="2457"/>
        <n v="8530"/>
        <n v="9131"/>
        <n v="9770"/>
        <n v="8095"/>
        <n v="3763"/>
        <n v="4346"/>
        <n v="5866"/>
        <n v="5865"/>
        <n v="9398"/>
        <n v="9695"/>
        <n v="8805"/>
        <n v="8353"/>
        <n v="3178"/>
        <n v="4917"/>
        <n v="8878"/>
        <n v="3810"/>
        <n v="9353"/>
        <n v="1672"/>
        <n v="6650"/>
        <n v="2581"/>
        <n v="6860"/>
        <n v="4584"/>
        <n v="3354"/>
        <n v="4668"/>
        <n v="6684"/>
        <n v="8058"/>
        <n v="3035"/>
        <n v="2146"/>
        <n v="5761"/>
        <n v="5256"/>
        <n v="5995"/>
        <n v="4155"/>
        <n v="1851"/>
        <n v="8068"/>
        <n v="8425"/>
        <n v="4706"/>
        <n v="7544"/>
        <n v="4029"/>
        <n v="6117"/>
        <n v="1408"/>
        <n v="8396"/>
        <n v="6806"/>
        <n v="3496"/>
        <n v="7840"/>
        <n v="2099"/>
        <n v="6518"/>
        <n v="1976"/>
        <n v="8777"/>
        <n v="1576"/>
        <n v="7979"/>
        <n v="6300"/>
        <n v="1003"/>
        <n v="8238"/>
        <n v="8261"/>
        <n v="7729"/>
        <n v="8616"/>
        <n v="9734"/>
        <n v="2086"/>
        <n v="8721"/>
        <n v="1075"/>
        <n v="2690"/>
        <n v="7654"/>
        <n v="7577"/>
        <n v="9814"/>
        <n v="5423"/>
        <n v="2660"/>
        <n v="4206"/>
        <n v="5269"/>
        <n v="7922"/>
        <n v="7829"/>
        <n v="1715"/>
        <n v="2639"/>
        <n v="1801"/>
        <n v="9163"/>
        <n v="1284"/>
        <n v="8774"/>
        <n v="3866"/>
        <n v="4477"/>
        <n v="4829"/>
        <n v="1257"/>
        <n v="1897"/>
        <n v="3603"/>
        <n v="9256"/>
        <n v="9469"/>
        <n v="7136"/>
        <n v="2321"/>
        <n v="4243"/>
        <n v="8015"/>
        <n v="3440"/>
        <n v="9914"/>
        <n v="5045"/>
        <n v="1379"/>
        <n v="6099"/>
        <n v="4696"/>
        <n v="4808"/>
        <n v="3633"/>
        <n v="4979"/>
        <n v="2214"/>
        <n v="6606"/>
        <n v="4246"/>
        <n v="2836"/>
        <n v="6963"/>
        <n v="2243"/>
        <n v="5081"/>
        <n v="4171"/>
        <n v="7399"/>
        <n v="1110"/>
        <n v="5630"/>
        <n v="9430"/>
        <n v="7436"/>
        <n v="2147"/>
        <n v="3264"/>
        <n v="1214"/>
        <n v="6050"/>
        <n v="7395"/>
        <n v="3904"/>
        <n v="6545"/>
        <n v="3131"/>
        <n v="8589"/>
        <n v="2908"/>
        <n v="5209"/>
        <n v="2319"/>
        <n v="9026"/>
        <n v="2723"/>
        <n v="5487"/>
        <n v="4656"/>
        <n v="5718"/>
        <n v="1215"/>
        <n v="3427"/>
        <n v="2428"/>
        <n v="1947"/>
        <n v="5036"/>
        <n v="5857"/>
        <n v="8770"/>
        <n v="4118"/>
        <n v="7162"/>
        <n v="9278"/>
        <n v="5406"/>
        <n v="4641"/>
        <n v="3969"/>
        <n v="3078"/>
        <n v="2808"/>
        <n v="7484"/>
        <n v="2396"/>
        <n v="2472"/>
        <n v="7939"/>
        <n v="8269"/>
        <n v="9073"/>
        <n v="9879"/>
        <n v="3822"/>
        <n v="9183"/>
        <n v="8674"/>
        <n v="2481"/>
        <n v="8729"/>
        <n v="5534"/>
        <n v="9785"/>
        <n v="9609"/>
        <n v="2829"/>
        <n v="1714"/>
        <n v="4475"/>
        <n v="9820"/>
        <n v="3261"/>
        <n v="6130"/>
        <n v="9399"/>
        <n v="6047"/>
        <n v="7789"/>
        <n v="6111"/>
        <n v="4968"/>
        <n v="2739"/>
        <n v="6974"/>
        <n v="1784"/>
        <n v="8077"/>
        <n v="2727"/>
        <n v="7661"/>
        <n v="5083"/>
        <n v="7275"/>
        <n v="7316"/>
        <n v="4497"/>
        <n v="8685"/>
        <n v="8583"/>
        <n v="1062"/>
        <n v="2593"/>
        <n v="3951"/>
        <n v="8580"/>
        <n v="4372"/>
        <n v="4463"/>
        <n v="7498"/>
        <n v="9618"/>
        <n v="1813"/>
        <n v="3009"/>
        <n v="8210"/>
        <n v="8439"/>
        <n v="8310"/>
        <n v="6369"/>
        <n v="5721"/>
        <n v="4204"/>
        <n v="5666"/>
        <n v="5943"/>
        <n v="3202"/>
        <n v="4512"/>
        <n v="2075"/>
        <n v="4057"/>
        <n v="5537"/>
        <n v="9520"/>
        <n v="1081"/>
        <n v="7621"/>
        <n v="4558"/>
        <n v="6628"/>
        <n v="7643"/>
        <n v="4709"/>
        <n v="8408"/>
        <n v="3530"/>
        <n v="3779"/>
        <n v="8564"/>
        <n v="8731"/>
        <n v="5000"/>
        <n v="3882"/>
        <n v="4551"/>
        <n v="7970"/>
        <n v="2466"/>
        <n v="1303"/>
        <n v="9832"/>
        <n v="3618"/>
        <n v="7424"/>
        <n v="8414"/>
        <n v="5688"/>
        <n v="2062"/>
        <n v="5031"/>
        <n v="1162"/>
        <n v="6564"/>
        <n v="9298"/>
        <n v="4216"/>
        <n v="3677"/>
        <n v="8453"/>
        <n v="6231"/>
        <n v="1481"/>
        <n v="7400"/>
        <n v="7447"/>
        <n v="4597"/>
        <n v="3173"/>
        <n v="9514"/>
        <n v="4985"/>
        <n v="4486"/>
        <n v="8756"/>
        <n v="9121"/>
        <n v="6471"/>
        <n v="6601"/>
        <n v="4340"/>
        <n v="5112"/>
        <n v="5700"/>
        <n v="8617"/>
        <n v="9149"/>
        <n v="8651"/>
        <n v="1495"/>
        <n v="7359"/>
        <n v="6525"/>
        <n v="7207"/>
        <n v="2361"/>
        <n v="8766"/>
        <n v="7236"/>
        <n v="8605"/>
        <n v="1055"/>
        <n v="7986"/>
        <n v="6170"/>
        <n v="7172"/>
        <n v="7408"/>
        <n v="7274"/>
        <n v="6001"/>
        <n v="9418"/>
        <n v="9354"/>
        <n v="8122"/>
        <n v="1765"/>
        <n v="5352"/>
        <n v="7578"/>
        <n v="8912"/>
        <n v="6641"/>
        <n v="9664"/>
        <n v="9134"/>
        <n v="6663"/>
        <n v="9800"/>
        <n v="2363"/>
        <n v="4875"/>
        <n v="8961"/>
        <n v="1539"/>
        <n v="4037"/>
        <n v="4239"/>
        <n v="4364"/>
        <n v="8946"/>
        <n v="5911"/>
        <n v="8033"/>
        <n v="6603"/>
        <n v="9630"/>
        <n v="1691"/>
        <n v="5590"/>
        <n v="8645"/>
        <n v="7663"/>
        <n v="2647"/>
        <n v="6539"/>
        <n v="3472"/>
        <n v="4314"/>
        <n v="6739"/>
        <n v="6368"/>
        <n v="7309"/>
        <n v="3976"/>
        <n v="7230"/>
        <n v="8888"/>
        <n v="1194"/>
        <n v="6983"/>
        <n v="1413"/>
        <n v="9509"/>
        <n v="6330"/>
        <n v="2504"/>
        <n v="6593"/>
        <n v="9537"/>
        <n v="9628"/>
        <n v="4024"/>
        <n v="5321"/>
        <n v="3926"/>
        <n v="8738"/>
        <n v="2701"/>
        <n v="5339"/>
        <n v="1612"/>
        <n v="5407"/>
        <n v="8225"/>
        <n v="4714"/>
        <n v="3826"/>
        <n v="3781"/>
        <n v="5635"/>
        <n v="2291"/>
        <n v="3119"/>
        <n v="5280"/>
        <n v="2546"/>
        <n v="5975"/>
        <n v="9113"/>
        <n v="6250"/>
        <n v="6190"/>
        <n v="5713"/>
        <n v="1932"/>
        <n v="6527"/>
        <n v="9363"/>
        <n v="5019"/>
        <n v="9258"/>
        <n v="7512"/>
        <n v="8195"/>
        <n v="8242"/>
        <n v="2220"/>
        <n v="9308"/>
        <n v="3437"/>
        <n v="8305"/>
        <n v="6773"/>
        <n v="3010"/>
        <n v="3622"/>
        <n v="6006"/>
        <n v="1338"/>
        <n v="6722"/>
        <n v="5871"/>
        <n v="9290"/>
        <n v="8567"/>
        <n v="5253"/>
        <n v="8172"/>
        <n v="2154"/>
        <n v="5013"/>
        <n v="4211"/>
        <n v="4408"/>
        <n v="8473"/>
        <n v="7510"/>
        <n v="5376"/>
        <n v="8005"/>
        <n v="7439"/>
        <n v="3699"/>
        <n v="3162"/>
        <n v="8798"/>
        <n v="6400"/>
        <n v="9404"/>
        <n v="8151"/>
        <n v="7742"/>
        <n v="4553"/>
        <n v="6919"/>
        <n v="7168"/>
        <n v="6474"/>
        <n v="4242"/>
        <n v="3395"/>
        <n v="8694"/>
        <n v="7150"/>
        <n v="4111"/>
        <n v="3532"/>
        <n v="5375"/>
        <n v="8881"/>
        <n v="1235"/>
        <n v="2533"/>
        <n v="2734"/>
        <n v="4129"/>
        <n v="3762"/>
        <n v="4341"/>
        <n v="6638"/>
        <n v="5861"/>
        <n v="8815"/>
        <n v="8793"/>
        <n v="3469"/>
        <n v="3654"/>
        <n v="9555"/>
        <n v="4028"/>
        <n v="9499"/>
        <n v="8628"/>
        <n v="9942"/>
        <n v="4044"/>
        <n v="8143"/>
        <n v="3984"/>
        <n v="9294"/>
        <n v="4769"/>
        <n v="8864"/>
        <n v="1857"/>
        <n v="5566"/>
        <n v="1373"/>
        <n v="6345"/>
        <n v="3234"/>
        <n v="6998"/>
        <n v="5809"/>
        <n v="6522"/>
        <n v="3892"/>
        <n v="4427"/>
        <n v="8145"/>
        <n v="1150"/>
        <n v="7366"/>
        <n v="3004"/>
        <n v="9934"/>
        <n v="1228"/>
        <n v="5806"/>
        <n v="7538"/>
        <n v="1035"/>
        <n v="8399"/>
        <n v="1912"/>
        <n v="6604"/>
        <n v="8952"/>
        <n v="2549"/>
        <n v="8954"/>
        <n v="1922"/>
        <n v="9861"/>
        <n v="4383"/>
        <n v="4328"/>
        <n v="4622"/>
        <n v="7828"/>
        <n v="1393"/>
        <n v="9239"/>
        <n v="1636"/>
        <n v="4401"/>
        <n v="7135"/>
        <n v="8923"/>
        <n v="9748"/>
        <n v="7046"/>
        <n v="9688"/>
        <n v="6720"/>
        <n v="2766"/>
        <n v="3847"/>
        <n v="8554"/>
        <n v="6569"/>
        <n v="6391"/>
        <n v="4883"/>
        <n v="4530"/>
        <n v="6531"/>
        <n v="9701"/>
        <n v="4702"/>
        <n v="3163"/>
        <n v="8719"/>
        <n v="1282"/>
        <n v="4538"/>
        <n v="9538"/>
        <n v="5109"/>
        <n v="7947"/>
        <n v="7546"/>
        <n v="4213"/>
        <n v="3135"/>
        <n v="9916"/>
        <n v="2784"/>
        <n v="5916"/>
        <n v="1674"/>
        <n v="2095"/>
        <n v="9594"/>
        <n v="6750"/>
        <n v="7235"/>
        <n v="3910"/>
        <n v="8190"/>
        <n v="5315"/>
        <n v="7503"/>
        <n v="5788"/>
        <n v="7030"/>
        <n v="6619"/>
        <n v="6319"/>
        <n v="6268"/>
        <n v="5016"/>
        <n v="3888"/>
        <n v="9918"/>
        <n v="7305"/>
        <n v="5719"/>
        <n v="2334"/>
        <n v="1006"/>
        <n v="6719"/>
        <n v="6138"/>
        <n v="1255"/>
        <n v="5528"/>
        <n v="2517"/>
        <n v="9593"/>
        <n v="7507"/>
        <n v="2884"/>
        <n v="6374"/>
        <n v="6888"/>
        <n v="2788"/>
        <n v="7892"/>
        <n v="4576"/>
        <n v="8901"/>
        <n v="5147"/>
        <n v="8646"/>
        <n v="8343"/>
        <n v="9332"/>
        <n v="7398"/>
        <n v="3572"/>
        <n v="4590"/>
        <n v="1831"/>
        <n v="6899"/>
        <n v="1148"/>
        <n v="3745"/>
        <n v="5084"/>
        <n v="7179"/>
        <n v="1005"/>
        <n v="6405"/>
        <n v="5215"/>
        <n v="7525"/>
        <n v="9115"/>
        <n v="6454"/>
        <n v="4781"/>
        <n v="5040"/>
        <n v="3209"/>
        <n v="8703"/>
        <n v="2536"/>
        <n v="2057"/>
        <n v="5627"/>
        <n v="4763"/>
        <n v="4577"/>
        <n v="5216"/>
        <n v="3941"/>
        <n v="4396"/>
        <n v="4865"/>
        <n v="2497"/>
        <n v="4945"/>
        <n v="5227"/>
        <n v="2150"/>
        <n v="7145"/>
        <n v="2040"/>
        <n v="4191"/>
        <n v="4336"/>
        <n v="5438"/>
        <n v="9857"/>
        <n v="4767"/>
        <n v="9374"/>
        <n v="3918"/>
        <n v="9866"/>
        <n v="6389"/>
        <n v="8733"/>
        <n v="8105"/>
        <n v="3443"/>
        <n v="2664"/>
        <n v="1782"/>
        <n v="1337"/>
        <n v="5901"/>
        <n v="2731"/>
        <n v="8307"/>
        <n v="8019"/>
        <n v="4847"/>
        <n v="9822"/>
        <n v="9141"/>
        <n v="7539"/>
        <n v="1390"/>
        <n v="9505"/>
        <n v="6741"/>
        <n v="1790"/>
        <n v="6491"/>
        <n v="3102"/>
        <n v="1300"/>
        <n v="5410"/>
        <n v="2714"/>
        <n v="4700"/>
        <n v="7589"/>
        <n v="6866"/>
        <n v="6960"/>
        <n v="5808"/>
        <n v="5525"/>
        <n v="1272"/>
        <n v="8063"/>
        <n v="1856"/>
        <n v="2830"/>
        <n v="3287"/>
        <n v="5679"/>
        <n v="6399"/>
        <n v="8753"/>
        <n v="9267"/>
        <n v="9846"/>
        <n v="2382"/>
        <n v="3593"/>
        <n v="4097"/>
        <n v="2886"/>
        <n v="3255"/>
        <n v="6752"/>
        <n v="7945"/>
        <n v="6658"/>
        <n v="5468"/>
        <n v="7451"/>
        <n v="1253"/>
        <n v="6746"/>
        <n v="8089"/>
        <n v="8045"/>
        <n v="9417"/>
        <n v="3217"/>
        <n v="4234"/>
        <n v="1118"/>
        <n v="4027"/>
        <n v="8451"/>
        <n v="6647"/>
        <n v="4002"/>
        <n v="6910"/>
        <n v="3164"/>
        <n v="2400"/>
        <n v="5499"/>
        <n v="7221"/>
        <n v="4556"/>
        <n v="7175"/>
        <n v="7072"/>
        <n v="4320"/>
        <n v="3558"/>
        <n v="8581"/>
        <n v="5827"/>
        <n v="6929"/>
        <n v="9179"/>
        <n v="7580"/>
        <n v="3858"/>
        <n v="8627"/>
        <n v="7552"/>
        <n v="6020"/>
        <n v="9408"/>
        <n v="9990"/>
        <n v="3687"/>
        <n v="4540"/>
        <n v="8264"/>
        <n v="7448"/>
        <n v="1123"/>
        <n v="4103"/>
        <n v="2904"/>
        <n v="5634"/>
        <n v="5360"/>
        <n v="8571"/>
        <n v="9439"/>
        <n v="8356"/>
        <n v="2039"/>
        <n v="2613"/>
        <n v="8226"/>
        <n v="1425"/>
        <n v="4479"/>
        <n v="3393"/>
        <n v="8528"/>
        <n v="9372"/>
        <n v="5469"/>
        <n v="2603"/>
        <n v="5306"/>
        <n v="7869"/>
        <n v="1699"/>
        <n v="3214"/>
        <n v="1050"/>
        <n v="3325"/>
        <n v="1970"/>
        <n v="6272"/>
        <n v="4745"/>
        <n v="8867"/>
        <n v="4901"/>
        <n v="9575"/>
        <n v="4471"/>
        <n v="1385"/>
        <n v="4302"/>
        <n v="4738"/>
        <n v="2441"/>
        <n v="6546"/>
        <n v="5459"/>
        <n v="7051"/>
        <n v="6671"/>
        <n v="6013"/>
        <n v="9996"/>
        <n v="4851"/>
        <n v="2498"/>
        <n v="6208"/>
        <n v="7171"/>
        <n v="7667"/>
        <n v="4912"/>
        <n v="7975"/>
        <n v="6804"/>
        <n v="3877"/>
        <n v="8768"/>
        <n v="1420"/>
        <n v="2306"/>
        <n v="2079"/>
        <n v="3554"/>
        <n v="7616"/>
        <n v="5650"/>
        <n v="9385"/>
        <n v="2482"/>
        <n v="9017"/>
        <n v="7001"/>
        <n v="2942"/>
        <n v="8833"/>
        <n v="8079"/>
        <n v="3797"/>
        <n v="7268"/>
        <n v="9803"/>
        <n v="2165"/>
        <n v="1528"/>
        <n v="5978"/>
        <n v="5967"/>
        <n v="4254"/>
        <n v="2186"/>
        <n v="7644"/>
        <n v="5897"/>
        <n v="7465"/>
        <n v="3724"/>
        <n v="2914"/>
        <n v="4110"/>
        <n v="6944"/>
        <n v="3639"/>
        <n v="8416"/>
        <n v="7753"/>
        <n v="9528"/>
        <n v="2960"/>
        <n v="1090"/>
        <n v="2410"/>
        <n v="1575"/>
        <n v="9259"/>
        <n v="2170"/>
        <n v="2237"/>
        <n v="2697"/>
        <n v="4488"/>
        <n v="5291"/>
        <n v="6287"/>
        <n v="1953"/>
        <n v="3457"/>
        <n v="6504"/>
        <n v="7463"/>
        <n v="3898"/>
        <n v="8481"/>
        <n v="7810"/>
        <n v="6534"/>
        <n v="6025"/>
        <n v="5825"/>
        <n v="1185"/>
        <n v="4392"/>
        <n v="5785"/>
        <n v="4718"/>
        <n v="3992"/>
        <n v="6100"/>
        <n v="8495"/>
        <n v="3083"/>
        <n v="9936"/>
        <n v="2418"/>
        <n v="4089"/>
        <n v="8876"/>
        <n v="3959"/>
        <n v="2011"/>
        <n v="7896"/>
        <n v="5495"/>
        <n v="6219"/>
        <n v="4458"/>
        <n v="4115"/>
        <n v="6586"/>
        <n v="3985"/>
        <n v="8501"/>
        <n v="4048"/>
        <n v="4466"/>
        <n v="5479"/>
        <n v="2480"/>
        <n v="6288"/>
        <n v="9973"/>
        <n v="6078"/>
        <n v="5362"/>
        <n v="1687"/>
        <n v="8986"/>
        <n v="5994"/>
        <n v="6293"/>
        <n v="7558"/>
        <n v="1805"/>
        <n v="1661"/>
        <n v="8960"/>
        <n v="6131"/>
        <n v="4114"/>
        <n v="4833"/>
        <n v="2401"/>
        <n v="1037"/>
        <n v="2675"/>
        <n v="1665"/>
        <n v="5671"/>
        <n v="5153"/>
        <n v="1114"/>
        <n v="6180"/>
        <n v="8237"/>
        <n v="9500"/>
        <n v="7476"/>
        <n v="9908"/>
        <n v="1534"/>
        <n v="4613"/>
        <n v="5063"/>
        <n v="4548"/>
        <n v="7556"/>
        <n v="1846"/>
        <n v="7088"/>
        <n v="1179"/>
        <n v="2190"/>
        <n v="2847"/>
        <n v="6570"/>
        <n v="1149"/>
        <n v="1336"/>
        <n v="6956"/>
        <n v="7015"/>
        <n v="4104"/>
        <n v="9413"/>
        <n v="8300"/>
        <n v="5126"/>
        <n v="1754"/>
        <n v="7089"/>
        <n v="1697"/>
        <n v="4768"/>
        <n v="4205"/>
        <n v="8844"/>
        <n v="1103"/>
        <n v="2180"/>
        <n v="6607"/>
        <n v="7949"/>
        <n v="5337"/>
        <n v="8477"/>
        <n v="7673"/>
        <n v="6113"/>
        <n v="7457"/>
        <n v="6639"/>
        <n v="5220"/>
        <n v="6970"/>
        <n v="6705"/>
        <n v="2477"/>
        <n v="6236"/>
        <n v="4079"/>
        <n v="7927"/>
        <n v="5059"/>
        <n v="4210"/>
        <n v="5054"/>
        <n v="5836"/>
        <n v="8612"/>
        <n v="7445"/>
        <n v="6135"/>
        <n v="3168"/>
        <n v="2981"/>
        <n v="7739"/>
        <n v="5905"/>
        <n v="1443"/>
        <n v="6181"/>
        <n v="8406"/>
        <n v="5389"/>
        <n v="4586"/>
        <n v="4020"/>
        <n v="1635"/>
        <n v="9257"/>
        <n v="6380"/>
        <n v="6385"/>
        <n v="6858"/>
        <n v="8875"/>
        <n v="3334"/>
        <n v="5850"/>
        <n v="8593"/>
        <n v="6278"/>
        <n v="1388"/>
        <n v="2521"/>
        <n v="1269"/>
        <n v="9959"/>
        <n v="7549"/>
        <n v="4747"/>
        <n v="8320"/>
        <n v="1333"/>
        <n v="5254"/>
        <n v="6842"/>
        <n v="9333"/>
        <n v="9122"/>
        <n v="6221"/>
        <n v="9957"/>
        <n v="4680"/>
        <n v="5974"/>
        <n v="6938"/>
        <n v="1175"/>
        <n v="1260"/>
        <n v="4645"/>
        <n v="1637"/>
        <n v="7960"/>
        <n v="9693"/>
        <n v="8743"/>
        <n v="3379"/>
        <n v="7696"/>
        <n v="8552"/>
        <n v="5065"/>
        <n v="6878"/>
        <n v="5681"/>
        <n v="4448"/>
        <n v="5795"/>
        <n v="5320"/>
      </sharedItems>
    </cacheField>
    <cacheField name="User_Name" numFmtId="0">
      <sharedItems/>
    </cacheField>
    <cacheField name="Join_Date" numFmtId="0">
      <sharedItems/>
    </cacheField>
    <cacheField name="Last_Login" numFmtId="0">
      <sharedItems/>
    </cacheField>
    <cacheField name="Monthly_Price" numFmtId="0">
      <sharedItems containsSemiMixedTypes="0" containsString="0" containsNumber="1" minValue="7.99" maxValue="15.99"/>
    </cacheField>
    <cacheField name="Watch_Hours" numFmtId="0">
      <sharedItems containsSemiMixedTypes="0" containsString="0" containsNumber="1" containsInteger="1" minValue="10" maxValue="500"/>
    </cacheField>
    <cacheField name="Favorite_Genre" numFmtId="0">
      <sharedItems/>
    </cacheField>
    <cacheField name="Active_Devices" numFmtId="0">
      <sharedItems containsSemiMixedTypes="0" containsString="0" containsNumber="1" containsInteger="1" minValue="1" maxValue="5"/>
    </cacheField>
    <cacheField name="Profile_Count" numFmtId="0">
      <sharedItems containsSemiMixedTypes="0" containsString="0" containsNumber="1" containsInteger="1" minValue="1" maxValue="6"/>
    </cacheField>
    <cacheField name="Parental_Controls" numFmtId="0">
      <sharedItems/>
    </cacheField>
    <cacheField name="Total_Movies_Watched" numFmtId="0">
      <sharedItems containsSemiMixedTypes="0" containsString="0" containsNumber="1" containsInteger="1" minValue="12" maxValue="1000"/>
    </cacheField>
    <cacheField name="Total_Series_Watched" numFmtId="0">
      <sharedItems containsSemiMixedTypes="0" containsString="0" containsNumber="1" containsInteger="1" minValue="1" maxValue="200"/>
    </cacheField>
    <cacheField name="Country" numFmtId="0">
      <sharedItems count="7">
        <s v="USA"/>
        <s v="Canada"/>
        <s v="UK"/>
        <s v="India"/>
        <s v="Australia"/>
        <s v="Germany"/>
        <s v="France"/>
      </sharedItems>
    </cacheField>
    <cacheField name="Payment_Method" numFmtId="0">
      <sharedItems/>
    </cacheField>
    <cacheField name="Language_Preference" numFmtId="0">
      <sharedItems/>
    </cacheField>
    <cacheField name="Recommended_Content_Count" numFmtId="0">
      <sharedItems containsSemiMixedTypes="0" containsString="0" containsNumber="1" containsInteger="1" minValue="0" maxValue="100"/>
    </cacheField>
    <cacheField name="Average_Rating_Given" numFmtId="0">
      <sharedItems containsSemiMixedTypes="0" containsString="0" containsNumber="1" minValue="3" maxValue="5"/>
    </cacheField>
    <cacheField name="Has_Downloaded_Content" numFmtId="0">
      <sharedItems/>
    </cacheField>
    <cacheField name="Membership_Status" numFmtId="0">
      <sharedItems/>
    </cacheField>
    <cacheField name="Loyalty_Points" numFmtId="0">
      <sharedItems containsSemiMixedTypes="0" containsString="0" containsNumber="1" containsInteger="1" minValue="3" maxValue="4990"/>
    </cacheField>
    <cacheField name="First_Device_Used" numFmtId="0">
      <sharedItems/>
    </cacheField>
    <cacheField name="Age_Group" numFmtId="0">
      <sharedItems/>
    </cacheField>
    <cacheField name="Primary_Watch_Time" numFmtId="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92.839520949077" createdVersion="8" refreshedVersion="8" minRefreshableVersion="3" recordCount="1000" xr:uid="{B8F29B23-E16B-401F-A451-EEA34CDACC42}">
  <cacheSource type="worksheet">
    <worksheetSource ref="A1:AD1001" sheet="Raw Data"/>
  </cacheSource>
  <cacheFields count="30">
    <cacheField name="User_ID" numFmtId="0">
      <sharedItems containsSemiMixedTypes="0" containsString="0" containsNumber="1" containsInteger="1" minValue="1003" maxValue="9996"/>
    </cacheField>
    <cacheField name="User_Name" numFmtId="0">
      <sharedItems/>
    </cacheField>
    <cacheField name="Join_Date" numFmtId="0">
      <sharedItems count="540">
        <s v="5/15/2023"/>
        <s v="4/3/2023"/>
        <s v="8/2/2023"/>
        <s v="1/31/2023"/>
        <s v="6/6/2023"/>
        <s v="9/17/2023"/>
        <s v="8/25/2024"/>
        <s v="5/31/2024"/>
        <s v="6/17/2023"/>
        <s v="12/2/2023"/>
        <s v="3/28/2023"/>
        <s v="3/2/2024"/>
        <s v="3/27/2023"/>
        <s v="9/15/2024"/>
        <s v="6/7/2023"/>
        <s v="5/18/2024"/>
        <s v="2/14/2023"/>
        <s v="6/2/2023"/>
        <s v="9/20/2023"/>
        <s v="7/3/2023"/>
        <s v="7/15/2023"/>
        <s v="6/13/2024"/>
        <s v="11/19/2023"/>
        <s v="9/22/2023"/>
        <s v="5/15/2024"/>
        <s v="6/19/2023"/>
        <s v="5/22/2024"/>
        <s v="1/30/2024"/>
        <s v="3/28/2024"/>
        <s v="7/2/2024"/>
        <s v="12/6/2024"/>
        <s v="6/22/2023"/>
        <s v="11/28/2023"/>
        <s v="1/10/2024"/>
        <s v="10/3/2024"/>
        <s v="9/15/2023"/>
        <s v="10/1/2024"/>
        <s v="8/18/2023"/>
        <s v="2/16/2024"/>
        <s v="8/7/2024"/>
        <s v="9/17/2024"/>
        <s v="7/18/2023"/>
        <s v="4/4/2023"/>
        <s v="4/11/2024"/>
        <s v="4/26/2023"/>
        <s v="3/25/2023"/>
        <s v="9/1/2023"/>
        <s v="3/26/2023"/>
        <s v="6/18/2024"/>
        <s v="7/27/2023"/>
        <s v="10/31/2024"/>
        <s v="12/26/2022"/>
        <s v="4/6/2024"/>
        <s v="12/31/2022"/>
        <s v="12/24/2022"/>
        <s v="9/8/2024"/>
        <s v="12/19/2023"/>
        <s v="10/12/2023"/>
        <s v="2/3/2023"/>
        <s v="11/24/2024"/>
        <s v="6/24/2023"/>
        <s v="12/29/2023"/>
        <s v="3/1/2023"/>
        <s v="3/15/2024"/>
        <s v="4/13/2023"/>
        <s v="2/19/2023"/>
        <s v="11/26/2023"/>
        <s v="10/13/2023"/>
        <s v="7/31/2023"/>
        <s v="9/6/2023"/>
        <s v="7/8/2024"/>
        <s v="7/20/2024"/>
        <s v="12/6/2023"/>
        <s v="10/25/2023"/>
        <s v="12/31/2023"/>
        <s v="8/20/2023"/>
        <s v="10/20/2024"/>
        <s v="7/22/2024"/>
        <s v="8/21/2024"/>
        <s v="8/31/2024"/>
        <s v="4/30/2023"/>
        <s v="12/18/2023"/>
        <s v="10/22/2023"/>
        <s v="2/29/2024"/>
        <s v="9/11/2023"/>
        <s v="6/24/2024"/>
        <s v="2/5/2023"/>
        <s v="10/21/2023"/>
        <s v="8/3/2023"/>
        <s v="10/28/2023"/>
        <s v="4/15/2023"/>
        <s v="12/19/2022"/>
        <s v="2/14/2024"/>
        <s v="6/1/2024"/>
        <s v="7/23/2023"/>
        <s v="10/30/2024"/>
        <s v="12/8/2023"/>
        <s v="7/6/2024"/>
        <s v="6/20/2023"/>
        <s v="3/19/2024"/>
        <s v="2/17/2023"/>
        <s v="8/6/2023"/>
        <s v="12/21/2022"/>
        <s v="3/3/2024"/>
        <s v="2/11/2024"/>
        <s v="9/26/2024"/>
        <s v="10/1/2023"/>
        <s v="12/17/2024"/>
        <s v="4/2/2023"/>
        <s v="7/11/2024"/>
        <s v="1/20/2024"/>
        <s v="11/18/2024"/>
        <s v="3/7/2023"/>
        <s v="10/3/2023"/>
        <s v="12/14/2024"/>
        <s v="11/14/2024"/>
        <s v="2/8/2023"/>
        <s v="10/15/2024"/>
        <s v="5/30/2024"/>
        <s v="1/23/2023"/>
        <s v="11/24/2023"/>
        <s v="2/2/2024"/>
        <s v="11/21/2024"/>
        <s v="3/19/2023"/>
        <s v="5/3/2023"/>
        <s v="12/12/2024"/>
        <s v="1/12/2024"/>
        <s v="12/25/2022"/>
        <s v="2/20/2023"/>
        <s v="12/1/2024"/>
        <s v="5/12/2023"/>
        <s v="2/23/2023"/>
        <s v="5/5/2023"/>
        <s v="9/5/2023"/>
        <s v="10/17/2024"/>
        <s v="8/11/2024"/>
        <s v="9/30/2024"/>
        <s v="12/30/2022"/>
        <s v="4/4/2024"/>
        <s v="3/6/2023"/>
        <s v="10/18/2023"/>
        <s v="6/17/2024"/>
        <s v="1/14/2024"/>
        <s v="12/4/2024"/>
        <s v="11/3/2023"/>
        <s v="2/1/2024"/>
        <s v="4/28/2024"/>
        <s v="9/21/2024"/>
        <s v="2/7/2023"/>
        <s v="6/10/2023"/>
        <s v="5/19/2024"/>
        <s v="2/20/2024"/>
        <s v="3/13/2023"/>
        <s v="2/25/2023"/>
        <s v="10/17/2023"/>
        <s v="4/19/2023"/>
        <s v="2/23/2024"/>
        <s v="6/18/2023"/>
        <s v="3/26/2024"/>
        <s v="12/18/2024"/>
        <s v="11/16/2024"/>
        <s v="10/21/2024"/>
        <s v="1/26/2024"/>
        <s v="9/24/2023"/>
        <s v="2/7/2024"/>
        <s v="7/6/2023"/>
        <s v="7/17/2024"/>
        <s v="10/27/2024"/>
        <s v="7/4/2024"/>
        <s v="8/13/2024"/>
        <s v="5/5/2024"/>
        <s v="12/4/2023"/>
        <s v="2/22/2024"/>
        <s v="5/14/2023"/>
        <s v="6/8/2023"/>
        <s v="8/8/2024"/>
        <s v="6/11/2023"/>
        <s v="1/19/2023"/>
        <s v="5/10/2023"/>
        <s v="6/1/2023"/>
        <s v="5/3/2024"/>
        <s v="3/25/2024"/>
        <s v="5/22/2023"/>
        <s v="6/14/2024"/>
        <s v="8/17/2023"/>
        <s v="12/10/2023"/>
        <s v="2/27/2024"/>
        <s v="9/1/2024"/>
        <s v="8/16/2024"/>
        <s v="12/5/2024"/>
        <s v="8/12/2023"/>
        <s v="5/16/2023"/>
        <s v="9/19/2024"/>
        <s v="10/12/2024"/>
        <s v="9/12/2024"/>
        <s v="5/23/2023"/>
        <s v="11/12/2023"/>
        <s v="12/8/2024"/>
        <s v="11/18/2023"/>
        <s v="9/8/2023"/>
        <s v="2/26/2024"/>
        <s v="7/11/2023"/>
        <s v="2/2/2023"/>
        <s v="1/1/2023"/>
        <s v="3/23/2024"/>
        <s v="1/9/2024"/>
        <s v="3/4/2023"/>
        <s v="1/4/2024"/>
        <s v="9/3/2023"/>
        <s v="9/23/2024"/>
        <s v="8/29/2023"/>
        <s v="12/26/2023"/>
        <s v="4/25/2024"/>
        <s v="4/24/2023"/>
        <s v="11/23/2024"/>
        <s v="11/11/2023"/>
        <s v="8/30/2023"/>
        <s v="6/3/2024"/>
        <s v="1/29/2024"/>
        <s v="9/5/2024"/>
        <s v="2/24/2023"/>
        <s v="1/3/2023"/>
        <s v="3/9/2024"/>
        <s v="6/26/2023"/>
        <s v="6/2/2024"/>
        <s v="1/18/2023"/>
        <s v="10/15/2023"/>
        <s v="2/9/2023"/>
        <s v="11/17/2024"/>
        <s v="6/21/2024"/>
        <s v="9/24/2024"/>
        <s v="1/5/2023"/>
        <s v="7/26/2023"/>
        <s v="5/29/2023"/>
        <s v="10/23/2023"/>
        <s v="4/22/2023"/>
        <s v="2/21/2023"/>
        <s v="10/28/2024"/>
        <s v="5/10/2024"/>
        <s v="8/5/2023"/>
        <s v="7/28/2024"/>
        <s v="7/10/2024"/>
        <s v="7/28/2023"/>
        <s v="10/10/2024"/>
        <s v="4/17/2023"/>
        <s v="2/15/2023"/>
        <s v="1/19/2024"/>
        <s v="7/21/2023"/>
        <s v="10/29/2024"/>
        <s v="2/3/2024"/>
        <s v="8/8/2023"/>
        <s v="1/13/2024"/>
        <s v="9/27/2024"/>
        <s v="8/4/2023"/>
        <s v="1/28/2023"/>
        <s v="3/14/2024"/>
        <s v="3/8/2023"/>
        <s v="5/17/2024"/>
        <s v="1/24/2023"/>
        <s v="5/9/2024"/>
        <s v="5/31/2023"/>
        <s v="8/10/2024"/>
        <s v="9/25/2024"/>
        <s v="8/11/2023"/>
        <s v="1/5/2024"/>
        <s v="12/22/2023"/>
        <s v="12/28/2023"/>
        <s v="3/18/2023"/>
        <s v="11/5/2024"/>
        <s v="5/26/2023"/>
        <s v="10/14/2024"/>
        <s v="8/19/2024"/>
        <s v="3/20/2023"/>
        <s v="1/25/2023"/>
        <s v="9/29/2023"/>
        <s v="4/13/2024"/>
        <s v="7/9/2023"/>
        <s v="12/27/2022"/>
        <s v="4/12/2023"/>
        <s v="9/2/2024"/>
        <s v="7/21/2024"/>
        <s v="9/11/2024"/>
        <s v="9/16/2024"/>
        <s v="1/16/2024"/>
        <s v="1/26/2023"/>
        <s v="5/21/2023"/>
        <s v="4/21/2024"/>
        <s v="8/29/2024"/>
        <s v="11/30/2023"/>
        <s v="1/2/2024"/>
        <s v="1/18/2024"/>
        <s v="9/4/2023"/>
        <s v="7/27/2024"/>
        <s v="4/17/2024"/>
        <s v="7/23/2024"/>
        <s v="4/19/2024"/>
        <s v="9/19/2023"/>
        <s v="7/10/2023"/>
        <s v="7/30/2024"/>
        <s v="8/28/2023"/>
        <s v="6/30/2024"/>
        <s v="11/7/2023"/>
        <s v="6/20/2024"/>
        <s v="4/22/2024"/>
        <s v="8/28/2024"/>
        <s v="12/20/2022"/>
        <s v="1/25/2024"/>
        <s v="8/22/2024"/>
        <s v="10/27/2023"/>
        <s v="4/21/2023"/>
        <s v="12/30/2023"/>
        <s v="11/20/2024"/>
        <s v="2/19/2024"/>
        <s v="5/8/2024"/>
        <s v="10/13/2024"/>
        <s v="10/2/2024"/>
        <s v="9/18/2024"/>
        <s v="5/17/2023"/>
        <s v="9/13/2024"/>
        <s v="1/21/2024"/>
        <s v="5/25/2023"/>
        <s v="10/5/2024"/>
        <s v="12/13/2023"/>
        <s v="2/6/2024"/>
        <s v="11/3/2024"/>
        <s v="9/7/2024"/>
        <s v="5/8/2023"/>
        <s v="7/13/2024"/>
        <s v="11/9/2023"/>
        <s v="12/7/2023"/>
        <s v="3/21/2024"/>
        <s v="12/11/2023"/>
        <s v="8/26/2023"/>
        <s v="10/7/2024"/>
        <s v="9/28/2023"/>
        <s v="1/15/2023"/>
        <s v="4/7/2023"/>
        <s v="8/25/2023"/>
        <s v="4/20/2023"/>
        <s v="9/10/2023"/>
        <s v="6/22/2024"/>
        <s v="6/15/2023"/>
        <s v="10/31/2023"/>
        <s v="11/6/2023"/>
        <s v="12/14/2023"/>
        <s v="4/23/2024"/>
        <s v="1/29/2023"/>
        <s v="6/6/2024"/>
        <s v="10/2/2023"/>
        <s v="11/13/2023"/>
        <s v="2/24/2024"/>
        <s v="8/2/2024"/>
        <s v="5/4/2024"/>
        <s v="6/4/2023"/>
        <s v="5/29/2024"/>
        <s v="3/21/2023"/>
        <s v="3/6/2024"/>
        <s v="3/20/2024"/>
        <s v="6/4/2024"/>
        <s v="1/1/2024"/>
        <s v="3/22/2024"/>
        <s v="2/10/2023"/>
        <s v="10/22/2024"/>
        <s v="3/29/2023"/>
        <s v="8/1/2024"/>
        <s v="5/12/2024"/>
        <s v="3/5/2023"/>
        <s v="6/16/2024"/>
        <s v="5/18/2023"/>
        <s v="4/8/2023"/>
        <s v="1/17/2023"/>
        <s v="11/25/2024"/>
        <s v="5/27/2023"/>
        <s v="4/14/2024"/>
        <s v="12/12/2023"/>
        <s v="12/11/2024"/>
        <s v="2/26/2023"/>
        <s v="7/8/2023"/>
        <s v="1/8/2023"/>
        <s v="3/5/2024"/>
        <s v="5/11/2024"/>
        <s v="12/15/2023"/>
        <s v="3/17/2023"/>
        <s v="3/31/2024"/>
        <s v="7/12/2024"/>
        <s v="9/18/2023"/>
        <s v="12/10/2024"/>
        <s v="9/13/2023"/>
        <s v="4/24/2024"/>
        <s v="10/24/2024"/>
        <s v="6/7/2024"/>
        <s v="2/28/2024"/>
        <s v="11/20/2023"/>
        <s v="7/15/2024"/>
        <s v="10/18/2024"/>
        <s v="6/23/2023"/>
        <s v="5/19/2023"/>
        <s v="3/3/2023"/>
        <s v="1/17/2024"/>
        <s v="7/29/2023"/>
        <s v="5/14/2024"/>
        <s v="3/2/2023"/>
        <s v="8/23/2023"/>
        <s v="8/31/2023"/>
        <s v="5/7/2023"/>
        <s v="4/29/2024"/>
        <s v="7/7/2023"/>
        <s v="5/2/2024"/>
        <s v="7/19/2024"/>
        <s v="6/14/2023"/>
        <s v="12/21/2023"/>
        <s v="11/2/2024"/>
        <s v="4/5/2023"/>
        <s v="9/9/2023"/>
        <s v="4/14/2023"/>
        <s v="6/26/2024"/>
        <s v="4/8/2024"/>
        <s v="4/25/2023"/>
        <s v="1/7/2024"/>
        <s v="2/12/2024"/>
        <s v="9/22/2024"/>
        <s v="1/2/2023"/>
        <s v="12/20/2023"/>
        <s v="2/15/2024"/>
        <s v="4/12/2024"/>
        <s v="10/11/2024"/>
        <s v="10/6/2023"/>
        <s v="9/26/2023"/>
        <s v="12/23/2022"/>
        <s v="9/23/2023"/>
        <s v="3/1/2024"/>
        <s v="5/1/2023"/>
        <s v="4/6/2023"/>
        <s v="6/11/2024"/>
        <s v="10/30/2023"/>
        <s v="3/11/2024"/>
        <s v="9/3/2024"/>
        <s v="6/27/2023"/>
        <s v="12/9/2024"/>
        <s v="8/7/2023"/>
        <s v="10/5/2023"/>
        <s v="2/17/2024"/>
        <s v="5/7/2024"/>
        <s v="2/13/2023"/>
        <s v="6/10/2024"/>
        <s v="9/16/2023"/>
        <s v="1/6/2024"/>
        <s v="4/1/2024"/>
        <s v="4/2/2024"/>
        <s v="7/24/2024"/>
        <s v="7/9/2024"/>
        <s v="6/8/2024"/>
        <s v="10/19/2024"/>
        <s v="4/7/2024"/>
        <s v="11/13/2024"/>
        <s v="12/16/2023"/>
        <s v="3/22/2023"/>
        <s v="6/30/2023"/>
        <s v="7/25/2024"/>
        <s v="11/4/2023"/>
        <s v="9/7/2023"/>
        <s v="5/25/2024"/>
        <s v="4/10/2023"/>
        <s v="10/25/2024"/>
        <s v="5/28/2023"/>
        <s v="11/15/2023"/>
        <s v="1/16/2023"/>
        <s v="11/6/2024"/>
        <s v="5/23/2024"/>
        <s v="7/14/2024"/>
        <s v="9/21/2023"/>
        <s v="7/25/2023"/>
        <s v="6/3/2023"/>
        <s v="1/12/2023"/>
        <s v="2/16/2023"/>
        <s v="11/5/2023"/>
        <s v="2/21/2024"/>
        <s v="8/23/2024"/>
        <s v="3/10/2023"/>
        <s v="7/19/2023"/>
        <s v="10/4/2023"/>
        <s v="2/11/2023"/>
        <s v="11/9/2024"/>
        <s v="5/11/2023"/>
        <s v="6/25/2024"/>
        <s v="8/24/2023"/>
        <s v="8/20/2024"/>
        <s v="1/10/2023"/>
        <s v="11/27/2024"/>
        <s v="9/12/2023"/>
        <s v="11/11/2024"/>
        <s v="6/28/2024"/>
        <s v="1/27/2024"/>
        <s v="5/28/2024"/>
        <s v="4/28/2023"/>
        <s v="12/3/2023"/>
        <s v="8/14/2024"/>
        <s v="4/29/2023"/>
        <s v="3/7/2024"/>
        <s v="10/16/2024"/>
        <s v="1/30/2023"/>
        <s v="3/10/2024"/>
        <s v="9/4/2024"/>
        <s v="6/19/2024"/>
        <s v="10/26/2023"/>
        <s v="6/12/2024"/>
        <s v="10/6/2024"/>
        <s v="2/4/2023"/>
        <s v="4/16/2023"/>
        <s v="6/25/2023"/>
        <s v="2/18/2023"/>
        <s v="8/9/2024"/>
        <s v="6/16/2023"/>
        <s v="7/22/2023"/>
        <s v="8/27/2023"/>
        <s v="5/6/2024"/>
        <s v="1/13/2023"/>
        <s v="1/11/2023"/>
        <s v="8/13/2023"/>
        <s v="9/28/2024"/>
        <s v="11/29/2023"/>
        <s v="3/12/2023"/>
        <s v="6/21/2023"/>
        <s v="5/27/2024"/>
        <s v="6/5/2024"/>
        <s v="12/23/2023"/>
        <s v="4/30/2024"/>
        <s v="1/9/2023"/>
        <s v="2/10/2024"/>
        <s v="4/16/2024"/>
        <s v="12/17/2023"/>
        <s v="8/3/2024"/>
        <s v="11/8/2023"/>
        <s v="12/16/2024"/>
        <s v="3/12/2024"/>
        <s v="5/30/2023"/>
        <s v="4/5/2024"/>
        <s v="11/22/2023"/>
        <s v="4/26/2024"/>
        <s v="11/25/2023"/>
      </sharedItems>
    </cacheField>
    <cacheField name="Last_Login" numFmtId="14">
      <sharedItems/>
    </cacheField>
    <cacheField name="Monthly_Price" numFmtId="0">
      <sharedItems containsSemiMixedTypes="0" containsString="0" containsNumber="1" minValue="7.99" maxValue="15.99"/>
    </cacheField>
    <cacheField name="Watch_Hours" numFmtId="0">
      <sharedItems containsSemiMixedTypes="0" containsString="0" containsNumber="1" containsInteger="1" minValue="10" maxValue="500"/>
    </cacheField>
    <cacheField name="Favorite_Genre" numFmtId="0">
      <sharedItems/>
    </cacheField>
    <cacheField name="Active_Devices" numFmtId="0">
      <sharedItems containsSemiMixedTypes="0" containsString="0" containsNumber="1" containsInteger="1" minValue="1" maxValue="5"/>
    </cacheField>
    <cacheField name="Profile_Count" numFmtId="0">
      <sharedItems containsSemiMixedTypes="0" containsString="0" containsNumber="1" containsInteger="1" minValue="1" maxValue="6"/>
    </cacheField>
    <cacheField name="Parental_Controls" numFmtId="0">
      <sharedItems/>
    </cacheField>
    <cacheField name="Total_Movies_Watched" numFmtId="0">
      <sharedItems containsSemiMixedTypes="0" containsString="0" containsNumber="1" containsInteger="1" minValue="12" maxValue="1000"/>
    </cacheField>
    <cacheField name="Total_Series_Watched" numFmtId="0">
      <sharedItems containsSemiMixedTypes="0" containsString="0" containsNumber="1" containsInteger="1" minValue="1" maxValue="200"/>
    </cacheField>
    <cacheField name="Country" numFmtId="0">
      <sharedItems count="7">
        <s v="USA"/>
        <s v="Canada"/>
        <s v="UK"/>
        <s v="India"/>
        <s v="Australia"/>
        <s v="Germany"/>
        <s v="France"/>
      </sharedItems>
    </cacheField>
    <cacheField name="Payment_Method" numFmtId="0">
      <sharedItems count="4">
        <s v="PayPal"/>
        <s v="Debit Card"/>
        <s v="Credit Card"/>
        <s v="Cryptocurrency"/>
      </sharedItems>
    </cacheField>
    <cacheField name="Language_Preference" numFmtId="0">
      <sharedItems/>
    </cacheField>
    <cacheField name="Recommended_Content_Count" numFmtId="0">
      <sharedItems containsSemiMixedTypes="0" containsString="0" containsNumber="1" containsInteger="1" minValue="0" maxValue="100" count="101">
        <n v="84"/>
        <n v="69"/>
        <n v="56"/>
        <n v="47"/>
        <n v="39"/>
        <n v="71"/>
        <n v="1"/>
        <n v="32"/>
        <n v="26"/>
        <n v="90"/>
        <n v="57"/>
        <n v="38"/>
        <n v="62"/>
        <n v="0"/>
        <n v="25"/>
        <n v="65"/>
        <n v="50"/>
        <n v="11"/>
        <n v="78"/>
        <n v="42"/>
        <n v="3"/>
        <n v="27"/>
        <n v="60"/>
        <n v="91"/>
        <n v="76"/>
        <n v="98"/>
        <n v="85"/>
        <n v="58"/>
        <n v="97"/>
        <n v="66"/>
        <n v="45"/>
        <n v="14"/>
        <n v="12"/>
        <n v="99"/>
        <n v="7"/>
        <n v="72"/>
        <n v="33"/>
        <n v="79"/>
        <n v="55"/>
        <n v="8"/>
        <n v="63"/>
        <n v="96"/>
        <n v="40"/>
        <n v="94"/>
        <n v="13"/>
        <n v="82"/>
        <n v="22"/>
        <n v="61"/>
        <n v="15"/>
        <n v="95"/>
        <n v="24"/>
        <n v="88"/>
        <n v="44"/>
        <n v="68"/>
        <n v="80"/>
        <n v="30"/>
        <n v="53"/>
        <n v="18"/>
        <n v="36"/>
        <n v="73"/>
        <n v="48"/>
        <n v="64"/>
        <n v="87"/>
        <n v="46"/>
        <n v="52"/>
        <n v="6"/>
        <n v="20"/>
        <n v="93"/>
        <n v="21"/>
        <n v="4"/>
        <n v="77"/>
        <n v="17"/>
        <n v="28"/>
        <n v="23"/>
        <n v="81"/>
        <n v="83"/>
        <n v="59"/>
        <n v="49"/>
        <n v="5"/>
        <n v="67"/>
        <n v="43"/>
        <n v="41"/>
        <n v="51"/>
        <n v="89"/>
        <n v="54"/>
        <n v="70"/>
        <n v="37"/>
        <n v="9"/>
        <n v="16"/>
        <n v="86"/>
        <n v="100"/>
        <n v="34"/>
        <n v="92"/>
        <n v="35"/>
        <n v="29"/>
        <n v="10"/>
        <n v="19"/>
        <n v="31"/>
        <n v="74"/>
        <n v="2"/>
        <n v="75"/>
      </sharedItems>
      <fieldGroup base="15">
        <rangePr startNum="0" endNum="100" groupInterval="10"/>
        <groupItems count="12">
          <s v="&lt;0"/>
          <s v="0-9"/>
          <s v="10-19"/>
          <s v="20-29"/>
          <s v="30-39"/>
          <s v="40-49"/>
          <s v="50-59"/>
          <s v="60-69"/>
          <s v="70-79"/>
          <s v="80-89"/>
          <s v="90-100"/>
          <s v="&gt;100"/>
        </groupItems>
      </fieldGroup>
    </cacheField>
    <cacheField name="Average_Rating_Given" numFmtId="0">
      <sharedItems containsSemiMixedTypes="0" containsString="0" containsNumber="1" minValue="0" maxValue="5"/>
    </cacheField>
    <cacheField name="Has_Downloaded_Content" numFmtId="0">
      <sharedItems count="2">
        <b v="0"/>
        <b v="1"/>
      </sharedItems>
    </cacheField>
    <cacheField name="Membership_Status" numFmtId="0">
      <sharedItems/>
    </cacheField>
    <cacheField name="Loyalty_Points" numFmtId="0">
      <sharedItems containsSemiMixedTypes="0" containsString="0" containsNumber="1" containsInteger="1" minValue="3" maxValue="4990"/>
    </cacheField>
    <cacheField name="First_Device_Used" numFmtId="0">
      <sharedItems/>
    </cacheField>
    <cacheField name="Age_Group" numFmtId="0">
      <sharedItems/>
    </cacheField>
    <cacheField name="Primary_Watch_Time" numFmtId="0">
      <sharedItems/>
    </cacheField>
    <cacheField name="Column1" numFmtId="0">
      <sharedItems/>
    </cacheField>
    <cacheField name="Column2" numFmtId="0">
      <sharedItems/>
    </cacheField>
    <cacheField name="Column3" numFmtId="0">
      <sharedItems/>
    </cacheField>
    <cacheField name="Column4" numFmtId="0">
      <sharedItems/>
    </cacheField>
    <cacheField name="Column5" numFmtId="14">
      <sharedItems/>
    </cacheField>
    <cacheField name="Column6" numFmtId="14">
      <sharedItems containsSemiMixedTypes="0" containsNonDate="0" containsDate="1" containsString="0" minDate="2025-05-15T00:00:00" maxDate="2025-05-16T00:00:00"/>
    </cacheField>
    <cacheField name="Days_Since_Last_Login" numFmtId="0">
      <sharedItems containsSemiMixedTypes="0" containsString="0" containsNumber="1" containsInteger="1" minValue="148" maxValue="177" count="30">
        <n v="153"/>
        <n v="151"/>
        <n v="152"/>
        <n v="164"/>
        <n v="177"/>
        <n v="156"/>
        <n v="149"/>
        <n v="174"/>
        <n v="176"/>
        <n v="171"/>
        <n v="166"/>
        <n v="155"/>
        <n v="169"/>
        <n v="148"/>
        <n v="168"/>
        <n v="165"/>
        <n v="173"/>
        <n v="150"/>
        <n v="175"/>
        <n v="159"/>
        <n v="154"/>
        <n v="161"/>
        <n v="162"/>
        <n v="158"/>
        <n v="172"/>
        <n v="163"/>
        <n v="167"/>
        <n v="160"/>
        <n v="157"/>
        <n v="170"/>
      </sharedItems>
      <fieldGroup base="29">
        <rangePr autoStart="0" autoEnd="0" startNum="140" endNum="200" groupInterval="5"/>
        <groupItems count="14">
          <s v="&lt;140"/>
          <s v="140-144"/>
          <s v="145-149"/>
          <s v="150-154"/>
          <s v="155-159"/>
          <s v="160-164"/>
          <s v="165-169"/>
          <s v="170-174"/>
          <s v="175-179"/>
          <s v="180-184"/>
          <s v="185-189"/>
          <s v="190-194"/>
          <s v="195-200"/>
          <s v="&gt;200"/>
        </groupItems>
      </fieldGroup>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93.598959374998" createdVersion="8" refreshedVersion="8" minRefreshableVersion="3" recordCount="1000" xr:uid="{A0DABBA4-C91E-4A1B-8407-C8AC40876596}">
  <cacheSource type="worksheet">
    <worksheetSource ref="A1:AJ1001" sheet="Raw Data"/>
  </cacheSource>
  <cacheFields count="36">
    <cacheField name="User_ID" numFmtId="0">
      <sharedItems containsSemiMixedTypes="0" containsString="0" containsNumber="1" containsInteger="1" minValue="1003" maxValue="9996" count="1000">
        <n v="2518"/>
        <n v="6430"/>
        <n v="1798"/>
        <n v="5255"/>
        <n v="2854"/>
        <n v="6735"/>
        <n v="2995"/>
        <n v="5120"/>
        <n v="6063"/>
        <n v="6896"/>
        <n v="8447"/>
        <n v="1433"/>
        <n v="4511"/>
        <n v="9966"/>
        <n v="7093"/>
        <n v="4351"/>
        <n v="6007"/>
        <n v="9710"/>
        <n v="9034"/>
        <n v="6197"/>
        <n v="2820"/>
        <n v="1101"/>
        <n v="1650"/>
        <n v="4884"/>
        <n v="8321"/>
        <n v="2381"/>
        <n v="9507"/>
        <n v="2851"/>
        <n v="4083"/>
        <n v="4608"/>
        <n v="4815"/>
        <n v="9597"/>
        <n v="6566"/>
        <n v="1419"/>
        <n v="9470"/>
        <n v="4989"/>
        <n v="9389"/>
        <n v="7728"/>
        <n v="7943"/>
        <n v="2490"/>
        <n v="5042"/>
        <n v="3620"/>
        <n v="8976"/>
        <n v="1570"/>
        <n v="7709"/>
        <n v="9503"/>
        <n v="9564"/>
        <n v="8934"/>
        <n v="1222"/>
        <n v="5762"/>
        <n v="4066"/>
        <n v="6469"/>
        <n v="1364"/>
        <n v="4197"/>
        <n v="9700"/>
        <n v="5644"/>
        <n v="5420"/>
        <n v="7560"/>
        <n v="9644"/>
        <n v="7239"/>
        <n v="6415"/>
        <n v="9020"/>
        <n v="2324"/>
        <n v="1354"/>
        <n v="4019"/>
        <n v="6178"/>
        <n v="8673"/>
        <n v="8250"/>
        <n v="1609"/>
        <n v="3806"/>
        <n v="7973"/>
        <n v="7948"/>
        <n v="3195"/>
        <n v="6285"/>
        <n v="4303"/>
        <n v="7751"/>
        <n v="7813"/>
        <n v="9028"/>
        <n v="6109"/>
        <n v="2565"/>
        <n v="7551"/>
        <n v="6398"/>
        <n v="4982"/>
        <n v="8108"/>
        <n v="6779"/>
        <n v="1169"/>
        <n v="5067"/>
        <n v="5299"/>
        <n v="3978"/>
        <n v="8634"/>
        <n v="9635"/>
        <n v="1776"/>
        <n v="9703"/>
        <n v="3498"/>
        <n v="4260"/>
        <n v="7152"/>
        <n v="2457"/>
        <n v="8530"/>
        <n v="9131"/>
        <n v="9770"/>
        <n v="8095"/>
        <n v="3763"/>
        <n v="4346"/>
        <n v="5866"/>
        <n v="5865"/>
        <n v="9398"/>
        <n v="9695"/>
        <n v="8805"/>
        <n v="8353"/>
        <n v="3178"/>
        <n v="4917"/>
        <n v="8878"/>
        <n v="3810"/>
        <n v="9353"/>
        <n v="1672"/>
        <n v="6650"/>
        <n v="2581"/>
        <n v="6860"/>
        <n v="4584"/>
        <n v="3354"/>
        <n v="4668"/>
        <n v="6684"/>
        <n v="8058"/>
        <n v="3035"/>
        <n v="2146"/>
        <n v="5761"/>
        <n v="5256"/>
        <n v="5995"/>
        <n v="4155"/>
        <n v="1851"/>
        <n v="8068"/>
        <n v="8425"/>
        <n v="4706"/>
        <n v="7544"/>
        <n v="4029"/>
        <n v="6117"/>
        <n v="1408"/>
        <n v="8396"/>
        <n v="6806"/>
        <n v="3496"/>
        <n v="7840"/>
        <n v="2099"/>
        <n v="6518"/>
        <n v="1976"/>
        <n v="8777"/>
        <n v="1576"/>
        <n v="7979"/>
        <n v="6300"/>
        <n v="1003"/>
        <n v="8238"/>
        <n v="8261"/>
        <n v="7729"/>
        <n v="8616"/>
        <n v="9734"/>
        <n v="2086"/>
        <n v="8721"/>
        <n v="1075"/>
        <n v="2690"/>
        <n v="7654"/>
        <n v="7577"/>
        <n v="9814"/>
        <n v="5423"/>
        <n v="2660"/>
        <n v="4206"/>
        <n v="5269"/>
        <n v="7922"/>
        <n v="7829"/>
        <n v="1715"/>
        <n v="2639"/>
        <n v="1801"/>
        <n v="9163"/>
        <n v="1284"/>
        <n v="8774"/>
        <n v="3866"/>
        <n v="4477"/>
        <n v="4829"/>
        <n v="1257"/>
        <n v="1897"/>
        <n v="3603"/>
        <n v="9256"/>
        <n v="9469"/>
        <n v="7136"/>
        <n v="2321"/>
        <n v="4243"/>
        <n v="8015"/>
        <n v="3440"/>
        <n v="9914"/>
        <n v="5045"/>
        <n v="1379"/>
        <n v="6099"/>
        <n v="4696"/>
        <n v="4808"/>
        <n v="3633"/>
        <n v="4979"/>
        <n v="2214"/>
        <n v="6606"/>
        <n v="4246"/>
        <n v="2836"/>
        <n v="6963"/>
        <n v="2243"/>
        <n v="5081"/>
        <n v="4171"/>
        <n v="7399"/>
        <n v="1110"/>
        <n v="5630"/>
        <n v="9430"/>
        <n v="7436"/>
        <n v="2147"/>
        <n v="3264"/>
        <n v="1214"/>
        <n v="6050"/>
        <n v="7395"/>
        <n v="3904"/>
        <n v="6545"/>
        <n v="3131"/>
        <n v="8589"/>
        <n v="2908"/>
        <n v="5209"/>
        <n v="2319"/>
        <n v="9026"/>
        <n v="2723"/>
        <n v="5487"/>
        <n v="4656"/>
        <n v="5718"/>
        <n v="1215"/>
        <n v="3427"/>
        <n v="2428"/>
        <n v="1947"/>
        <n v="5036"/>
        <n v="5857"/>
        <n v="8770"/>
        <n v="4118"/>
        <n v="7162"/>
        <n v="9278"/>
        <n v="5406"/>
        <n v="4641"/>
        <n v="3969"/>
        <n v="3078"/>
        <n v="2808"/>
        <n v="7484"/>
        <n v="2396"/>
        <n v="2472"/>
        <n v="7939"/>
        <n v="8269"/>
        <n v="9073"/>
        <n v="9879"/>
        <n v="3822"/>
        <n v="9183"/>
        <n v="8674"/>
        <n v="2481"/>
        <n v="8729"/>
        <n v="5534"/>
        <n v="9785"/>
        <n v="9609"/>
        <n v="2829"/>
        <n v="1714"/>
        <n v="4475"/>
        <n v="9820"/>
        <n v="3261"/>
        <n v="6130"/>
        <n v="9399"/>
        <n v="6047"/>
        <n v="7789"/>
        <n v="6111"/>
        <n v="4968"/>
        <n v="2739"/>
        <n v="6974"/>
        <n v="1784"/>
        <n v="8077"/>
        <n v="2727"/>
        <n v="7661"/>
        <n v="5083"/>
        <n v="7275"/>
        <n v="7316"/>
        <n v="4497"/>
        <n v="8685"/>
        <n v="8583"/>
        <n v="1062"/>
        <n v="2593"/>
        <n v="3951"/>
        <n v="8580"/>
        <n v="4372"/>
        <n v="4463"/>
        <n v="7498"/>
        <n v="9618"/>
        <n v="1813"/>
        <n v="3009"/>
        <n v="8210"/>
        <n v="8439"/>
        <n v="8310"/>
        <n v="6369"/>
        <n v="5721"/>
        <n v="4204"/>
        <n v="5666"/>
        <n v="5943"/>
        <n v="3202"/>
        <n v="4512"/>
        <n v="2075"/>
        <n v="4057"/>
        <n v="5537"/>
        <n v="9520"/>
        <n v="1081"/>
        <n v="7621"/>
        <n v="4558"/>
        <n v="6628"/>
        <n v="7643"/>
        <n v="4709"/>
        <n v="8408"/>
        <n v="3530"/>
        <n v="3779"/>
        <n v="8564"/>
        <n v="8731"/>
        <n v="5000"/>
        <n v="3882"/>
        <n v="4551"/>
        <n v="7970"/>
        <n v="2466"/>
        <n v="1303"/>
        <n v="9832"/>
        <n v="3618"/>
        <n v="7424"/>
        <n v="8414"/>
        <n v="5688"/>
        <n v="2062"/>
        <n v="5031"/>
        <n v="1162"/>
        <n v="6564"/>
        <n v="9298"/>
        <n v="4216"/>
        <n v="3677"/>
        <n v="8453"/>
        <n v="6231"/>
        <n v="1481"/>
        <n v="7400"/>
        <n v="7447"/>
        <n v="4597"/>
        <n v="3173"/>
        <n v="9514"/>
        <n v="4985"/>
        <n v="4486"/>
        <n v="8756"/>
        <n v="9121"/>
        <n v="6471"/>
        <n v="6601"/>
        <n v="4340"/>
        <n v="5112"/>
        <n v="5700"/>
        <n v="8617"/>
        <n v="9149"/>
        <n v="8651"/>
        <n v="1495"/>
        <n v="7359"/>
        <n v="6525"/>
        <n v="7207"/>
        <n v="2361"/>
        <n v="8766"/>
        <n v="7236"/>
        <n v="8605"/>
        <n v="1055"/>
        <n v="7986"/>
        <n v="6170"/>
        <n v="7172"/>
        <n v="7408"/>
        <n v="7274"/>
        <n v="6001"/>
        <n v="9418"/>
        <n v="9354"/>
        <n v="8122"/>
        <n v="1765"/>
        <n v="5352"/>
        <n v="7578"/>
        <n v="8912"/>
        <n v="6641"/>
        <n v="9664"/>
        <n v="9134"/>
        <n v="6663"/>
        <n v="9800"/>
        <n v="2363"/>
        <n v="4875"/>
        <n v="8961"/>
        <n v="1539"/>
        <n v="4037"/>
        <n v="4239"/>
        <n v="4364"/>
        <n v="8946"/>
        <n v="5911"/>
        <n v="8033"/>
        <n v="6603"/>
        <n v="9630"/>
        <n v="1691"/>
        <n v="5590"/>
        <n v="8645"/>
        <n v="7663"/>
        <n v="2647"/>
        <n v="6539"/>
        <n v="3472"/>
        <n v="4314"/>
        <n v="6739"/>
        <n v="6368"/>
        <n v="7309"/>
        <n v="3976"/>
        <n v="7230"/>
        <n v="8888"/>
        <n v="1194"/>
        <n v="6983"/>
        <n v="1413"/>
        <n v="9509"/>
        <n v="6330"/>
        <n v="2504"/>
        <n v="6593"/>
        <n v="9537"/>
        <n v="9628"/>
        <n v="4024"/>
        <n v="5321"/>
        <n v="3926"/>
        <n v="8738"/>
        <n v="2701"/>
        <n v="5339"/>
        <n v="1612"/>
        <n v="5407"/>
        <n v="8225"/>
        <n v="4714"/>
        <n v="3826"/>
        <n v="3781"/>
        <n v="5635"/>
        <n v="2291"/>
        <n v="3119"/>
        <n v="5280"/>
        <n v="2546"/>
        <n v="5975"/>
        <n v="9113"/>
        <n v="6250"/>
        <n v="6190"/>
        <n v="5713"/>
        <n v="1932"/>
        <n v="6527"/>
        <n v="9363"/>
        <n v="5019"/>
        <n v="9258"/>
        <n v="7512"/>
        <n v="8195"/>
        <n v="8242"/>
        <n v="2220"/>
        <n v="9308"/>
        <n v="3437"/>
        <n v="8305"/>
        <n v="6773"/>
        <n v="3010"/>
        <n v="3622"/>
        <n v="6006"/>
        <n v="1338"/>
        <n v="6722"/>
        <n v="5871"/>
        <n v="9290"/>
        <n v="8567"/>
        <n v="5253"/>
        <n v="8172"/>
        <n v="2154"/>
        <n v="5013"/>
        <n v="4211"/>
        <n v="4408"/>
        <n v="8473"/>
        <n v="7510"/>
        <n v="5376"/>
        <n v="8005"/>
        <n v="7439"/>
        <n v="3699"/>
        <n v="3162"/>
        <n v="8798"/>
        <n v="6400"/>
        <n v="9404"/>
        <n v="8151"/>
        <n v="7742"/>
        <n v="4553"/>
        <n v="6919"/>
        <n v="7168"/>
        <n v="6474"/>
        <n v="4242"/>
        <n v="3395"/>
        <n v="8694"/>
        <n v="7150"/>
        <n v="4111"/>
        <n v="3532"/>
        <n v="5375"/>
        <n v="8881"/>
        <n v="1235"/>
        <n v="2533"/>
        <n v="2734"/>
        <n v="4129"/>
        <n v="3762"/>
        <n v="4341"/>
        <n v="6638"/>
        <n v="5861"/>
        <n v="8815"/>
        <n v="8793"/>
        <n v="3469"/>
        <n v="3654"/>
        <n v="9555"/>
        <n v="4028"/>
        <n v="9499"/>
        <n v="8628"/>
        <n v="9942"/>
        <n v="4044"/>
        <n v="8143"/>
        <n v="3984"/>
        <n v="9294"/>
        <n v="4769"/>
        <n v="8864"/>
        <n v="1857"/>
        <n v="5566"/>
        <n v="1373"/>
        <n v="6345"/>
        <n v="3234"/>
        <n v="6998"/>
        <n v="5809"/>
        <n v="6522"/>
        <n v="3892"/>
        <n v="4427"/>
        <n v="8145"/>
        <n v="1150"/>
        <n v="7366"/>
        <n v="3004"/>
        <n v="9934"/>
        <n v="1228"/>
        <n v="5806"/>
        <n v="7538"/>
        <n v="1035"/>
        <n v="8399"/>
        <n v="1912"/>
        <n v="6604"/>
        <n v="8952"/>
        <n v="2549"/>
        <n v="8954"/>
        <n v="1922"/>
        <n v="9861"/>
        <n v="4383"/>
        <n v="4328"/>
        <n v="4622"/>
        <n v="7828"/>
        <n v="1393"/>
        <n v="9239"/>
        <n v="1636"/>
        <n v="4401"/>
        <n v="7135"/>
        <n v="8923"/>
        <n v="9748"/>
        <n v="7046"/>
        <n v="9688"/>
        <n v="6720"/>
        <n v="2766"/>
        <n v="3847"/>
        <n v="8554"/>
        <n v="6569"/>
        <n v="6391"/>
        <n v="4883"/>
        <n v="4530"/>
        <n v="6531"/>
        <n v="9701"/>
        <n v="4702"/>
        <n v="3163"/>
        <n v="8719"/>
        <n v="1282"/>
        <n v="4538"/>
        <n v="9538"/>
        <n v="5109"/>
        <n v="7947"/>
        <n v="7546"/>
        <n v="4213"/>
        <n v="3135"/>
        <n v="9916"/>
        <n v="2784"/>
        <n v="5916"/>
        <n v="1674"/>
        <n v="2095"/>
        <n v="9594"/>
        <n v="6750"/>
        <n v="7235"/>
        <n v="3910"/>
        <n v="8190"/>
        <n v="5315"/>
        <n v="7503"/>
        <n v="5788"/>
        <n v="7030"/>
        <n v="6619"/>
        <n v="6319"/>
        <n v="6268"/>
        <n v="5016"/>
        <n v="3888"/>
        <n v="9918"/>
        <n v="7305"/>
        <n v="5719"/>
        <n v="2334"/>
        <n v="1006"/>
        <n v="6719"/>
        <n v="6138"/>
        <n v="1255"/>
        <n v="5528"/>
        <n v="2517"/>
        <n v="9593"/>
        <n v="7507"/>
        <n v="2884"/>
        <n v="6374"/>
        <n v="6888"/>
        <n v="2788"/>
        <n v="7892"/>
        <n v="4576"/>
        <n v="8901"/>
        <n v="5147"/>
        <n v="8646"/>
        <n v="8343"/>
        <n v="9332"/>
        <n v="7398"/>
        <n v="3572"/>
        <n v="4590"/>
        <n v="1831"/>
        <n v="6899"/>
        <n v="1148"/>
        <n v="3745"/>
        <n v="5084"/>
        <n v="7179"/>
        <n v="1005"/>
        <n v="6405"/>
        <n v="5215"/>
        <n v="7525"/>
        <n v="9115"/>
        <n v="6454"/>
        <n v="4781"/>
        <n v="5040"/>
        <n v="3209"/>
        <n v="8703"/>
        <n v="2536"/>
        <n v="2057"/>
        <n v="5627"/>
        <n v="4763"/>
        <n v="4577"/>
        <n v="5216"/>
        <n v="3941"/>
        <n v="4396"/>
        <n v="4865"/>
        <n v="2497"/>
        <n v="4945"/>
        <n v="5227"/>
        <n v="2150"/>
        <n v="7145"/>
        <n v="2040"/>
        <n v="4191"/>
        <n v="4336"/>
        <n v="5438"/>
        <n v="9857"/>
        <n v="4767"/>
        <n v="9374"/>
        <n v="3918"/>
        <n v="9866"/>
        <n v="6389"/>
        <n v="8733"/>
        <n v="8105"/>
        <n v="3443"/>
        <n v="2664"/>
        <n v="1782"/>
        <n v="1337"/>
        <n v="5901"/>
        <n v="2731"/>
        <n v="8307"/>
        <n v="8019"/>
        <n v="4847"/>
        <n v="9822"/>
        <n v="9141"/>
        <n v="7539"/>
        <n v="1390"/>
        <n v="9505"/>
        <n v="6741"/>
        <n v="1790"/>
        <n v="6491"/>
        <n v="3102"/>
        <n v="1300"/>
        <n v="5410"/>
        <n v="2714"/>
        <n v="4700"/>
        <n v="7589"/>
        <n v="6866"/>
        <n v="6960"/>
        <n v="5808"/>
        <n v="5525"/>
        <n v="1272"/>
        <n v="8063"/>
        <n v="1856"/>
        <n v="2830"/>
        <n v="3287"/>
        <n v="5679"/>
        <n v="6399"/>
        <n v="8753"/>
        <n v="9267"/>
        <n v="9846"/>
        <n v="2382"/>
        <n v="3593"/>
        <n v="4097"/>
        <n v="2886"/>
        <n v="3255"/>
        <n v="6752"/>
        <n v="7945"/>
        <n v="6658"/>
        <n v="5468"/>
        <n v="7451"/>
        <n v="1253"/>
        <n v="6746"/>
        <n v="8089"/>
        <n v="8045"/>
        <n v="9417"/>
        <n v="3217"/>
        <n v="4234"/>
        <n v="1118"/>
        <n v="4027"/>
        <n v="8451"/>
        <n v="6647"/>
        <n v="4002"/>
        <n v="6910"/>
        <n v="3164"/>
        <n v="2400"/>
        <n v="5499"/>
        <n v="7221"/>
        <n v="4556"/>
        <n v="7175"/>
        <n v="7072"/>
        <n v="4320"/>
        <n v="3558"/>
        <n v="8581"/>
        <n v="5827"/>
        <n v="6929"/>
        <n v="9179"/>
        <n v="7580"/>
        <n v="3858"/>
        <n v="8627"/>
        <n v="7552"/>
        <n v="6020"/>
        <n v="9408"/>
        <n v="9990"/>
        <n v="3687"/>
        <n v="4540"/>
        <n v="8264"/>
        <n v="7448"/>
        <n v="1123"/>
        <n v="4103"/>
        <n v="2904"/>
        <n v="5634"/>
        <n v="5360"/>
        <n v="8571"/>
        <n v="9439"/>
        <n v="8356"/>
        <n v="2039"/>
        <n v="2613"/>
        <n v="8226"/>
        <n v="1425"/>
        <n v="4479"/>
        <n v="3393"/>
        <n v="8528"/>
        <n v="9372"/>
        <n v="5469"/>
        <n v="2603"/>
        <n v="5306"/>
        <n v="7869"/>
        <n v="1699"/>
        <n v="3214"/>
        <n v="1050"/>
        <n v="3325"/>
        <n v="1970"/>
        <n v="6272"/>
        <n v="4745"/>
        <n v="8867"/>
        <n v="4901"/>
        <n v="9575"/>
        <n v="4471"/>
        <n v="1385"/>
        <n v="4302"/>
        <n v="4738"/>
        <n v="2441"/>
        <n v="6546"/>
        <n v="5459"/>
        <n v="7051"/>
        <n v="6671"/>
        <n v="6013"/>
        <n v="9996"/>
        <n v="4851"/>
        <n v="2498"/>
        <n v="6208"/>
        <n v="7171"/>
        <n v="7667"/>
        <n v="4912"/>
        <n v="7975"/>
        <n v="6804"/>
        <n v="3877"/>
        <n v="8768"/>
        <n v="1420"/>
        <n v="2306"/>
        <n v="2079"/>
        <n v="3554"/>
        <n v="7616"/>
        <n v="5650"/>
        <n v="9385"/>
        <n v="2482"/>
        <n v="9017"/>
        <n v="7001"/>
        <n v="2942"/>
        <n v="8833"/>
        <n v="8079"/>
        <n v="3797"/>
        <n v="7268"/>
        <n v="9803"/>
        <n v="2165"/>
        <n v="1528"/>
        <n v="5978"/>
        <n v="5967"/>
        <n v="4254"/>
        <n v="2186"/>
        <n v="7644"/>
        <n v="5897"/>
        <n v="7465"/>
        <n v="3724"/>
        <n v="2914"/>
        <n v="4110"/>
        <n v="6944"/>
        <n v="3639"/>
        <n v="8416"/>
        <n v="7753"/>
        <n v="9528"/>
        <n v="2960"/>
        <n v="1090"/>
        <n v="2410"/>
        <n v="1575"/>
        <n v="9259"/>
        <n v="2170"/>
        <n v="2237"/>
        <n v="2697"/>
        <n v="4488"/>
        <n v="5291"/>
        <n v="6287"/>
        <n v="1953"/>
        <n v="3457"/>
        <n v="6504"/>
        <n v="7463"/>
        <n v="3898"/>
        <n v="8481"/>
        <n v="7810"/>
        <n v="6534"/>
        <n v="6025"/>
        <n v="5825"/>
        <n v="1185"/>
        <n v="4392"/>
        <n v="5785"/>
        <n v="4718"/>
        <n v="3992"/>
        <n v="6100"/>
        <n v="8495"/>
        <n v="3083"/>
        <n v="9936"/>
        <n v="2418"/>
        <n v="4089"/>
        <n v="8876"/>
        <n v="3959"/>
        <n v="2011"/>
        <n v="7896"/>
        <n v="5495"/>
        <n v="6219"/>
        <n v="4458"/>
        <n v="4115"/>
        <n v="6586"/>
        <n v="3985"/>
        <n v="8501"/>
        <n v="4048"/>
        <n v="4466"/>
        <n v="5479"/>
        <n v="2480"/>
        <n v="6288"/>
        <n v="9973"/>
        <n v="6078"/>
        <n v="5362"/>
        <n v="1687"/>
        <n v="8986"/>
        <n v="5994"/>
        <n v="6293"/>
        <n v="7558"/>
        <n v="1805"/>
        <n v="1661"/>
        <n v="8960"/>
        <n v="6131"/>
        <n v="4114"/>
        <n v="4833"/>
        <n v="2401"/>
        <n v="1037"/>
        <n v="2675"/>
        <n v="1665"/>
        <n v="5671"/>
        <n v="5153"/>
        <n v="1114"/>
        <n v="6180"/>
        <n v="8237"/>
        <n v="9500"/>
        <n v="7476"/>
        <n v="9908"/>
        <n v="1534"/>
        <n v="4613"/>
        <n v="5063"/>
        <n v="4548"/>
        <n v="7556"/>
        <n v="1846"/>
        <n v="7088"/>
        <n v="1179"/>
        <n v="2190"/>
        <n v="2847"/>
        <n v="6570"/>
        <n v="1149"/>
        <n v="1336"/>
        <n v="6956"/>
        <n v="7015"/>
        <n v="4104"/>
        <n v="9413"/>
        <n v="8300"/>
        <n v="5126"/>
        <n v="1754"/>
        <n v="7089"/>
        <n v="1697"/>
        <n v="4768"/>
        <n v="4205"/>
        <n v="8844"/>
        <n v="1103"/>
        <n v="2180"/>
        <n v="6607"/>
        <n v="7949"/>
        <n v="5337"/>
        <n v="8477"/>
        <n v="7673"/>
        <n v="6113"/>
        <n v="7457"/>
        <n v="6639"/>
        <n v="5220"/>
        <n v="6970"/>
        <n v="6705"/>
        <n v="2477"/>
        <n v="6236"/>
        <n v="4079"/>
        <n v="7927"/>
        <n v="5059"/>
        <n v="4210"/>
        <n v="5054"/>
        <n v="5836"/>
        <n v="8612"/>
        <n v="7445"/>
        <n v="6135"/>
        <n v="3168"/>
        <n v="2981"/>
        <n v="7739"/>
        <n v="5905"/>
        <n v="1443"/>
        <n v="6181"/>
        <n v="8406"/>
        <n v="5389"/>
        <n v="4586"/>
        <n v="4020"/>
        <n v="1635"/>
        <n v="9257"/>
        <n v="6380"/>
        <n v="6385"/>
        <n v="6858"/>
        <n v="8875"/>
        <n v="3334"/>
        <n v="5850"/>
        <n v="8593"/>
        <n v="6278"/>
        <n v="1388"/>
        <n v="2521"/>
        <n v="1269"/>
        <n v="9959"/>
        <n v="7549"/>
        <n v="4747"/>
        <n v="8320"/>
        <n v="1333"/>
        <n v="5254"/>
        <n v="6842"/>
        <n v="9333"/>
        <n v="9122"/>
        <n v="6221"/>
        <n v="9957"/>
        <n v="4680"/>
        <n v="5974"/>
        <n v="6938"/>
        <n v="1175"/>
        <n v="1260"/>
        <n v="4645"/>
        <n v="1637"/>
        <n v="7960"/>
        <n v="9693"/>
        <n v="8743"/>
        <n v="3379"/>
        <n v="7696"/>
        <n v="8552"/>
        <n v="5065"/>
        <n v="6878"/>
        <n v="5681"/>
        <n v="4448"/>
        <n v="5795"/>
        <n v="5320"/>
      </sharedItems>
    </cacheField>
    <cacheField name="User_Name" numFmtId="0">
      <sharedItems/>
    </cacheField>
    <cacheField name="Join_Date" numFmtId="0">
      <sharedItems/>
    </cacheField>
    <cacheField name="Last_Login" numFmtId="14">
      <sharedItems/>
    </cacheField>
    <cacheField name="Monthly_Price" numFmtId="0">
      <sharedItems containsSemiMixedTypes="0" containsString="0" containsNumber="1" minValue="7.99" maxValue="15.99"/>
    </cacheField>
    <cacheField name="Watch_Hours" numFmtId="0">
      <sharedItems containsSemiMixedTypes="0" containsString="0" containsNumber="1" containsInteger="1" minValue="10" maxValue="500"/>
    </cacheField>
    <cacheField name="Favorite_Genre" numFmtId="0">
      <sharedItems/>
    </cacheField>
    <cacheField name="Active_Devices" numFmtId="0">
      <sharedItems containsSemiMixedTypes="0" containsString="0" containsNumber="1" containsInteger="1" minValue="1" maxValue="5"/>
    </cacheField>
    <cacheField name="Profile_Count" numFmtId="0">
      <sharedItems containsSemiMixedTypes="0" containsString="0" containsNumber="1" containsInteger="1" minValue="1" maxValue="6"/>
    </cacheField>
    <cacheField name="Parental_Controls" numFmtId="0">
      <sharedItems/>
    </cacheField>
    <cacheField name="Total_Movies_Watched" numFmtId="0">
      <sharedItems containsSemiMixedTypes="0" containsString="0" containsNumber="1" containsInteger="1" minValue="12" maxValue="1000"/>
    </cacheField>
    <cacheField name="Total_Series_Watched" numFmtId="0">
      <sharedItems containsSemiMixedTypes="0" containsString="0" containsNumber="1" containsInteger="1" minValue="1" maxValue="200"/>
    </cacheField>
    <cacheField name="Country" numFmtId="0">
      <sharedItems count="7">
        <s v="USA"/>
        <s v="Canada"/>
        <s v="UK"/>
        <s v="India"/>
        <s v="Australia"/>
        <s v="Germany"/>
        <s v="France"/>
      </sharedItems>
    </cacheField>
    <cacheField name="Payment_Method" numFmtId="0">
      <sharedItems/>
    </cacheField>
    <cacheField name="Language_Preference" numFmtId="0">
      <sharedItems count="6">
        <s v="Hindi"/>
        <s v="German"/>
        <s v="Mandarin"/>
        <s v="Spanish"/>
        <s v="English"/>
        <s v="French"/>
      </sharedItems>
    </cacheField>
    <cacheField name="Recommended_Content_Count" numFmtId="0">
      <sharedItems containsSemiMixedTypes="0" containsString="0" containsNumber="1" containsInteger="1" minValue="0" maxValue="100"/>
    </cacheField>
    <cacheField name="Average_Rating_Given" numFmtId="0">
      <sharedItems containsSemiMixedTypes="0" containsString="0" containsNumber="1" minValue="0" maxValue="5"/>
    </cacheField>
    <cacheField name="Has_Downloaded_Content" numFmtId="0">
      <sharedItems/>
    </cacheField>
    <cacheField name="Membership_Status" numFmtId="0">
      <sharedItems/>
    </cacheField>
    <cacheField name="Loyalty_Points" numFmtId="0">
      <sharedItems containsSemiMixedTypes="0" containsString="0" containsNumber="1" containsInteger="1" minValue="3" maxValue="4990"/>
    </cacheField>
    <cacheField name="First_Device_Used" numFmtId="0">
      <sharedItems/>
    </cacheField>
    <cacheField name="Age_Group" numFmtId="0">
      <sharedItems/>
    </cacheField>
    <cacheField name="Primary_Watch_Time" numFmtId="0">
      <sharedItems/>
    </cacheField>
    <cacheField name="Column1" numFmtId="0">
      <sharedItems/>
    </cacheField>
    <cacheField name="Column2" numFmtId="0">
      <sharedItems/>
    </cacheField>
    <cacheField name="Column3" numFmtId="0">
      <sharedItems/>
    </cacheField>
    <cacheField name="Column4" numFmtId="0">
      <sharedItems/>
    </cacheField>
    <cacheField name="Last Login" numFmtId="14">
      <sharedItems/>
    </cacheField>
    <cacheField name="Column6" numFmtId="14">
      <sharedItems containsSemiMixedTypes="0" containsNonDate="0" containsDate="1" containsString="0" minDate="2025-05-16T00:00:00" maxDate="2025-05-17T00:00:00"/>
    </cacheField>
    <cacheField name="Days_Since_Last_Login" numFmtId="0">
      <sharedItems containsSemiMixedTypes="0" containsString="0" containsNumber="1" containsInteger="1" minValue="149" maxValue="178"/>
    </cacheField>
    <cacheField name="Column5" numFmtId="0">
      <sharedItems/>
    </cacheField>
    <cacheField name="Column52" numFmtId="0">
      <sharedItems/>
    </cacheField>
    <cacheField name="Column53" numFmtId="0">
      <sharedItems/>
    </cacheField>
    <cacheField name="Start Month" numFmtId="0">
      <sharedItems/>
    </cacheField>
    <cacheField name="Start Date" numFmtId="0">
      <sharedItems/>
    </cacheField>
    <cacheField name="Join date 2" numFmtId="0">
      <sharedItems count="451">
        <s v="15/05/2023"/>
        <s v="03/04/2023"/>
        <s v="02/08/2023"/>
        <s v="31/01/2023"/>
        <s v="06/06/2023"/>
        <s v="17/09/2023"/>
        <s v="25/08/2024"/>
        <s v="31/05/2024"/>
        <s v="17/06/2023"/>
        <s v="02/12/2023"/>
        <s v="28/03/2023"/>
        <s v="02/03/2024"/>
        <s v="27/03/2023"/>
        <s v="15/09/2024"/>
        <s v="07/06/2023"/>
        <s v="18/05/2024"/>
        <s v="14/02/2023"/>
        <s v="02/06/2023"/>
        <s v="20/09/2023"/>
        <s v="03/07/2023"/>
        <s v="15/07/2023"/>
        <s v="13/06/2024"/>
        <s v="01/11/2023"/>
        <s v="22/09/2023"/>
        <s v="15/05/2024"/>
        <s v="19/06/2023"/>
        <s v="22/05/2024"/>
        <s v="30/01/2024"/>
        <s v="28/03/2024"/>
        <s v="02/07/2024"/>
        <s v="06/12/2024"/>
        <s v="22/06/2023"/>
        <s v="02/11/2023"/>
        <s v="10/01/2024"/>
        <s v="03/10/2024"/>
        <s v="15/09/2023"/>
        <s v="01/10/2024"/>
        <s v="18/08/2023"/>
        <s v="16/02/2024"/>
        <s v="07/08/2024"/>
        <s v="17/09/2024"/>
        <s v="18/07/2023"/>
        <s v="04/04/2023"/>
        <s v="11/04/2024"/>
        <s v="26/04/2023"/>
        <s v="25/03/2023"/>
        <s v="01/09/2023"/>
        <s v="26/03/2023"/>
        <s v="18/06/2024"/>
        <s v="27/07/2023"/>
        <s v="02/12/2022"/>
        <s v="06/04/2024"/>
        <s v="03/12/2022"/>
        <s v="08/09/2024"/>
        <s v="01/12/2023"/>
        <s v="01/10/2023"/>
        <s v="03/02/2023"/>
        <s v="02/11/2024"/>
        <s v="24/06/2023"/>
        <s v="01/03/2023"/>
        <s v="15/03/2024"/>
        <s v="13/04/2023"/>
        <s v="19/02/2023"/>
        <s v="31/07/2023"/>
        <s v="06/09/2023"/>
        <s v="08/07/2024"/>
        <s v="20/07/2024"/>
        <s v="06/12/2023"/>
        <s v="02/10/2023"/>
        <s v="03/12/2023"/>
        <s v="20/08/2023"/>
        <s v="02/10/2024"/>
        <s v="22/07/2024"/>
        <s v="21/08/2024"/>
        <s v="31/08/2024"/>
        <s v="30/04/2023"/>
        <s v="29/02/2024"/>
        <s v="11/09/2023"/>
        <s v="24/06/2024"/>
        <s v="05/02/2023"/>
        <s v="03/08/2023"/>
        <s v="15/04/2023"/>
        <s v="01/12/2022"/>
        <s v="14/02/2024"/>
        <s v="01/06/2024"/>
        <s v="23/07/2023"/>
        <s v="08/12/2023"/>
        <s v="06/07/2024"/>
        <s v="20/06/2023"/>
        <s v="19/03/2024"/>
        <s v="17/02/2023"/>
        <s v="06/08/2023"/>
        <s v="03/03/2024"/>
        <s v="11/02/2024"/>
        <s v="26/09/2024"/>
        <s v="01/12/2024"/>
        <s v="02/04/2023"/>
        <s v="11/07/2024"/>
        <s v="20/01/2024"/>
        <s v="01/11/2024"/>
        <s v="07/03/2023"/>
        <s v="03/10/2023"/>
        <s v="08/02/2023"/>
        <s v="30/05/2024"/>
        <s v="23/01/2023"/>
        <s v="02/02/2024"/>
        <s v="19/03/2023"/>
        <s v="03/05/2023"/>
        <s v="12/01/2024"/>
        <s v="20/02/2023"/>
        <s v="12/05/2023"/>
        <s v="23/02/2023"/>
        <s v="05/05/2023"/>
        <s v="05/09/2023"/>
        <s v="11/08/2024"/>
        <s v="30/09/2024"/>
        <s v="04/04/2024"/>
        <s v="06/03/2023"/>
        <s v="17/06/2024"/>
        <s v="14/01/2024"/>
        <s v="04/12/2024"/>
        <s v="03/11/2023"/>
        <s v="01/02/2024"/>
        <s v="28/04/2024"/>
        <s v="21/09/2024"/>
        <s v="07/02/2023"/>
        <s v="10/06/2023"/>
        <s v="19/05/2024"/>
        <s v="20/02/2024"/>
        <s v="13/03/2023"/>
        <s v="25/02/2023"/>
        <s v="19/04/2023"/>
        <s v="23/02/2024"/>
        <s v="18/06/2023"/>
        <s v="26/03/2024"/>
        <s v="26/01/2024"/>
        <s v="24/09/2023"/>
        <s v="07/02/2024"/>
        <s v="06/07/2023"/>
        <s v="17/07/2024"/>
        <s v="04/07/2024"/>
        <s v="13/08/2024"/>
        <s v="05/05/2024"/>
        <s v="04/12/2023"/>
        <s v="22/02/2024"/>
        <s v="14/05/2023"/>
        <s v="08/06/2023"/>
        <s v="08/08/2024"/>
        <s v="11/06/2023"/>
        <s v="19/01/2023"/>
        <s v="10/05/2023"/>
        <s v="01/06/2023"/>
        <s v="03/05/2024"/>
        <s v="25/03/2024"/>
        <s v="22/05/2023"/>
        <s v="14/06/2024"/>
        <s v="17/08/2023"/>
        <s v="27/02/2024"/>
        <s v="01/09/2024"/>
        <s v="16/08/2024"/>
        <s v="05/12/2024"/>
        <s v="12/08/2023"/>
        <s v="16/05/2023"/>
        <s v="19/09/2024"/>
        <s v="12/09/2024"/>
        <s v="23/05/2023"/>
        <s v="08/12/2024"/>
        <s v="08/09/2023"/>
        <s v="26/02/2024"/>
        <s v="11/07/2023"/>
        <s v="02/02/2023"/>
        <s v="01/01/2023"/>
        <s v="23/03/2024"/>
        <s v="09/01/2024"/>
        <s v="04/03/2023"/>
        <s v="04/01/2024"/>
        <s v="03/09/2023"/>
        <s v="23/09/2024"/>
        <s v="29/08/2023"/>
        <s v="25/04/2024"/>
        <s v="24/04/2023"/>
        <s v="30/08/2023"/>
        <s v="03/06/2024"/>
        <s v="29/01/2024"/>
        <s v="05/09/2024"/>
        <s v="24/02/2023"/>
        <s v="03/01/2023"/>
        <s v="09/03/2024"/>
        <s v="26/06/2023"/>
        <s v="02/06/2024"/>
        <s v="18/01/2023"/>
        <s v="09/02/2023"/>
        <s v="21/06/2024"/>
        <s v="24/09/2024"/>
        <s v="05/01/2023"/>
        <s v="26/07/2023"/>
        <s v="29/05/2023"/>
        <s v="22/04/2023"/>
        <s v="21/02/2023"/>
        <s v="10/05/2024"/>
        <s v="05/08/2023"/>
        <s v="28/07/2024"/>
        <s v="10/07/2024"/>
        <s v="28/07/2023"/>
        <s v="17/04/2023"/>
        <s v="15/02/2023"/>
        <s v="19/01/2024"/>
        <s v="21/07/2023"/>
        <s v="03/02/2024"/>
        <s v="08/08/2023"/>
        <s v="13/01/2024"/>
        <s v="27/09/2024"/>
        <s v="04/08/2023"/>
        <s v="28/01/2023"/>
        <s v="14/03/2024"/>
        <s v="08/03/2023"/>
        <s v="17/05/2024"/>
        <s v="24/01/2023"/>
        <s v="09/05/2024"/>
        <s v="31/05/2023"/>
        <s v="10/08/2024"/>
        <s v="25/09/2024"/>
        <s v="11/08/2023"/>
        <s v="05/01/2024"/>
        <s v="18/03/2023"/>
        <s v="05/11/2024"/>
        <s v="26/05/2023"/>
        <s v="19/08/2024"/>
        <s v="20/03/2023"/>
        <s v="25/01/2023"/>
        <s v="29/09/2023"/>
        <s v="13/04/2024"/>
        <s v="09/07/2023"/>
        <s v="12/04/2023"/>
        <s v="02/09/2024"/>
        <s v="21/07/2024"/>
        <s v="11/09/2024"/>
        <s v="16/09/2024"/>
        <s v="16/01/2024"/>
        <s v="26/01/2023"/>
        <s v="21/05/2023"/>
        <s v="21/04/2024"/>
        <s v="29/08/2024"/>
        <s v="02/01/2024"/>
        <s v="18/01/2024"/>
        <s v="04/09/2023"/>
        <s v="27/07/2024"/>
        <s v="17/04/2024"/>
        <s v="23/07/2024"/>
        <s v="19/04/2024"/>
        <s v="19/09/2023"/>
        <s v="10/07/2023"/>
        <s v="30/07/2024"/>
        <s v="28/08/2023"/>
        <s v="30/06/2024"/>
        <s v="07/11/2023"/>
        <s v="20/06/2024"/>
        <s v="22/04/2024"/>
        <s v="28/08/2024"/>
        <s v="25/01/2024"/>
        <s v="22/08/2024"/>
        <s v="21/04/2023"/>
        <s v="19/02/2024"/>
        <s v="08/05/2024"/>
        <s v="18/09/2024"/>
        <s v="17/05/2023"/>
        <s v="13/09/2024"/>
        <s v="21/01/2024"/>
        <s v="25/05/2023"/>
        <s v="05/10/2024"/>
        <s v="06/02/2024"/>
        <s v="03/11/2024"/>
        <s v="07/09/2024"/>
        <s v="08/05/2023"/>
        <s v="13/07/2024"/>
        <s v="09/11/2023"/>
        <s v="07/12/2023"/>
        <s v="21/03/2024"/>
        <s v="26/08/2023"/>
        <s v="07/10/2024"/>
        <s v="28/09/2023"/>
        <s v="15/01/2023"/>
        <s v="07/04/2023"/>
        <s v="25/08/2023"/>
        <s v="20/04/2023"/>
        <s v="10/09/2023"/>
        <s v="22/06/2024"/>
        <s v="15/06/2023"/>
        <s v="06/11/2023"/>
        <s v="23/04/2024"/>
        <s v="29/01/2023"/>
        <s v="06/06/2024"/>
        <s v="24/02/2024"/>
        <s v="02/08/2024"/>
        <s v="04/05/2024"/>
        <s v="04/06/2023"/>
        <s v="29/05/2024"/>
        <s v="21/03/2023"/>
        <s v="06/03/2024"/>
        <s v="20/03/2024"/>
        <s v="04/06/2024"/>
        <s v="01/01/2024"/>
        <s v="22/03/2024"/>
        <s v="10/02/2023"/>
        <s v="29/03/2023"/>
        <s v="01/08/2024"/>
        <s v="12/05/2024"/>
        <s v="05/03/2023"/>
        <s v="16/06/2024"/>
        <s v="18/05/2023"/>
        <s v="08/04/2023"/>
        <s v="17/01/2023"/>
        <s v="27/05/2023"/>
        <s v="14/04/2024"/>
        <s v="26/02/2023"/>
        <s v="08/07/2023"/>
        <s v="08/01/2023"/>
        <s v="05/03/2024"/>
        <s v="11/05/2024"/>
        <s v="17/03/2023"/>
        <s v="31/03/2024"/>
        <s v="12/07/2024"/>
        <s v="18/09/2023"/>
        <s v="13/09/2023"/>
        <s v="24/04/2024"/>
        <s v="07/06/2024"/>
        <s v="28/02/2024"/>
        <s v="15/07/2024"/>
        <s v="23/06/2023"/>
        <s v="19/05/2023"/>
        <s v="03/03/2023"/>
        <s v="17/01/2024"/>
        <s v="29/07/2023"/>
        <s v="14/05/2024"/>
        <s v="02/03/2023"/>
        <s v="23/08/2023"/>
        <s v="31/08/2023"/>
        <s v="07/05/2023"/>
        <s v="29/04/2024"/>
        <s v="07/07/2023"/>
        <s v="02/05/2024"/>
        <s v="19/07/2024"/>
        <s v="14/06/2023"/>
        <s v="05/04/2023"/>
        <s v="09/09/2023"/>
        <s v="14/04/2023"/>
        <s v="26/06/2024"/>
        <s v="08/04/2024"/>
        <s v="25/04/2023"/>
        <s v="07/01/2024"/>
        <s v="12/02/2024"/>
        <s v="22/09/2024"/>
        <s v="02/01/2023"/>
        <s v="15/02/2024"/>
        <s v="12/04/2024"/>
        <s v="06/10/2023"/>
        <s v="26/09/2023"/>
        <s v="23/09/2023"/>
        <s v="01/03/2024"/>
        <s v="01/05/2023"/>
        <s v="06/04/2023"/>
        <s v="11/06/2024"/>
        <s v="11/03/2024"/>
        <s v="03/09/2024"/>
        <s v="27/06/2023"/>
        <s v="09/12/2024"/>
        <s v="07/08/2023"/>
        <s v="05/10/2023"/>
        <s v="17/02/2024"/>
        <s v="07/05/2024"/>
        <s v="13/02/2023"/>
        <s v="10/06/2024"/>
        <s v="16/09/2023"/>
        <s v="06/01/2024"/>
        <s v="01/04/2024"/>
        <s v="02/04/2024"/>
        <s v="24/07/2024"/>
        <s v="09/07/2024"/>
        <s v="08/06/2024"/>
        <s v="07/04/2024"/>
        <s v="22/03/2023"/>
        <s v="30/06/2023"/>
        <s v="25/07/2024"/>
        <s v="04/11/2023"/>
        <s v="07/09/2023"/>
        <s v="25/05/2024"/>
        <s v="10/04/2023"/>
        <s v="28/05/2023"/>
        <s v="16/01/2023"/>
        <s v="06/11/2024"/>
        <s v="23/05/2024"/>
        <s v="14/07/2024"/>
        <s v="21/09/2023"/>
        <s v="25/07/2023"/>
        <s v="03/06/2023"/>
        <s v="12/01/2023"/>
        <s v="16/02/2023"/>
        <s v="05/11/2023"/>
        <s v="21/02/2024"/>
        <s v="23/08/2024"/>
        <s v="10/03/2023"/>
        <s v="19/07/2023"/>
        <s v="04/10/2023"/>
        <s v="11/02/2023"/>
        <s v="09/11/2024"/>
        <s v="11/05/2023"/>
        <s v="25/06/2024"/>
        <s v="24/08/2023"/>
        <s v="20/08/2024"/>
        <s v="10/01/2023"/>
        <s v="12/09/2023"/>
        <s v="28/06/2024"/>
        <s v="27/01/2024"/>
        <s v="28/05/2024"/>
        <s v="28/04/2023"/>
        <s v="14/08/2024"/>
        <s v="29/04/2023"/>
        <s v="07/03/2024"/>
        <s v="30/01/2023"/>
        <s v="10/03/2024"/>
        <s v="04/09/2024"/>
        <s v="19/06/2024"/>
        <s v="12/06/2024"/>
        <s v="06/10/2024"/>
        <s v="04/02/2023"/>
        <s v="16/04/2023"/>
        <s v="25/06/2023"/>
        <s v="18/02/2023"/>
        <s v="09/08/2024"/>
        <s v="16/06/2023"/>
        <s v="22/07/2023"/>
        <s v="27/08/2023"/>
        <s v="06/05/2024"/>
        <s v="13/01/2023"/>
        <s v="11/01/2023"/>
        <s v="13/08/2023"/>
        <s v="28/09/2024"/>
        <s v="12/03/2023"/>
        <s v="21/06/2023"/>
        <s v="27/05/2024"/>
        <s v="05/06/2024"/>
        <s v="30/04/2024"/>
        <s v="09/01/2023"/>
        <s v="10/02/2024"/>
        <s v="16/04/2024"/>
        <s v="03/08/2024"/>
        <s v="08/11/2023"/>
        <s v="12/03/2024"/>
        <s v="30/05/2023"/>
        <s v="05/04/2024"/>
        <s v="26/04/2024"/>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2518"/>
    <s v="Amber"/>
    <s v="5/15/2023"/>
    <s v="12/13/2024"/>
    <x v="0"/>
    <n v="49"/>
    <x v="0"/>
    <n v="3"/>
    <n v="6"/>
    <b v="1"/>
    <n v="641"/>
    <n v="117"/>
    <x v="0"/>
    <s v="PayPal"/>
    <s v="Hindi"/>
    <n v="84"/>
    <n v="3.3"/>
    <b v="0"/>
    <x v="0"/>
    <n v="2878"/>
    <s v="Smartphone"/>
    <s v="35-44"/>
    <s v="Late Night"/>
  </r>
  <r>
    <n v="6430"/>
    <s v="Patrick"/>
    <s v="4/3/2023"/>
    <s v="12/15/2024"/>
    <x v="0"/>
    <n v="161"/>
    <x v="1"/>
    <n v="1"/>
    <n v="2"/>
    <b v="1"/>
    <n v="192"/>
    <n v="65"/>
    <x v="0"/>
    <s v="PayPal"/>
    <s v="German"/>
    <n v="69"/>
    <n v="4"/>
    <b v="0"/>
    <x v="0"/>
    <n v="2291"/>
    <s v="Desktop"/>
    <s v="25-34"/>
    <s v="Evening"/>
  </r>
  <r>
    <n v="1798"/>
    <s v="Robert"/>
    <s v="8/2/2023"/>
    <s v="12/14/2024"/>
    <x v="1"/>
    <n v="87"/>
    <x v="0"/>
    <n v="2"/>
    <n v="5"/>
    <b v="0"/>
    <n v="260"/>
    <n v="127"/>
    <x v="1"/>
    <s v="Debit Card"/>
    <s v="Mandarin"/>
    <n v="56"/>
    <n v="3.1"/>
    <b v="0"/>
    <x v="0"/>
    <n v="1692"/>
    <s v="Desktop"/>
    <s v="35-44"/>
    <s v="Late Night"/>
  </r>
  <r>
    <n v="5255"/>
    <s v="Cole"/>
    <s v="1/31/2023"/>
    <s v="12/2/2024"/>
    <x v="2"/>
    <n v="321"/>
    <x v="2"/>
    <n v="1"/>
    <n v="5"/>
    <b v="0"/>
    <n v="61"/>
    <n v="192"/>
    <x v="2"/>
    <s v="Debit Card"/>
    <s v="Mandarin"/>
    <n v="47"/>
    <n v="4.5999999999999996"/>
    <b v="0"/>
    <x v="0"/>
    <n v="952"/>
    <s v="Desktop"/>
    <s v="25-34"/>
    <s v="Evening"/>
  </r>
  <r>
    <n v="2854"/>
    <s v="Jamie"/>
    <s v="6/6/2023"/>
    <s v="12/15/2024"/>
    <x v="1"/>
    <n v="386"/>
    <x v="3"/>
    <n v="1"/>
    <n v="4"/>
    <b v="1"/>
    <n v="230"/>
    <n v="2"/>
    <x v="0"/>
    <s v="PayPal"/>
    <s v="Mandarin"/>
    <n v="39"/>
    <n v="3.7"/>
    <b v="0"/>
    <x v="0"/>
    <n v="1823"/>
    <s v="Desktop"/>
    <s v="25-34"/>
    <s v="Late Night"/>
  </r>
  <r>
    <n v="6735"/>
    <s v="Mary"/>
    <s v="9/17/2023"/>
    <s v="11/19/2024"/>
    <x v="2"/>
    <n v="408"/>
    <x v="3"/>
    <n v="2"/>
    <n v="6"/>
    <b v="1"/>
    <n v="837"/>
    <n v="105"/>
    <x v="3"/>
    <s v="Credit Card"/>
    <s v="Spanish"/>
    <n v="71"/>
    <n v="4.3"/>
    <b v="1"/>
    <x v="0"/>
    <n v="33"/>
    <s v="Smart TV"/>
    <s v="18-24"/>
    <s v="Morning"/>
  </r>
  <r>
    <n v="2995"/>
    <s v="Theodore"/>
    <s v="8/25/2024"/>
    <s v="12/10/2024"/>
    <x v="0"/>
    <n v="475"/>
    <x v="4"/>
    <n v="5"/>
    <n v="4"/>
    <b v="1"/>
    <n v="510"/>
    <n v="143"/>
    <x v="0"/>
    <s v="Credit Card"/>
    <s v="English"/>
    <n v="1"/>
    <n v="4.5"/>
    <b v="0"/>
    <x v="0"/>
    <n v="755"/>
    <s v="Laptop"/>
    <s v="35-44"/>
    <s v="Late Night"/>
  </r>
  <r>
    <n v="5120"/>
    <s v="Olivia"/>
    <s v="5/31/2024"/>
    <s v="12/14/2024"/>
    <x v="2"/>
    <n v="258"/>
    <x v="0"/>
    <n v="4"/>
    <n v="1"/>
    <b v="1"/>
    <n v="907"/>
    <n v="47"/>
    <x v="4"/>
    <s v="Debit Card"/>
    <s v="Hindi"/>
    <n v="32"/>
    <n v="3.7"/>
    <b v="1"/>
    <x v="0"/>
    <n v="2866"/>
    <s v="Smartphone"/>
    <s v="45-54"/>
    <s v="Late Night"/>
  </r>
  <r>
    <n v="6063"/>
    <s v="Patricia"/>
    <s v="6/17/2023"/>
    <s v="12/17/2024"/>
    <x v="2"/>
    <n v="183"/>
    <x v="5"/>
    <n v="5"/>
    <n v="2"/>
    <b v="1"/>
    <n v="676"/>
    <n v="61"/>
    <x v="5"/>
    <s v="Cryptocurrency"/>
    <s v="Mandarin"/>
    <n v="26"/>
    <n v="3.3"/>
    <b v="1"/>
    <x v="0"/>
    <n v="336"/>
    <s v="Tablet"/>
    <s v="25-34"/>
    <s v="Late Night"/>
  </r>
  <r>
    <n v="6896"/>
    <s v="Linda"/>
    <s v="12/2/2023"/>
    <s v="12/14/2024"/>
    <x v="0"/>
    <n v="164"/>
    <x v="3"/>
    <n v="5"/>
    <n v="4"/>
    <b v="1"/>
    <n v="406"/>
    <n v="79"/>
    <x v="0"/>
    <s v="Credit Card"/>
    <s v="French"/>
    <n v="90"/>
    <n v="3.2"/>
    <b v="0"/>
    <x v="0"/>
    <n v="3898"/>
    <s v="Laptop"/>
    <s v="55+"/>
    <s v="Late Night"/>
  </r>
  <r>
    <n v="8447"/>
    <s v="Nichole"/>
    <s v="3/28/2023"/>
    <s v="11/22/2024"/>
    <x v="1"/>
    <n v="411"/>
    <x v="5"/>
    <n v="5"/>
    <n v="4"/>
    <b v="1"/>
    <n v="352"/>
    <n v="78"/>
    <x v="2"/>
    <s v="Credit Card"/>
    <s v="English"/>
    <n v="47"/>
    <n v="3.7"/>
    <b v="0"/>
    <x v="0"/>
    <n v="650"/>
    <s v="Tablet"/>
    <s v="55+"/>
    <s v="Late Night"/>
  </r>
  <r>
    <n v="1433"/>
    <s v="Frances"/>
    <s v="3/2/2024"/>
    <s v="11/20/2024"/>
    <x v="2"/>
    <n v="160"/>
    <x v="1"/>
    <n v="5"/>
    <n v="6"/>
    <b v="1"/>
    <n v="391"/>
    <n v="132"/>
    <x v="1"/>
    <s v="Debit Card"/>
    <s v="German"/>
    <n v="57"/>
    <n v="3"/>
    <b v="0"/>
    <x v="0"/>
    <n v="185"/>
    <s v="Laptop"/>
    <s v="35-44"/>
    <s v="Late Night"/>
  </r>
  <r>
    <n v="4511"/>
    <s v="Maurice"/>
    <s v="3/27/2023"/>
    <s v="11/25/2024"/>
    <x v="0"/>
    <n v="348"/>
    <x v="1"/>
    <n v="2"/>
    <n v="5"/>
    <b v="0"/>
    <n v="501"/>
    <n v="71"/>
    <x v="5"/>
    <s v="Debit Card"/>
    <s v="French"/>
    <n v="38"/>
    <n v="4.3"/>
    <b v="0"/>
    <x v="0"/>
    <n v="1547"/>
    <s v="Smartphone"/>
    <s v="45-54"/>
    <s v="Late Night"/>
  </r>
  <r>
    <n v="9966"/>
    <s v="Jennifer"/>
    <s v="9/15/2024"/>
    <s v="11/30/2024"/>
    <x v="0"/>
    <n v="451"/>
    <x v="3"/>
    <n v="3"/>
    <n v="1"/>
    <b v="0"/>
    <n v="995"/>
    <n v="164"/>
    <x v="2"/>
    <s v="Cryptocurrency"/>
    <s v="English"/>
    <n v="62"/>
    <n v="3"/>
    <b v="1"/>
    <x v="0"/>
    <n v="3788"/>
    <s v="Smartphone"/>
    <s v="18-24"/>
    <s v="Late Night"/>
  </r>
  <r>
    <n v="7093"/>
    <s v="Cheryl"/>
    <s v="6/7/2023"/>
    <s v="12/11/2024"/>
    <x v="0"/>
    <n v="69"/>
    <x v="3"/>
    <n v="2"/>
    <n v="5"/>
    <b v="0"/>
    <n v="222"/>
    <n v="13"/>
    <x v="6"/>
    <s v="PayPal"/>
    <s v="German"/>
    <n v="0"/>
    <n v="4.7"/>
    <b v="1"/>
    <x v="0"/>
    <n v="1051"/>
    <s v="Desktop"/>
    <s v="18-24"/>
    <s v="Afternoon"/>
  </r>
  <r>
    <n v="4351"/>
    <s v="Kathy"/>
    <s v="5/18/2024"/>
    <s v="11/30/2024"/>
    <x v="1"/>
    <n v="166"/>
    <x v="4"/>
    <n v="1"/>
    <n v="6"/>
    <b v="1"/>
    <n v="788"/>
    <n v="31"/>
    <x v="0"/>
    <s v="PayPal"/>
    <s v="German"/>
    <n v="25"/>
    <n v="4.3"/>
    <b v="1"/>
    <x v="0"/>
    <n v="633"/>
    <s v="Smart TV"/>
    <s v="35-44"/>
    <s v="Afternoon"/>
  </r>
  <r>
    <n v="6007"/>
    <s v="Cassie"/>
    <s v="2/14/2023"/>
    <s v="12/17/2024"/>
    <x v="0"/>
    <n v="449"/>
    <x v="4"/>
    <n v="2"/>
    <n v="4"/>
    <b v="1"/>
    <n v="369"/>
    <n v="25"/>
    <x v="5"/>
    <s v="Debit Card"/>
    <s v="Spanish"/>
    <n v="65"/>
    <n v="4.5999999999999996"/>
    <b v="0"/>
    <x v="0"/>
    <n v="4133"/>
    <s v="Smartphone"/>
    <s v="25-34"/>
    <s v="Evening"/>
  </r>
  <r>
    <n v="9710"/>
    <s v="Charles"/>
    <s v="6/2/2023"/>
    <s v="11/27/2024"/>
    <x v="0"/>
    <n v="441"/>
    <x v="6"/>
    <n v="1"/>
    <n v="5"/>
    <b v="0"/>
    <n v="228"/>
    <n v="39"/>
    <x v="5"/>
    <s v="PayPal"/>
    <s v="Mandarin"/>
    <n v="50"/>
    <n v="3.1"/>
    <b v="1"/>
    <x v="0"/>
    <n v="1159"/>
    <s v="Desktop"/>
    <s v="35-44"/>
    <s v="Morning"/>
  </r>
  <r>
    <n v="9034"/>
    <s v="William"/>
    <s v="9/20/2023"/>
    <s v="12/18/2024"/>
    <x v="2"/>
    <n v="224"/>
    <x v="5"/>
    <n v="1"/>
    <n v="5"/>
    <b v="1"/>
    <n v="827"/>
    <n v="138"/>
    <x v="1"/>
    <s v="Debit Card"/>
    <s v="Mandarin"/>
    <n v="11"/>
    <n v="4.5"/>
    <b v="1"/>
    <x v="0"/>
    <n v="4673"/>
    <s v="Tablet"/>
    <s v="18-24"/>
    <s v="Afternoon"/>
  </r>
  <r>
    <n v="6197"/>
    <s v="Tiffany"/>
    <s v="7/3/2023"/>
    <s v="11/28/2024"/>
    <x v="2"/>
    <n v="44"/>
    <x v="0"/>
    <n v="2"/>
    <n v="4"/>
    <b v="0"/>
    <n v="983"/>
    <n v="145"/>
    <x v="3"/>
    <s v="PayPal"/>
    <s v="French"/>
    <n v="78"/>
    <n v="3"/>
    <b v="0"/>
    <x v="0"/>
    <n v="4200"/>
    <s v="Laptop"/>
    <s v="45-54"/>
    <s v="Evening"/>
  </r>
  <r>
    <n v="2820"/>
    <s v="Mark"/>
    <s v="7/15/2023"/>
    <s v="12/1/2024"/>
    <x v="0"/>
    <n v="202"/>
    <x v="1"/>
    <n v="1"/>
    <n v="5"/>
    <b v="1"/>
    <n v="109"/>
    <n v="41"/>
    <x v="0"/>
    <s v="Cryptocurrency"/>
    <s v="Spanish"/>
    <n v="42"/>
    <n v="4.5999999999999996"/>
    <b v="0"/>
    <x v="0"/>
    <n v="3607"/>
    <s v="Desktop"/>
    <s v="35-44"/>
    <s v="Late Night"/>
  </r>
  <r>
    <n v="1101"/>
    <s v="Mary"/>
    <s v="6/13/2024"/>
    <s v="11/23/2024"/>
    <x v="2"/>
    <n v="39"/>
    <x v="4"/>
    <n v="2"/>
    <n v="3"/>
    <b v="1"/>
    <n v="181"/>
    <n v="128"/>
    <x v="4"/>
    <s v="PayPal"/>
    <s v="Mandarin"/>
    <n v="3"/>
    <n v="4.5"/>
    <b v="1"/>
    <x v="0"/>
    <n v="4602"/>
    <s v="Smart TV"/>
    <s v="55+"/>
    <s v="Evening"/>
  </r>
  <r>
    <n v="1650"/>
    <s v="Charles"/>
    <s v="8/25/2024"/>
    <s v="11/23/2024"/>
    <x v="2"/>
    <n v="319"/>
    <x v="6"/>
    <n v="2"/>
    <n v="2"/>
    <b v="0"/>
    <n v="842"/>
    <n v="145"/>
    <x v="6"/>
    <s v="Cryptocurrency"/>
    <s v="Mandarin"/>
    <n v="27"/>
    <n v="3.6"/>
    <b v="1"/>
    <x v="0"/>
    <n v="256"/>
    <s v="Smart TV"/>
    <s v="35-44"/>
    <s v="Afternoon"/>
  </r>
  <r>
    <n v="4884"/>
    <s v="Anne"/>
    <s v="11/19/2023"/>
    <s v="11/25/2024"/>
    <x v="2"/>
    <n v="150"/>
    <x v="2"/>
    <n v="3"/>
    <n v="3"/>
    <b v="1"/>
    <n v="40"/>
    <n v="196"/>
    <x v="1"/>
    <s v="Debit Card"/>
    <s v="German"/>
    <n v="60"/>
    <n v="3.7"/>
    <b v="0"/>
    <x v="0"/>
    <n v="2406"/>
    <s v="Laptop"/>
    <s v="55+"/>
    <s v="Evening"/>
  </r>
  <r>
    <n v="8321"/>
    <s v="Carol"/>
    <s v="9/22/2023"/>
    <s v="11/23/2024"/>
    <x v="1"/>
    <n v="496"/>
    <x v="6"/>
    <n v="3"/>
    <n v="1"/>
    <b v="1"/>
    <n v="431"/>
    <n v="41"/>
    <x v="3"/>
    <s v="Credit Card"/>
    <s v="English"/>
    <n v="91"/>
    <n v="4"/>
    <b v="1"/>
    <x v="0"/>
    <n v="1394"/>
    <s v="Smart TV"/>
    <s v="55+"/>
    <s v="Afternoon"/>
  </r>
  <r>
    <n v="2381"/>
    <s v="Cynthia"/>
    <s v="5/15/2024"/>
    <s v="12/15/2024"/>
    <x v="0"/>
    <n v="347"/>
    <x v="4"/>
    <n v="2"/>
    <n v="5"/>
    <b v="0"/>
    <n v="415"/>
    <n v="194"/>
    <x v="0"/>
    <s v="Credit Card"/>
    <s v="German"/>
    <n v="76"/>
    <n v="4.3"/>
    <b v="1"/>
    <x v="0"/>
    <n v="1856"/>
    <s v="Desktop"/>
    <s v="18-24"/>
    <s v="Afternoon"/>
  </r>
  <r>
    <n v="9507"/>
    <s v="Destiny"/>
    <s v="6/19/2023"/>
    <s v="11/19/2024"/>
    <x v="1"/>
    <n v="201"/>
    <x v="0"/>
    <n v="1"/>
    <n v="6"/>
    <b v="1"/>
    <n v="902"/>
    <n v="86"/>
    <x v="0"/>
    <s v="Cryptocurrency"/>
    <s v="French"/>
    <n v="69"/>
    <n v="4.9000000000000004"/>
    <b v="1"/>
    <x v="0"/>
    <n v="1665"/>
    <s v="Smart TV"/>
    <s v="18-24"/>
    <s v="Afternoon"/>
  </r>
  <r>
    <n v="2851"/>
    <s v="Brittany"/>
    <s v="5/22/2024"/>
    <s v="11/23/2024"/>
    <x v="2"/>
    <n v="415"/>
    <x v="6"/>
    <n v="3"/>
    <n v="5"/>
    <b v="1"/>
    <n v="769"/>
    <n v="144"/>
    <x v="4"/>
    <s v="Cryptocurrency"/>
    <s v="Spanish"/>
    <n v="98"/>
    <n v="3.9"/>
    <b v="0"/>
    <x v="0"/>
    <n v="2759"/>
    <s v="Tablet"/>
    <s v="35-44"/>
    <s v="Evening"/>
  </r>
  <r>
    <n v="4083"/>
    <s v="Amy"/>
    <s v="1/30/2024"/>
    <s v="12/10/2024"/>
    <x v="1"/>
    <n v="32"/>
    <x v="4"/>
    <n v="1"/>
    <n v="4"/>
    <b v="1"/>
    <n v="588"/>
    <n v="137"/>
    <x v="6"/>
    <s v="Credit Card"/>
    <s v="English"/>
    <n v="85"/>
    <n v="3.7"/>
    <b v="1"/>
    <x v="0"/>
    <n v="3433"/>
    <s v="Laptop"/>
    <s v="35-44"/>
    <s v="Afternoon"/>
  </r>
  <r>
    <n v="4608"/>
    <s v="Kimberly"/>
    <s v="3/28/2024"/>
    <s v="11/28/2024"/>
    <x v="1"/>
    <n v="338"/>
    <x v="5"/>
    <n v="3"/>
    <n v="2"/>
    <b v="1"/>
    <n v="528"/>
    <n v="184"/>
    <x v="2"/>
    <s v="Cryptocurrency"/>
    <s v="Spanish"/>
    <n v="58"/>
    <n v="3.7"/>
    <b v="1"/>
    <x v="0"/>
    <n v="3966"/>
    <s v="Desktop"/>
    <s v="55+"/>
    <s v="Late Night"/>
  </r>
  <r>
    <n v="4815"/>
    <s v="Ariel"/>
    <s v="7/2/2024"/>
    <s v="11/20/2024"/>
    <x v="0"/>
    <n v="52"/>
    <x v="3"/>
    <n v="5"/>
    <n v="5"/>
    <b v="0"/>
    <n v="467"/>
    <n v="23"/>
    <x v="0"/>
    <s v="PayPal"/>
    <s v="Spanish"/>
    <n v="97"/>
    <n v="3.3"/>
    <b v="1"/>
    <x v="0"/>
    <n v="4185"/>
    <s v="Desktop"/>
    <s v="55+"/>
    <s v="Evening"/>
  </r>
  <r>
    <n v="9597"/>
    <s v="Lauren"/>
    <s v="12/6/2024"/>
    <s v="12/2/2024"/>
    <x v="1"/>
    <n v="447"/>
    <x v="6"/>
    <n v="5"/>
    <n v="5"/>
    <b v="0"/>
    <n v="73"/>
    <n v="138"/>
    <x v="5"/>
    <s v="Debit Card"/>
    <s v="Hindi"/>
    <n v="84"/>
    <n v="4.0999999999999996"/>
    <b v="0"/>
    <x v="0"/>
    <n v="784"/>
    <s v="Smartphone"/>
    <s v="25-34"/>
    <s v="Afternoon"/>
  </r>
  <r>
    <n v="6566"/>
    <s v="Joshua"/>
    <s v="6/22/2023"/>
    <s v="12/17/2024"/>
    <x v="1"/>
    <n v="312"/>
    <x v="4"/>
    <n v="5"/>
    <n v="1"/>
    <b v="1"/>
    <n v="895"/>
    <n v="154"/>
    <x v="5"/>
    <s v="Debit Card"/>
    <s v="Spanish"/>
    <n v="85"/>
    <n v="4.7"/>
    <b v="1"/>
    <x v="0"/>
    <n v="3428"/>
    <s v="Laptop"/>
    <s v="25-34"/>
    <s v="Evening"/>
  </r>
  <r>
    <n v="1419"/>
    <s v="Megan"/>
    <s v="7/3/2023"/>
    <s v="12/16/2024"/>
    <x v="1"/>
    <n v="406"/>
    <x v="2"/>
    <n v="2"/>
    <n v="6"/>
    <b v="0"/>
    <n v="983"/>
    <n v="113"/>
    <x v="3"/>
    <s v="Cryptocurrency"/>
    <s v="German"/>
    <n v="78"/>
    <n v="3.1"/>
    <b v="0"/>
    <x v="0"/>
    <n v="4245"/>
    <s v="Smartphone"/>
    <s v="25-34"/>
    <s v="Evening"/>
  </r>
  <r>
    <n v="9470"/>
    <s v="Stephanie"/>
    <s v="11/28/2023"/>
    <s v="12/15/2024"/>
    <x v="0"/>
    <n v="350"/>
    <x v="4"/>
    <n v="3"/>
    <n v="6"/>
    <b v="1"/>
    <n v="801"/>
    <n v="156"/>
    <x v="6"/>
    <s v="Credit Card"/>
    <s v="Mandarin"/>
    <n v="66"/>
    <n v="4.5999999999999996"/>
    <b v="1"/>
    <x v="0"/>
    <n v="2580"/>
    <s v="Smart TV"/>
    <s v="18-24"/>
    <s v="Late Night"/>
  </r>
  <r>
    <n v="4989"/>
    <s v="Terrence"/>
    <s v="1/10/2024"/>
    <s v="12/10/2024"/>
    <x v="0"/>
    <n v="99"/>
    <x v="5"/>
    <n v="2"/>
    <n v="5"/>
    <b v="1"/>
    <n v="96"/>
    <n v="114"/>
    <x v="0"/>
    <s v="PayPal"/>
    <s v="Hindi"/>
    <n v="45"/>
    <n v="4.3"/>
    <b v="0"/>
    <x v="0"/>
    <n v="2779"/>
    <s v="Smart TV"/>
    <s v="55+"/>
    <s v="Morning"/>
  </r>
  <r>
    <n v="9389"/>
    <s v="Julia"/>
    <s v="10/3/2024"/>
    <s v="11/21/2024"/>
    <x v="2"/>
    <n v="53"/>
    <x v="2"/>
    <n v="1"/>
    <n v="2"/>
    <b v="0"/>
    <n v="849"/>
    <n v="98"/>
    <x v="3"/>
    <s v="Credit Card"/>
    <s v="Mandarin"/>
    <n v="14"/>
    <n v="3.1"/>
    <b v="0"/>
    <x v="0"/>
    <n v="2318"/>
    <s v="Smartphone"/>
    <s v="35-44"/>
    <s v="Evening"/>
  </r>
  <r>
    <n v="7728"/>
    <s v="Derrick"/>
    <s v="9/15/2023"/>
    <s v="12/13/2024"/>
    <x v="1"/>
    <n v="484"/>
    <x v="6"/>
    <n v="3"/>
    <n v="6"/>
    <b v="0"/>
    <n v="515"/>
    <n v="174"/>
    <x v="2"/>
    <s v="PayPal"/>
    <s v="German"/>
    <n v="12"/>
    <n v="4"/>
    <b v="1"/>
    <x v="0"/>
    <n v="827"/>
    <s v="Smartphone"/>
    <s v="25-34"/>
    <s v="Morning"/>
  </r>
  <r>
    <n v="7943"/>
    <s v="Nathan"/>
    <s v="10/1/2024"/>
    <s v="12/1/2024"/>
    <x v="2"/>
    <n v="211"/>
    <x v="3"/>
    <n v="2"/>
    <n v="6"/>
    <b v="1"/>
    <n v="657"/>
    <n v="137"/>
    <x v="4"/>
    <s v="Credit Card"/>
    <s v="Hindi"/>
    <n v="26"/>
    <n v="4"/>
    <b v="1"/>
    <x v="0"/>
    <n v="2670"/>
    <s v="Desktop"/>
    <s v="18-24"/>
    <s v="Late Night"/>
  </r>
  <r>
    <n v="2490"/>
    <s v="Matthew"/>
    <s v="8/18/2023"/>
    <s v="11/19/2024"/>
    <x v="1"/>
    <n v="248"/>
    <x v="2"/>
    <n v="4"/>
    <n v="1"/>
    <b v="1"/>
    <n v="426"/>
    <n v="21"/>
    <x v="3"/>
    <s v="Debit Card"/>
    <s v="Spanish"/>
    <n v="99"/>
    <n v="4.8"/>
    <b v="0"/>
    <x v="0"/>
    <n v="2409"/>
    <s v="Smartphone"/>
    <s v="35-44"/>
    <s v="Late Night"/>
  </r>
  <r>
    <n v="5042"/>
    <s v="Ashley"/>
    <s v="2/16/2024"/>
    <s v="11/23/2024"/>
    <x v="2"/>
    <n v="197"/>
    <x v="6"/>
    <n v="4"/>
    <n v="2"/>
    <b v="0"/>
    <n v="309"/>
    <n v="178"/>
    <x v="4"/>
    <s v="Cryptocurrency"/>
    <s v="Mandarin"/>
    <n v="7"/>
    <n v="4.3"/>
    <b v="0"/>
    <x v="0"/>
    <n v="1577"/>
    <s v="Smart TV"/>
    <s v="35-44"/>
    <s v="Evening"/>
  </r>
  <r>
    <n v="3620"/>
    <s v="Kerri"/>
    <s v="8/7/2024"/>
    <s v="12/7/2024"/>
    <x v="2"/>
    <n v="253"/>
    <x v="5"/>
    <n v="5"/>
    <n v="5"/>
    <b v="1"/>
    <n v="141"/>
    <n v="199"/>
    <x v="0"/>
    <s v="Debit Card"/>
    <s v="French"/>
    <n v="72"/>
    <n v="3.1"/>
    <b v="0"/>
    <x v="0"/>
    <n v="4072"/>
    <s v="Laptop"/>
    <s v="45-54"/>
    <s v="Afternoon"/>
  </r>
  <r>
    <n v="8976"/>
    <s v="Jessica"/>
    <s v="9/17/2024"/>
    <s v="12/12/2024"/>
    <x v="0"/>
    <n v="352"/>
    <x v="6"/>
    <n v="4"/>
    <n v="3"/>
    <b v="1"/>
    <n v="112"/>
    <n v="106"/>
    <x v="6"/>
    <s v="Credit Card"/>
    <s v="French"/>
    <n v="33"/>
    <n v="4.5999999999999996"/>
    <b v="1"/>
    <x v="0"/>
    <n v="3432"/>
    <s v="Tablet"/>
    <s v="45-54"/>
    <s v="Afternoon"/>
  </r>
  <r>
    <n v="1570"/>
    <s v="Matthew"/>
    <s v="7/18/2023"/>
    <s v="11/22/2024"/>
    <x v="1"/>
    <n v="97"/>
    <x v="6"/>
    <n v="1"/>
    <n v="2"/>
    <b v="0"/>
    <n v="836"/>
    <n v="122"/>
    <x v="2"/>
    <s v="Debit Card"/>
    <s v="Spanish"/>
    <n v="65"/>
    <n v="4.3"/>
    <b v="1"/>
    <x v="0"/>
    <n v="4511"/>
    <s v="Smartphone"/>
    <s v="18-24"/>
    <s v="Morning"/>
  </r>
  <r>
    <n v="7709"/>
    <s v="Phillip"/>
    <s v="4/4/2023"/>
    <s v="12/1/2024"/>
    <x v="1"/>
    <n v="283"/>
    <x v="2"/>
    <n v="5"/>
    <n v="2"/>
    <b v="0"/>
    <n v="785"/>
    <n v="1"/>
    <x v="4"/>
    <s v="Debit Card"/>
    <s v="German"/>
    <n v="79"/>
    <n v="3.4"/>
    <b v="1"/>
    <x v="0"/>
    <n v="583"/>
    <s v="Tablet"/>
    <s v="25-34"/>
    <s v="Evening"/>
  </r>
  <r>
    <n v="9503"/>
    <s v="Elizabeth"/>
    <s v="4/11/2024"/>
    <s v="12/5/2024"/>
    <x v="1"/>
    <n v="307"/>
    <x v="3"/>
    <n v="5"/>
    <n v="6"/>
    <b v="0"/>
    <n v="857"/>
    <n v="9"/>
    <x v="6"/>
    <s v="Cryptocurrency"/>
    <s v="Hindi"/>
    <n v="55"/>
    <n v="3.2"/>
    <b v="1"/>
    <x v="0"/>
    <n v="3626"/>
    <s v="Laptop"/>
    <s v="35-44"/>
    <s v="Late Night"/>
  </r>
  <r>
    <n v="9564"/>
    <s v="Lisa"/>
    <s v="4/26/2023"/>
    <s v="12/4/2024"/>
    <x v="2"/>
    <n v="203"/>
    <x v="5"/>
    <n v="5"/>
    <n v="1"/>
    <b v="0"/>
    <n v="347"/>
    <n v="18"/>
    <x v="4"/>
    <s v="Cryptocurrency"/>
    <s v="Spanish"/>
    <n v="8"/>
    <n v="4.4000000000000004"/>
    <b v="1"/>
    <x v="0"/>
    <n v="476"/>
    <s v="Laptop"/>
    <s v="45-54"/>
    <s v="Afternoon"/>
  </r>
  <r>
    <n v="8934"/>
    <s v="Natalie"/>
    <s v="3/25/2023"/>
    <s v="12/5/2024"/>
    <x v="0"/>
    <n v="22"/>
    <x v="1"/>
    <n v="4"/>
    <n v="3"/>
    <b v="0"/>
    <n v="707"/>
    <n v="156"/>
    <x v="1"/>
    <s v="Cryptocurrency"/>
    <s v="Spanish"/>
    <n v="99"/>
    <n v="3.3"/>
    <b v="0"/>
    <x v="0"/>
    <n v="4114"/>
    <s v="Desktop"/>
    <s v="18-24"/>
    <s v="Evening"/>
  </r>
  <r>
    <n v="1222"/>
    <s v="Autumn"/>
    <s v="9/1/2023"/>
    <s v="12/8/2024"/>
    <x v="2"/>
    <n v="382"/>
    <x v="6"/>
    <n v="2"/>
    <n v="2"/>
    <b v="0"/>
    <n v="49"/>
    <n v="45"/>
    <x v="1"/>
    <s v="PayPal"/>
    <s v="Hindi"/>
    <n v="63"/>
    <n v="4"/>
    <b v="1"/>
    <x v="0"/>
    <n v="1581"/>
    <s v="Smart TV"/>
    <s v="35-44"/>
    <s v="Morning"/>
  </r>
  <r>
    <n v="5762"/>
    <s v="James"/>
    <s v="3/28/2024"/>
    <s v="12/2/2024"/>
    <x v="1"/>
    <n v="302"/>
    <x v="5"/>
    <n v="5"/>
    <n v="4"/>
    <b v="0"/>
    <n v="801"/>
    <n v="141"/>
    <x v="6"/>
    <s v="Debit Card"/>
    <s v="Mandarin"/>
    <n v="62"/>
    <n v="3.5"/>
    <b v="1"/>
    <x v="0"/>
    <n v="1293"/>
    <s v="Laptop"/>
    <s v="45-54"/>
    <s v="Morning"/>
  </r>
  <r>
    <n v="4066"/>
    <s v="Jessica"/>
    <s v="3/26/2023"/>
    <s v="12/12/2024"/>
    <x v="1"/>
    <n v="76"/>
    <x v="2"/>
    <n v="2"/>
    <n v="3"/>
    <b v="0"/>
    <n v="788"/>
    <n v="55"/>
    <x v="2"/>
    <s v="Credit Card"/>
    <s v="German"/>
    <n v="50"/>
    <n v="4.8"/>
    <b v="1"/>
    <x v="0"/>
    <n v="1744"/>
    <s v="Laptop"/>
    <s v="18-24"/>
    <s v="Morning"/>
  </r>
  <r>
    <n v="6469"/>
    <s v="Charles"/>
    <s v="6/18/2024"/>
    <s v="11/24/2024"/>
    <x v="1"/>
    <n v="125"/>
    <x v="3"/>
    <n v="3"/>
    <n v="6"/>
    <b v="1"/>
    <n v="853"/>
    <n v="16"/>
    <x v="4"/>
    <s v="PayPal"/>
    <s v="German"/>
    <n v="65"/>
    <n v="4.8"/>
    <b v="1"/>
    <x v="0"/>
    <n v="448"/>
    <s v="Laptop"/>
    <s v="18-24"/>
    <s v="Late Night"/>
  </r>
  <r>
    <n v="1364"/>
    <s v="Michael"/>
    <s v="7/27/2023"/>
    <s v="12/2/2024"/>
    <x v="1"/>
    <n v="113"/>
    <x v="4"/>
    <n v="1"/>
    <n v="1"/>
    <b v="0"/>
    <n v="970"/>
    <n v="159"/>
    <x v="2"/>
    <s v="Credit Card"/>
    <s v="German"/>
    <n v="96"/>
    <n v="4.9000000000000004"/>
    <b v="1"/>
    <x v="0"/>
    <n v="3398"/>
    <s v="Laptop"/>
    <s v="35-44"/>
    <s v="Late Night"/>
  </r>
  <r>
    <n v="4197"/>
    <s v="Jessica"/>
    <s v="10/31/2024"/>
    <s v="12/13/2024"/>
    <x v="2"/>
    <n v="183"/>
    <x v="6"/>
    <n v="3"/>
    <n v="5"/>
    <b v="0"/>
    <n v="490"/>
    <n v="127"/>
    <x v="1"/>
    <s v="Debit Card"/>
    <s v="Hindi"/>
    <n v="40"/>
    <n v="4.5999999999999996"/>
    <b v="1"/>
    <x v="0"/>
    <n v="4691"/>
    <s v="Desktop"/>
    <s v="45-54"/>
    <s v="Morning"/>
  </r>
  <r>
    <n v="9700"/>
    <s v="Molly"/>
    <s v="12/26/2022"/>
    <s v="11/30/2024"/>
    <x v="2"/>
    <n v="272"/>
    <x v="3"/>
    <n v="5"/>
    <n v="1"/>
    <b v="0"/>
    <n v="201"/>
    <n v="122"/>
    <x v="3"/>
    <s v="Cryptocurrency"/>
    <s v="English"/>
    <n v="94"/>
    <n v="4.5999999999999996"/>
    <b v="1"/>
    <x v="0"/>
    <n v="4674"/>
    <s v="Laptop"/>
    <s v="45-54"/>
    <s v="Afternoon"/>
  </r>
  <r>
    <n v="5644"/>
    <s v="Joshua"/>
    <s v="4/6/2024"/>
    <s v="12/3/2024"/>
    <x v="1"/>
    <n v="19"/>
    <x v="5"/>
    <n v="4"/>
    <n v="2"/>
    <b v="1"/>
    <n v="741"/>
    <n v="36"/>
    <x v="6"/>
    <s v="PayPal"/>
    <s v="English"/>
    <n v="13"/>
    <n v="4.4000000000000004"/>
    <b v="0"/>
    <x v="0"/>
    <n v="3641"/>
    <s v="Tablet"/>
    <s v="18-24"/>
    <s v="Afternoon"/>
  </r>
  <r>
    <n v="5420"/>
    <s v="Lance"/>
    <s v="12/31/2022"/>
    <s v="12/1/2024"/>
    <x v="1"/>
    <n v="204"/>
    <x v="1"/>
    <n v="4"/>
    <n v="6"/>
    <b v="0"/>
    <n v="928"/>
    <n v="30"/>
    <x v="3"/>
    <s v="Credit Card"/>
    <s v="Mandarin"/>
    <n v="58"/>
    <n v="4.4000000000000004"/>
    <b v="0"/>
    <x v="0"/>
    <n v="1765"/>
    <s v="Smartphone"/>
    <s v="45-54"/>
    <s v="Late Night"/>
  </r>
  <r>
    <n v="7560"/>
    <s v="Lori"/>
    <s v="12/24/2022"/>
    <s v="12/3/2024"/>
    <x v="0"/>
    <n v="345"/>
    <x v="4"/>
    <n v="3"/>
    <n v="3"/>
    <b v="0"/>
    <n v="80"/>
    <n v="100"/>
    <x v="0"/>
    <s v="Credit Card"/>
    <s v="Hindi"/>
    <n v="40"/>
    <n v="4.9000000000000004"/>
    <b v="1"/>
    <x v="0"/>
    <n v="3462"/>
    <s v="Smartphone"/>
    <s v="55+"/>
    <s v="Morning"/>
  </r>
  <r>
    <n v="9644"/>
    <s v="Mark"/>
    <s v="9/8/2024"/>
    <s v="11/25/2024"/>
    <x v="0"/>
    <n v="294"/>
    <x v="5"/>
    <n v="4"/>
    <n v="1"/>
    <b v="1"/>
    <n v="453"/>
    <n v="149"/>
    <x v="6"/>
    <s v="PayPal"/>
    <s v="Hindi"/>
    <n v="82"/>
    <n v="3.9"/>
    <b v="1"/>
    <x v="0"/>
    <n v="790"/>
    <s v="Desktop"/>
    <s v="18-24"/>
    <s v="Morning"/>
  </r>
  <r>
    <n v="7239"/>
    <s v="Jeremy"/>
    <s v="12/19/2023"/>
    <s v="11/29/2024"/>
    <x v="2"/>
    <n v="318"/>
    <x v="0"/>
    <n v="3"/>
    <n v="2"/>
    <b v="1"/>
    <n v="943"/>
    <n v="116"/>
    <x v="1"/>
    <s v="PayPal"/>
    <s v="Hindi"/>
    <n v="22"/>
    <n v="4.0999999999999996"/>
    <b v="0"/>
    <x v="0"/>
    <n v="4732"/>
    <s v="Laptop"/>
    <s v="25-34"/>
    <s v="Afternoon"/>
  </r>
  <r>
    <n v="6415"/>
    <s v="Scott"/>
    <s v="10/12/2023"/>
    <s v="11/19/2024"/>
    <x v="1"/>
    <n v="396"/>
    <x v="0"/>
    <n v="1"/>
    <n v="2"/>
    <b v="0"/>
    <n v="348"/>
    <n v="172"/>
    <x v="2"/>
    <s v="Cryptocurrency"/>
    <s v="Hindi"/>
    <n v="61"/>
    <n v="3.9"/>
    <b v="0"/>
    <x v="0"/>
    <n v="4599"/>
    <s v="Smartphone"/>
    <s v="35-44"/>
    <s v="Afternoon"/>
  </r>
  <r>
    <n v="9020"/>
    <s v="Sabrina"/>
    <s v="2/3/2023"/>
    <s v="12/3/2024"/>
    <x v="1"/>
    <n v="455"/>
    <x v="4"/>
    <n v="5"/>
    <n v="3"/>
    <b v="1"/>
    <n v="112"/>
    <n v="158"/>
    <x v="3"/>
    <s v="Credit Card"/>
    <s v="German"/>
    <n v="15"/>
    <n v="3.9"/>
    <b v="1"/>
    <x v="0"/>
    <n v="965"/>
    <s v="Smart TV"/>
    <s v="25-34"/>
    <s v="Morning"/>
  </r>
  <r>
    <n v="2324"/>
    <s v="Zachary"/>
    <s v="11/24/2024"/>
    <s v="12/11/2024"/>
    <x v="0"/>
    <n v="175"/>
    <x v="5"/>
    <n v="5"/>
    <n v="6"/>
    <b v="1"/>
    <n v="606"/>
    <n v="195"/>
    <x v="0"/>
    <s v="Credit Card"/>
    <s v="English"/>
    <n v="95"/>
    <n v="4"/>
    <b v="0"/>
    <x v="0"/>
    <n v="1155"/>
    <s v="Tablet"/>
    <s v="35-44"/>
    <s v="Late Night"/>
  </r>
  <r>
    <n v="1354"/>
    <s v="Levi"/>
    <s v="6/24/2023"/>
    <s v="12/7/2024"/>
    <x v="0"/>
    <n v="36"/>
    <x v="2"/>
    <n v="1"/>
    <n v="6"/>
    <b v="0"/>
    <n v="214"/>
    <n v="114"/>
    <x v="3"/>
    <s v="PayPal"/>
    <s v="Spanish"/>
    <n v="39"/>
    <n v="4.9000000000000004"/>
    <b v="0"/>
    <x v="0"/>
    <n v="1110"/>
    <s v="Tablet"/>
    <s v="18-24"/>
    <s v="Afternoon"/>
  </r>
  <r>
    <n v="4019"/>
    <s v="Christine"/>
    <s v="12/29/2023"/>
    <s v="12/6/2024"/>
    <x v="2"/>
    <n v="349"/>
    <x v="3"/>
    <n v="1"/>
    <n v="6"/>
    <b v="1"/>
    <n v="334"/>
    <n v="76"/>
    <x v="1"/>
    <s v="Credit Card"/>
    <s v="Mandarin"/>
    <n v="32"/>
    <n v="3.3"/>
    <b v="0"/>
    <x v="0"/>
    <n v="1911"/>
    <s v="Smart TV"/>
    <s v="55+"/>
    <s v="Afternoon"/>
  </r>
  <r>
    <n v="6178"/>
    <s v="Emily"/>
    <s v="3/1/2023"/>
    <s v="12/9/2024"/>
    <x v="1"/>
    <n v="262"/>
    <x v="3"/>
    <n v="5"/>
    <n v="5"/>
    <b v="1"/>
    <n v="849"/>
    <n v="68"/>
    <x v="3"/>
    <s v="Credit Card"/>
    <s v="French"/>
    <n v="24"/>
    <n v="3"/>
    <b v="0"/>
    <x v="0"/>
    <n v="1721"/>
    <s v="Smartphone"/>
    <s v="18-24"/>
    <s v="Morning"/>
  </r>
  <r>
    <n v="8673"/>
    <s v="Derrick"/>
    <s v="12/29/2023"/>
    <s v="12/11/2024"/>
    <x v="0"/>
    <n v="378"/>
    <x v="0"/>
    <n v="2"/>
    <n v="3"/>
    <b v="0"/>
    <n v="155"/>
    <n v="69"/>
    <x v="2"/>
    <s v="Debit Card"/>
    <s v="Spanish"/>
    <n v="11"/>
    <n v="3.3"/>
    <b v="0"/>
    <x v="0"/>
    <n v="353"/>
    <s v="Smart TV"/>
    <s v="55+"/>
    <s v="Morning"/>
  </r>
  <r>
    <n v="8250"/>
    <s v="Jonathan"/>
    <s v="3/15/2024"/>
    <s v="11/29/2024"/>
    <x v="2"/>
    <n v="469"/>
    <x v="3"/>
    <n v="3"/>
    <n v="5"/>
    <b v="1"/>
    <n v="406"/>
    <n v="71"/>
    <x v="4"/>
    <s v="Cryptocurrency"/>
    <s v="French"/>
    <n v="88"/>
    <n v="4.8"/>
    <b v="1"/>
    <x v="0"/>
    <n v="423"/>
    <s v="Tablet"/>
    <s v="35-44"/>
    <s v="Afternoon"/>
  </r>
  <r>
    <n v="1609"/>
    <s v="David"/>
    <s v="4/13/2023"/>
    <s v="12/17/2024"/>
    <x v="0"/>
    <n v="87"/>
    <x v="4"/>
    <n v="4"/>
    <n v="4"/>
    <b v="0"/>
    <n v="571"/>
    <n v="54"/>
    <x v="1"/>
    <s v="Credit Card"/>
    <s v="German"/>
    <n v="57"/>
    <n v="4.2"/>
    <b v="0"/>
    <x v="0"/>
    <n v="344"/>
    <s v="Smart TV"/>
    <s v="55+"/>
    <s v="Morning"/>
  </r>
  <r>
    <n v="3806"/>
    <s v="Gina"/>
    <s v="2/19/2023"/>
    <s v="12/12/2024"/>
    <x v="2"/>
    <n v="471"/>
    <x v="3"/>
    <n v="3"/>
    <n v="6"/>
    <b v="1"/>
    <n v="56"/>
    <n v="69"/>
    <x v="1"/>
    <s v="PayPal"/>
    <s v="Mandarin"/>
    <n v="44"/>
    <n v="3.6"/>
    <b v="1"/>
    <x v="0"/>
    <n v="4117"/>
    <s v="Tablet"/>
    <s v="55+"/>
    <s v="Morning"/>
  </r>
  <r>
    <n v="7973"/>
    <s v="Kristin"/>
    <s v="10/1/2024"/>
    <s v="12/3/2024"/>
    <x v="0"/>
    <n v="469"/>
    <x v="6"/>
    <n v="5"/>
    <n v="2"/>
    <b v="1"/>
    <n v="748"/>
    <n v="147"/>
    <x v="6"/>
    <s v="Cryptocurrency"/>
    <s v="Hindi"/>
    <n v="33"/>
    <n v="4.5999999999999996"/>
    <b v="1"/>
    <x v="0"/>
    <n v="3983"/>
    <s v="Smart TV"/>
    <s v="55+"/>
    <s v="Evening"/>
  </r>
  <r>
    <n v="7948"/>
    <s v="Douglas"/>
    <s v="11/26/2023"/>
    <s v="11/23/2024"/>
    <x v="2"/>
    <n v="298"/>
    <x v="2"/>
    <n v="4"/>
    <n v="1"/>
    <b v="0"/>
    <n v="603"/>
    <n v="161"/>
    <x v="5"/>
    <s v="PayPal"/>
    <s v="Spanish"/>
    <n v="68"/>
    <n v="4.4000000000000004"/>
    <b v="0"/>
    <x v="0"/>
    <n v="3941"/>
    <s v="Laptop"/>
    <s v="35-44"/>
    <s v="Afternoon"/>
  </r>
  <r>
    <n v="3195"/>
    <s v="Nicole"/>
    <s v="10/13/2023"/>
    <s v="12/17/2024"/>
    <x v="1"/>
    <n v="331"/>
    <x v="0"/>
    <n v="5"/>
    <n v="5"/>
    <b v="0"/>
    <n v="990"/>
    <n v="72"/>
    <x v="5"/>
    <s v="Debit Card"/>
    <s v="Spanish"/>
    <n v="80"/>
    <n v="3.7"/>
    <b v="0"/>
    <x v="0"/>
    <n v="3085"/>
    <s v="Smartphone"/>
    <s v="35-44"/>
    <s v="Morning"/>
  </r>
  <r>
    <n v="6285"/>
    <s v="Chloe"/>
    <s v="7/31/2023"/>
    <s v="11/30/2024"/>
    <x v="1"/>
    <n v="238"/>
    <x v="3"/>
    <n v="3"/>
    <n v="6"/>
    <b v="1"/>
    <n v="831"/>
    <n v="101"/>
    <x v="0"/>
    <s v="PayPal"/>
    <s v="German"/>
    <n v="94"/>
    <n v="4.4000000000000004"/>
    <b v="1"/>
    <x v="0"/>
    <n v="48"/>
    <s v="Smart TV"/>
    <s v="35-44"/>
    <s v="Evening"/>
  </r>
  <r>
    <n v="4303"/>
    <s v="David"/>
    <s v="9/6/2023"/>
    <s v="12/17/2024"/>
    <x v="0"/>
    <n v="231"/>
    <x v="5"/>
    <n v="1"/>
    <n v="4"/>
    <b v="0"/>
    <n v="420"/>
    <n v="85"/>
    <x v="5"/>
    <s v="Cryptocurrency"/>
    <s v="Mandarin"/>
    <n v="30"/>
    <n v="3.5"/>
    <b v="0"/>
    <x v="0"/>
    <n v="1520"/>
    <s v="Smart TV"/>
    <s v="55+"/>
    <s v="Evening"/>
  </r>
  <r>
    <n v="7751"/>
    <s v="Kevin"/>
    <s v="7/8/2024"/>
    <s v="11/23/2024"/>
    <x v="1"/>
    <n v="457"/>
    <x v="2"/>
    <n v="2"/>
    <n v="5"/>
    <b v="1"/>
    <n v="754"/>
    <n v="98"/>
    <x v="1"/>
    <s v="PayPal"/>
    <s v="Mandarin"/>
    <n v="53"/>
    <n v="3.6"/>
    <b v="1"/>
    <x v="0"/>
    <n v="935"/>
    <s v="Smartphone"/>
    <s v="55+"/>
    <s v="Evening"/>
  </r>
  <r>
    <n v="7813"/>
    <s v="Nicholas"/>
    <s v="7/20/2024"/>
    <s v="11/21/2024"/>
    <x v="2"/>
    <n v="373"/>
    <x v="1"/>
    <n v="4"/>
    <n v="4"/>
    <b v="1"/>
    <n v="782"/>
    <n v="7"/>
    <x v="3"/>
    <s v="Cryptocurrency"/>
    <s v="Spanish"/>
    <n v="18"/>
    <n v="3.2"/>
    <b v="1"/>
    <x v="0"/>
    <n v="4641"/>
    <s v="Smart TV"/>
    <s v="55+"/>
    <s v="Evening"/>
  </r>
  <r>
    <n v="9028"/>
    <s v="Terry"/>
    <s v="12/6/2023"/>
    <s v="11/28/2024"/>
    <x v="2"/>
    <n v="11"/>
    <x v="0"/>
    <n v="1"/>
    <n v="4"/>
    <b v="0"/>
    <n v="557"/>
    <n v="165"/>
    <x v="0"/>
    <s v="PayPal"/>
    <s v="French"/>
    <n v="11"/>
    <n v="4"/>
    <b v="1"/>
    <x v="0"/>
    <n v="2941"/>
    <s v="Smartphone"/>
    <s v="25-34"/>
    <s v="Late Night"/>
  </r>
  <r>
    <n v="6109"/>
    <s v="Garrett"/>
    <s v="10/25/2023"/>
    <s v="12/6/2024"/>
    <x v="2"/>
    <n v="425"/>
    <x v="6"/>
    <n v="2"/>
    <n v="2"/>
    <b v="1"/>
    <n v="552"/>
    <n v="27"/>
    <x v="5"/>
    <s v="Cryptocurrency"/>
    <s v="English"/>
    <n v="36"/>
    <n v="4"/>
    <b v="1"/>
    <x v="0"/>
    <n v="1325"/>
    <s v="Tablet"/>
    <s v="18-24"/>
    <s v="Late Night"/>
  </r>
  <r>
    <n v="2565"/>
    <s v="Jose"/>
    <s v="9/15/2024"/>
    <s v="12/18/2024"/>
    <x v="0"/>
    <n v="231"/>
    <x v="5"/>
    <n v="5"/>
    <n v="4"/>
    <b v="1"/>
    <n v="356"/>
    <n v="81"/>
    <x v="4"/>
    <s v="Credit Card"/>
    <s v="French"/>
    <n v="73"/>
    <n v="3.4"/>
    <b v="0"/>
    <x v="0"/>
    <n v="4465"/>
    <s v="Tablet"/>
    <s v="55+"/>
    <s v="Late Night"/>
  </r>
  <r>
    <n v="7551"/>
    <s v="Courtney"/>
    <s v="12/31/2023"/>
    <s v="12/2/2024"/>
    <x v="2"/>
    <n v="483"/>
    <x v="1"/>
    <n v="2"/>
    <n v="4"/>
    <b v="0"/>
    <n v="161"/>
    <n v="110"/>
    <x v="0"/>
    <s v="Cryptocurrency"/>
    <s v="French"/>
    <n v="71"/>
    <n v="4.4000000000000004"/>
    <b v="1"/>
    <x v="0"/>
    <n v="3517"/>
    <s v="Smartphone"/>
    <s v="25-34"/>
    <s v="Evening"/>
  </r>
  <r>
    <n v="6398"/>
    <s v="Kim"/>
    <s v="8/20/2023"/>
    <s v="12/7/2024"/>
    <x v="0"/>
    <n v="55"/>
    <x v="6"/>
    <n v="3"/>
    <n v="2"/>
    <b v="1"/>
    <n v="17"/>
    <n v="40"/>
    <x v="2"/>
    <s v="PayPal"/>
    <s v="Mandarin"/>
    <n v="48"/>
    <n v="3.7"/>
    <b v="0"/>
    <x v="0"/>
    <n v="1672"/>
    <s v="Smart TV"/>
    <s v="45-54"/>
    <s v="Late Night"/>
  </r>
  <r>
    <n v="4982"/>
    <s v="Katherine"/>
    <s v="11/19/2023"/>
    <s v="12/12/2024"/>
    <x v="1"/>
    <n v="375"/>
    <x v="1"/>
    <n v="4"/>
    <n v="3"/>
    <b v="0"/>
    <n v="366"/>
    <n v="13"/>
    <x v="1"/>
    <s v="PayPal"/>
    <s v="Hindi"/>
    <n v="73"/>
    <n v="4.8"/>
    <b v="1"/>
    <x v="0"/>
    <n v="2164"/>
    <s v="Tablet"/>
    <s v="25-34"/>
    <s v="Afternoon"/>
  </r>
  <r>
    <n v="8108"/>
    <s v="Lynn"/>
    <s v="10/20/2024"/>
    <s v="11/30/2024"/>
    <x v="1"/>
    <n v="336"/>
    <x v="5"/>
    <n v="1"/>
    <n v="2"/>
    <b v="0"/>
    <n v="758"/>
    <n v="32"/>
    <x v="1"/>
    <s v="Cryptocurrency"/>
    <s v="German"/>
    <n v="64"/>
    <n v="5"/>
    <b v="0"/>
    <x v="0"/>
    <n v="3663"/>
    <s v="Smartphone"/>
    <s v="18-24"/>
    <s v="Evening"/>
  </r>
  <r>
    <n v="6779"/>
    <s v="Leah"/>
    <s v="7/22/2024"/>
    <s v="12/3/2024"/>
    <x v="0"/>
    <n v="196"/>
    <x v="6"/>
    <n v="1"/>
    <n v="6"/>
    <b v="1"/>
    <n v="936"/>
    <n v="152"/>
    <x v="4"/>
    <s v="PayPal"/>
    <s v="Mandarin"/>
    <n v="3"/>
    <n v="3.1"/>
    <b v="1"/>
    <x v="0"/>
    <n v="2845"/>
    <s v="Smartphone"/>
    <s v="45-54"/>
    <s v="Afternoon"/>
  </r>
  <r>
    <n v="1169"/>
    <s v="Michael"/>
    <s v="8/21/2024"/>
    <s v="12/3/2024"/>
    <x v="1"/>
    <n v="285"/>
    <x v="1"/>
    <n v="3"/>
    <n v="1"/>
    <b v="0"/>
    <n v="13"/>
    <n v="103"/>
    <x v="4"/>
    <s v="Credit Card"/>
    <s v="Spanish"/>
    <n v="11"/>
    <n v="3.7"/>
    <b v="0"/>
    <x v="0"/>
    <n v="2390"/>
    <s v="Laptop"/>
    <s v="18-24"/>
    <s v="Morning"/>
  </r>
  <r>
    <n v="5067"/>
    <s v="Kayla"/>
    <s v="8/31/2024"/>
    <s v="11/27/2024"/>
    <x v="0"/>
    <n v="155"/>
    <x v="3"/>
    <n v="5"/>
    <n v="1"/>
    <b v="1"/>
    <n v="305"/>
    <n v="77"/>
    <x v="0"/>
    <s v="Cryptocurrency"/>
    <s v="French"/>
    <n v="66"/>
    <n v="3.4"/>
    <b v="0"/>
    <x v="0"/>
    <n v="234"/>
    <s v="Smartphone"/>
    <s v="55+"/>
    <s v="Afternoon"/>
  </r>
  <r>
    <n v="5299"/>
    <s v="Katelyn"/>
    <s v="4/30/2023"/>
    <s v="12/2/2024"/>
    <x v="0"/>
    <n v="275"/>
    <x v="5"/>
    <n v="2"/>
    <n v="2"/>
    <b v="1"/>
    <n v="755"/>
    <n v="166"/>
    <x v="5"/>
    <s v="Debit Card"/>
    <s v="Mandarin"/>
    <n v="45"/>
    <n v="3.9"/>
    <b v="0"/>
    <x v="0"/>
    <n v="3975"/>
    <s v="Tablet"/>
    <s v="35-44"/>
    <s v="Morning"/>
  </r>
  <r>
    <n v="3978"/>
    <s v="Jessica"/>
    <s v="5/15/2024"/>
    <s v="11/28/2024"/>
    <x v="0"/>
    <n v="341"/>
    <x v="1"/>
    <n v="3"/>
    <n v="4"/>
    <b v="0"/>
    <n v="27"/>
    <n v="82"/>
    <x v="0"/>
    <s v="Debit Card"/>
    <s v="German"/>
    <n v="98"/>
    <n v="3.7"/>
    <b v="1"/>
    <x v="0"/>
    <n v="561"/>
    <s v="Tablet"/>
    <s v="45-54"/>
    <s v="Afternoon"/>
  </r>
  <r>
    <n v="8634"/>
    <s v="Maria"/>
    <s v="8/2/2023"/>
    <s v="12/13/2024"/>
    <x v="2"/>
    <n v="321"/>
    <x v="1"/>
    <n v="2"/>
    <n v="2"/>
    <b v="0"/>
    <n v="676"/>
    <n v="81"/>
    <x v="0"/>
    <s v="Cryptocurrency"/>
    <s v="English"/>
    <n v="65"/>
    <n v="4.5999999999999996"/>
    <b v="0"/>
    <x v="0"/>
    <n v="4647"/>
    <s v="Tablet"/>
    <s v="55+"/>
    <s v="Late Night"/>
  </r>
  <r>
    <n v="9635"/>
    <s v="Justin"/>
    <s v="12/18/2023"/>
    <s v="11/26/2024"/>
    <x v="1"/>
    <n v="456"/>
    <x v="5"/>
    <n v="2"/>
    <n v="5"/>
    <b v="0"/>
    <n v="734"/>
    <n v="83"/>
    <x v="3"/>
    <s v="Debit Card"/>
    <s v="French"/>
    <n v="87"/>
    <n v="3.8"/>
    <b v="1"/>
    <x v="0"/>
    <n v="581"/>
    <s v="Tablet"/>
    <s v="35-44"/>
    <s v="Evening"/>
  </r>
  <r>
    <n v="1776"/>
    <s v="Susan"/>
    <s v="10/22/2023"/>
    <s v="11/20/2024"/>
    <x v="2"/>
    <n v="15"/>
    <x v="5"/>
    <n v="1"/>
    <n v="4"/>
    <b v="0"/>
    <n v="687"/>
    <n v="183"/>
    <x v="6"/>
    <s v="Cryptocurrency"/>
    <s v="Hindi"/>
    <n v="46"/>
    <n v="4.2"/>
    <b v="1"/>
    <x v="0"/>
    <n v="1250"/>
    <s v="Desktop"/>
    <s v="55+"/>
    <s v="Late Night"/>
  </r>
  <r>
    <n v="9703"/>
    <s v="Mark"/>
    <s v="2/29/2024"/>
    <s v="12/12/2024"/>
    <x v="1"/>
    <n v="410"/>
    <x v="2"/>
    <n v="3"/>
    <n v="5"/>
    <b v="0"/>
    <n v="826"/>
    <n v="182"/>
    <x v="2"/>
    <s v="Cryptocurrency"/>
    <s v="English"/>
    <n v="69"/>
    <n v="4.2"/>
    <b v="0"/>
    <x v="0"/>
    <n v="3441"/>
    <s v="Smartphone"/>
    <s v="35-44"/>
    <s v="Evening"/>
  </r>
  <r>
    <n v="3498"/>
    <s v="Sue"/>
    <s v="9/11/2023"/>
    <s v="12/1/2024"/>
    <x v="2"/>
    <n v="29"/>
    <x v="1"/>
    <n v="2"/>
    <n v="4"/>
    <b v="1"/>
    <n v="450"/>
    <n v="67"/>
    <x v="3"/>
    <s v="Credit Card"/>
    <s v="German"/>
    <n v="52"/>
    <n v="3.3"/>
    <b v="0"/>
    <x v="0"/>
    <n v="3211"/>
    <s v="Smartphone"/>
    <s v="55+"/>
    <s v="Morning"/>
  </r>
  <r>
    <n v="4260"/>
    <s v="Jean"/>
    <s v="6/24/2024"/>
    <s v="12/16/2024"/>
    <x v="0"/>
    <n v="427"/>
    <x v="4"/>
    <n v="1"/>
    <n v="1"/>
    <b v="0"/>
    <n v="159"/>
    <n v="98"/>
    <x v="5"/>
    <s v="Credit Card"/>
    <s v="Spanish"/>
    <n v="66"/>
    <n v="3.3"/>
    <b v="0"/>
    <x v="0"/>
    <n v="647"/>
    <s v="Smartphone"/>
    <s v="55+"/>
    <s v="Late Night"/>
  </r>
  <r>
    <n v="7152"/>
    <s v="James"/>
    <s v="2/5/2023"/>
    <s v="12/4/2024"/>
    <x v="1"/>
    <n v="166"/>
    <x v="0"/>
    <n v="5"/>
    <n v="3"/>
    <b v="0"/>
    <n v="367"/>
    <n v="198"/>
    <x v="3"/>
    <s v="Debit Card"/>
    <s v="Hindi"/>
    <n v="11"/>
    <n v="4.5999999999999996"/>
    <b v="1"/>
    <x v="0"/>
    <n v="3751"/>
    <s v="Laptop"/>
    <s v="35-44"/>
    <s v="Afternoon"/>
  </r>
  <r>
    <n v="2457"/>
    <s v="David"/>
    <s v="10/21/2023"/>
    <s v="11/26/2024"/>
    <x v="0"/>
    <n v="192"/>
    <x v="5"/>
    <n v="1"/>
    <n v="1"/>
    <b v="0"/>
    <n v="786"/>
    <n v="140"/>
    <x v="1"/>
    <s v="Debit Card"/>
    <s v="French"/>
    <n v="95"/>
    <n v="3.4"/>
    <b v="0"/>
    <x v="0"/>
    <n v="2925"/>
    <s v="Tablet"/>
    <s v="25-34"/>
    <s v="Late Night"/>
  </r>
  <r>
    <n v="8530"/>
    <s v="Ebony"/>
    <s v="3/25/2023"/>
    <s v="12/4/2024"/>
    <x v="1"/>
    <n v="88"/>
    <x v="3"/>
    <n v="1"/>
    <n v="6"/>
    <b v="1"/>
    <n v="962"/>
    <n v="183"/>
    <x v="4"/>
    <s v="Debit Card"/>
    <s v="English"/>
    <n v="90"/>
    <n v="5"/>
    <b v="0"/>
    <x v="0"/>
    <n v="4646"/>
    <s v="Smart TV"/>
    <s v="55+"/>
    <s v="Late Night"/>
  </r>
  <r>
    <n v="9131"/>
    <s v="Derek"/>
    <s v="8/3/2023"/>
    <s v="11/27/2024"/>
    <x v="0"/>
    <n v="127"/>
    <x v="2"/>
    <n v="2"/>
    <n v="5"/>
    <b v="0"/>
    <n v="482"/>
    <n v="5"/>
    <x v="3"/>
    <s v="Cryptocurrency"/>
    <s v="English"/>
    <n v="99"/>
    <n v="3.6"/>
    <b v="0"/>
    <x v="0"/>
    <n v="2867"/>
    <s v="Desktop"/>
    <s v="25-34"/>
    <s v="Afternoon"/>
  </r>
  <r>
    <n v="9770"/>
    <s v="John"/>
    <s v="10/28/2023"/>
    <s v="11/24/2024"/>
    <x v="0"/>
    <n v="327"/>
    <x v="6"/>
    <n v="4"/>
    <n v="3"/>
    <b v="0"/>
    <n v="451"/>
    <n v="108"/>
    <x v="2"/>
    <s v="PayPal"/>
    <s v="Spanish"/>
    <n v="91"/>
    <n v="3.2"/>
    <b v="1"/>
    <x v="0"/>
    <n v="4131"/>
    <s v="Smart TV"/>
    <s v="25-34"/>
    <s v="Evening"/>
  </r>
  <r>
    <n v="8095"/>
    <s v="Rebecca"/>
    <s v="4/15/2023"/>
    <s v="12/11/2024"/>
    <x v="0"/>
    <n v="10"/>
    <x v="0"/>
    <n v="2"/>
    <n v="5"/>
    <b v="1"/>
    <n v="22"/>
    <n v="14"/>
    <x v="4"/>
    <s v="Debit Card"/>
    <s v="English"/>
    <n v="25"/>
    <n v="4.0999999999999996"/>
    <b v="1"/>
    <x v="0"/>
    <n v="2927"/>
    <s v="Smart TV"/>
    <s v="35-44"/>
    <s v="Evening"/>
  </r>
  <r>
    <n v="3763"/>
    <s v="Juan"/>
    <s v="12/19/2022"/>
    <s v="12/6/2024"/>
    <x v="1"/>
    <n v="181"/>
    <x v="4"/>
    <n v="4"/>
    <n v="2"/>
    <b v="0"/>
    <n v="848"/>
    <n v="172"/>
    <x v="3"/>
    <s v="Cryptocurrency"/>
    <s v="Mandarin"/>
    <n v="6"/>
    <n v="3.4"/>
    <b v="0"/>
    <x v="0"/>
    <n v="3314"/>
    <s v="Smartphone"/>
    <s v="55+"/>
    <s v="Morning"/>
  </r>
  <r>
    <n v="4346"/>
    <s v="Gabrielle"/>
    <s v="2/14/2024"/>
    <s v="12/12/2024"/>
    <x v="2"/>
    <n v="238"/>
    <x v="0"/>
    <n v="4"/>
    <n v="2"/>
    <b v="0"/>
    <n v="524"/>
    <n v="162"/>
    <x v="0"/>
    <s v="Cryptocurrency"/>
    <s v="German"/>
    <n v="20"/>
    <n v="3"/>
    <b v="1"/>
    <x v="0"/>
    <n v="1782"/>
    <s v="Smartphone"/>
    <s v="45-54"/>
    <s v="Morning"/>
  </r>
  <r>
    <n v="5866"/>
    <s v="Nicholas"/>
    <s v="6/1/2024"/>
    <s v="11/26/2024"/>
    <x v="0"/>
    <n v="380"/>
    <x v="3"/>
    <n v="2"/>
    <n v="3"/>
    <b v="0"/>
    <n v="76"/>
    <n v="25"/>
    <x v="5"/>
    <s v="PayPal"/>
    <s v="Hindi"/>
    <n v="95"/>
    <n v="4.2"/>
    <b v="1"/>
    <x v="0"/>
    <n v="1938"/>
    <s v="Laptop"/>
    <s v="55+"/>
    <s v="Afternoon"/>
  </r>
  <r>
    <n v="5865"/>
    <s v="Samantha"/>
    <s v="7/23/2023"/>
    <s v="11/24/2024"/>
    <x v="1"/>
    <n v="444"/>
    <x v="2"/>
    <n v="2"/>
    <n v="3"/>
    <b v="0"/>
    <n v="959"/>
    <n v="183"/>
    <x v="5"/>
    <s v="PayPal"/>
    <s v="Hindi"/>
    <n v="93"/>
    <n v="3.8"/>
    <b v="0"/>
    <x v="0"/>
    <n v="3935"/>
    <s v="Smart TV"/>
    <s v="18-24"/>
    <s v="Afternoon"/>
  </r>
  <r>
    <n v="9398"/>
    <s v="Jesse"/>
    <s v="10/30/2024"/>
    <s v="12/11/2024"/>
    <x v="0"/>
    <n v="83"/>
    <x v="5"/>
    <n v="3"/>
    <n v="5"/>
    <b v="1"/>
    <n v="148"/>
    <n v="154"/>
    <x v="2"/>
    <s v="Credit Card"/>
    <s v="Hindi"/>
    <n v="21"/>
    <n v="3.1"/>
    <b v="0"/>
    <x v="0"/>
    <n v="3206"/>
    <s v="Smart TV"/>
    <s v="45-54"/>
    <s v="Late Night"/>
  </r>
  <r>
    <n v="9695"/>
    <s v="Aaron"/>
    <s v="12/8/2023"/>
    <s v="12/18/2024"/>
    <x v="0"/>
    <n v="452"/>
    <x v="3"/>
    <n v="4"/>
    <n v="4"/>
    <b v="0"/>
    <n v="338"/>
    <n v="132"/>
    <x v="4"/>
    <s v="PayPal"/>
    <s v="Spanish"/>
    <n v="63"/>
    <n v="3.3"/>
    <b v="0"/>
    <x v="0"/>
    <n v="2523"/>
    <s v="Smartphone"/>
    <s v="18-24"/>
    <s v="Late Night"/>
  </r>
  <r>
    <n v="8805"/>
    <s v="Maurice"/>
    <s v="7/6/2024"/>
    <s v="12/6/2024"/>
    <x v="2"/>
    <n v="53"/>
    <x v="6"/>
    <n v="4"/>
    <n v="2"/>
    <b v="1"/>
    <n v="720"/>
    <n v="37"/>
    <x v="4"/>
    <s v="PayPal"/>
    <s v="Spanish"/>
    <n v="8"/>
    <n v="4"/>
    <b v="1"/>
    <x v="0"/>
    <n v="2727"/>
    <s v="Laptop"/>
    <s v="55+"/>
    <s v="Evening"/>
  </r>
  <r>
    <n v="8353"/>
    <s v="Lisa"/>
    <s v="6/20/2023"/>
    <s v="11/19/2024"/>
    <x v="2"/>
    <n v="89"/>
    <x v="6"/>
    <n v="5"/>
    <n v="3"/>
    <b v="0"/>
    <n v="387"/>
    <n v="81"/>
    <x v="4"/>
    <s v="PayPal"/>
    <s v="English"/>
    <n v="87"/>
    <n v="3.8"/>
    <b v="1"/>
    <x v="0"/>
    <n v="2864"/>
    <s v="Tablet"/>
    <s v="45-54"/>
    <s v="Late Night"/>
  </r>
  <r>
    <n v="3178"/>
    <s v="Melissa"/>
    <s v="3/19/2024"/>
    <s v="12/11/2024"/>
    <x v="0"/>
    <n v="359"/>
    <x v="4"/>
    <n v="5"/>
    <n v="4"/>
    <b v="0"/>
    <n v="624"/>
    <n v="107"/>
    <x v="3"/>
    <s v="Debit Card"/>
    <s v="Spanish"/>
    <n v="4"/>
    <n v="3.1"/>
    <b v="1"/>
    <x v="0"/>
    <n v="3698"/>
    <s v="Tablet"/>
    <s v="45-54"/>
    <s v="Afternoon"/>
  </r>
  <r>
    <n v="4917"/>
    <s v="Erin"/>
    <s v="2/19/2023"/>
    <s v="11/20/2024"/>
    <x v="1"/>
    <n v="487"/>
    <x v="4"/>
    <n v="1"/>
    <n v="4"/>
    <b v="0"/>
    <n v="636"/>
    <n v="66"/>
    <x v="4"/>
    <s v="PayPal"/>
    <s v="French"/>
    <n v="78"/>
    <n v="3.5"/>
    <b v="0"/>
    <x v="0"/>
    <n v="1531"/>
    <s v="Smartphone"/>
    <s v="45-54"/>
    <s v="Morning"/>
  </r>
  <r>
    <n v="8878"/>
    <s v="Dale"/>
    <s v="2/29/2024"/>
    <s v="11/21/2024"/>
    <x v="0"/>
    <n v="337"/>
    <x v="5"/>
    <n v="5"/>
    <n v="1"/>
    <b v="1"/>
    <n v="429"/>
    <n v="190"/>
    <x v="1"/>
    <s v="Credit Card"/>
    <s v="Mandarin"/>
    <n v="88"/>
    <n v="4.8"/>
    <b v="0"/>
    <x v="0"/>
    <n v="4884"/>
    <s v="Smartphone"/>
    <s v="35-44"/>
    <s v="Afternoon"/>
  </r>
  <r>
    <n v="3810"/>
    <s v="Gregory"/>
    <s v="2/17/2023"/>
    <s v="12/4/2024"/>
    <x v="2"/>
    <n v="427"/>
    <x v="4"/>
    <n v="5"/>
    <n v="3"/>
    <b v="0"/>
    <n v="832"/>
    <n v="103"/>
    <x v="4"/>
    <s v="Cryptocurrency"/>
    <s v="Mandarin"/>
    <n v="79"/>
    <n v="3.3"/>
    <b v="0"/>
    <x v="0"/>
    <n v="3633"/>
    <s v="Smartphone"/>
    <s v="25-34"/>
    <s v="Evening"/>
  </r>
  <r>
    <n v="9353"/>
    <s v="Sarah"/>
    <s v="8/6/2023"/>
    <s v="11/26/2024"/>
    <x v="0"/>
    <n v="397"/>
    <x v="3"/>
    <n v="4"/>
    <n v="4"/>
    <b v="1"/>
    <n v="63"/>
    <n v="126"/>
    <x v="5"/>
    <s v="Debit Card"/>
    <s v="Mandarin"/>
    <n v="77"/>
    <n v="3.9"/>
    <b v="1"/>
    <x v="0"/>
    <n v="4719"/>
    <s v="Smartphone"/>
    <s v="25-34"/>
    <s v="Afternoon"/>
  </r>
  <r>
    <n v="1672"/>
    <s v="Carmen"/>
    <s v="12/21/2022"/>
    <s v="11/28/2024"/>
    <x v="2"/>
    <n v="200"/>
    <x v="4"/>
    <n v="4"/>
    <n v="1"/>
    <b v="0"/>
    <n v="52"/>
    <n v="8"/>
    <x v="6"/>
    <s v="Credit Card"/>
    <s v="French"/>
    <n v="17"/>
    <n v="3.2"/>
    <b v="1"/>
    <x v="0"/>
    <n v="3161"/>
    <s v="Smart TV"/>
    <s v="45-54"/>
    <s v="Morning"/>
  </r>
  <r>
    <n v="6650"/>
    <s v="April"/>
    <s v="3/3/2024"/>
    <s v="11/26/2024"/>
    <x v="1"/>
    <n v="464"/>
    <x v="1"/>
    <n v="2"/>
    <n v="3"/>
    <b v="1"/>
    <n v="909"/>
    <n v="165"/>
    <x v="5"/>
    <s v="Cryptocurrency"/>
    <s v="Spanish"/>
    <n v="28"/>
    <n v="3.6"/>
    <b v="1"/>
    <x v="0"/>
    <n v="3607"/>
    <s v="Desktop"/>
    <s v="18-24"/>
    <s v="Evening"/>
  </r>
  <r>
    <n v="2581"/>
    <s v="Anthony"/>
    <s v="4/13/2023"/>
    <s v="12/2/2024"/>
    <x v="2"/>
    <n v="495"/>
    <x v="3"/>
    <n v="1"/>
    <n v="3"/>
    <b v="0"/>
    <n v="704"/>
    <n v="53"/>
    <x v="2"/>
    <s v="Credit Card"/>
    <s v="English"/>
    <n v="94"/>
    <n v="3.4"/>
    <b v="0"/>
    <x v="0"/>
    <n v="944"/>
    <s v="Tablet"/>
    <s v="55+"/>
    <s v="Evening"/>
  </r>
  <r>
    <n v="6860"/>
    <s v="Brett"/>
    <s v="2/11/2024"/>
    <s v="12/16/2024"/>
    <x v="0"/>
    <n v="286"/>
    <x v="1"/>
    <n v="5"/>
    <n v="4"/>
    <b v="0"/>
    <n v="751"/>
    <n v="103"/>
    <x v="2"/>
    <s v="Cryptocurrency"/>
    <s v="French"/>
    <n v="33"/>
    <n v="3.6"/>
    <b v="0"/>
    <x v="0"/>
    <n v="2757"/>
    <s v="Smart TV"/>
    <s v="55+"/>
    <s v="Late Night"/>
  </r>
  <r>
    <n v="4584"/>
    <s v="Matthew"/>
    <s v="9/26/2024"/>
    <s v="12/14/2024"/>
    <x v="0"/>
    <n v="446"/>
    <x v="1"/>
    <n v="3"/>
    <n v="6"/>
    <b v="0"/>
    <n v="185"/>
    <n v="134"/>
    <x v="0"/>
    <s v="Credit Card"/>
    <s v="Spanish"/>
    <n v="18"/>
    <n v="3.3"/>
    <b v="0"/>
    <x v="0"/>
    <n v="727"/>
    <s v="Smartphone"/>
    <s v="45-54"/>
    <s v="Morning"/>
  </r>
  <r>
    <n v="3354"/>
    <s v="Lisa"/>
    <s v="10/1/2023"/>
    <s v="11/22/2024"/>
    <x v="1"/>
    <n v="342"/>
    <x v="5"/>
    <n v="2"/>
    <n v="2"/>
    <b v="0"/>
    <n v="503"/>
    <n v="6"/>
    <x v="6"/>
    <s v="PayPal"/>
    <s v="French"/>
    <n v="23"/>
    <n v="3.2"/>
    <b v="1"/>
    <x v="0"/>
    <n v="3496"/>
    <s v="Laptop"/>
    <s v="45-54"/>
    <s v="Afternoon"/>
  </r>
  <r>
    <n v="4668"/>
    <s v="Carly"/>
    <s v="12/17/2024"/>
    <s v="12/9/2024"/>
    <x v="1"/>
    <n v="396"/>
    <x v="2"/>
    <n v="5"/>
    <n v="5"/>
    <b v="1"/>
    <n v="549"/>
    <n v="35"/>
    <x v="1"/>
    <s v="PayPal"/>
    <s v="German"/>
    <n v="66"/>
    <n v="3.6"/>
    <b v="1"/>
    <x v="0"/>
    <n v="4293"/>
    <s v="Laptop"/>
    <s v="55+"/>
    <s v="Morning"/>
  </r>
  <r>
    <n v="6684"/>
    <s v="Dennis"/>
    <s v="9/17/2024"/>
    <s v="12/11/2024"/>
    <x v="1"/>
    <n v="491"/>
    <x v="6"/>
    <n v="1"/>
    <n v="6"/>
    <b v="1"/>
    <n v="434"/>
    <n v="182"/>
    <x v="5"/>
    <s v="Cryptocurrency"/>
    <s v="Spanish"/>
    <n v="24"/>
    <n v="4.0999999999999996"/>
    <b v="0"/>
    <x v="0"/>
    <n v="1357"/>
    <s v="Tablet"/>
    <s v="45-54"/>
    <s v="Late Night"/>
  </r>
  <r>
    <n v="8058"/>
    <s v="Alexandra"/>
    <s v="4/2/2023"/>
    <s v="12/14/2024"/>
    <x v="2"/>
    <n v="239"/>
    <x v="2"/>
    <n v="4"/>
    <n v="6"/>
    <b v="0"/>
    <n v="832"/>
    <n v="134"/>
    <x v="4"/>
    <s v="Cryptocurrency"/>
    <s v="Spanish"/>
    <n v="99"/>
    <n v="4.5999999999999996"/>
    <b v="1"/>
    <x v="0"/>
    <n v="3596"/>
    <s v="Desktop"/>
    <s v="18-24"/>
    <s v="Morning"/>
  </r>
  <r>
    <n v="3035"/>
    <s v="Michael"/>
    <s v="4/26/2023"/>
    <s v="11/24/2024"/>
    <x v="2"/>
    <n v="106"/>
    <x v="6"/>
    <n v="3"/>
    <n v="3"/>
    <b v="1"/>
    <n v="377"/>
    <n v="31"/>
    <x v="5"/>
    <s v="Credit Card"/>
    <s v="English"/>
    <n v="85"/>
    <n v="3.5"/>
    <b v="1"/>
    <x v="0"/>
    <n v="613"/>
    <s v="Desktop"/>
    <s v="55+"/>
    <s v="Late Night"/>
  </r>
  <r>
    <n v="2146"/>
    <s v="Ryan"/>
    <s v="7/11/2024"/>
    <s v="11/22/2024"/>
    <x v="1"/>
    <n v="388"/>
    <x v="4"/>
    <n v="5"/>
    <n v="4"/>
    <b v="1"/>
    <n v="380"/>
    <n v="125"/>
    <x v="4"/>
    <s v="PayPal"/>
    <s v="German"/>
    <n v="14"/>
    <n v="3.2"/>
    <b v="0"/>
    <x v="0"/>
    <n v="2381"/>
    <s v="Tablet"/>
    <s v="25-34"/>
    <s v="Afternoon"/>
  </r>
  <r>
    <n v="5761"/>
    <s v="Tony"/>
    <s v="1/20/2024"/>
    <s v="12/8/2024"/>
    <x v="2"/>
    <n v="452"/>
    <x v="1"/>
    <n v="2"/>
    <n v="5"/>
    <b v="0"/>
    <n v="315"/>
    <n v="118"/>
    <x v="3"/>
    <s v="Cryptocurrency"/>
    <s v="Spanish"/>
    <n v="28"/>
    <n v="3"/>
    <b v="1"/>
    <x v="0"/>
    <n v="2159"/>
    <s v="Desktop"/>
    <s v="45-54"/>
    <s v="Morning"/>
  </r>
  <r>
    <n v="5256"/>
    <s v="Daniel"/>
    <s v="11/18/2024"/>
    <s v="12/2/2024"/>
    <x v="2"/>
    <n v="368"/>
    <x v="2"/>
    <n v="4"/>
    <n v="4"/>
    <b v="1"/>
    <n v="968"/>
    <n v="24"/>
    <x v="4"/>
    <s v="Debit Card"/>
    <s v="Mandarin"/>
    <n v="30"/>
    <n v="3"/>
    <b v="1"/>
    <x v="0"/>
    <n v="119"/>
    <s v="Tablet"/>
    <s v="55+"/>
    <s v="Late Night"/>
  </r>
  <r>
    <n v="5995"/>
    <s v="Melissa"/>
    <s v="6/17/2023"/>
    <s v="11/27/2024"/>
    <x v="2"/>
    <n v="325"/>
    <x v="0"/>
    <n v="2"/>
    <n v="5"/>
    <b v="1"/>
    <n v="757"/>
    <n v="35"/>
    <x v="2"/>
    <s v="Credit Card"/>
    <s v="Mandarin"/>
    <n v="81"/>
    <n v="4.5999999999999996"/>
    <b v="0"/>
    <x v="0"/>
    <n v="2798"/>
    <s v="Smartphone"/>
    <s v="25-34"/>
    <s v="Late Night"/>
  </r>
  <r>
    <n v="4155"/>
    <s v="Jacob"/>
    <s v="3/7/2023"/>
    <s v="12/6/2024"/>
    <x v="1"/>
    <n v="42"/>
    <x v="2"/>
    <n v="4"/>
    <n v="2"/>
    <b v="0"/>
    <n v="560"/>
    <n v="98"/>
    <x v="6"/>
    <s v="Debit Card"/>
    <s v="Mandarin"/>
    <n v="90"/>
    <n v="3.8"/>
    <b v="0"/>
    <x v="0"/>
    <n v="496"/>
    <s v="Laptop"/>
    <s v="18-24"/>
    <s v="Afternoon"/>
  </r>
  <r>
    <n v="1851"/>
    <s v="Jennifer"/>
    <s v="10/3/2023"/>
    <s v="12/11/2024"/>
    <x v="1"/>
    <n v="344"/>
    <x v="4"/>
    <n v="3"/>
    <n v="1"/>
    <b v="0"/>
    <n v="456"/>
    <n v="196"/>
    <x v="6"/>
    <s v="Credit Card"/>
    <s v="Mandarin"/>
    <n v="83"/>
    <n v="5"/>
    <b v="0"/>
    <x v="0"/>
    <n v="3599"/>
    <s v="Desktop"/>
    <s v="45-54"/>
    <s v="Evening"/>
  </r>
  <r>
    <n v="8068"/>
    <s v="Carolyn"/>
    <s v="12/14/2024"/>
    <s v="11/23/2024"/>
    <x v="2"/>
    <n v="77"/>
    <x v="1"/>
    <n v="5"/>
    <n v="3"/>
    <b v="0"/>
    <n v="780"/>
    <n v="138"/>
    <x v="3"/>
    <s v="Cryptocurrency"/>
    <s v="French"/>
    <n v="66"/>
    <n v="3.4"/>
    <b v="0"/>
    <x v="0"/>
    <n v="1752"/>
    <s v="Tablet"/>
    <s v="18-24"/>
    <s v="Afternoon"/>
  </r>
  <r>
    <n v="8425"/>
    <s v="Patrick"/>
    <s v="11/14/2024"/>
    <s v="11/28/2024"/>
    <x v="0"/>
    <n v="237"/>
    <x v="5"/>
    <n v="5"/>
    <n v="3"/>
    <b v="1"/>
    <n v="168"/>
    <n v="18"/>
    <x v="4"/>
    <s v="Cryptocurrency"/>
    <s v="Mandarin"/>
    <n v="32"/>
    <n v="3.5"/>
    <b v="1"/>
    <x v="0"/>
    <n v="3633"/>
    <s v="Laptop"/>
    <s v="25-34"/>
    <s v="Evening"/>
  </r>
  <r>
    <n v="4706"/>
    <s v="Sabrina"/>
    <s v="2/8/2023"/>
    <s v="12/6/2024"/>
    <x v="1"/>
    <n v="480"/>
    <x v="2"/>
    <n v="1"/>
    <n v="2"/>
    <b v="1"/>
    <n v="350"/>
    <n v="122"/>
    <x v="6"/>
    <s v="PayPal"/>
    <s v="Spanish"/>
    <n v="59"/>
    <n v="4.5999999999999996"/>
    <b v="0"/>
    <x v="0"/>
    <n v="3568"/>
    <s v="Desktop"/>
    <s v="35-44"/>
    <s v="Late Night"/>
  </r>
  <r>
    <n v="7544"/>
    <s v="Denise"/>
    <s v="9/1/2023"/>
    <s v="11/25/2024"/>
    <x v="2"/>
    <n v="152"/>
    <x v="4"/>
    <n v="1"/>
    <n v="3"/>
    <b v="0"/>
    <n v="341"/>
    <n v="193"/>
    <x v="2"/>
    <s v="Credit Card"/>
    <s v="Mandarin"/>
    <n v="95"/>
    <n v="3.7"/>
    <b v="0"/>
    <x v="0"/>
    <n v="4361"/>
    <s v="Smartphone"/>
    <s v="45-54"/>
    <s v="Afternoon"/>
  </r>
  <r>
    <n v="4029"/>
    <s v="Cassandra"/>
    <s v="10/15/2024"/>
    <s v="11/24/2024"/>
    <x v="1"/>
    <n v="308"/>
    <x v="1"/>
    <n v="2"/>
    <n v="3"/>
    <b v="0"/>
    <n v="392"/>
    <n v="151"/>
    <x v="1"/>
    <s v="Debit Card"/>
    <s v="German"/>
    <n v="27"/>
    <n v="4.2"/>
    <b v="1"/>
    <x v="0"/>
    <n v="1176"/>
    <s v="Smartphone"/>
    <s v="18-24"/>
    <s v="Evening"/>
  </r>
  <r>
    <n v="6117"/>
    <s v="Elizabeth"/>
    <s v="5/30/2024"/>
    <s v="11/27/2024"/>
    <x v="0"/>
    <n v="14"/>
    <x v="1"/>
    <n v="5"/>
    <n v="5"/>
    <b v="1"/>
    <n v="95"/>
    <n v="158"/>
    <x v="4"/>
    <s v="Credit Card"/>
    <s v="Hindi"/>
    <n v="49"/>
    <n v="3.9"/>
    <b v="0"/>
    <x v="0"/>
    <n v="1849"/>
    <s v="Tablet"/>
    <s v="18-24"/>
    <s v="Evening"/>
  </r>
  <r>
    <n v="1408"/>
    <s v="Dustin"/>
    <s v="1/23/2023"/>
    <s v="11/20/2024"/>
    <x v="1"/>
    <n v="233"/>
    <x v="1"/>
    <n v="5"/>
    <n v="6"/>
    <b v="1"/>
    <n v="186"/>
    <n v="129"/>
    <x v="3"/>
    <s v="Debit Card"/>
    <s v="Hindi"/>
    <n v="38"/>
    <n v="4"/>
    <b v="1"/>
    <x v="0"/>
    <n v="3953"/>
    <s v="Laptop"/>
    <s v="35-44"/>
    <s v="Evening"/>
  </r>
  <r>
    <n v="8396"/>
    <s v="Mary"/>
    <s v="2/16/2024"/>
    <s v="12/11/2024"/>
    <x v="0"/>
    <n v="169"/>
    <x v="3"/>
    <n v="1"/>
    <n v="5"/>
    <b v="0"/>
    <n v="543"/>
    <n v="111"/>
    <x v="5"/>
    <s v="PayPal"/>
    <s v="French"/>
    <n v="28"/>
    <n v="3.7"/>
    <b v="0"/>
    <x v="0"/>
    <n v="3277"/>
    <s v="Smart TV"/>
    <s v="55+"/>
    <s v="Evening"/>
  </r>
  <r>
    <n v="6806"/>
    <s v="Crystal"/>
    <s v="12/18/2023"/>
    <s v="11/23/2024"/>
    <x v="0"/>
    <n v="358"/>
    <x v="0"/>
    <n v="2"/>
    <n v="3"/>
    <b v="1"/>
    <n v="858"/>
    <n v="65"/>
    <x v="5"/>
    <s v="Debit Card"/>
    <s v="Mandarin"/>
    <n v="5"/>
    <n v="4.5999999999999996"/>
    <b v="1"/>
    <x v="0"/>
    <n v="1572"/>
    <s v="Laptop"/>
    <s v="45-54"/>
    <s v="Afternoon"/>
  </r>
  <r>
    <n v="3496"/>
    <s v="Gregory"/>
    <s v="11/24/2023"/>
    <s v="12/11/2024"/>
    <x v="1"/>
    <n v="404"/>
    <x v="1"/>
    <n v="4"/>
    <n v="6"/>
    <b v="0"/>
    <n v="906"/>
    <n v="43"/>
    <x v="3"/>
    <s v="PayPal"/>
    <s v="German"/>
    <n v="59"/>
    <n v="4.9000000000000004"/>
    <b v="1"/>
    <x v="0"/>
    <n v="2676"/>
    <s v="Tablet"/>
    <s v="25-34"/>
    <s v="Morning"/>
  </r>
  <r>
    <n v="7840"/>
    <s v="Barbara"/>
    <s v="2/2/2024"/>
    <s v="12/11/2024"/>
    <x v="2"/>
    <n v="131"/>
    <x v="5"/>
    <n v="5"/>
    <n v="3"/>
    <b v="1"/>
    <n v="808"/>
    <n v="48"/>
    <x v="2"/>
    <s v="PayPal"/>
    <s v="Hindi"/>
    <n v="55"/>
    <n v="3.3"/>
    <b v="1"/>
    <x v="0"/>
    <n v="3053"/>
    <s v="Smart TV"/>
    <s v="55+"/>
    <s v="Afternoon"/>
  </r>
  <r>
    <n v="2099"/>
    <s v="Michael"/>
    <s v="7/20/2024"/>
    <s v="11/23/2024"/>
    <x v="1"/>
    <n v="32"/>
    <x v="1"/>
    <n v="1"/>
    <n v="6"/>
    <b v="1"/>
    <n v="84"/>
    <n v="73"/>
    <x v="5"/>
    <s v="Cryptocurrency"/>
    <s v="Hindi"/>
    <n v="59"/>
    <n v="3.6"/>
    <b v="1"/>
    <x v="0"/>
    <n v="2620"/>
    <s v="Desktop"/>
    <s v="35-44"/>
    <s v="Morning"/>
  </r>
  <r>
    <n v="6518"/>
    <s v="Kathryn"/>
    <s v="11/21/2024"/>
    <s v="12/7/2024"/>
    <x v="0"/>
    <n v="478"/>
    <x v="0"/>
    <n v="5"/>
    <n v="3"/>
    <b v="1"/>
    <n v="780"/>
    <n v="78"/>
    <x v="2"/>
    <s v="PayPal"/>
    <s v="Spanish"/>
    <n v="66"/>
    <n v="4"/>
    <b v="0"/>
    <x v="0"/>
    <n v="4068"/>
    <s v="Smart TV"/>
    <s v="35-44"/>
    <s v="Morning"/>
  </r>
  <r>
    <n v="1976"/>
    <s v="Brett"/>
    <s v="10/20/2024"/>
    <s v="12/16/2024"/>
    <x v="1"/>
    <n v="88"/>
    <x v="2"/>
    <n v="3"/>
    <n v="1"/>
    <b v="0"/>
    <n v="247"/>
    <n v="30"/>
    <x v="2"/>
    <s v="Debit Card"/>
    <s v="Mandarin"/>
    <n v="46"/>
    <n v="4.7"/>
    <b v="1"/>
    <x v="0"/>
    <n v="172"/>
    <s v="Tablet"/>
    <s v="25-34"/>
    <s v="Morning"/>
  </r>
  <r>
    <n v="8777"/>
    <s v="Christopher"/>
    <s v="2/11/2024"/>
    <s v="11/27/2024"/>
    <x v="1"/>
    <n v="395"/>
    <x v="2"/>
    <n v="4"/>
    <n v="4"/>
    <b v="0"/>
    <n v="190"/>
    <n v="105"/>
    <x v="6"/>
    <s v="Credit Card"/>
    <s v="German"/>
    <n v="67"/>
    <n v="4.0999999999999996"/>
    <b v="0"/>
    <x v="0"/>
    <n v="1040"/>
    <s v="Smartphone"/>
    <s v="45-54"/>
    <s v="Evening"/>
  </r>
  <r>
    <n v="1576"/>
    <s v="Jeremy"/>
    <s v="3/19/2023"/>
    <s v="11/20/2024"/>
    <x v="1"/>
    <n v="385"/>
    <x v="1"/>
    <n v="4"/>
    <n v="1"/>
    <b v="1"/>
    <n v="390"/>
    <n v="163"/>
    <x v="4"/>
    <s v="Cryptocurrency"/>
    <s v="French"/>
    <n v="43"/>
    <n v="3.3"/>
    <b v="0"/>
    <x v="0"/>
    <n v="3574"/>
    <s v="Smart TV"/>
    <s v="25-34"/>
    <s v="Afternoon"/>
  </r>
  <r>
    <n v="7979"/>
    <s v="Martin"/>
    <s v="5/3/2023"/>
    <s v="11/27/2024"/>
    <x v="1"/>
    <n v="280"/>
    <x v="2"/>
    <n v="4"/>
    <n v="5"/>
    <b v="1"/>
    <n v="203"/>
    <n v="50"/>
    <x v="6"/>
    <s v="PayPal"/>
    <s v="Spanish"/>
    <n v="12"/>
    <n v="3.4"/>
    <b v="1"/>
    <x v="0"/>
    <n v="3659"/>
    <s v="Smartphone"/>
    <s v="25-34"/>
    <s v="Morning"/>
  </r>
  <r>
    <n v="6300"/>
    <s v="Taylor"/>
    <s v="9/20/2023"/>
    <s v="12/9/2024"/>
    <x v="2"/>
    <n v="164"/>
    <x v="0"/>
    <n v="3"/>
    <n v="5"/>
    <b v="0"/>
    <n v="161"/>
    <n v="77"/>
    <x v="4"/>
    <s v="Cryptocurrency"/>
    <s v="German"/>
    <n v="97"/>
    <n v="3.7"/>
    <b v="1"/>
    <x v="0"/>
    <n v="1991"/>
    <s v="Laptop"/>
    <s v="45-54"/>
    <s v="Late Night"/>
  </r>
  <r>
    <n v="1003"/>
    <s v="Vickie"/>
    <s v="12/12/2024"/>
    <s v="11/22/2024"/>
    <x v="1"/>
    <n v="433"/>
    <x v="4"/>
    <n v="5"/>
    <n v="4"/>
    <b v="0"/>
    <n v="350"/>
    <n v="2"/>
    <x v="5"/>
    <s v="Cryptocurrency"/>
    <s v="Spanish"/>
    <n v="41"/>
    <n v="3.1"/>
    <b v="1"/>
    <x v="0"/>
    <n v="2043"/>
    <s v="Smartphone"/>
    <s v="35-44"/>
    <s v="Late Night"/>
  </r>
  <r>
    <n v="8238"/>
    <s v="Betty"/>
    <s v="1/12/2024"/>
    <s v="11/28/2024"/>
    <x v="0"/>
    <n v="460"/>
    <x v="5"/>
    <n v="3"/>
    <n v="5"/>
    <b v="0"/>
    <n v="26"/>
    <n v="2"/>
    <x v="6"/>
    <s v="PayPal"/>
    <s v="German"/>
    <n v="39"/>
    <n v="4.8"/>
    <b v="0"/>
    <x v="0"/>
    <n v="882"/>
    <s v="Smartphone"/>
    <s v="45-54"/>
    <s v="Late Night"/>
  </r>
  <r>
    <n v="8261"/>
    <s v="James"/>
    <s v="12/25/2022"/>
    <s v="12/4/2024"/>
    <x v="0"/>
    <n v="374"/>
    <x v="5"/>
    <n v="1"/>
    <n v="3"/>
    <b v="1"/>
    <n v="819"/>
    <n v="18"/>
    <x v="5"/>
    <s v="Debit Card"/>
    <s v="Hindi"/>
    <n v="12"/>
    <n v="3.4"/>
    <b v="1"/>
    <x v="0"/>
    <n v="4243"/>
    <s v="Laptop"/>
    <s v="25-34"/>
    <s v="Morning"/>
  </r>
  <r>
    <n v="7729"/>
    <s v="Brittany"/>
    <s v="2/20/2023"/>
    <s v="12/11/2024"/>
    <x v="1"/>
    <n v="147"/>
    <x v="6"/>
    <n v="5"/>
    <n v="4"/>
    <b v="0"/>
    <n v="27"/>
    <n v="175"/>
    <x v="5"/>
    <s v="PayPal"/>
    <s v="Hindi"/>
    <n v="78"/>
    <n v="4"/>
    <b v="1"/>
    <x v="0"/>
    <n v="2218"/>
    <s v="Desktop"/>
    <s v="45-54"/>
    <s v="Afternoon"/>
  </r>
  <r>
    <n v="8616"/>
    <s v="John"/>
    <s v="12/1/2024"/>
    <s v="12/4/2024"/>
    <x v="1"/>
    <n v="129"/>
    <x v="4"/>
    <n v="4"/>
    <n v="6"/>
    <b v="0"/>
    <n v="543"/>
    <n v="126"/>
    <x v="2"/>
    <s v="Debit Card"/>
    <s v="Mandarin"/>
    <n v="95"/>
    <n v="3.4"/>
    <b v="1"/>
    <x v="0"/>
    <n v="97"/>
    <s v="Smartphone"/>
    <s v="35-44"/>
    <s v="Late Night"/>
  </r>
  <r>
    <n v="9734"/>
    <s v="Destiny"/>
    <s v="11/24/2024"/>
    <s v="12/14/2024"/>
    <x v="2"/>
    <n v="217"/>
    <x v="0"/>
    <n v="2"/>
    <n v="2"/>
    <b v="1"/>
    <n v="872"/>
    <n v="8"/>
    <x v="1"/>
    <s v="Cryptocurrency"/>
    <s v="French"/>
    <n v="51"/>
    <n v="3.6"/>
    <b v="1"/>
    <x v="0"/>
    <n v="4928"/>
    <s v="Laptop"/>
    <s v="35-44"/>
    <s v="Late Night"/>
  </r>
  <r>
    <n v="2086"/>
    <s v="Amanda"/>
    <s v="5/12/2023"/>
    <s v="11/19/2024"/>
    <x v="0"/>
    <n v="426"/>
    <x v="1"/>
    <n v="4"/>
    <n v="1"/>
    <b v="0"/>
    <n v="606"/>
    <n v="135"/>
    <x v="0"/>
    <s v="PayPal"/>
    <s v="German"/>
    <n v="50"/>
    <n v="3.8"/>
    <b v="1"/>
    <x v="0"/>
    <n v="1982"/>
    <s v="Desktop"/>
    <s v="55+"/>
    <s v="Late Night"/>
  </r>
  <r>
    <n v="8721"/>
    <s v="Stephen"/>
    <s v="2/23/2023"/>
    <s v="12/1/2024"/>
    <x v="2"/>
    <n v="81"/>
    <x v="1"/>
    <n v="3"/>
    <n v="5"/>
    <b v="0"/>
    <n v="394"/>
    <n v="168"/>
    <x v="1"/>
    <s v="Cryptocurrency"/>
    <s v="Mandarin"/>
    <n v="21"/>
    <n v="4.7"/>
    <b v="1"/>
    <x v="0"/>
    <n v="510"/>
    <s v="Smart TV"/>
    <s v="18-24"/>
    <s v="Late Night"/>
  </r>
  <r>
    <n v="1075"/>
    <s v="Dawn"/>
    <s v="5/5/2023"/>
    <s v="11/28/2024"/>
    <x v="0"/>
    <n v="296"/>
    <x v="6"/>
    <n v="3"/>
    <n v="2"/>
    <b v="1"/>
    <n v="411"/>
    <n v="96"/>
    <x v="0"/>
    <s v="Cryptocurrency"/>
    <s v="English"/>
    <n v="1"/>
    <n v="3.1"/>
    <b v="0"/>
    <x v="0"/>
    <n v="2508"/>
    <s v="Tablet"/>
    <s v="18-24"/>
    <s v="Evening"/>
  </r>
  <r>
    <n v="2690"/>
    <s v="Jonathan"/>
    <s v="9/5/2023"/>
    <s v="11/29/2024"/>
    <x v="2"/>
    <n v="466"/>
    <x v="2"/>
    <n v="3"/>
    <n v="2"/>
    <b v="0"/>
    <n v="977"/>
    <n v="94"/>
    <x v="6"/>
    <s v="Cryptocurrency"/>
    <s v="Mandarin"/>
    <n v="67"/>
    <n v="3.6"/>
    <b v="1"/>
    <x v="0"/>
    <n v="4004"/>
    <s v="Smartphone"/>
    <s v="35-44"/>
    <s v="Afternoon"/>
  </r>
  <r>
    <n v="7654"/>
    <s v="Amy"/>
    <s v="12/19/2023"/>
    <s v="11/27/2024"/>
    <x v="1"/>
    <n v="424"/>
    <x v="4"/>
    <n v="5"/>
    <n v="2"/>
    <b v="0"/>
    <n v="406"/>
    <n v="150"/>
    <x v="1"/>
    <s v="Debit Card"/>
    <s v="Spanish"/>
    <n v="50"/>
    <n v="3.5"/>
    <b v="0"/>
    <x v="0"/>
    <n v="494"/>
    <s v="Smart TV"/>
    <s v="25-34"/>
    <s v="Late Night"/>
  </r>
  <r>
    <n v="7577"/>
    <s v="Paul"/>
    <s v="10/17/2024"/>
    <s v="12/3/2024"/>
    <x v="2"/>
    <n v="233"/>
    <x v="2"/>
    <n v="2"/>
    <n v="5"/>
    <b v="1"/>
    <n v="781"/>
    <n v="23"/>
    <x v="6"/>
    <s v="Credit Card"/>
    <s v="Hindi"/>
    <n v="89"/>
    <n v="3.3"/>
    <b v="0"/>
    <x v="0"/>
    <n v="460"/>
    <s v="Tablet"/>
    <s v="45-54"/>
    <s v="Morning"/>
  </r>
  <r>
    <n v="9814"/>
    <s v="Kenneth"/>
    <s v="8/11/2024"/>
    <s v="11/27/2024"/>
    <x v="1"/>
    <n v="413"/>
    <x v="5"/>
    <n v="1"/>
    <n v="6"/>
    <b v="1"/>
    <n v="330"/>
    <n v="63"/>
    <x v="0"/>
    <s v="PayPal"/>
    <s v="French"/>
    <n v="50"/>
    <n v="4.0999999999999996"/>
    <b v="1"/>
    <x v="0"/>
    <n v="1416"/>
    <s v="Smart TV"/>
    <s v="45-54"/>
    <s v="Late Night"/>
  </r>
  <r>
    <n v="5423"/>
    <s v="Jamie"/>
    <s v="9/30/2024"/>
    <s v="11/19/2024"/>
    <x v="0"/>
    <n v="278"/>
    <x v="0"/>
    <n v="1"/>
    <n v="5"/>
    <b v="1"/>
    <n v="163"/>
    <n v="88"/>
    <x v="4"/>
    <s v="PayPal"/>
    <s v="Mandarin"/>
    <n v="62"/>
    <n v="3.2"/>
    <b v="0"/>
    <x v="0"/>
    <n v="4798"/>
    <s v="Smartphone"/>
    <s v="45-54"/>
    <s v="Afternoon"/>
  </r>
  <r>
    <n v="2660"/>
    <s v="Bruce"/>
    <s v="12/30/2022"/>
    <s v="12/4/2024"/>
    <x v="1"/>
    <n v="351"/>
    <x v="4"/>
    <n v="1"/>
    <n v="1"/>
    <b v="1"/>
    <n v="80"/>
    <n v="70"/>
    <x v="0"/>
    <s v="Credit Card"/>
    <s v="German"/>
    <n v="54"/>
    <n v="4.5"/>
    <b v="1"/>
    <x v="0"/>
    <n v="732"/>
    <s v="Tablet"/>
    <s v="35-44"/>
    <s v="Evening"/>
  </r>
  <r>
    <n v="4206"/>
    <s v="Kevin"/>
    <s v="4/4/2024"/>
    <s v="12/6/2024"/>
    <x v="1"/>
    <n v="354"/>
    <x v="6"/>
    <n v="1"/>
    <n v="3"/>
    <b v="0"/>
    <n v="885"/>
    <n v="65"/>
    <x v="2"/>
    <s v="Credit Card"/>
    <s v="English"/>
    <n v="70"/>
    <n v="4.7"/>
    <b v="0"/>
    <x v="0"/>
    <n v="4008"/>
    <s v="Smart TV"/>
    <s v="18-24"/>
    <s v="Afternoon"/>
  </r>
  <r>
    <n v="5269"/>
    <s v="Jamie"/>
    <s v="3/6/2023"/>
    <s v="12/4/2024"/>
    <x v="1"/>
    <n v="192"/>
    <x v="5"/>
    <n v="5"/>
    <n v="4"/>
    <b v="0"/>
    <n v="123"/>
    <n v="34"/>
    <x v="3"/>
    <s v="Cryptocurrency"/>
    <s v="English"/>
    <n v="73"/>
    <n v="3.8"/>
    <b v="1"/>
    <x v="0"/>
    <n v="4868"/>
    <s v="Tablet"/>
    <s v="45-54"/>
    <s v="Morning"/>
  </r>
  <r>
    <n v="7922"/>
    <s v="Andrew"/>
    <s v="2/19/2023"/>
    <s v="12/18/2024"/>
    <x v="0"/>
    <n v="176"/>
    <x v="3"/>
    <n v="4"/>
    <n v="6"/>
    <b v="1"/>
    <n v="830"/>
    <n v="74"/>
    <x v="2"/>
    <s v="PayPal"/>
    <s v="German"/>
    <n v="66"/>
    <n v="3.5"/>
    <b v="1"/>
    <x v="0"/>
    <n v="2600"/>
    <s v="Tablet"/>
    <s v="35-44"/>
    <s v="Evening"/>
  </r>
  <r>
    <n v="7829"/>
    <s v="Brandon"/>
    <s v="10/18/2023"/>
    <s v="12/18/2024"/>
    <x v="0"/>
    <n v="482"/>
    <x v="5"/>
    <n v="1"/>
    <n v="4"/>
    <b v="1"/>
    <n v="770"/>
    <n v="129"/>
    <x v="1"/>
    <s v="PayPal"/>
    <s v="Mandarin"/>
    <n v="0"/>
    <n v="3.7"/>
    <b v="1"/>
    <x v="0"/>
    <n v="3247"/>
    <s v="Laptop"/>
    <s v="25-34"/>
    <s v="Morning"/>
  </r>
  <r>
    <n v="1715"/>
    <s v="Ryan"/>
    <s v="6/17/2024"/>
    <s v="12/4/2024"/>
    <x v="0"/>
    <n v="87"/>
    <x v="1"/>
    <n v="3"/>
    <n v="5"/>
    <b v="1"/>
    <n v="753"/>
    <n v="181"/>
    <x v="2"/>
    <s v="Debit Card"/>
    <s v="Hindi"/>
    <n v="51"/>
    <n v="3.1"/>
    <b v="1"/>
    <x v="0"/>
    <n v="941"/>
    <s v="Smartphone"/>
    <s v="18-24"/>
    <s v="Afternoon"/>
  </r>
  <r>
    <n v="2639"/>
    <s v="Steven"/>
    <s v="6/18/2024"/>
    <s v="12/7/2024"/>
    <x v="1"/>
    <n v="163"/>
    <x v="1"/>
    <n v="5"/>
    <n v="1"/>
    <b v="1"/>
    <n v="38"/>
    <n v="53"/>
    <x v="4"/>
    <s v="Debit Card"/>
    <s v="English"/>
    <n v="37"/>
    <n v="4.5999999999999996"/>
    <b v="0"/>
    <x v="0"/>
    <n v="1934"/>
    <s v="Smartphone"/>
    <s v="35-44"/>
    <s v="Evening"/>
  </r>
  <r>
    <n v="1801"/>
    <s v="Christine"/>
    <s v="1/14/2024"/>
    <s v="12/13/2024"/>
    <x v="1"/>
    <n v="419"/>
    <x v="4"/>
    <n v="4"/>
    <n v="5"/>
    <b v="0"/>
    <n v="386"/>
    <n v="122"/>
    <x v="5"/>
    <s v="Credit Card"/>
    <s v="German"/>
    <n v="9"/>
    <n v="4.5999999999999996"/>
    <b v="0"/>
    <x v="0"/>
    <n v="4650"/>
    <s v="Desktop"/>
    <s v="45-54"/>
    <s v="Late Night"/>
  </r>
  <r>
    <n v="9163"/>
    <s v="Martin"/>
    <s v="4/4/2023"/>
    <s v="11/27/2024"/>
    <x v="1"/>
    <n v="203"/>
    <x v="2"/>
    <n v="4"/>
    <n v="4"/>
    <b v="1"/>
    <n v="874"/>
    <n v="67"/>
    <x v="3"/>
    <s v="Debit Card"/>
    <s v="French"/>
    <n v="94"/>
    <n v="3.9"/>
    <b v="1"/>
    <x v="0"/>
    <n v="4450"/>
    <s v="Smartphone"/>
    <s v="35-44"/>
    <s v="Afternoon"/>
  </r>
  <r>
    <n v="1284"/>
    <s v="Michael"/>
    <s v="12/4/2024"/>
    <s v="12/1/2024"/>
    <x v="0"/>
    <n v="405"/>
    <x v="5"/>
    <n v="4"/>
    <n v="3"/>
    <b v="1"/>
    <n v="695"/>
    <n v="85"/>
    <x v="4"/>
    <s v="Credit Card"/>
    <s v="French"/>
    <n v="42"/>
    <n v="3.7"/>
    <b v="0"/>
    <x v="0"/>
    <n v="2395"/>
    <s v="Laptop"/>
    <s v="25-34"/>
    <s v="Morning"/>
  </r>
  <r>
    <n v="8774"/>
    <s v="Hunter"/>
    <s v="11/3/2023"/>
    <s v="12/8/2024"/>
    <x v="2"/>
    <n v="496"/>
    <x v="5"/>
    <n v="5"/>
    <n v="6"/>
    <b v="0"/>
    <n v="803"/>
    <n v="130"/>
    <x v="0"/>
    <s v="Cryptocurrency"/>
    <s v="French"/>
    <n v="4"/>
    <n v="4.8"/>
    <b v="0"/>
    <x v="0"/>
    <n v="4504"/>
    <s v="Smart TV"/>
    <s v="45-54"/>
    <s v="Morning"/>
  </r>
  <r>
    <n v="3866"/>
    <s v="Catherine"/>
    <s v="2/1/2024"/>
    <s v="11/28/2024"/>
    <x v="2"/>
    <n v="328"/>
    <x v="2"/>
    <n v="2"/>
    <n v="2"/>
    <b v="0"/>
    <n v="268"/>
    <n v="50"/>
    <x v="5"/>
    <s v="Debit Card"/>
    <s v="Mandarin"/>
    <n v="3"/>
    <n v="4.4000000000000004"/>
    <b v="1"/>
    <x v="0"/>
    <n v="3015"/>
    <s v="Laptop"/>
    <s v="18-24"/>
    <s v="Evening"/>
  </r>
  <r>
    <n v="4477"/>
    <s v="Christopher"/>
    <s v="4/28/2024"/>
    <s v="11/23/2024"/>
    <x v="0"/>
    <n v="85"/>
    <x v="1"/>
    <n v="5"/>
    <n v="1"/>
    <b v="0"/>
    <n v="429"/>
    <n v="52"/>
    <x v="2"/>
    <s v="PayPal"/>
    <s v="German"/>
    <n v="16"/>
    <n v="3.8"/>
    <b v="0"/>
    <x v="0"/>
    <n v="4971"/>
    <s v="Smartphone"/>
    <s v="45-54"/>
    <s v="Evening"/>
  </r>
  <r>
    <n v="4829"/>
    <s v="Jeff"/>
    <s v="9/21/2024"/>
    <s v="12/17/2024"/>
    <x v="1"/>
    <n v="386"/>
    <x v="2"/>
    <n v="3"/>
    <n v="4"/>
    <b v="0"/>
    <n v="62"/>
    <n v="50"/>
    <x v="5"/>
    <s v="Credit Card"/>
    <s v="Hindi"/>
    <n v="44"/>
    <n v="4.7"/>
    <b v="0"/>
    <x v="0"/>
    <n v="2377"/>
    <s v="Smartphone"/>
    <s v="35-44"/>
    <s v="Morning"/>
  </r>
  <r>
    <n v="1257"/>
    <s v="Daniel"/>
    <s v="2/8/2023"/>
    <s v="12/8/2024"/>
    <x v="0"/>
    <n v="245"/>
    <x v="0"/>
    <n v="3"/>
    <n v="4"/>
    <b v="0"/>
    <n v="831"/>
    <n v="15"/>
    <x v="1"/>
    <s v="PayPal"/>
    <s v="German"/>
    <n v="64"/>
    <n v="4.9000000000000004"/>
    <b v="0"/>
    <x v="0"/>
    <n v="212"/>
    <s v="Tablet"/>
    <s v="45-54"/>
    <s v="Afternoon"/>
  </r>
  <r>
    <n v="1897"/>
    <s v="Cathy"/>
    <s v="3/19/2023"/>
    <s v="12/16/2024"/>
    <x v="1"/>
    <n v="97"/>
    <x v="4"/>
    <n v="5"/>
    <n v="5"/>
    <b v="1"/>
    <n v="737"/>
    <n v="85"/>
    <x v="3"/>
    <s v="PayPal"/>
    <s v="French"/>
    <n v="80"/>
    <n v="3.6"/>
    <b v="1"/>
    <x v="0"/>
    <n v="188"/>
    <s v="Smartphone"/>
    <s v="55+"/>
    <s v="Afternoon"/>
  </r>
  <r>
    <n v="3603"/>
    <s v="Sylvia"/>
    <s v="4/4/2023"/>
    <s v="11/20/2024"/>
    <x v="0"/>
    <n v="216"/>
    <x v="3"/>
    <n v="4"/>
    <n v="3"/>
    <b v="1"/>
    <n v="923"/>
    <n v="143"/>
    <x v="0"/>
    <s v="Credit Card"/>
    <s v="Mandarin"/>
    <n v="20"/>
    <n v="3.4"/>
    <b v="0"/>
    <x v="0"/>
    <n v="4435"/>
    <s v="Desktop"/>
    <s v="55+"/>
    <s v="Late Night"/>
  </r>
  <r>
    <n v="9256"/>
    <s v="Daniel"/>
    <s v="2/7/2023"/>
    <s v="11/22/2024"/>
    <x v="0"/>
    <n v="331"/>
    <x v="6"/>
    <n v="5"/>
    <n v="1"/>
    <b v="0"/>
    <n v="85"/>
    <n v="117"/>
    <x v="6"/>
    <s v="Credit Card"/>
    <s v="French"/>
    <n v="21"/>
    <n v="4.8"/>
    <b v="1"/>
    <x v="0"/>
    <n v="1454"/>
    <s v="Smart TV"/>
    <s v="25-34"/>
    <s v="Afternoon"/>
  </r>
  <r>
    <n v="9469"/>
    <s v="William"/>
    <s v="6/10/2023"/>
    <s v="11/25/2024"/>
    <x v="1"/>
    <n v="451"/>
    <x v="2"/>
    <n v="2"/>
    <n v="3"/>
    <b v="0"/>
    <n v="59"/>
    <n v="38"/>
    <x v="5"/>
    <s v="Credit Card"/>
    <s v="German"/>
    <n v="94"/>
    <n v="3"/>
    <b v="1"/>
    <x v="0"/>
    <n v="2841"/>
    <s v="Laptop"/>
    <s v="45-54"/>
    <s v="Evening"/>
  </r>
  <r>
    <n v="7136"/>
    <s v="Jessica"/>
    <s v="5/19/2024"/>
    <s v="12/14/2024"/>
    <x v="0"/>
    <n v="326"/>
    <x v="0"/>
    <n v="5"/>
    <n v="1"/>
    <b v="0"/>
    <n v="590"/>
    <n v="105"/>
    <x v="6"/>
    <s v="PayPal"/>
    <s v="Hindi"/>
    <n v="56"/>
    <n v="3.3"/>
    <b v="0"/>
    <x v="0"/>
    <n v="1626"/>
    <s v="Smartphone"/>
    <s v="25-34"/>
    <s v="Afternoon"/>
  </r>
  <r>
    <n v="2321"/>
    <s v="Joseph"/>
    <s v="2/20/2024"/>
    <s v="12/14/2024"/>
    <x v="2"/>
    <n v="358"/>
    <x v="1"/>
    <n v="3"/>
    <n v="1"/>
    <b v="0"/>
    <n v="348"/>
    <n v="49"/>
    <x v="6"/>
    <s v="Debit Card"/>
    <s v="Hindi"/>
    <n v="14"/>
    <n v="4.2"/>
    <b v="0"/>
    <x v="0"/>
    <n v="111"/>
    <s v="Desktop"/>
    <s v="35-44"/>
    <s v="Morning"/>
  </r>
  <r>
    <n v="4243"/>
    <s v="Christopher"/>
    <s v="3/13/2023"/>
    <s v="11/29/2024"/>
    <x v="2"/>
    <n v="91"/>
    <x v="0"/>
    <n v="2"/>
    <n v="1"/>
    <b v="1"/>
    <n v="561"/>
    <n v="153"/>
    <x v="1"/>
    <s v="Cryptocurrency"/>
    <s v="English"/>
    <n v="7"/>
    <n v="4.0999999999999996"/>
    <b v="0"/>
    <x v="0"/>
    <n v="450"/>
    <s v="Tablet"/>
    <s v="55+"/>
    <s v="Morning"/>
  </r>
  <r>
    <n v="8015"/>
    <s v="Laurie"/>
    <s v="10/28/2023"/>
    <s v="12/18/2024"/>
    <x v="0"/>
    <n v="478"/>
    <x v="0"/>
    <n v="2"/>
    <n v="2"/>
    <b v="1"/>
    <n v="214"/>
    <n v="191"/>
    <x v="2"/>
    <s v="Debit Card"/>
    <s v="Spanish"/>
    <n v="44"/>
    <n v="3.6"/>
    <b v="0"/>
    <x v="0"/>
    <n v="3325"/>
    <s v="Desktop"/>
    <s v="35-44"/>
    <s v="Afternoon"/>
  </r>
  <r>
    <n v="3440"/>
    <s v="William"/>
    <s v="2/25/2023"/>
    <s v="11/22/2024"/>
    <x v="0"/>
    <n v="16"/>
    <x v="3"/>
    <n v="3"/>
    <n v="4"/>
    <b v="0"/>
    <n v="964"/>
    <n v="111"/>
    <x v="6"/>
    <s v="PayPal"/>
    <s v="Mandarin"/>
    <n v="52"/>
    <n v="3.1"/>
    <b v="1"/>
    <x v="0"/>
    <n v="3059"/>
    <s v="Tablet"/>
    <s v="18-24"/>
    <s v="Morning"/>
  </r>
  <r>
    <n v="9914"/>
    <s v="Courtney"/>
    <s v="10/17/2023"/>
    <s v="12/8/2024"/>
    <x v="1"/>
    <n v="44"/>
    <x v="5"/>
    <n v="2"/>
    <n v="1"/>
    <b v="1"/>
    <n v="897"/>
    <n v="62"/>
    <x v="5"/>
    <s v="PayPal"/>
    <s v="English"/>
    <n v="18"/>
    <n v="4.4000000000000004"/>
    <b v="0"/>
    <x v="0"/>
    <n v="1065"/>
    <s v="Smartphone"/>
    <s v="35-44"/>
    <s v="Afternoon"/>
  </r>
  <r>
    <n v="5045"/>
    <s v="Ashley"/>
    <s v="8/25/2024"/>
    <s v="11/21/2024"/>
    <x v="1"/>
    <n v="100"/>
    <x v="5"/>
    <n v="4"/>
    <n v="1"/>
    <b v="1"/>
    <n v="983"/>
    <n v="191"/>
    <x v="6"/>
    <s v="PayPal"/>
    <s v="Mandarin"/>
    <n v="53"/>
    <n v="4.5"/>
    <b v="0"/>
    <x v="0"/>
    <n v="2575"/>
    <s v="Tablet"/>
    <s v="18-24"/>
    <s v="Afternoon"/>
  </r>
  <r>
    <n v="1379"/>
    <s v="Erin"/>
    <s v="4/19/2023"/>
    <s v="12/5/2024"/>
    <x v="1"/>
    <n v="44"/>
    <x v="1"/>
    <n v="5"/>
    <n v="4"/>
    <b v="1"/>
    <n v="432"/>
    <n v="73"/>
    <x v="2"/>
    <s v="PayPal"/>
    <s v="English"/>
    <n v="88"/>
    <n v="4.5999999999999996"/>
    <b v="0"/>
    <x v="0"/>
    <n v="1690"/>
    <s v="Laptop"/>
    <s v="35-44"/>
    <s v="Evening"/>
  </r>
  <r>
    <n v="6099"/>
    <s v="Danielle"/>
    <s v="2/23/2024"/>
    <s v="11/27/2024"/>
    <x v="1"/>
    <n v="37"/>
    <x v="5"/>
    <n v="3"/>
    <n v="1"/>
    <b v="1"/>
    <n v="881"/>
    <n v="189"/>
    <x v="1"/>
    <s v="Debit Card"/>
    <s v="French"/>
    <n v="32"/>
    <n v="3.9"/>
    <b v="0"/>
    <x v="0"/>
    <n v="1382"/>
    <s v="Smartphone"/>
    <s v="35-44"/>
    <s v="Morning"/>
  </r>
  <r>
    <n v="4696"/>
    <s v="Alexander"/>
    <s v="6/18/2023"/>
    <s v="12/4/2024"/>
    <x v="2"/>
    <n v="48"/>
    <x v="0"/>
    <n v="5"/>
    <n v="2"/>
    <b v="0"/>
    <n v="331"/>
    <n v="93"/>
    <x v="0"/>
    <s v="Cryptocurrency"/>
    <s v="French"/>
    <n v="66"/>
    <n v="3.7"/>
    <b v="0"/>
    <x v="0"/>
    <n v="1050"/>
    <s v="Laptop"/>
    <s v="25-34"/>
    <s v="Late Night"/>
  </r>
  <r>
    <n v="4808"/>
    <s v="Amanda"/>
    <s v="3/26/2024"/>
    <s v="11/27/2024"/>
    <x v="0"/>
    <n v="371"/>
    <x v="6"/>
    <n v="1"/>
    <n v="1"/>
    <b v="1"/>
    <n v="819"/>
    <n v="71"/>
    <x v="1"/>
    <s v="PayPal"/>
    <s v="Spanish"/>
    <n v="36"/>
    <n v="4.0999999999999996"/>
    <b v="1"/>
    <x v="0"/>
    <n v="2328"/>
    <s v="Desktop"/>
    <s v="45-54"/>
    <s v="Late Night"/>
  </r>
  <r>
    <n v="3633"/>
    <s v="Randy"/>
    <s v="12/18/2024"/>
    <s v="12/10/2024"/>
    <x v="0"/>
    <n v="176"/>
    <x v="0"/>
    <n v="5"/>
    <n v="1"/>
    <b v="1"/>
    <n v="936"/>
    <n v="11"/>
    <x v="6"/>
    <s v="Cryptocurrency"/>
    <s v="English"/>
    <n v="42"/>
    <n v="3.2"/>
    <b v="0"/>
    <x v="0"/>
    <n v="4414"/>
    <s v="Smartphone"/>
    <s v="35-44"/>
    <s v="Late Night"/>
  </r>
  <r>
    <n v="4979"/>
    <s v="Tony"/>
    <s v="11/16/2024"/>
    <s v="11/24/2024"/>
    <x v="2"/>
    <n v="312"/>
    <x v="1"/>
    <n v="4"/>
    <n v="4"/>
    <b v="0"/>
    <n v="321"/>
    <n v="19"/>
    <x v="4"/>
    <s v="PayPal"/>
    <s v="Spanish"/>
    <n v="18"/>
    <n v="4.3"/>
    <b v="1"/>
    <x v="0"/>
    <n v="3980"/>
    <s v="Laptop"/>
    <s v="25-34"/>
    <s v="Evening"/>
  </r>
  <r>
    <n v="2214"/>
    <s v="Michelle"/>
    <s v="10/21/2024"/>
    <s v="11/24/2024"/>
    <x v="0"/>
    <n v="375"/>
    <x v="6"/>
    <n v="1"/>
    <n v="1"/>
    <b v="1"/>
    <n v="244"/>
    <n v="106"/>
    <x v="3"/>
    <s v="PayPal"/>
    <s v="French"/>
    <n v="16"/>
    <n v="3.9"/>
    <b v="1"/>
    <x v="0"/>
    <n v="3596"/>
    <s v="Smartphone"/>
    <s v="25-34"/>
    <s v="Late Night"/>
  </r>
  <r>
    <n v="6606"/>
    <s v="Danielle"/>
    <s v="1/26/2024"/>
    <s v="11/29/2024"/>
    <x v="2"/>
    <n v="134"/>
    <x v="2"/>
    <n v="3"/>
    <n v="5"/>
    <b v="1"/>
    <n v="826"/>
    <n v="160"/>
    <x v="6"/>
    <s v="Cryptocurrency"/>
    <s v="English"/>
    <n v="96"/>
    <n v="3.6"/>
    <b v="1"/>
    <x v="0"/>
    <n v="1150"/>
    <s v="Smartphone"/>
    <s v="25-34"/>
    <s v="Late Night"/>
  </r>
  <r>
    <n v="4246"/>
    <s v="Jacob"/>
    <s v="9/24/2023"/>
    <s v="12/15/2024"/>
    <x v="0"/>
    <n v="91"/>
    <x v="1"/>
    <n v="5"/>
    <n v="1"/>
    <b v="0"/>
    <n v="159"/>
    <n v="14"/>
    <x v="2"/>
    <s v="PayPal"/>
    <s v="Spanish"/>
    <n v="85"/>
    <n v="4.4000000000000004"/>
    <b v="0"/>
    <x v="0"/>
    <n v="1858"/>
    <s v="Smart TV"/>
    <s v="35-44"/>
    <s v="Late Night"/>
  </r>
  <r>
    <n v="2836"/>
    <s v="Samantha"/>
    <s v="2/7/2024"/>
    <s v="12/17/2024"/>
    <x v="0"/>
    <n v="359"/>
    <x v="4"/>
    <n v="2"/>
    <n v="6"/>
    <b v="0"/>
    <n v="305"/>
    <n v="81"/>
    <x v="4"/>
    <s v="Cryptocurrency"/>
    <s v="German"/>
    <n v="28"/>
    <n v="3.3"/>
    <b v="0"/>
    <x v="0"/>
    <n v="1926"/>
    <s v="Desktop"/>
    <s v="55+"/>
    <s v="Morning"/>
  </r>
  <r>
    <n v="6963"/>
    <s v="Chris"/>
    <s v="7/6/2023"/>
    <s v="11/29/2024"/>
    <x v="2"/>
    <n v="172"/>
    <x v="5"/>
    <n v="2"/>
    <n v="6"/>
    <b v="0"/>
    <n v="841"/>
    <n v="83"/>
    <x v="2"/>
    <s v="PayPal"/>
    <s v="French"/>
    <n v="44"/>
    <n v="5"/>
    <b v="1"/>
    <x v="0"/>
    <n v="2933"/>
    <s v="Tablet"/>
    <s v="25-34"/>
    <s v="Evening"/>
  </r>
  <r>
    <n v="2243"/>
    <s v="Sherri"/>
    <s v="7/17/2024"/>
    <s v="12/2/2024"/>
    <x v="1"/>
    <n v="490"/>
    <x v="5"/>
    <n v="3"/>
    <n v="3"/>
    <b v="1"/>
    <n v="123"/>
    <n v="183"/>
    <x v="6"/>
    <s v="Cryptocurrency"/>
    <s v="German"/>
    <n v="45"/>
    <n v="4.4000000000000004"/>
    <b v="0"/>
    <x v="0"/>
    <n v="2397"/>
    <s v="Desktop"/>
    <s v="18-24"/>
    <s v="Evening"/>
  </r>
  <r>
    <n v="5081"/>
    <s v="Angela"/>
    <s v="10/27/2024"/>
    <s v="11/20/2024"/>
    <x v="1"/>
    <n v="16"/>
    <x v="6"/>
    <n v="1"/>
    <n v="5"/>
    <b v="1"/>
    <n v="803"/>
    <n v="196"/>
    <x v="4"/>
    <s v="Cryptocurrency"/>
    <s v="Hindi"/>
    <n v="90"/>
    <n v="4.3"/>
    <b v="1"/>
    <x v="0"/>
    <n v="1946"/>
    <s v="Smart TV"/>
    <s v="45-54"/>
    <s v="Late Night"/>
  </r>
  <r>
    <n v="4171"/>
    <s v="John"/>
    <s v="7/4/2024"/>
    <s v="12/14/2024"/>
    <x v="1"/>
    <n v="291"/>
    <x v="2"/>
    <n v="2"/>
    <n v="1"/>
    <b v="1"/>
    <n v="380"/>
    <n v="106"/>
    <x v="1"/>
    <s v="PayPal"/>
    <s v="Spanish"/>
    <n v="22"/>
    <n v="4.0999999999999996"/>
    <b v="0"/>
    <x v="0"/>
    <n v="2576"/>
    <s v="Smart TV"/>
    <s v="45-54"/>
    <s v="Evening"/>
  </r>
  <r>
    <n v="7399"/>
    <s v="Katherine"/>
    <s v="8/13/2024"/>
    <s v="12/9/2024"/>
    <x v="1"/>
    <n v="119"/>
    <x v="6"/>
    <n v="2"/>
    <n v="5"/>
    <b v="1"/>
    <n v="344"/>
    <n v="93"/>
    <x v="5"/>
    <s v="Debit Card"/>
    <s v="Hindi"/>
    <n v="0"/>
    <n v="4.2"/>
    <b v="0"/>
    <x v="0"/>
    <n v="2259"/>
    <s v="Tablet"/>
    <s v="45-54"/>
    <s v="Late Night"/>
  </r>
  <r>
    <n v="1110"/>
    <s v="April"/>
    <s v="5/5/2024"/>
    <s v="12/4/2024"/>
    <x v="1"/>
    <n v="35"/>
    <x v="0"/>
    <n v="2"/>
    <n v="3"/>
    <b v="1"/>
    <n v="908"/>
    <n v="128"/>
    <x v="0"/>
    <s v="PayPal"/>
    <s v="Spanish"/>
    <n v="86"/>
    <n v="3.2"/>
    <b v="1"/>
    <x v="0"/>
    <n v="1068"/>
    <s v="Tablet"/>
    <s v="35-44"/>
    <s v="Evening"/>
  </r>
  <r>
    <n v="5630"/>
    <s v="Francis"/>
    <s v="12/4/2023"/>
    <s v="11/24/2024"/>
    <x v="0"/>
    <n v="88"/>
    <x v="1"/>
    <n v="4"/>
    <n v="6"/>
    <b v="1"/>
    <n v="782"/>
    <n v="180"/>
    <x v="0"/>
    <s v="Debit Card"/>
    <s v="French"/>
    <n v="86"/>
    <n v="5"/>
    <b v="1"/>
    <x v="0"/>
    <n v="2928"/>
    <s v="Smart TV"/>
    <s v="45-54"/>
    <s v="Late Night"/>
  </r>
  <r>
    <n v="9430"/>
    <s v="Katie"/>
    <s v="11/3/2023"/>
    <s v="11/21/2024"/>
    <x v="0"/>
    <n v="312"/>
    <x v="2"/>
    <n v="4"/>
    <n v="1"/>
    <b v="0"/>
    <n v="769"/>
    <n v="140"/>
    <x v="2"/>
    <s v="Debit Card"/>
    <s v="Mandarin"/>
    <n v="94"/>
    <n v="4.8"/>
    <b v="1"/>
    <x v="0"/>
    <n v="3674"/>
    <s v="Smart TV"/>
    <s v="45-54"/>
    <s v="Evening"/>
  </r>
  <r>
    <n v="7436"/>
    <s v="Natasha"/>
    <s v="2/22/2024"/>
    <s v="12/17/2024"/>
    <x v="2"/>
    <n v="238"/>
    <x v="2"/>
    <n v="4"/>
    <n v="1"/>
    <b v="1"/>
    <n v="233"/>
    <n v="102"/>
    <x v="1"/>
    <s v="Debit Card"/>
    <s v="Hindi"/>
    <n v="78"/>
    <n v="3.1"/>
    <b v="0"/>
    <x v="0"/>
    <n v="130"/>
    <s v="Smart TV"/>
    <s v="55+"/>
    <s v="Late Night"/>
  </r>
  <r>
    <n v="2147"/>
    <s v="Julie"/>
    <s v="1/12/2024"/>
    <s v="12/11/2024"/>
    <x v="1"/>
    <n v="132"/>
    <x v="0"/>
    <n v="4"/>
    <n v="6"/>
    <b v="1"/>
    <n v="170"/>
    <n v="164"/>
    <x v="6"/>
    <s v="Debit Card"/>
    <s v="English"/>
    <n v="71"/>
    <n v="3.3"/>
    <b v="1"/>
    <x v="0"/>
    <n v="4873"/>
    <s v="Laptop"/>
    <s v="45-54"/>
    <s v="Morning"/>
  </r>
  <r>
    <n v="3264"/>
    <s v="Brittany"/>
    <s v="5/14/2023"/>
    <s v="12/9/2024"/>
    <x v="1"/>
    <n v="456"/>
    <x v="5"/>
    <n v="1"/>
    <n v="6"/>
    <b v="1"/>
    <n v="945"/>
    <n v="114"/>
    <x v="2"/>
    <s v="Credit Card"/>
    <s v="German"/>
    <n v="44"/>
    <n v="3"/>
    <b v="0"/>
    <x v="0"/>
    <n v="96"/>
    <s v="Smartphone"/>
    <s v="55+"/>
    <s v="Late Night"/>
  </r>
  <r>
    <n v="1214"/>
    <s v="Jaime"/>
    <s v="6/8/2023"/>
    <s v="12/11/2024"/>
    <x v="1"/>
    <n v="281"/>
    <x v="0"/>
    <n v="5"/>
    <n v="6"/>
    <b v="1"/>
    <n v="945"/>
    <n v="108"/>
    <x v="5"/>
    <s v="PayPal"/>
    <s v="English"/>
    <n v="98"/>
    <n v="3.8"/>
    <b v="1"/>
    <x v="0"/>
    <n v="110"/>
    <s v="Laptop"/>
    <s v="18-24"/>
    <s v="Afternoon"/>
  </r>
  <r>
    <n v="6050"/>
    <s v="Emma"/>
    <s v="8/8/2024"/>
    <s v="11/23/2024"/>
    <x v="1"/>
    <n v="281"/>
    <x v="4"/>
    <n v="5"/>
    <n v="3"/>
    <b v="0"/>
    <n v="217"/>
    <n v="162"/>
    <x v="0"/>
    <s v="Debit Card"/>
    <s v="Mandarin"/>
    <n v="0"/>
    <n v="3.4"/>
    <b v="0"/>
    <x v="0"/>
    <n v="225"/>
    <s v="Smartphone"/>
    <s v="45-54"/>
    <s v="Late Night"/>
  </r>
  <r>
    <n v="7395"/>
    <s v="Stephanie"/>
    <s v="11/26/2023"/>
    <s v="12/5/2024"/>
    <x v="1"/>
    <n v="73"/>
    <x v="0"/>
    <n v="1"/>
    <n v="1"/>
    <b v="1"/>
    <n v="664"/>
    <n v="123"/>
    <x v="4"/>
    <s v="Debit Card"/>
    <s v="German"/>
    <n v="70"/>
    <n v="4.4000000000000004"/>
    <b v="1"/>
    <x v="0"/>
    <n v="4083"/>
    <s v="Smart TV"/>
    <s v="25-34"/>
    <s v="Late Night"/>
  </r>
  <r>
    <n v="3904"/>
    <s v="John"/>
    <s v="6/18/2024"/>
    <s v="12/9/2024"/>
    <x v="1"/>
    <n v="365"/>
    <x v="4"/>
    <n v="3"/>
    <n v="1"/>
    <b v="1"/>
    <n v="679"/>
    <n v="1"/>
    <x v="6"/>
    <s v="Debit Card"/>
    <s v="French"/>
    <n v="100"/>
    <n v="4.7"/>
    <b v="0"/>
    <x v="0"/>
    <n v="2714"/>
    <s v="Tablet"/>
    <s v="35-44"/>
    <s v="Evening"/>
  </r>
  <r>
    <n v="6545"/>
    <s v="Elizabeth"/>
    <s v="6/13/2024"/>
    <s v="12/8/2024"/>
    <x v="0"/>
    <n v="61"/>
    <x v="1"/>
    <n v="1"/>
    <n v="5"/>
    <b v="1"/>
    <n v="242"/>
    <n v="200"/>
    <x v="5"/>
    <s v="Cryptocurrency"/>
    <s v="Mandarin"/>
    <n v="53"/>
    <n v="4.8"/>
    <b v="1"/>
    <x v="0"/>
    <n v="674"/>
    <s v="Laptop"/>
    <s v="35-44"/>
    <s v="Late Night"/>
  </r>
  <r>
    <n v="3131"/>
    <s v="James"/>
    <s v="6/11/2023"/>
    <s v="11/21/2024"/>
    <x v="2"/>
    <n v="399"/>
    <x v="2"/>
    <n v="3"/>
    <n v="5"/>
    <b v="0"/>
    <n v="541"/>
    <n v="158"/>
    <x v="2"/>
    <s v="Debit Card"/>
    <s v="French"/>
    <n v="4"/>
    <n v="4.9000000000000004"/>
    <b v="1"/>
    <x v="0"/>
    <n v="948"/>
    <s v="Laptop"/>
    <s v="55+"/>
    <s v="Morning"/>
  </r>
  <r>
    <n v="8589"/>
    <s v="Kayla"/>
    <s v="1/19/2023"/>
    <s v="11/20/2024"/>
    <x v="1"/>
    <n v="102"/>
    <x v="6"/>
    <n v="2"/>
    <n v="1"/>
    <b v="1"/>
    <n v="108"/>
    <n v="105"/>
    <x v="6"/>
    <s v="PayPal"/>
    <s v="English"/>
    <n v="76"/>
    <n v="4.7"/>
    <b v="0"/>
    <x v="0"/>
    <n v="933"/>
    <s v="Desktop"/>
    <s v="35-44"/>
    <s v="Afternoon"/>
  </r>
  <r>
    <n v="2908"/>
    <s v="Anthony"/>
    <s v="9/26/2024"/>
    <s v="11/22/2024"/>
    <x v="1"/>
    <n v="88"/>
    <x v="2"/>
    <n v="4"/>
    <n v="2"/>
    <b v="1"/>
    <n v="343"/>
    <n v="163"/>
    <x v="6"/>
    <s v="Cryptocurrency"/>
    <s v="German"/>
    <n v="89"/>
    <n v="5"/>
    <b v="1"/>
    <x v="0"/>
    <n v="2914"/>
    <s v="Smart TV"/>
    <s v="55+"/>
    <s v="Evening"/>
  </r>
  <r>
    <n v="5209"/>
    <s v="Melissa"/>
    <s v="5/10/2023"/>
    <s v="11/19/2024"/>
    <x v="1"/>
    <n v="92"/>
    <x v="6"/>
    <n v="5"/>
    <n v="3"/>
    <b v="1"/>
    <n v="477"/>
    <n v="38"/>
    <x v="6"/>
    <s v="Credit Card"/>
    <s v="English"/>
    <n v="71"/>
    <n v="3.9"/>
    <b v="1"/>
    <x v="0"/>
    <n v="3928"/>
    <s v="Smartphone"/>
    <s v="45-54"/>
    <s v="Evening"/>
  </r>
  <r>
    <n v="2319"/>
    <s v="Natalie"/>
    <s v="6/1/2023"/>
    <s v="11/20/2024"/>
    <x v="2"/>
    <n v="295"/>
    <x v="1"/>
    <n v="5"/>
    <n v="4"/>
    <b v="0"/>
    <n v="767"/>
    <n v="190"/>
    <x v="6"/>
    <s v="Credit Card"/>
    <s v="Spanish"/>
    <n v="7"/>
    <n v="4.0999999999999996"/>
    <b v="0"/>
    <x v="0"/>
    <n v="2559"/>
    <s v="Smartphone"/>
    <s v="35-44"/>
    <s v="Evening"/>
  </r>
  <r>
    <n v="9026"/>
    <s v="Courtney"/>
    <s v="5/3/2024"/>
    <s v="11/22/2024"/>
    <x v="1"/>
    <n v="139"/>
    <x v="5"/>
    <n v="1"/>
    <n v="5"/>
    <b v="1"/>
    <n v="12"/>
    <n v="9"/>
    <x v="2"/>
    <s v="Credit Card"/>
    <s v="Spanish"/>
    <n v="21"/>
    <n v="4.8"/>
    <b v="1"/>
    <x v="0"/>
    <n v="2571"/>
    <s v="Tablet"/>
    <s v="35-44"/>
    <s v="Evening"/>
  </r>
  <r>
    <n v="2723"/>
    <s v="Briana"/>
    <s v="9/1/2023"/>
    <s v="11/24/2024"/>
    <x v="2"/>
    <n v="416"/>
    <x v="0"/>
    <n v="1"/>
    <n v="2"/>
    <b v="1"/>
    <n v="920"/>
    <n v="79"/>
    <x v="3"/>
    <s v="Debit Card"/>
    <s v="French"/>
    <n v="20"/>
    <n v="4.4000000000000004"/>
    <b v="0"/>
    <x v="0"/>
    <n v="3834"/>
    <s v="Smartphone"/>
    <s v="55+"/>
    <s v="Evening"/>
  </r>
  <r>
    <n v="5487"/>
    <s v="Lisa"/>
    <s v="3/25/2024"/>
    <s v="12/16/2024"/>
    <x v="0"/>
    <n v="173"/>
    <x v="5"/>
    <n v="2"/>
    <n v="2"/>
    <b v="0"/>
    <n v="819"/>
    <n v="174"/>
    <x v="0"/>
    <s v="PayPal"/>
    <s v="Hindi"/>
    <n v="34"/>
    <n v="4.0999999999999996"/>
    <b v="0"/>
    <x v="0"/>
    <n v="4714"/>
    <s v="Laptop"/>
    <s v="25-34"/>
    <s v="Evening"/>
  </r>
  <r>
    <n v="4656"/>
    <s v="Kayla"/>
    <s v="5/22/2023"/>
    <s v="11/29/2024"/>
    <x v="0"/>
    <n v="75"/>
    <x v="0"/>
    <n v="3"/>
    <n v="5"/>
    <b v="0"/>
    <n v="607"/>
    <n v="94"/>
    <x v="1"/>
    <s v="Cryptocurrency"/>
    <s v="German"/>
    <n v="57"/>
    <n v="3.8"/>
    <b v="1"/>
    <x v="0"/>
    <n v="4800"/>
    <s v="Smart TV"/>
    <s v="25-34"/>
    <s v="Afternoon"/>
  </r>
  <r>
    <n v="5718"/>
    <s v="Bradley"/>
    <s v="6/14/2024"/>
    <s v="11/28/2024"/>
    <x v="2"/>
    <n v="173"/>
    <x v="2"/>
    <n v="1"/>
    <n v="6"/>
    <b v="1"/>
    <n v="346"/>
    <n v="76"/>
    <x v="1"/>
    <s v="PayPal"/>
    <s v="Spanish"/>
    <n v="28"/>
    <n v="3.3"/>
    <b v="0"/>
    <x v="0"/>
    <n v="1610"/>
    <s v="Smartphone"/>
    <s v="45-54"/>
    <s v="Afternoon"/>
  </r>
  <r>
    <n v="1215"/>
    <s v="Devin"/>
    <s v="8/17/2023"/>
    <s v="11/27/2024"/>
    <x v="0"/>
    <n v="421"/>
    <x v="3"/>
    <n v="3"/>
    <n v="1"/>
    <b v="1"/>
    <n v="668"/>
    <n v="17"/>
    <x v="1"/>
    <s v="Credit Card"/>
    <s v="Spanish"/>
    <n v="7"/>
    <n v="4"/>
    <b v="1"/>
    <x v="0"/>
    <n v="2780"/>
    <s v="Tablet"/>
    <s v="25-34"/>
    <s v="Evening"/>
  </r>
  <r>
    <n v="3427"/>
    <s v="Eric"/>
    <s v="12/10/2023"/>
    <s v="12/7/2024"/>
    <x v="2"/>
    <n v="29"/>
    <x v="2"/>
    <n v="5"/>
    <n v="2"/>
    <b v="1"/>
    <n v="317"/>
    <n v="116"/>
    <x v="0"/>
    <s v="Credit Card"/>
    <s v="German"/>
    <n v="78"/>
    <n v="3.8"/>
    <b v="1"/>
    <x v="0"/>
    <n v="639"/>
    <s v="Tablet"/>
    <s v="25-34"/>
    <s v="Morning"/>
  </r>
  <r>
    <n v="2428"/>
    <s v="Brian"/>
    <s v="2/27/2024"/>
    <s v="11/21/2024"/>
    <x v="0"/>
    <n v="180"/>
    <x v="5"/>
    <n v="2"/>
    <n v="4"/>
    <b v="1"/>
    <n v="297"/>
    <n v="19"/>
    <x v="6"/>
    <s v="Credit Card"/>
    <s v="Hindi"/>
    <n v="84"/>
    <n v="4.9000000000000004"/>
    <b v="0"/>
    <x v="0"/>
    <n v="1960"/>
    <s v="Smartphone"/>
    <s v="18-24"/>
    <s v="Afternoon"/>
  </r>
  <r>
    <n v="1947"/>
    <s v="Ann"/>
    <s v="9/1/2024"/>
    <s v="11/24/2024"/>
    <x v="1"/>
    <n v="469"/>
    <x v="0"/>
    <n v="4"/>
    <n v="6"/>
    <b v="1"/>
    <n v="866"/>
    <n v="120"/>
    <x v="1"/>
    <s v="Credit Card"/>
    <s v="English"/>
    <n v="92"/>
    <n v="3.6"/>
    <b v="1"/>
    <x v="0"/>
    <n v="1764"/>
    <s v="Smart TV"/>
    <s v="18-24"/>
    <s v="Late Night"/>
  </r>
  <r>
    <n v="5036"/>
    <s v="Andrew"/>
    <s v="8/16/2024"/>
    <s v="11/29/2024"/>
    <x v="2"/>
    <n v="381"/>
    <x v="4"/>
    <n v="5"/>
    <n v="1"/>
    <b v="1"/>
    <n v="286"/>
    <n v="121"/>
    <x v="1"/>
    <s v="Cryptocurrency"/>
    <s v="French"/>
    <n v="57"/>
    <n v="4.0999999999999996"/>
    <b v="1"/>
    <x v="0"/>
    <n v="967"/>
    <s v="Smartphone"/>
    <s v="18-24"/>
    <s v="Afternoon"/>
  </r>
  <r>
    <n v="5857"/>
    <s v="Jennifer"/>
    <s v="12/5/2024"/>
    <s v="12/15/2024"/>
    <x v="2"/>
    <n v="263"/>
    <x v="4"/>
    <n v="5"/>
    <n v="5"/>
    <b v="0"/>
    <n v="95"/>
    <n v="149"/>
    <x v="5"/>
    <s v="Credit Card"/>
    <s v="French"/>
    <n v="17"/>
    <n v="4"/>
    <b v="1"/>
    <x v="0"/>
    <n v="2086"/>
    <s v="Smart TV"/>
    <s v="55+"/>
    <s v="Afternoon"/>
  </r>
  <r>
    <n v="8770"/>
    <s v="Mark"/>
    <s v="8/12/2023"/>
    <s v="11/21/2024"/>
    <x v="0"/>
    <n v="48"/>
    <x v="1"/>
    <n v="4"/>
    <n v="2"/>
    <b v="0"/>
    <n v="938"/>
    <n v="92"/>
    <x v="1"/>
    <s v="Cryptocurrency"/>
    <s v="French"/>
    <n v="99"/>
    <n v="4.2"/>
    <b v="1"/>
    <x v="0"/>
    <n v="3288"/>
    <s v="Smart TV"/>
    <s v="55+"/>
    <s v="Late Night"/>
  </r>
  <r>
    <n v="4118"/>
    <s v="Valerie"/>
    <s v="5/16/2023"/>
    <s v="11/19/2024"/>
    <x v="1"/>
    <n v="447"/>
    <x v="3"/>
    <n v="3"/>
    <n v="4"/>
    <b v="0"/>
    <n v="264"/>
    <n v="55"/>
    <x v="4"/>
    <s v="PayPal"/>
    <s v="Mandarin"/>
    <n v="58"/>
    <n v="3.6"/>
    <b v="0"/>
    <x v="0"/>
    <n v="1486"/>
    <s v="Smartphone"/>
    <s v="55+"/>
    <s v="Afternoon"/>
  </r>
  <r>
    <n v="7162"/>
    <s v="Carrie"/>
    <s v="8/21/2024"/>
    <s v="12/14/2024"/>
    <x v="2"/>
    <n v="415"/>
    <x v="2"/>
    <n v="1"/>
    <n v="3"/>
    <b v="1"/>
    <n v="44"/>
    <n v="10"/>
    <x v="6"/>
    <s v="Debit Card"/>
    <s v="French"/>
    <n v="91"/>
    <n v="3.3"/>
    <b v="0"/>
    <x v="0"/>
    <n v="223"/>
    <s v="Smart TV"/>
    <s v="55+"/>
    <s v="Afternoon"/>
  </r>
  <r>
    <n v="9278"/>
    <s v="Joseph"/>
    <s v="9/19/2024"/>
    <s v="12/14/2024"/>
    <x v="0"/>
    <n v="429"/>
    <x v="1"/>
    <n v="5"/>
    <n v="4"/>
    <b v="0"/>
    <n v="944"/>
    <n v="165"/>
    <x v="6"/>
    <s v="PayPal"/>
    <s v="French"/>
    <n v="12"/>
    <n v="4.7"/>
    <b v="1"/>
    <x v="0"/>
    <n v="2394"/>
    <s v="Tablet"/>
    <s v="45-54"/>
    <s v="Morning"/>
  </r>
  <r>
    <n v="5406"/>
    <s v="Randall"/>
    <s v="10/12/2024"/>
    <s v="12/7/2024"/>
    <x v="0"/>
    <n v="26"/>
    <x v="1"/>
    <n v="5"/>
    <n v="5"/>
    <b v="0"/>
    <n v="542"/>
    <n v="152"/>
    <x v="1"/>
    <s v="Credit Card"/>
    <s v="Mandarin"/>
    <n v="6"/>
    <n v="3.1"/>
    <b v="0"/>
    <x v="0"/>
    <n v="4329"/>
    <s v="Smartphone"/>
    <s v="18-24"/>
    <s v="Morning"/>
  </r>
  <r>
    <n v="4641"/>
    <s v="Danielle"/>
    <s v="9/12/2024"/>
    <s v="12/8/2024"/>
    <x v="2"/>
    <n v="101"/>
    <x v="6"/>
    <n v="4"/>
    <n v="6"/>
    <b v="1"/>
    <n v="350"/>
    <n v="17"/>
    <x v="4"/>
    <s v="PayPal"/>
    <s v="Mandarin"/>
    <n v="11"/>
    <n v="3.4"/>
    <b v="1"/>
    <x v="0"/>
    <n v="2193"/>
    <s v="Tablet"/>
    <s v="35-44"/>
    <s v="Afternoon"/>
  </r>
  <r>
    <n v="3969"/>
    <s v="Katie"/>
    <s v="5/23/2023"/>
    <s v="12/12/2024"/>
    <x v="2"/>
    <n v="461"/>
    <x v="2"/>
    <n v="2"/>
    <n v="6"/>
    <b v="1"/>
    <n v="31"/>
    <n v="173"/>
    <x v="1"/>
    <s v="PayPal"/>
    <s v="Spanish"/>
    <n v="84"/>
    <n v="3.5"/>
    <b v="1"/>
    <x v="0"/>
    <n v="3730"/>
    <s v="Tablet"/>
    <s v="25-34"/>
    <s v="Morning"/>
  </r>
  <r>
    <n v="3078"/>
    <s v="Victor"/>
    <s v="6/24/2023"/>
    <s v="12/14/2024"/>
    <x v="0"/>
    <n v="246"/>
    <x v="0"/>
    <n v="3"/>
    <n v="3"/>
    <b v="0"/>
    <n v="358"/>
    <n v="158"/>
    <x v="5"/>
    <s v="Credit Card"/>
    <s v="Hindi"/>
    <n v="18"/>
    <n v="3.8"/>
    <b v="0"/>
    <x v="0"/>
    <n v="2234"/>
    <s v="Smart TV"/>
    <s v="18-24"/>
    <s v="Afternoon"/>
  </r>
  <r>
    <n v="2808"/>
    <s v="Jonathan"/>
    <s v="11/12/2023"/>
    <s v="12/14/2024"/>
    <x v="2"/>
    <n v="91"/>
    <x v="4"/>
    <n v="3"/>
    <n v="6"/>
    <b v="0"/>
    <n v="961"/>
    <n v="170"/>
    <x v="0"/>
    <s v="PayPal"/>
    <s v="Mandarin"/>
    <n v="87"/>
    <n v="4.2"/>
    <b v="0"/>
    <x v="0"/>
    <n v="718"/>
    <s v="Smart TV"/>
    <s v="25-34"/>
    <s v="Afternoon"/>
  </r>
  <r>
    <n v="7484"/>
    <s v="Bradley"/>
    <s v="12/8/2024"/>
    <s v="11/21/2024"/>
    <x v="1"/>
    <n v="152"/>
    <x v="6"/>
    <n v="5"/>
    <n v="1"/>
    <b v="0"/>
    <n v="623"/>
    <n v="180"/>
    <x v="1"/>
    <s v="Cryptocurrency"/>
    <s v="French"/>
    <n v="89"/>
    <n v="4.5"/>
    <b v="1"/>
    <x v="0"/>
    <n v="1594"/>
    <s v="Smartphone"/>
    <s v="25-34"/>
    <s v="Late Night"/>
  </r>
  <r>
    <n v="2396"/>
    <s v="Christopher"/>
    <s v="12/2/2023"/>
    <s v="11/25/2024"/>
    <x v="1"/>
    <n v="283"/>
    <x v="0"/>
    <n v="3"/>
    <n v="5"/>
    <b v="0"/>
    <n v="466"/>
    <n v="139"/>
    <x v="2"/>
    <s v="PayPal"/>
    <s v="Hindi"/>
    <n v="62"/>
    <n v="4"/>
    <b v="1"/>
    <x v="0"/>
    <n v="681"/>
    <s v="Laptop"/>
    <s v="35-44"/>
    <s v="Evening"/>
  </r>
  <r>
    <n v="2472"/>
    <s v="Angela"/>
    <s v="11/18/2023"/>
    <s v="11/25/2024"/>
    <x v="0"/>
    <n v="61"/>
    <x v="5"/>
    <n v="3"/>
    <n v="4"/>
    <b v="0"/>
    <n v="860"/>
    <n v="145"/>
    <x v="3"/>
    <s v="Debit Card"/>
    <s v="Spanish"/>
    <n v="82"/>
    <n v="4.7"/>
    <b v="1"/>
    <x v="0"/>
    <n v="428"/>
    <s v="Tablet"/>
    <s v="55+"/>
    <s v="Late Night"/>
  </r>
  <r>
    <n v="7939"/>
    <s v="Richard"/>
    <s v="9/8/2023"/>
    <s v="11/25/2024"/>
    <x v="1"/>
    <n v="410"/>
    <x v="5"/>
    <n v="5"/>
    <n v="6"/>
    <b v="0"/>
    <n v="410"/>
    <n v="125"/>
    <x v="6"/>
    <s v="PayPal"/>
    <s v="German"/>
    <n v="68"/>
    <n v="4.7"/>
    <b v="0"/>
    <x v="0"/>
    <n v="2542"/>
    <s v="Desktop"/>
    <s v="25-34"/>
    <s v="Morning"/>
  </r>
  <r>
    <n v="8269"/>
    <s v="Jennifer"/>
    <s v="2/26/2024"/>
    <s v="12/17/2024"/>
    <x v="0"/>
    <n v="88"/>
    <x v="0"/>
    <n v="3"/>
    <n v="1"/>
    <b v="0"/>
    <n v="69"/>
    <n v="75"/>
    <x v="3"/>
    <s v="Credit Card"/>
    <s v="German"/>
    <n v="80"/>
    <n v="4.0999999999999996"/>
    <b v="0"/>
    <x v="0"/>
    <n v="4763"/>
    <s v="Smart TV"/>
    <s v="55+"/>
    <s v="Evening"/>
  </r>
  <r>
    <n v="9073"/>
    <s v="Tiffany"/>
    <s v="7/11/2023"/>
    <s v="12/9/2024"/>
    <x v="2"/>
    <n v="322"/>
    <x v="3"/>
    <n v="3"/>
    <n v="4"/>
    <b v="1"/>
    <n v="424"/>
    <n v="74"/>
    <x v="4"/>
    <s v="Credit Card"/>
    <s v="French"/>
    <n v="3"/>
    <n v="3"/>
    <b v="0"/>
    <x v="0"/>
    <n v="486"/>
    <s v="Tablet"/>
    <s v="45-54"/>
    <s v="Evening"/>
  </r>
  <r>
    <n v="9879"/>
    <s v="Jessica"/>
    <s v="2/2/2023"/>
    <s v="12/4/2024"/>
    <x v="0"/>
    <n v="217"/>
    <x v="4"/>
    <n v="3"/>
    <n v="3"/>
    <b v="0"/>
    <n v="377"/>
    <n v="136"/>
    <x v="1"/>
    <s v="PayPal"/>
    <s v="Mandarin"/>
    <n v="8"/>
    <n v="4.2"/>
    <b v="1"/>
    <x v="0"/>
    <n v="4327"/>
    <s v="Tablet"/>
    <s v="25-34"/>
    <s v="Late Night"/>
  </r>
  <r>
    <n v="3822"/>
    <s v="Tyler"/>
    <s v="8/3/2023"/>
    <s v="12/4/2024"/>
    <x v="2"/>
    <n v="180"/>
    <x v="0"/>
    <n v="3"/>
    <n v="4"/>
    <b v="0"/>
    <n v="132"/>
    <n v="127"/>
    <x v="0"/>
    <s v="Credit Card"/>
    <s v="English"/>
    <n v="79"/>
    <n v="4.8"/>
    <b v="1"/>
    <x v="0"/>
    <n v="2938"/>
    <s v="Smartphone"/>
    <s v="35-44"/>
    <s v="Afternoon"/>
  </r>
  <r>
    <n v="9183"/>
    <s v="William"/>
    <s v="4/26/2023"/>
    <s v="12/9/2024"/>
    <x v="2"/>
    <n v="11"/>
    <x v="2"/>
    <n v="1"/>
    <n v="1"/>
    <b v="0"/>
    <n v="818"/>
    <n v="45"/>
    <x v="5"/>
    <s v="PayPal"/>
    <s v="Spanish"/>
    <n v="97"/>
    <n v="4.9000000000000004"/>
    <b v="0"/>
    <x v="0"/>
    <n v="1429"/>
    <s v="Desktop"/>
    <s v="18-24"/>
    <s v="Afternoon"/>
  </r>
  <r>
    <n v="8674"/>
    <s v="Johnny"/>
    <s v="1/1/2023"/>
    <s v="11/20/2024"/>
    <x v="2"/>
    <n v="455"/>
    <x v="5"/>
    <n v="5"/>
    <n v="6"/>
    <b v="1"/>
    <n v="813"/>
    <n v="155"/>
    <x v="1"/>
    <s v="Cryptocurrency"/>
    <s v="French"/>
    <n v="85"/>
    <n v="3.6"/>
    <b v="1"/>
    <x v="0"/>
    <n v="2897"/>
    <s v="Smart TV"/>
    <s v="25-34"/>
    <s v="Morning"/>
  </r>
  <r>
    <n v="2481"/>
    <s v="Jesus"/>
    <s v="3/23/2024"/>
    <s v="11/20/2024"/>
    <x v="0"/>
    <n v="487"/>
    <x v="6"/>
    <n v="2"/>
    <n v="6"/>
    <b v="0"/>
    <n v="362"/>
    <n v="130"/>
    <x v="6"/>
    <s v="Cryptocurrency"/>
    <s v="English"/>
    <n v="36"/>
    <n v="3.3"/>
    <b v="1"/>
    <x v="0"/>
    <n v="274"/>
    <s v="Smart TV"/>
    <s v="45-54"/>
    <s v="Morning"/>
  </r>
  <r>
    <n v="8729"/>
    <s v="Jill"/>
    <s v="1/9/2024"/>
    <s v="12/13/2024"/>
    <x v="0"/>
    <n v="459"/>
    <x v="3"/>
    <n v="2"/>
    <n v="4"/>
    <b v="0"/>
    <n v="573"/>
    <n v="190"/>
    <x v="4"/>
    <s v="PayPal"/>
    <s v="Spanish"/>
    <n v="81"/>
    <n v="4.3"/>
    <b v="0"/>
    <x v="0"/>
    <n v="3910"/>
    <s v="Laptop"/>
    <s v="45-54"/>
    <s v="Morning"/>
  </r>
  <r>
    <n v="5534"/>
    <s v="Andrea"/>
    <s v="3/4/2023"/>
    <s v="12/13/2024"/>
    <x v="0"/>
    <n v="74"/>
    <x v="1"/>
    <n v="2"/>
    <n v="1"/>
    <b v="0"/>
    <n v="657"/>
    <n v="88"/>
    <x v="1"/>
    <s v="Debit Card"/>
    <s v="Mandarin"/>
    <n v="40"/>
    <n v="3.8"/>
    <b v="0"/>
    <x v="0"/>
    <n v="130"/>
    <s v="Desktop"/>
    <s v="18-24"/>
    <s v="Morning"/>
  </r>
  <r>
    <n v="9785"/>
    <s v="Jacob"/>
    <s v="1/4/2024"/>
    <s v="12/18/2024"/>
    <x v="1"/>
    <n v="54"/>
    <x v="0"/>
    <n v="5"/>
    <n v="4"/>
    <b v="0"/>
    <n v="659"/>
    <n v="2"/>
    <x v="5"/>
    <s v="PayPal"/>
    <s v="Mandarin"/>
    <n v="82"/>
    <n v="4.3"/>
    <b v="1"/>
    <x v="0"/>
    <n v="2557"/>
    <s v="Desktop"/>
    <s v="35-44"/>
    <s v="Morning"/>
  </r>
  <r>
    <n v="9609"/>
    <s v="Eric"/>
    <s v="9/3/2023"/>
    <s v="11/27/2024"/>
    <x v="1"/>
    <n v="292"/>
    <x v="6"/>
    <n v="3"/>
    <n v="4"/>
    <b v="1"/>
    <n v="653"/>
    <n v="173"/>
    <x v="4"/>
    <s v="Debit Card"/>
    <s v="Hindi"/>
    <n v="8"/>
    <n v="3.5"/>
    <b v="0"/>
    <x v="0"/>
    <n v="3823"/>
    <s v="Desktop"/>
    <s v="45-54"/>
    <s v="Evening"/>
  </r>
  <r>
    <n v="2829"/>
    <s v="Sara"/>
    <s v="9/23/2024"/>
    <s v="12/9/2024"/>
    <x v="2"/>
    <n v="23"/>
    <x v="0"/>
    <n v="2"/>
    <n v="2"/>
    <b v="0"/>
    <n v="577"/>
    <n v="131"/>
    <x v="6"/>
    <s v="Credit Card"/>
    <s v="German"/>
    <n v="14"/>
    <n v="3.9"/>
    <b v="0"/>
    <x v="0"/>
    <n v="4048"/>
    <s v="Laptop"/>
    <s v="25-34"/>
    <s v="Afternoon"/>
  </r>
  <r>
    <n v="1714"/>
    <s v="Tammy"/>
    <s v="8/29/2023"/>
    <s v="11/26/2024"/>
    <x v="1"/>
    <n v="147"/>
    <x v="4"/>
    <n v="3"/>
    <n v="1"/>
    <b v="1"/>
    <n v="802"/>
    <n v="177"/>
    <x v="6"/>
    <s v="Credit Card"/>
    <s v="German"/>
    <n v="21"/>
    <n v="3.5"/>
    <b v="1"/>
    <x v="0"/>
    <n v="3173"/>
    <s v="Smart TV"/>
    <s v="35-44"/>
    <s v="Morning"/>
  </r>
  <r>
    <n v="4475"/>
    <s v="Sandra"/>
    <s v="12/26/2023"/>
    <s v="12/12/2024"/>
    <x v="0"/>
    <n v="221"/>
    <x v="0"/>
    <n v="2"/>
    <n v="4"/>
    <b v="0"/>
    <n v="702"/>
    <n v="130"/>
    <x v="1"/>
    <s v="PayPal"/>
    <s v="French"/>
    <n v="36"/>
    <n v="4.3"/>
    <b v="0"/>
    <x v="0"/>
    <n v="3289"/>
    <s v="Laptop"/>
    <s v="25-34"/>
    <s v="Evening"/>
  </r>
  <r>
    <n v="9820"/>
    <s v="James"/>
    <s v="10/21/2024"/>
    <s v="11/27/2024"/>
    <x v="0"/>
    <n v="40"/>
    <x v="3"/>
    <n v="2"/>
    <n v="1"/>
    <b v="1"/>
    <n v="92"/>
    <n v="184"/>
    <x v="2"/>
    <s v="Credit Card"/>
    <s v="Mandarin"/>
    <n v="66"/>
    <n v="4.0999999999999996"/>
    <b v="1"/>
    <x v="0"/>
    <n v="4377"/>
    <s v="Smart TV"/>
    <s v="25-34"/>
    <s v="Afternoon"/>
  </r>
  <r>
    <n v="3261"/>
    <s v="David"/>
    <s v="12/31/2022"/>
    <s v="12/13/2024"/>
    <x v="1"/>
    <n v="365"/>
    <x v="2"/>
    <n v="1"/>
    <n v="5"/>
    <b v="1"/>
    <n v="582"/>
    <n v="162"/>
    <x v="4"/>
    <s v="Cryptocurrency"/>
    <s v="Hindi"/>
    <n v="8"/>
    <n v="3.3"/>
    <b v="0"/>
    <x v="0"/>
    <n v="995"/>
    <s v="Laptop"/>
    <s v="25-34"/>
    <s v="Evening"/>
  </r>
  <r>
    <n v="6130"/>
    <s v="Michael"/>
    <s v="4/25/2024"/>
    <s v="12/16/2024"/>
    <x v="1"/>
    <n v="360"/>
    <x v="6"/>
    <n v="1"/>
    <n v="2"/>
    <b v="1"/>
    <n v="161"/>
    <n v="93"/>
    <x v="3"/>
    <s v="Debit Card"/>
    <s v="Spanish"/>
    <n v="30"/>
    <n v="3.3"/>
    <b v="1"/>
    <x v="0"/>
    <n v="2299"/>
    <s v="Desktop"/>
    <s v="55+"/>
    <s v="Afternoon"/>
  </r>
  <r>
    <n v="9399"/>
    <s v="Kristin"/>
    <s v="4/24/2023"/>
    <s v="11/28/2024"/>
    <x v="0"/>
    <n v="127"/>
    <x v="0"/>
    <n v="2"/>
    <n v="2"/>
    <b v="0"/>
    <n v="842"/>
    <n v="24"/>
    <x v="1"/>
    <s v="Cryptocurrency"/>
    <s v="Spanish"/>
    <n v="72"/>
    <n v="3.2"/>
    <b v="1"/>
    <x v="0"/>
    <n v="4644"/>
    <s v="Smartphone"/>
    <s v="25-34"/>
    <s v="Late Night"/>
  </r>
  <r>
    <n v="6047"/>
    <s v="Paul"/>
    <s v="11/23/2024"/>
    <s v="12/2/2024"/>
    <x v="2"/>
    <n v="30"/>
    <x v="4"/>
    <n v="3"/>
    <n v="2"/>
    <b v="1"/>
    <n v="609"/>
    <n v="6"/>
    <x v="1"/>
    <s v="PayPal"/>
    <s v="Mandarin"/>
    <n v="57"/>
    <n v="3"/>
    <b v="1"/>
    <x v="0"/>
    <n v="746"/>
    <s v="Tablet"/>
    <s v="55+"/>
    <s v="Late Night"/>
  </r>
  <r>
    <n v="7789"/>
    <s v="Amy"/>
    <s v="7/27/2023"/>
    <s v="11/24/2024"/>
    <x v="0"/>
    <n v="222"/>
    <x v="1"/>
    <n v="1"/>
    <n v="6"/>
    <b v="0"/>
    <n v="391"/>
    <n v="17"/>
    <x v="0"/>
    <s v="Cryptocurrency"/>
    <s v="Hindi"/>
    <n v="21"/>
    <n v="3.4"/>
    <b v="1"/>
    <x v="0"/>
    <n v="2835"/>
    <s v="Tablet"/>
    <s v="45-54"/>
    <s v="Evening"/>
  </r>
  <r>
    <n v="6111"/>
    <s v="Emily"/>
    <s v="11/11/2023"/>
    <s v="12/13/2024"/>
    <x v="1"/>
    <n v="168"/>
    <x v="6"/>
    <n v="1"/>
    <n v="2"/>
    <b v="0"/>
    <n v="247"/>
    <n v="172"/>
    <x v="6"/>
    <s v="Cryptocurrency"/>
    <s v="French"/>
    <n v="98"/>
    <n v="3.5"/>
    <b v="0"/>
    <x v="0"/>
    <n v="3626"/>
    <s v="Smart TV"/>
    <s v="35-44"/>
    <s v="Evening"/>
  </r>
  <r>
    <n v="4968"/>
    <s v="Alicia"/>
    <s v="4/11/2024"/>
    <s v="11/26/2024"/>
    <x v="0"/>
    <n v="317"/>
    <x v="5"/>
    <n v="5"/>
    <n v="1"/>
    <b v="0"/>
    <n v="559"/>
    <n v="113"/>
    <x v="3"/>
    <s v="Credit Card"/>
    <s v="English"/>
    <n v="92"/>
    <n v="4.5999999999999996"/>
    <b v="0"/>
    <x v="0"/>
    <n v="1000"/>
    <s v="Laptop"/>
    <s v="55+"/>
    <s v="Evening"/>
  </r>
  <r>
    <n v="2739"/>
    <s v="Margaret"/>
    <s v="4/24/2023"/>
    <s v="11/20/2024"/>
    <x v="2"/>
    <n v="285"/>
    <x v="3"/>
    <n v="1"/>
    <n v="3"/>
    <b v="0"/>
    <n v="706"/>
    <n v="22"/>
    <x v="2"/>
    <s v="PayPal"/>
    <s v="Mandarin"/>
    <n v="4"/>
    <n v="3.4"/>
    <b v="1"/>
    <x v="0"/>
    <n v="368"/>
    <s v="Desktop"/>
    <s v="25-34"/>
    <s v="Late Night"/>
  </r>
  <r>
    <n v="6974"/>
    <s v="Linda"/>
    <s v="8/30/2023"/>
    <s v="11/28/2024"/>
    <x v="1"/>
    <n v="420"/>
    <x v="5"/>
    <n v="1"/>
    <n v="2"/>
    <b v="0"/>
    <n v="1000"/>
    <n v="159"/>
    <x v="3"/>
    <s v="Cryptocurrency"/>
    <s v="German"/>
    <n v="22"/>
    <n v="4.8"/>
    <b v="0"/>
    <x v="0"/>
    <n v="2229"/>
    <s v="Smart TV"/>
    <s v="25-34"/>
    <s v="Morning"/>
  </r>
  <r>
    <n v="1784"/>
    <s v="Sarah"/>
    <s v="6/11/2023"/>
    <s v="12/16/2024"/>
    <x v="2"/>
    <n v="100"/>
    <x v="1"/>
    <n v="5"/>
    <n v="1"/>
    <b v="1"/>
    <n v="586"/>
    <n v="32"/>
    <x v="6"/>
    <s v="Credit Card"/>
    <s v="Hindi"/>
    <n v="100"/>
    <n v="3.6"/>
    <b v="1"/>
    <x v="0"/>
    <n v="2643"/>
    <s v="Desktop"/>
    <s v="25-34"/>
    <s v="Afternoon"/>
  </r>
  <r>
    <n v="8077"/>
    <s v="Megan"/>
    <s v="6/3/2024"/>
    <s v="12/18/2024"/>
    <x v="1"/>
    <n v="426"/>
    <x v="3"/>
    <n v="4"/>
    <n v="6"/>
    <b v="0"/>
    <n v="450"/>
    <n v="92"/>
    <x v="5"/>
    <s v="Debit Card"/>
    <s v="Hindi"/>
    <n v="71"/>
    <n v="4.0999999999999996"/>
    <b v="0"/>
    <x v="0"/>
    <n v="2647"/>
    <s v="Smartphone"/>
    <s v="25-34"/>
    <s v="Morning"/>
  </r>
  <r>
    <n v="2727"/>
    <s v="Renee"/>
    <s v="1/29/2024"/>
    <s v="12/8/2024"/>
    <x v="0"/>
    <n v="263"/>
    <x v="6"/>
    <n v="1"/>
    <n v="4"/>
    <b v="1"/>
    <n v="468"/>
    <n v="95"/>
    <x v="3"/>
    <s v="Debit Card"/>
    <s v="English"/>
    <n v="87"/>
    <n v="3.5"/>
    <b v="0"/>
    <x v="0"/>
    <n v="4497"/>
    <s v="Tablet"/>
    <s v="25-34"/>
    <s v="Evening"/>
  </r>
  <r>
    <n v="7661"/>
    <s v="Wayne"/>
    <s v="8/20/2023"/>
    <s v="12/14/2024"/>
    <x v="1"/>
    <n v="162"/>
    <x v="0"/>
    <n v="1"/>
    <n v="1"/>
    <b v="0"/>
    <n v="370"/>
    <n v="130"/>
    <x v="0"/>
    <s v="Debit Card"/>
    <s v="Hindi"/>
    <n v="49"/>
    <n v="4.0999999999999996"/>
    <b v="1"/>
    <x v="0"/>
    <n v="1121"/>
    <s v="Smart TV"/>
    <s v="45-54"/>
    <s v="Afternoon"/>
  </r>
  <r>
    <n v="5083"/>
    <s v="Lisa"/>
    <s v="11/24/2024"/>
    <s v="11/23/2024"/>
    <x v="2"/>
    <n v="19"/>
    <x v="6"/>
    <n v="3"/>
    <n v="2"/>
    <b v="1"/>
    <n v="781"/>
    <n v="179"/>
    <x v="1"/>
    <s v="Debit Card"/>
    <s v="German"/>
    <n v="8"/>
    <n v="4.3"/>
    <b v="0"/>
    <x v="0"/>
    <n v="1525"/>
    <s v="Laptop"/>
    <s v="45-54"/>
    <s v="Evening"/>
  </r>
  <r>
    <n v="7275"/>
    <s v="Rhonda"/>
    <s v="9/5/2024"/>
    <s v="12/7/2024"/>
    <x v="1"/>
    <n v="358"/>
    <x v="6"/>
    <n v="5"/>
    <n v="4"/>
    <b v="1"/>
    <n v="829"/>
    <n v="62"/>
    <x v="5"/>
    <s v="PayPal"/>
    <s v="German"/>
    <n v="65"/>
    <n v="3.4"/>
    <b v="0"/>
    <x v="0"/>
    <n v="3488"/>
    <s v="Smart TV"/>
    <s v="55+"/>
    <s v="Late Night"/>
  </r>
  <r>
    <n v="7316"/>
    <s v="Darrell"/>
    <s v="2/24/2023"/>
    <s v="12/15/2024"/>
    <x v="1"/>
    <n v="183"/>
    <x v="1"/>
    <n v="3"/>
    <n v="5"/>
    <b v="0"/>
    <n v="944"/>
    <n v="94"/>
    <x v="1"/>
    <s v="PayPal"/>
    <s v="English"/>
    <n v="72"/>
    <n v="4.7"/>
    <b v="0"/>
    <x v="0"/>
    <n v="3009"/>
    <s v="Smart TV"/>
    <s v="45-54"/>
    <s v="Late Night"/>
  </r>
  <r>
    <n v="4497"/>
    <s v="Diana"/>
    <s v="1/3/2023"/>
    <s v="12/15/2024"/>
    <x v="2"/>
    <n v="63"/>
    <x v="0"/>
    <n v="4"/>
    <n v="4"/>
    <b v="0"/>
    <n v="670"/>
    <n v="72"/>
    <x v="0"/>
    <s v="PayPal"/>
    <s v="Spanish"/>
    <n v="27"/>
    <n v="4.8"/>
    <b v="0"/>
    <x v="0"/>
    <n v="15"/>
    <s v="Smartphone"/>
    <s v="35-44"/>
    <s v="Evening"/>
  </r>
  <r>
    <n v="8685"/>
    <s v="Matthew"/>
    <s v="3/9/2024"/>
    <s v="11/20/2024"/>
    <x v="1"/>
    <n v="446"/>
    <x v="3"/>
    <n v="5"/>
    <n v="3"/>
    <b v="1"/>
    <n v="831"/>
    <n v="37"/>
    <x v="6"/>
    <s v="PayPal"/>
    <s v="English"/>
    <n v="54"/>
    <n v="3.3"/>
    <b v="1"/>
    <x v="0"/>
    <n v="3007"/>
    <s v="Smart TV"/>
    <s v="45-54"/>
    <s v="Evening"/>
  </r>
  <r>
    <n v="8583"/>
    <s v="Brittany"/>
    <s v="11/16/2024"/>
    <s v="11/27/2024"/>
    <x v="2"/>
    <n v="352"/>
    <x v="2"/>
    <n v="3"/>
    <n v="3"/>
    <b v="0"/>
    <n v="154"/>
    <n v="148"/>
    <x v="6"/>
    <s v="Debit Card"/>
    <s v="English"/>
    <n v="39"/>
    <n v="4.7"/>
    <b v="1"/>
    <x v="0"/>
    <n v="4588"/>
    <s v="Laptop"/>
    <s v="35-44"/>
    <s v="Morning"/>
  </r>
  <r>
    <n v="1062"/>
    <s v="David"/>
    <s v="10/3/2024"/>
    <s v="12/13/2024"/>
    <x v="0"/>
    <n v="209"/>
    <x v="2"/>
    <n v="2"/>
    <n v="6"/>
    <b v="0"/>
    <n v="707"/>
    <n v="162"/>
    <x v="0"/>
    <s v="Debit Card"/>
    <s v="German"/>
    <n v="95"/>
    <n v="3.5"/>
    <b v="1"/>
    <x v="0"/>
    <n v="73"/>
    <s v="Smartphone"/>
    <s v="55+"/>
    <s v="Late Night"/>
  </r>
  <r>
    <n v="2593"/>
    <s v="Stephanie"/>
    <s v="12/21/2022"/>
    <s v="12/11/2024"/>
    <x v="0"/>
    <n v="311"/>
    <x v="4"/>
    <n v="5"/>
    <n v="6"/>
    <b v="0"/>
    <n v="587"/>
    <n v="140"/>
    <x v="3"/>
    <s v="PayPal"/>
    <s v="Mandarin"/>
    <n v="43"/>
    <n v="3.6"/>
    <b v="1"/>
    <x v="0"/>
    <n v="4635"/>
    <s v="Smartphone"/>
    <s v="18-24"/>
    <s v="Afternoon"/>
  </r>
  <r>
    <n v="3951"/>
    <s v="Christina"/>
    <s v="6/26/2023"/>
    <s v="12/6/2024"/>
    <x v="1"/>
    <n v="293"/>
    <x v="2"/>
    <n v="3"/>
    <n v="6"/>
    <b v="1"/>
    <n v="158"/>
    <n v="119"/>
    <x v="3"/>
    <s v="Credit Card"/>
    <s v="Spanish"/>
    <n v="60"/>
    <n v="3.7"/>
    <b v="0"/>
    <x v="0"/>
    <n v="1882"/>
    <s v="Tablet"/>
    <s v="45-54"/>
    <s v="Late Night"/>
  </r>
  <r>
    <n v="8580"/>
    <s v="Darlene"/>
    <s v="6/2/2024"/>
    <s v="12/10/2024"/>
    <x v="2"/>
    <n v="119"/>
    <x v="6"/>
    <n v="4"/>
    <n v="2"/>
    <b v="0"/>
    <n v="936"/>
    <n v="188"/>
    <x v="0"/>
    <s v="Cryptocurrency"/>
    <s v="Mandarin"/>
    <n v="59"/>
    <n v="4.0999999999999996"/>
    <b v="1"/>
    <x v="0"/>
    <n v="1690"/>
    <s v="Desktop"/>
    <s v="25-34"/>
    <s v="Afternoon"/>
  </r>
  <r>
    <n v="4372"/>
    <s v="Michael"/>
    <s v="1/18/2023"/>
    <s v="12/5/2024"/>
    <x v="2"/>
    <n v="329"/>
    <x v="2"/>
    <n v="2"/>
    <n v="1"/>
    <b v="0"/>
    <n v="670"/>
    <n v="94"/>
    <x v="2"/>
    <s v="PayPal"/>
    <s v="Hindi"/>
    <n v="61"/>
    <n v="3"/>
    <b v="0"/>
    <x v="0"/>
    <n v="2572"/>
    <s v="Laptop"/>
    <s v="35-44"/>
    <s v="Morning"/>
  </r>
  <r>
    <n v="4463"/>
    <s v="Janet"/>
    <s v="10/15/2023"/>
    <s v="11/24/2024"/>
    <x v="2"/>
    <n v="141"/>
    <x v="4"/>
    <n v="5"/>
    <n v="5"/>
    <b v="1"/>
    <n v="636"/>
    <n v="186"/>
    <x v="2"/>
    <s v="Credit Card"/>
    <s v="Mandarin"/>
    <n v="95"/>
    <n v="3.6"/>
    <b v="0"/>
    <x v="0"/>
    <n v="3865"/>
    <s v="Laptop"/>
    <s v="18-24"/>
    <s v="Late Night"/>
  </r>
  <r>
    <n v="7498"/>
    <s v="Ethan"/>
    <s v="2/9/2023"/>
    <s v="11/24/2024"/>
    <x v="1"/>
    <n v="15"/>
    <x v="3"/>
    <n v="1"/>
    <n v="3"/>
    <b v="1"/>
    <n v="700"/>
    <n v="64"/>
    <x v="4"/>
    <s v="Cryptocurrency"/>
    <s v="Spanish"/>
    <n v="35"/>
    <n v="4.7"/>
    <b v="0"/>
    <x v="0"/>
    <n v="380"/>
    <s v="Laptop"/>
    <s v="25-34"/>
    <s v="Late Night"/>
  </r>
  <r>
    <n v="9618"/>
    <s v="Jesse"/>
    <s v="11/17/2024"/>
    <s v="11/30/2024"/>
    <x v="1"/>
    <n v="30"/>
    <x v="5"/>
    <n v="5"/>
    <n v="4"/>
    <b v="1"/>
    <n v="310"/>
    <n v="162"/>
    <x v="4"/>
    <s v="Debit Card"/>
    <s v="German"/>
    <n v="30"/>
    <n v="3.1"/>
    <b v="1"/>
    <x v="0"/>
    <n v="3566"/>
    <s v="Smart TV"/>
    <s v="25-34"/>
    <s v="Evening"/>
  </r>
  <r>
    <n v="1813"/>
    <s v="Phyllis"/>
    <s v="6/21/2024"/>
    <s v="11/29/2024"/>
    <x v="1"/>
    <n v="145"/>
    <x v="4"/>
    <n v="2"/>
    <n v="4"/>
    <b v="0"/>
    <n v="237"/>
    <n v="32"/>
    <x v="4"/>
    <s v="Cryptocurrency"/>
    <s v="French"/>
    <n v="39"/>
    <n v="4.8"/>
    <b v="0"/>
    <x v="0"/>
    <n v="1835"/>
    <s v="Desktop"/>
    <s v="45-54"/>
    <s v="Morning"/>
  </r>
  <r>
    <n v="3009"/>
    <s v="Joel"/>
    <s v="9/24/2024"/>
    <s v="12/13/2024"/>
    <x v="2"/>
    <n v="250"/>
    <x v="3"/>
    <n v="4"/>
    <n v="3"/>
    <b v="0"/>
    <n v="774"/>
    <n v="88"/>
    <x v="4"/>
    <s v="Debit Card"/>
    <s v="Mandarin"/>
    <n v="64"/>
    <n v="3.3"/>
    <b v="0"/>
    <x v="0"/>
    <n v="1882"/>
    <s v="Desktop"/>
    <s v="18-24"/>
    <s v="Morning"/>
  </r>
  <r>
    <n v="8210"/>
    <s v="Cynthia"/>
    <s v="1/5/2023"/>
    <s v="11/22/2024"/>
    <x v="2"/>
    <n v="243"/>
    <x v="4"/>
    <n v="2"/>
    <n v="6"/>
    <b v="1"/>
    <n v="532"/>
    <n v="110"/>
    <x v="5"/>
    <s v="PayPal"/>
    <s v="Spanish"/>
    <n v="73"/>
    <n v="4.7"/>
    <b v="0"/>
    <x v="0"/>
    <n v="525"/>
    <s v="Smartphone"/>
    <s v="45-54"/>
    <s v="Afternoon"/>
  </r>
  <r>
    <n v="8439"/>
    <s v="Craig"/>
    <s v="7/26/2023"/>
    <s v="11/21/2024"/>
    <x v="1"/>
    <n v="392"/>
    <x v="4"/>
    <n v="4"/>
    <n v="1"/>
    <b v="1"/>
    <n v="813"/>
    <n v="2"/>
    <x v="2"/>
    <s v="Cryptocurrency"/>
    <s v="English"/>
    <n v="57"/>
    <n v="3"/>
    <b v="1"/>
    <x v="0"/>
    <n v="1025"/>
    <s v="Desktop"/>
    <s v="18-24"/>
    <s v="Afternoon"/>
  </r>
  <r>
    <n v="8310"/>
    <s v="Eric"/>
    <s v="5/29/2023"/>
    <s v="12/11/2024"/>
    <x v="1"/>
    <n v="389"/>
    <x v="1"/>
    <n v="5"/>
    <n v="4"/>
    <b v="0"/>
    <n v="727"/>
    <n v="26"/>
    <x v="5"/>
    <s v="PayPal"/>
    <s v="English"/>
    <n v="67"/>
    <n v="3.4"/>
    <b v="0"/>
    <x v="0"/>
    <n v="2508"/>
    <s v="Smartphone"/>
    <s v="45-54"/>
    <s v="Afternoon"/>
  </r>
  <r>
    <n v="6369"/>
    <s v="Jessica"/>
    <s v="10/23/2023"/>
    <s v="11/27/2024"/>
    <x v="0"/>
    <n v="414"/>
    <x v="4"/>
    <n v="4"/>
    <n v="6"/>
    <b v="1"/>
    <n v="271"/>
    <n v="51"/>
    <x v="3"/>
    <s v="PayPal"/>
    <s v="German"/>
    <n v="8"/>
    <n v="4.3"/>
    <b v="0"/>
    <x v="0"/>
    <n v="1546"/>
    <s v="Desktop"/>
    <s v="25-34"/>
    <s v="Evening"/>
  </r>
  <r>
    <n v="5721"/>
    <s v="Jordan"/>
    <s v="6/11/2023"/>
    <s v="12/12/2024"/>
    <x v="2"/>
    <n v="415"/>
    <x v="3"/>
    <n v="2"/>
    <n v="1"/>
    <b v="0"/>
    <n v="958"/>
    <n v="192"/>
    <x v="0"/>
    <s v="Credit Card"/>
    <s v="German"/>
    <n v="22"/>
    <n v="4.8"/>
    <b v="1"/>
    <x v="0"/>
    <n v="1955"/>
    <s v="Tablet"/>
    <s v="35-44"/>
    <s v="Afternoon"/>
  </r>
  <r>
    <n v="4204"/>
    <s v="Scott"/>
    <s v="11/12/2023"/>
    <s v="12/14/2024"/>
    <x v="1"/>
    <n v="494"/>
    <x v="4"/>
    <n v="5"/>
    <n v="6"/>
    <b v="1"/>
    <n v="202"/>
    <n v="163"/>
    <x v="2"/>
    <s v="Debit Card"/>
    <s v="Spanish"/>
    <n v="61"/>
    <n v="4"/>
    <b v="1"/>
    <x v="0"/>
    <n v="4889"/>
    <s v="Tablet"/>
    <s v="35-44"/>
    <s v="Morning"/>
  </r>
  <r>
    <n v="5666"/>
    <s v="Christopher"/>
    <s v="4/22/2023"/>
    <s v="11/20/2024"/>
    <x v="0"/>
    <n v="109"/>
    <x v="1"/>
    <n v="4"/>
    <n v="4"/>
    <b v="1"/>
    <n v="899"/>
    <n v="11"/>
    <x v="2"/>
    <s v="Credit Card"/>
    <s v="German"/>
    <n v="63"/>
    <n v="4.3"/>
    <b v="0"/>
    <x v="0"/>
    <n v="1185"/>
    <s v="Laptop"/>
    <s v="18-24"/>
    <s v="Late Night"/>
  </r>
  <r>
    <n v="5943"/>
    <s v="Victoria"/>
    <s v="12/18/2023"/>
    <s v="12/7/2024"/>
    <x v="0"/>
    <n v="200"/>
    <x v="6"/>
    <n v="1"/>
    <n v="2"/>
    <b v="0"/>
    <n v="465"/>
    <n v="35"/>
    <x v="3"/>
    <s v="Cryptocurrency"/>
    <s v="Mandarin"/>
    <n v="29"/>
    <n v="4.7"/>
    <b v="1"/>
    <x v="0"/>
    <n v="3040"/>
    <s v="Desktop"/>
    <s v="55+"/>
    <s v="Evening"/>
  </r>
  <r>
    <n v="3202"/>
    <s v="Mary"/>
    <s v="2/23/2024"/>
    <s v="12/4/2024"/>
    <x v="1"/>
    <n v="134"/>
    <x v="2"/>
    <n v="4"/>
    <n v="1"/>
    <b v="1"/>
    <n v="459"/>
    <n v="105"/>
    <x v="2"/>
    <s v="Cryptocurrency"/>
    <s v="German"/>
    <n v="3"/>
    <n v="3.7"/>
    <b v="1"/>
    <x v="0"/>
    <n v="4729"/>
    <s v="Smartphone"/>
    <s v="45-54"/>
    <s v="Afternoon"/>
  </r>
  <r>
    <n v="4512"/>
    <s v="Jacob"/>
    <s v="2/21/2023"/>
    <s v="11/30/2024"/>
    <x v="1"/>
    <n v="250"/>
    <x v="3"/>
    <n v="5"/>
    <n v="2"/>
    <b v="0"/>
    <n v="611"/>
    <n v="170"/>
    <x v="2"/>
    <s v="Credit Card"/>
    <s v="English"/>
    <n v="71"/>
    <n v="3.9"/>
    <b v="0"/>
    <x v="0"/>
    <n v="4193"/>
    <s v="Smartphone"/>
    <s v="25-34"/>
    <s v="Evening"/>
  </r>
  <r>
    <n v="2075"/>
    <s v="Ann"/>
    <s v="10/28/2024"/>
    <s v="12/9/2024"/>
    <x v="0"/>
    <n v="305"/>
    <x v="1"/>
    <n v="2"/>
    <n v="3"/>
    <b v="1"/>
    <n v="49"/>
    <n v="146"/>
    <x v="0"/>
    <s v="Debit Card"/>
    <s v="Mandarin"/>
    <n v="48"/>
    <n v="4.5999999999999996"/>
    <b v="0"/>
    <x v="0"/>
    <n v="4626"/>
    <s v="Smart TV"/>
    <s v="55+"/>
    <s v="Morning"/>
  </r>
  <r>
    <n v="4057"/>
    <s v="Rachel"/>
    <s v="5/10/2024"/>
    <s v="11/28/2024"/>
    <x v="2"/>
    <n v="256"/>
    <x v="5"/>
    <n v="5"/>
    <n v="3"/>
    <b v="0"/>
    <n v="929"/>
    <n v="89"/>
    <x v="1"/>
    <s v="PayPal"/>
    <s v="Spanish"/>
    <n v="89"/>
    <n v="3.3"/>
    <b v="0"/>
    <x v="0"/>
    <n v="60"/>
    <s v="Smartphone"/>
    <s v="55+"/>
    <s v="Morning"/>
  </r>
  <r>
    <n v="5537"/>
    <s v="Justin"/>
    <s v="9/12/2024"/>
    <s v="11/19/2024"/>
    <x v="1"/>
    <n v="214"/>
    <x v="3"/>
    <n v="1"/>
    <n v="3"/>
    <b v="0"/>
    <n v="39"/>
    <n v="89"/>
    <x v="1"/>
    <s v="Debit Card"/>
    <s v="Hindi"/>
    <n v="37"/>
    <n v="3.5"/>
    <b v="1"/>
    <x v="0"/>
    <n v="2597"/>
    <s v="Tablet"/>
    <s v="45-54"/>
    <s v="Morning"/>
  </r>
  <r>
    <n v="9520"/>
    <s v="Tina"/>
    <s v="8/5/2023"/>
    <s v="12/1/2024"/>
    <x v="1"/>
    <n v="272"/>
    <x v="6"/>
    <n v="1"/>
    <n v="2"/>
    <b v="0"/>
    <n v="520"/>
    <n v="170"/>
    <x v="5"/>
    <s v="PayPal"/>
    <s v="German"/>
    <n v="100"/>
    <n v="5"/>
    <b v="0"/>
    <x v="0"/>
    <n v="260"/>
    <s v="Tablet"/>
    <s v="55+"/>
    <s v="Morning"/>
  </r>
  <r>
    <n v="1081"/>
    <s v="Vincent"/>
    <s v="7/28/2024"/>
    <s v="11/29/2024"/>
    <x v="2"/>
    <n v="144"/>
    <x v="1"/>
    <n v="3"/>
    <n v="4"/>
    <b v="0"/>
    <n v="501"/>
    <n v="64"/>
    <x v="1"/>
    <s v="Debit Card"/>
    <s v="English"/>
    <n v="98"/>
    <n v="3.3"/>
    <b v="0"/>
    <x v="0"/>
    <n v="1544"/>
    <s v="Tablet"/>
    <s v="35-44"/>
    <s v="Late Night"/>
  </r>
  <r>
    <n v="7621"/>
    <s v="Tina"/>
    <s v="9/6/2023"/>
    <s v="12/6/2024"/>
    <x v="0"/>
    <n v="381"/>
    <x v="1"/>
    <n v="5"/>
    <n v="6"/>
    <b v="0"/>
    <n v="593"/>
    <n v="46"/>
    <x v="4"/>
    <s v="Debit Card"/>
    <s v="English"/>
    <n v="10"/>
    <n v="4.5999999999999996"/>
    <b v="1"/>
    <x v="0"/>
    <n v="4528"/>
    <s v="Tablet"/>
    <s v="55+"/>
    <s v="Evening"/>
  </r>
  <r>
    <n v="4558"/>
    <s v="Leah"/>
    <s v="1/18/2023"/>
    <s v="11/20/2024"/>
    <x v="1"/>
    <n v="292"/>
    <x v="1"/>
    <n v="4"/>
    <n v="2"/>
    <b v="1"/>
    <n v="109"/>
    <n v="68"/>
    <x v="5"/>
    <s v="Credit Card"/>
    <s v="English"/>
    <n v="95"/>
    <n v="4.3"/>
    <b v="0"/>
    <x v="0"/>
    <n v="1127"/>
    <s v="Laptop"/>
    <s v="55+"/>
    <s v="Evening"/>
  </r>
  <r>
    <n v="6628"/>
    <s v="Richard"/>
    <s v="3/28/2023"/>
    <s v="12/15/2024"/>
    <x v="1"/>
    <n v="358"/>
    <x v="6"/>
    <n v="4"/>
    <n v="3"/>
    <b v="0"/>
    <n v="472"/>
    <n v="65"/>
    <x v="3"/>
    <s v="Debit Card"/>
    <s v="Spanish"/>
    <n v="92"/>
    <n v="4"/>
    <b v="0"/>
    <x v="0"/>
    <n v="4542"/>
    <s v="Smartphone"/>
    <s v="45-54"/>
    <s v="Evening"/>
  </r>
  <r>
    <n v="7643"/>
    <s v="Cindy"/>
    <s v="7/10/2024"/>
    <s v="12/3/2024"/>
    <x v="2"/>
    <n v="426"/>
    <x v="2"/>
    <n v="1"/>
    <n v="6"/>
    <b v="1"/>
    <n v="229"/>
    <n v="120"/>
    <x v="0"/>
    <s v="PayPal"/>
    <s v="French"/>
    <n v="38"/>
    <n v="3.3"/>
    <b v="1"/>
    <x v="0"/>
    <n v="1436"/>
    <s v="Smartphone"/>
    <s v="55+"/>
    <s v="Morning"/>
  </r>
  <r>
    <n v="4709"/>
    <s v="Gary"/>
    <s v="9/22/2023"/>
    <s v="11/24/2024"/>
    <x v="1"/>
    <n v="474"/>
    <x v="5"/>
    <n v="5"/>
    <n v="1"/>
    <b v="0"/>
    <n v="487"/>
    <n v="107"/>
    <x v="4"/>
    <s v="Debit Card"/>
    <s v="German"/>
    <n v="66"/>
    <n v="4"/>
    <b v="0"/>
    <x v="0"/>
    <n v="4438"/>
    <s v="Desktop"/>
    <s v="45-54"/>
    <s v="Late Night"/>
  </r>
  <r>
    <n v="8408"/>
    <s v="Emily"/>
    <s v="7/28/2023"/>
    <s v="12/12/2024"/>
    <x v="0"/>
    <n v="286"/>
    <x v="3"/>
    <n v="2"/>
    <n v="5"/>
    <b v="1"/>
    <n v="543"/>
    <n v="16"/>
    <x v="0"/>
    <s v="Credit Card"/>
    <s v="Mandarin"/>
    <n v="8"/>
    <n v="3.7"/>
    <b v="1"/>
    <x v="0"/>
    <n v="3130"/>
    <s v="Smartphone"/>
    <s v="35-44"/>
    <s v="Afternoon"/>
  </r>
  <r>
    <n v="3530"/>
    <s v="Lindsey"/>
    <s v="10/10/2024"/>
    <s v="12/6/2024"/>
    <x v="2"/>
    <n v="498"/>
    <x v="1"/>
    <n v="5"/>
    <n v="6"/>
    <b v="0"/>
    <n v="105"/>
    <n v="35"/>
    <x v="3"/>
    <s v="Debit Card"/>
    <s v="English"/>
    <n v="6"/>
    <n v="3.9"/>
    <b v="1"/>
    <x v="0"/>
    <n v="3379"/>
    <s v="Desktop"/>
    <s v="25-34"/>
    <s v="Late Night"/>
  </r>
  <r>
    <n v="3779"/>
    <s v="Brandon"/>
    <s v="6/21/2024"/>
    <s v="12/15/2024"/>
    <x v="1"/>
    <n v="32"/>
    <x v="1"/>
    <n v="2"/>
    <n v="4"/>
    <b v="0"/>
    <n v="334"/>
    <n v="151"/>
    <x v="2"/>
    <s v="Cryptocurrency"/>
    <s v="Spanish"/>
    <n v="88"/>
    <n v="3.4"/>
    <b v="0"/>
    <x v="0"/>
    <n v="3696"/>
    <s v="Tablet"/>
    <s v="25-34"/>
    <s v="Evening"/>
  </r>
  <r>
    <n v="8564"/>
    <s v="Lynn"/>
    <s v="4/17/2023"/>
    <s v="12/1/2024"/>
    <x v="0"/>
    <n v="84"/>
    <x v="6"/>
    <n v="1"/>
    <n v="2"/>
    <b v="1"/>
    <n v="871"/>
    <n v="187"/>
    <x v="0"/>
    <s v="Debit Card"/>
    <s v="Mandarin"/>
    <n v="96"/>
    <n v="4.5"/>
    <b v="1"/>
    <x v="0"/>
    <n v="2416"/>
    <s v="Smartphone"/>
    <s v="45-54"/>
    <s v="Late Night"/>
  </r>
  <r>
    <n v="8731"/>
    <s v="Jonathan"/>
    <s v="12/31/2023"/>
    <s v="12/2/2024"/>
    <x v="2"/>
    <n v="210"/>
    <x v="6"/>
    <n v="5"/>
    <n v="5"/>
    <b v="0"/>
    <n v="206"/>
    <n v="194"/>
    <x v="1"/>
    <s v="PayPal"/>
    <s v="Hindi"/>
    <n v="62"/>
    <n v="3.9"/>
    <b v="0"/>
    <x v="0"/>
    <n v="2856"/>
    <s v="Smartphone"/>
    <s v="45-54"/>
    <s v="Evening"/>
  </r>
  <r>
    <n v="5000"/>
    <s v="Natalie"/>
    <s v="2/15/2023"/>
    <s v="11/24/2024"/>
    <x v="2"/>
    <n v="231"/>
    <x v="4"/>
    <n v="3"/>
    <n v="5"/>
    <b v="1"/>
    <n v="701"/>
    <n v="173"/>
    <x v="3"/>
    <s v="Credit Card"/>
    <s v="German"/>
    <n v="65"/>
    <n v="3.4"/>
    <b v="1"/>
    <x v="0"/>
    <n v="4177"/>
    <s v="Smartphone"/>
    <s v="18-24"/>
    <s v="Morning"/>
  </r>
  <r>
    <n v="3882"/>
    <s v="Michelle"/>
    <s v="12/1/2024"/>
    <s v="12/15/2024"/>
    <x v="2"/>
    <n v="246"/>
    <x v="1"/>
    <n v="3"/>
    <n v="3"/>
    <b v="0"/>
    <n v="505"/>
    <n v="129"/>
    <x v="1"/>
    <s v="Credit Card"/>
    <s v="English"/>
    <n v="82"/>
    <n v="4.9000000000000004"/>
    <b v="0"/>
    <x v="0"/>
    <n v="1912"/>
    <s v="Laptop"/>
    <s v="18-24"/>
    <s v="Evening"/>
  </r>
  <r>
    <n v="4551"/>
    <s v="Gabriel"/>
    <s v="1/19/2024"/>
    <s v="11/19/2024"/>
    <x v="1"/>
    <n v="174"/>
    <x v="6"/>
    <n v="1"/>
    <n v="6"/>
    <b v="1"/>
    <n v="239"/>
    <n v="175"/>
    <x v="0"/>
    <s v="Credit Card"/>
    <s v="English"/>
    <n v="65"/>
    <n v="3.7"/>
    <b v="0"/>
    <x v="0"/>
    <n v="2388"/>
    <s v="Tablet"/>
    <s v="18-24"/>
    <s v="Morning"/>
  </r>
  <r>
    <n v="7970"/>
    <s v="Scott"/>
    <s v="7/21/2023"/>
    <s v="11/19/2024"/>
    <x v="2"/>
    <n v="298"/>
    <x v="5"/>
    <n v="3"/>
    <n v="1"/>
    <b v="1"/>
    <n v="115"/>
    <n v="168"/>
    <x v="5"/>
    <s v="PayPal"/>
    <s v="Hindi"/>
    <n v="27"/>
    <n v="3"/>
    <b v="0"/>
    <x v="0"/>
    <n v="4216"/>
    <s v="Smartphone"/>
    <s v="55+"/>
    <s v="Morning"/>
  </r>
  <r>
    <n v="2466"/>
    <s v="Heidi"/>
    <s v="10/29/2024"/>
    <s v="12/3/2024"/>
    <x v="1"/>
    <n v="344"/>
    <x v="3"/>
    <n v="5"/>
    <n v="2"/>
    <b v="0"/>
    <n v="142"/>
    <n v="113"/>
    <x v="0"/>
    <s v="PayPal"/>
    <s v="German"/>
    <n v="100"/>
    <n v="4.5999999999999996"/>
    <b v="1"/>
    <x v="0"/>
    <n v="599"/>
    <s v="Laptop"/>
    <s v="25-34"/>
    <s v="Afternoon"/>
  </r>
  <r>
    <n v="1303"/>
    <s v="Ashley"/>
    <s v="6/17/2023"/>
    <s v="12/4/2024"/>
    <x v="1"/>
    <n v="264"/>
    <x v="6"/>
    <n v="2"/>
    <n v="1"/>
    <b v="1"/>
    <n v="744"/>
    <n v="33"/>
    <x v="4"/>
    <s v="Cryptocurrency"/>
    <s v="English"/>
    <n v="29"/>
    <n v="4.9000000000000004"/>
    <b v="1"/>
    <x v="0"/>
    <n v="804"/>
    <s v="Desktop"/>
    <s v="25-34"/>
    <s v="Evening"/>
  </r>
  <r>
    <n v="9832"/>
    <s v="Danielle"/>
    <s v="12/21/2022"/>
    <s v="11/21/2024"/>
    <x v="0"/>
    <n v="380"/>
    <x v="1"/>
    <n v="2"/>
    <n v="5"/>
    <b v="1"/>
    <n v="820"/>
    <n v="17"/>
    <x v="4"/>
    <s v="PayPal"/>
    <s v="French"/>
    <n v="93"/>
    <n v="3"/>
    <b v="0"/>
    <x v="0"/>
    <n v="4565"/>
    <s v="Laptop"/>
    <s v="25-34"/>
    <s v="Evening"/>
  </r>
  <r>
    <n v="3618"/>
    <s v="Paul"/>
    <s v="2/3/2024"/>
    <s v="12/3/2024"/>
    <x v="1"/>
    <n v="160"/>
    <x v="0"/>
    <n v="2"/>
    <n v="1"/>
    <b v="0"/>
    <n v="940"/>
    <n v="50"/>
    <x v="4"/>
    <s v="Cryptocurrency"/>
    <s v="German"/>
    <n v="71"/>
    <n v="3"/>
    <b v="0"/>
    <x v="0"/>
    <n v="1095"/>
    <s v="Desktop"/>
    <s v="55+"/>
    <s v="Late Night"/>
  </r>
  <r>
    <n v="7424"/>
    <s v="Lisa"/>
    <s v="8/8/2023"/>
    <s v="12/13/2024"/>
    <x v="0"/>
    <n v="55"/>
    <x v="5"/>
    <n v="4"/>
    <n v="6"/>
    <b v="1"/>
    <n v="135"/>
    <n v="138"/>
    <x v="5"/>
    <s v="Credit Card"/>
    <s v="French"/>
    <n v="5"/>
    <n v="3.4"/>
    <b v="0"/>
    <x v="0"/>
    <n v="1512"/>
    <s v="Tablet"/>
    <s v="45-54"/>
    <s v="Evening"/>
  </r>
  <r>
    <n v="8414"/>
    <s v="Lisa"/>
    <s v="1/13/2024"/>
    <s v="11/22/2024"/>
    <x v="1"/>
    <n v="70"/>
    <x v="1"/>
    <n v="2"/>
    <n v="3"/>
    <b v="1"/>
    <n v="803"/>
    <n v="51"/>
    <x v="3"/>
    <s v="Cryptocurrency"/>
    <s v="Mandarin"/>
    <n v="24"/>
    <n v="3.8"/>
    <b v="0"/>
    <x v="0"/>
    <n v="1422"/>
    <s v="Laptop"/>
    <s v="55+"/>
    <s v="Afternoon"/>
  </r>
  <r>
    <n v="5688"/>
    <s v="Ashley"/>
    <s v="9/27/2024"/>
    <s v="11/30/2024"/>
    <x v="0"/>
    <n v="256"/>
    <x v="1"/>
    <n v="3"/>
    <n v="3"/>
    <b v="0"/>
    <n v="322"/>
    <n v="199"/>
    <x v="1"/>
    <s v="Credit Card"/>
    <s v="English"/>
    <n v="65"/>
    <n v="4.5"/>
    <b v="0"/>
    <x v="0"/>
    <n v="147"/>
    <s v="Smartphone"/>
    <s v="45-54"/>
    <s v="Morning"/>
  </r>
  <r>
    <n v="2062"/>
    <s v="Darren"/>
    <s v="6/24/2024"/>
    <s v="11/24/2024"/>
    <x v="2"/>
    <n v="436"/>
    <x v="3"/>
    <n v="5"/>
    <n v="6"/>
    <b v="1"/>
    <n v="424"/>
    <n v="111"/>
    <x v="6"/>
    <s v="Credit Card"/>
    <s v="German"/>
    <n v="64"/>
    <n v="3.5"/>
    <b v="1"/>
    <x v="0"/>
    <n v="4317"/>
    <s v="Smart TV"/>
    <s v="45-54"/>
    <s v="Late Night"/>
  </r>
  <r>
    <n v="5031"/>
    <s v="Bethany"/>
    <s v="8/4/2023"/>
    <s v="11/27/2024"/>
    <x v="0"/>
    <n v="394"/>
    <x v="0"/>
    <n v="2"/>
    <n v="6"/>
    <b v="1"/>
    <n v="60"/>
    <n v="159"/>
    <x v="2"/>
    <s v="PayPal"/>
    <s v="German"/>
    <n v="51"/>
    <n v="3"/>
    <b v="1"/>
    <x v="0"/>
    <n v="3197"/>
    <s v="Desktop"/>
    <s v="18-24"/>
    <s v="Late Night"/>
  </r>
  <r>
    <n v="1162"/>
    <s v="Steven"/>
    <s v="1/28/2023"/>
    <s v="11/29/2024"/>
    <x v="2"/>
    <n v="131"/>
    <x v="2"/>
    <n v="3"/>
    <n v="3"/>
    <b v="0"/>
    <n v="865"/>
    <n v="8"/>
    <x v="3"/>
    <s v="Debit Card"/>
    <s v="Spanish"/>
    <n v="78"/>
    <n v="4.5999999999999996"/>
    <b v="0"/>
    <x v="0"/>
    <n v="1413"/>
    <s v="Smart TV"/>
    <s v="45-54"/>
    <s v="Afternoon"/>
  </r>
  <r>
    <n v="6564"/>
    <s v="James"/>
    <s v="10/23/2023"/>
    <s v="12/7/2024"/>
    <x v="1"/>
    <n v="98"/>
    <x v="1"/>
    <n v="5"/>
    <n v="2"/>
    <b v="1"/>
    <n v="526"/>
    <n v="144"/>
    <x v="0"/>
    <s v="Debit Card"/>
    <s v="English"/>
    <n v="10"/>
    <n v="3.9"/>
    <b v="1"/>
    <x v="0"/>
    <n v="747"/>
    <s v="Laptop"/>
    <s v="25-34"/>
    <s v="Afternoon"/>
  </r>
  <r>
    <n v="9298"/>
    <s v="Christine"/>
    <s v="6/2/2024"/>
    <s v="12/4/2024"/>
    <x v="1"/>
    <n v="276"/>
    <x v="5"/>
    <n v="5"/>
    <n v="4"/>
    <b v="0"/>
    <n v="389"/>
    <n v="177"/>
    <x v="6"/>
    <s v="PayPal"/>
    <s v="English"/>
    <n v="19"/>
    <n v="4.3"/>
    <b v="0"/>
    <x v="0"/>
    <n v="1099"/>
    <s v="Tablet"/>
    <s v="55+"/>
    <s v="Evening"/>
  </r>
  <r>
    <n v="4216"/>
    <s v="Beth"/>
    <s v="3/14/2024"/>
    <s v="11/19/2024"/>
    <x v="1"/>
    <n v="251"/>
    <x v="0"/>
    <n v="3"/>
    <n v="3"/>
    <b v="0"/>
    <n v="922"/>
    <n v="106"/>
    <x v="4"/>
    <s v="Debit Card"/>
    <s v="Hindi"/>
    <n v="56"/>
    <n v="4.3"/>
    <b v="1"/>
    <x v="0"/>
    <n v="585"/>
    <s v="Smartphone"/>
    <s v="25-34"/>
    <s v="Late Night"/>
  </r>
  <r>
    <n v="3677"/>
    <s v="Rebecca"/>
    <s v="3/8/2023"/>
    <s v="11/29/2024"/>
    <x v="0"/>
    <n v="233"/>
    <x v="2"/>
    <n v="4"/>
    <n v="2"/>
    <b v="1"/>
    <n v="485"/>
    <n v="37"/>
    <x v="1"/>
    <s v="PayPal"/>
    <s v="Mandarin"/>
    <n v="47"/>
    <n v="3.4"/>
    <b v="1"/>
    <x v="0"/>
    <n v="615"/>
    <s v="Smartphone"/>
    <s v="25-34"/>
    <s v="Afternoon"/>
  </r>
  <r>
    <n v="8453"/>
    <s v="Eric"/>
    <s v="5/17/2024"/>
    <s v="11/27/2024"/>
    <x v="1"/>
    <n v="136"/>
    <x v="6"/>
    <n v="2"/>
    <n v="5"/>
    <b v="1"/>
    <n v="112"/>
    <n v="181"/>
    <x v="3"/>
    <s v="Cryptocurrency"/>
    <s v="Hindi"/>
    <n v="15"/>
    <n v="3.6"/>
    <b v="0"/>
    <x v="0"/>
    <n v="2634"/>
    <s v="Laptop"/>
    <s v="18-24"/>
    <s v="Morning"/>
  </r>
  <r>
    <n v="6231"/>
    <s v="Nicole"/>
    <s v="1/24/2023"/>
    <s v="12/7/2024"/>
    <x v="2"/>
    <n v="248"/>
    <x v="4"/>
    <n v="1"/>
    <n v="6"/>
    <b v="0"/>
    <n v="181"/>
    <n v="13"/>
    <x v="6"/>
    <s v="Credit Card"/>
    <s v="Spanish"/>
    <n v="43"/>
    <n v="4.9000000000000004"/>
    <b v="1"/>
    <x v="0"/>
    <n v="136"/>
    <s v="Laptop"/>
    <s v="45-54"/>
    <s v="Late Night"/>
  </r>
  <r>
    <n v="1481"/>
    <s v="Mary"/>
    <s v="2/20/2023"/>
    <s v="12/1/2024"/>
    <x v="0"/>
    <n v="180"/>
    <x v="3"/>
    <n v="3"/>
    <n v="4"/>
    <b v="0"/>
    <n v="936"/>
    <n v="166"/>
    <x v="2"/>
    <s v="Debit Card"/>
    <s v="English"/>
    <n v="71"/>
    <n v="4.9000000000000004"/>
    <b v="1"/>
    <x v="0"/>
    <n v="4566"/>
    <s v="Smartphone"/>
    <s v="45-54"/>
    <s v="Morning"/>
  </r>
  <r>
    <n v="7400"/>
    <s v="Allen"/>
    <s v="5/9/2024"/>
    <s v="12/15/2024"/>
    <x v="1"/>
    <n v="254"/>
    <x v="0"/>
    <n v="4"/>
    <n v="1"/>
    <b v="1"/>
    <n v="406"/>
    <n v="47"/>
    <x v="4"/>
    <s v="Debit Card"/>
    <s v="Mandarin"/>
    <n v="5"/>
    <n v="3.6"/>
    <b v="0"/>
    <x v="0"/>
    <n v="3281"/>
    <s v="Desktop"/>
    <s v="45-54"/>
    <s v="Late Night"/>
  </r>
  <r>
    <n v="7447"/>
    <s v="Stephanie"/>
    <s v="5/31/2023"/>
    <s v="11/20/2024"/>
    <x v="0"/>
    <n v="108"/>
    <x v="1"/>
    <n v="2"/>
    <n v="1"/>
    <b v="0"/>
    <n v="717"/>
    <n v="84"/>
    <x v="5"/>
    <s v="PayPal"/>
    <s v="Hindi"/>
    <n v="82"/>
    <n v="3.9"/>
    <b v="0"/>
    <x v="0"/>
    <n v="1559"/>
    <s v="Smart TV"/>
    <s v="35-44"/>
    <s v="Late Night"/>
  </r>
  <r>
    <n v="4597"/>
    <s v="Sarah"/>
    <s v="8/10/2024"/>
    <s v="12/13/2024"/>
    <x v="0"/>
    <n v="183"/>
    <x v="3"/>
    <n v="4"/>
    <n v="5"/>
    <b v="0"/>
    <n v="833"/>
    <n v="154"/>
    <x v="6"/>
    <s v="PayPal"/>
    <s v="German"/>
    <n v="46"/>
    <n v="3.9"/>
    <b v="0"/>
    <x v="0"/>
    <n v="3113"/>
    <s v="Tablet"/>
    <s v="35-44"/>
    <s v="Evening"/>
  </r>
  <r>
    <n v="3173"/>
    <s v="Aaron"/>
    <s v="9/25/2024"/>
    <s v="12/9/2024"/>
    <x v="0"/>
    <n v="53"/>
    <x v="2"/>
    <n v="2"/>
    <n v="4"/>
    <b v="1"/>
    <n v="304"/>
    <n v="49"/>
    <x v="6"/>
    <s v="Cryptocurrency"/>
    <s v="English"/>
    <n v="57"/>
    <n v="4.3"/>
    <b v="0"/>
    <x v="0"/>
    <n v="3836"/>
    <s v="Desktop"/>
    <s v="25-34"/>
    <s v="Evening"/>
  </r>
  <r>
    <n v="9514"/>
    <s v="Veronica"/>
    <s v="6/6/2023"/>
    <s v="12/10/2024"/>
    <x v="0"/>
    <n v="120"/>
    <x v="4"/>
    <n v="3"/>
    <n v="3"/>
    <b v="1"/>
    <n v="802"/>
    <n v="31"/>
    <x v="2"/>
    <s v="Debit Card"/>
    <s v="Hindi"/>
    <n v="16"/>
    <n v="4"/>
    <b v="1"/>
    <x v="0"/>
    <n v="1522"/>
    <s v="Laptop"/>
    <s v="25-34"/>
    <s v="Evening"/>
  </r>
  <r>
    <n v="4985"/>
    <s v="Michael"/>
    <s v="8/11/2023"/>
    <s v="12/1/2024"/>
    <x v="0"/>
    <n v="118"/>
    <x v="2"/>
    <n v="5"/>
    <n v="4"/>
    <b v="0"/>
    <n v="522"/>
    <n v="160"/>
    <x v="2"/>
    <s v="Cryptocurrency"/>
    <s v="Mandarin"/>
    <n v="94"/>
    <n v="4.0999999999999996"/>
    <b v="1"/>
    <x v="0"/>
    <n v="1756"/>
    <s v="Desktop"/>
    <s v="18-24"/>
    <s v="Late Night"/>
  </r>
  <r>
    <n v="4486"/>
    <s v="Craig"/>
    <s v="1/5/2024"/>
    <s v="12/13/2024"/>
    <x v="0"/>
    <n v="113"/>
    <x v="1"/>
    <n v="1"/>
    <n v="1"/>
    <b v="0"/>
    <n v="177"/>
    <n v="3"/>
    <x v="4"/>
    <s v="Cryptocurrency"/>
    <s v="English"/>
    <n v="69"/>
    <n v="4.8"/>
    <b v="0"/>
    <x v="0"/>
    <n v="1542"/>
    <s v="Desktop"/>
    <s v="55+"/>
    <s v="Late Night"/>
  </r>
  <r>
    <n v="8756"/>
    <s v="Jessica"/>
    <s v="12/22/2023"/>
    <s v="12/9/2024"/>
    <x v="0"/>
    <n v="138"/>
    <x v="1"/>
    <n v="3"/>
    <n v="2"/>
    <b v="1"/>
    <n v="811"/>
    <n v="37"/>
    <x v="4"/>
    <s v="Debit Card"/>
    <s v="Mandarin"/>
    <n v="36"/>
    <n v="3.6"/>
    <b v="0"/>
    <x v="0"/>
    <n v="77"/>
    <s v="Smartphone"/>
    <s v="35-44"/>
    <s v="Evening"/>
  </r>
  <r>
    <n v="9121"/>
    <s v="Denise"/>
    <s v="6/18/2023"/>
    <s v="12/12/2024"/>
    <x v="0"/>
    <n v="178"/>
    <x v="4"/>
    <n v="1"/>
    <n v="4"/>
    <b v="0"/>
    <n v="239"/>
    <n v="126"/>
    <x v="1"/>
    <s v="Cryptocurrency"/>
    <s v="English"/>
    <n v="86"/>
    <n v="3.9"/>
    <b v="0"/>
    <x v="0"/>
    <n v="4356"/>
    <s v="Laptop"/>
    <s v="45-54"/>
    <s v="Evening"/>
  </r>
  <r>
    <n v="6471"/>
    <s v="Jennifer"/>
    <s v="12/28/2023"/>
    <s v="11/25/2024"/>
    <x v="0"/>
    <n v="105"/>
    <x v="5"/>
    <n v="4"/>
    <n v="3"/>
    <b v="1"/>
    <n v="49"/>
    <n v="71"/>
    <x v="4"/>
    <s v="Credit Card"/>
    <s v="French"/>
    <n v="8"/>
    <n v="3.6"/>
    <b v="0"/>
    <x v="0"/>
    <n v="1989"/>
    <s v="Desktop"/>
    <s v="45-54"/>
    <s v="Afternoon"/>
  </r>
  <r>
    <n v="6601"/>
    <s v="Larry"/>
    <s v="5/23/2023"/>
    <s v="12/18/2024"/>
    <x v="0"/>
    <n v="283"/>
    <x v="0"/>
    <n v="1"/>
    <n v="5"/>
    <b v="1"/>
    <n v="407"/>
    <n v="15"/>
    <x v="6"/>
    <s v="Debit Card"/>
    <s v="French"/>
    <n v="26"/>
    <n v="3.1"/>
    <b v="1"/>
    <x v="0"/>
    <n v="906"/>
    <s v="Smart TV"/>
    <s v="55+"/>
    <s v="Afternoon"/>
  </r>
  <r>
    <n v="4340"/>
    <s v="Makayla"/>
    <s v="3/18/2023"/>
    <s v="12/7/2024"/>
    <x v="2"/>
    <n v="154"/>
    <x v="2"/>
    <n v="4"/>
    <n v="5"/>
    <b v="1"/>
    <n v="804"/>
    <n v="106"/>
    <x v="2"/>
    <s v="PayPal"/>
    <s v="English"/>
    <n v="60"/>
    <n v="4.8"/>
    <b v="0"/>
    <x v="0"/>
    <n v="4108"/>
    <s v="Laptop"/>
    <s v="55+"/>
    <s v="Late Night"/>
  </r>
  <r>
    <n v="5112"/>
    <s v="Juan"/>
    <s v="11/5/2024"/>
    <s v="12/14/2024"/>
    <x v="2"/>
    <n v="240"/>
    <x v="4"/>
    <n v="2"/>
    <n v="6"/>
    <b v="1"/>
    <n v="564"/>
    <n v="121"/>
    <x v="0"/>
    <s v="Cryptocurrency"/>
    <s v="Hindi"/>
    <n v="40"/>
    <n v="3.5"/>
    <b v="1"/>
    <x v="0"/>
    <n v="333"/>
    <s v="Smart TV"/>
    <s v="25-34"/>
    <s v="Evening"/>
  </r>
  <r>
    <n v="5700"/>
    <s v="Gregory"/>
    <s v="5/26/2023"/>
    <s v="12/9/2024"/>
    <x v="1"/>
    <n v="29"/>
    <x v="2"/>
    <n v="1"/>
    <n v="5"/>
    <b v="1"/>
    <n v="625"/>
    <n v="165"/>
    <x v="6"/>
    <s v="Credit Card"/>
    <s v="Spanish"/>
    <n v="41"/>
    <n v="4.3"/>
    <b v="0"/>
    <x v="0"/>
    <n v="3847"/>
    <s v="Laptop"/>
    <s v="18-24"/>
    <s v="Afternoon"/>
  </r>
  <r>
    <n v="8617"/>
    <s v="Ashley"/>
    <s v="10/14/2024"/>
    <s v="12/11/2024"/>
    <x v="2"/>
    <n v="202"/>
    <x v="5"/>
    <n v="1"/>
    <n v="2"/>
    <b v="1"/>
    <n v="260"/>
    <n v="53"/>
    <x v="4"/>
    <s v="Cryptocurrency"/>
    <s v="English"/>
    <n v="13"/>
    <n v="3.9"/>
    <b v="1"/>
    <x v="0"/>
    <n v="1423"/>
    <s v="Laptop"/>
    <s v="55+"/>
    <s v="Evening"/>
  </r>
  <r>
    <n v="9149"/>
    <s v="Angelica"/>
    <s v="1/5/2023"/>
    <s v="12/17/2024"/>
    <x v="2"/>
    <n v="348"/>
    <x v="3"/>
    <n v="2"/>
    <n v="6"/>
    <b v="1"/>
    <n v="378"/>
    <n v="56"/>
    <x v="4"/>
    <s v="Debit Card"/>
    <s v="Spanish"/>
    <n v="9"/>
    <n v="4.5"/>
    <b v="1"/>
    <x v="0"/>
    <n v="595"/>
    <s v="Smart TV"/>
    <s v="18-24"/>
    <s v="Afternoon"/>
  </r>
  <r>
    <n v="8651"/>
    <s v="Dawn"/>
    <s v="8/19/2024"/>
    <s v="11/26/2024"/>
    <x v="2"/>
    <n v="380"/>
    <x v="6"/>
    <n v="5"/>
    <n v="5"/>
    <b v="0"/>
    <n v="334"/>
    <n v="175"/>
    <x v="6"/>
    <s v="Credit Card"/>
    <s v="German"/>
    <n v="69"/>
    <n v="3.1"/>
    <b v="0"/>
    <x v="0"/>
    <n v="4445"/>
    <s v="Tablet"/>
    <s v="55+"/>
    <s v="Late Night"/>
  </r>
  <r>
    <n v="1495"/>
    <s v="Timothy"/>
    <s v="8/19/2024"/>
    <s v="11/22/2024"/>
    <x v="2"/>
    <n v="254"/>
    <x v="6"/>
    <n v="3"/>
    <n v="2"/>
    <b v="0"/>
    <n v="544"/>
    <n v="89"/>
    <x v="6"/>
    <s v="Debit Card"/>
    <s v="English"/>
    <n v="97"/>
    <n v="3.1"/>
    <b v="0"/>
    <x v="0"/>
    <n v="144"/>
    <s v="Smartphone"/>
    <s v="25-34"/>
    <s v="Late Night"/>
  </r>
  <r>
    <n v="7359"/>
    <s v="Kevin"/>
    <s v="3/20/2023"/>
    <s v="12/17/2024"/>
    <x v="2"/>
    <n v="477"/>
    <x v="0"/>
    <n v="2"/>
    <n v="3"/>
    <b v="1"/>
    <n v="899"/>
    <n v="97"/>
    <x v="0"/>
    <s v="Credit Card"/>
    <s v="English"/>
    <n v="42"/>
    <n v="4.7"/>
    <b v="1"/>
    <x v="0"/>
    <n v="3428"/>
    <s v="Laptop"/>
    <s v="45-54"/>
    <s v="Morning"/>
  </r>
  <r>
    <n v="6525"/>
    <s v="Paul"/>
    <s v="1/25/2023"/>
    <s v="11/22/2024"/>
    <x v="2"/>
    <n v="385"/>
    <x v="5"/>
    <n v="3"/>
    <n v="1"/>
    <b v="0"/>
    <n v="807"/>
    <n v="188"/>
    <x v="0"/>
    <s v="Credit Card"/>
    <s v="French"/>
    <n v="3"/>
    <n v="3.4"/>
    <b v="0"/>
    <x v="0"/>
    <n v="4919"/>
    <s v="Tablet"/>
    <s v="35-44"/>
    <s v="Afternoon"/>
  </r>
  <r>
    <n v="7207"/>
    <s v="Christina"/>
    <s v="8/19/2024"/>
    <s v="12/17/2024"/>
    <x v="0"/>
    <n v="336"/>
    <x v="2"/>
    <n v="1"/>
    <n v="2"/>
    <b v="0"/>
    <n v="235"/>
    <n v="25"/>
    <x v="4"/>
    <s v="Credit Card"/>
    <s v="French"/>
    <n v="31"/>
    <n v="3.9"/>
    <b v="0"/>
    <x v="0"/>
    <n v="4905"/>
    <s v="Laptop"/>
    <s v="35-44"/>
    <s v="Late Night"/>
  </r>
  <r>
    <n v="2361"/>
    <s v="Karen"/>
    <s v="3/18/2023"/>
    <s v="11/25/2024"/>
    <x v="2"/>
    <n v="171"/>
    <x v="0"/>
    <n v="2"/>
    <n v="3"/>
    <b v="0"/>
    <n v="763"/>
    <n v="16"/>
    <x v="2"/>
    <s v="PayPal"/>
    <s v="Spanish"/>
    <n v="17"/>
    <n v="3.4"/>
    <b v="1"/>
    <x v="0"/>
    <n v="428"/>
    <s v="Tablet"/>
    <s v="25-34"/>
    <s v="Evening"/>
  </r>
  <r>
    <n v="8766"/>
    <s v="Anna"/>
    <s v="9/29/2023"/>
    <s v="11/27/2024"/>
    <x v="2"/>
    <n v="33"/>
    <x v="3"/>
    <n v="1"/>
    <n v="4"/>
    <b v="1"/>
    <n v="475"/>
    <n v="151"/>
    <x v="1"/>
    <s v="Credit Card"/>
    <s v="French"/>
    <n v="16"/>
    <n v="4.7"/>
    <b v="1"/>
    <x v="0"/>
    <n v="1634"/>
    <s v="Smart TV"/>
    <s v="45-54"/>
    <s v="Late Night"/>
  </r>
  <r>
    <n v="7236"/>
    <s v="Mary"/>
    <s v="4/13/2024"/>
    <s v="12/10/2024"/>
    <x v="0"/>
    <n v="193"/>
    <x v="6"/>
    <n v="3"/>
    <n v="6"/>
    <b v="1"/>
    <n v="453"/>
    <n v="113"/>
    <x v="2"/>
    <s v="Cryptocurrency"/>
    <s v="French"/>
    <n v="74"/>
    <n v="3.5"/>
    <b v="1"/>
    <x v="0"/>
    <n v="4085"/>
    <s v="Laptop"/>
    <s v="25-34"/>
    <s v="Evening"/>
  </r>
  <r>
    <n v="8605"/>
    <s v="Jessica"/>
    <s v="5/31/2023"/>
    <s v="12/1/2024"/>
    <x v="1"/>
    <n v="153"/>
    <x v="4"/>
    <n v="2"/>
    <n v="2"/>
    <b v="1"/>
    <n v="40"/>
    <n v="106"/>
    <x v="3"/>
    <s v="Debit Card"/>
    <s v="French"/>
    <n v="44"/>
    <n v="4.4000000000000004"/>
    <b v="1"/>
    <x v="0"/>
    <n v="2790"/>
    <s v="Tablet"/>
    <s v="25-34"/>
    <s v="Afternoon"/>
  </r>
  <r>
    <n v="1055"/>
    <s v="Taylor"/>
    <s v="2/20/2023"/>
    <s v="12/12/2024"/>
    <x v="2"/>
    <n v="140"/>
    <x v="4"/>
    <n v="5"/>
    <n v="5"/>
    <b v="1"/>
    <n v="112"/>
    <n v="30"/>
    <x v="6"/>
    <s v="Credit Card"/>
    <s v="Hindi"/>
    <n v="60"/>
    <n v="3.1"/>
    <b v="1"/>
    <x v="0"/>
    <n v="2440"/>
    <s v="Desktop"/>
    <s v="35-44"/>
    <s v="Evening"/>
  </r>
  <r>
    <n v="7986"/>
    <s v="Douglas"/>
    <s v="1/23/2023"/>
    <s v="12/10/2024"/>
    <x v="2"/>
    <n v="196"/>
    <x v="5"/>
    <n v="2"/>
    <n v="2"/>
    <b v="1"/>
    <n v="102"/>
    <n v="66"/>
    <x v="4"/>
    <s v="Cryptocurrency"/>
    <s v="Spanish"/>
    <n v="11"/>
    <n v="3.7"/>
    <b v="0"/>
    <x v="0"/>
    <n v="2741"/>
    <s v="Tablet"/>
    <s v="45-54"/>
    <s v="Afternoon"/>
  </r>
  <r>
    <n v="6170"/>
    <s v="Sarah"/>
    <s v="6/21/2024"/>
    <s v="11/22/2024"/>
    <x v="2"/>
    <n v="298"/>
    <x v="4"/>
    <n v="5"/>
    <n v="1"/>
    <b v="1"/>
    <n v="943"/>
    <n v="187"/>
    <x v="2"/>
    <s v="Cryptocurrency"/>
    <s v="Spanish"/>
    <n v="60"/>
    <n v="3.7"/>
    <b v="0"/>
    <x v="0"/>
    <n v="4338"/>
    <s v="Desktop"/>
    <s v="45-54"/>
    <s v="Late Night"/>
  </r>
  <r>
    <n v="7172"/>
    <s v="Felicia"/>
    <s v="7/9/2023"/>
    <s v="11/22/2024"/>
    <x v="1"/>
    <n v="477"/>
    <x v="3"/>
    <n v="5"/>
    <n v="4"/>
    <b v="0"/>
    <n v="426"/>
    <n v="137"/>
    <x v="6"/>
    <s v="Credit Card"/>
    <s v="Hindi"/>
    <n v="31"/>
    <n v="5"/>
    <b v="0"/>
    <x v="0"/>
    <n v="2039"/>
    <s v="Smart TV"/>
    <s v="45-54"/>
    <s v="Morning"/>
  </r>
  <r>
    <n v="7408"/>
    <s v="Aaron"/>
    <s v="12/27/2022"/>
    <s v="11/24/2024"/>
    <x v="2"/>
    <n v="308"/>
    <x v="6"/>
    <n v="1"/>
    <n v="2"/>
    <b v="1"/>
    <n v="202"/>
    <n v="12"/>
    <x v="3"/>
    <s v="Cryptocurrency"/>
    <s v="Spanish"/>
    <n v="21"/>
    <n v="4.5"/>
    <b v="0"/>
    <x v="0"/>
    <n v="2097"/>
    <s v="Desktop"/>
    <s v="25-34"/>
    <s v="Morning"/>
  </r>
  <r>
    <n v="7274"/>
    <s v="Joseph"/>
    <s v="4/12/2023"/>
    <s v="12/6/2024"/>
    <x v="1"/>
    <n v="193"/>
    <x v="3"/>
    <n v="4"/>
    <n v="4"/>
    <b v="0"/>
    <n v="364"/>
    <n v="181"/>
    <x v="6"/>
    <s v="Credit Card"/>
    <s v="English"/>
    <n v="51"/>
    <n v="4.7"/>
    <b v="0"/>
    <x v="0"/>
    <n v="2384"/>
    <s v="Desktop"/>
    <s v="55+"/>
    <s v="Afternoon"/>
  </r>
  <r>
    <n v="6001"/>
    <s v="Vickie"/>
    <s v="9/2/2024"/>
    <s v="11/28/2024"/>
    <x v="2"/>
    <n v="420"/>
    <x v="3"/>
    <n v="3"/>
    <n v="3"/>
    <b v="1"/>
    <n v="562"/>
    <n v="67"/>
    <x v="0"/>
    <s v="Debit Card"/>
    <s v="English"/>
    <n v="2"/>
    <n v="3.2"/>
    <b v="1"/>
    <x v="0"/>
    <n v="4159"/>
    <s v="Smart TV"/>
    <s v="45-54"/>
    <s v="Evening"/>
  </r>
  <r>
    <n v="9418"/>
    <s v="Stacey"/>
    <s v="7/21/2024"/>
    <s v="11/26/2024"/>
    <x v="0"/>
    <n v="128"/>
    <x v="0"/>
    <n v="5"/>
    <n v="6"/>
    <b v="1"/>
    <n v="481"/>
    <n v="128"/>
    <x v="3"/>
    <s v="Credit Card"/>
    <s v="German"/>
    <n v="89"/>
    <n v="3.3"/>
    <b v="1"/>
    <x v="0"/>
    <n v="2002"/>
    <s v="Tablet"/>
    <s v="18-24"/>
    <s v="Morning"/>
  </r>
  <r>
    <n v="9354"/>
    <s v="Timothy"/>
    <s v="7/21/2023"/>
    <s v="11/30/2024"/>
    <x v="1"/>
    <n v="133"/>
    <x v="0"/>
    <n v="4"/>
    <n v="6"/>
    <b v="0"/>
    <n v="469"/>
    <n v="182"/>
    <x v="4"/>
    <s v="PayPal"/>
    <s v="English"/>
    <n v="85"/>
    <n v="4.4000000000000004"/>
    <b v="0"/>
    <x v="0"/>
    <n v="782"/>
    <s v="Tablet"/>
    <s v="35-44"/>
    <s v="Afternoon"/>
  </r>
  <r>
    <n v="8122"/>
    <s v="Alison"/>
    <s v="9/11/2024"/>
    <s v="11/29/2024"/>
    <x v="2"/>
    <n v="413"/>
    <x v="2"/>
    <n v="5"/>
    <n v="2"/>
    <b v="0"/>
    <n v="708"/>
    <n v="4"/>
    <x v="2"/>
    <s v="Credit Card"/>
    <s v="French"/>
    <n v="62"/>
    <n v="4.3"/>
    <b v="1"/>
    <x v="0"/>
    <n v="4056"/>
    <s v="Smartphone"/>
    <s v="55+"/>
    <s v="Evening"/>
  </r>
  <r>
    <n v="1765"/>
    <s v="Harold"/>
    <s v="9/16/2024"/>
    <s v="11/24/2024"/>
    <x v="1"/>
    <n v="28"/>
    <x v="3"/>
    <n v="4"/>
    <n v="1"/>
    <b v="1"/>
    <n v="990"/>
    <n v="88"/>
    <x v="2"/>
    <s v="Credit Card"/>
    <s v="French"/>
    <n v="97"/>
    <n v="5"/>
    <b v="0"/>
    <x v="0"/>
    <n v="1341"/>
    <s v="Tablet"/>
    <s v="35-44"/>
    <s v="Late Night"/>
  </r>
  <r>
    <n v="5352"/>
    <s v="Andrew"/>
    <s v="1/16/2024"/>
    <s v="12/14/2024"/>
    <x v="2"/>
    <n v="453"/>
    <x v="1"/>
    <n v="5"/>
    <n v="3"/>
    <b v="1"/>
    <n v="236"/>
    <n v="121"/>
    <x v="0"/>
    <s v="Cryptocurrency"/>
    <s v="Mandarin"/>
    <n v="1"/>
    <n v="3.7"/>
    <b v="0"/>
    <x v="0"/>
    <n v="3028"/>
    <s v="Desktop"/>
    <s v="55+"/>
    <s v="Morning"/>
  </r>
  <r>
    <n v="7578"/>
    <s v="Stephanie"/>
    <s v="10/3/2023"/>
    <s v="12/3/2024"/>
    <x v="1"/>
    <n v="186"/>
    <x v="1"/>
    <n v="2"/>
    <n v="5"/>
    <b v="1"/>
    <n v="784"/>
    <n v="29"/>
    <x v="0"/>
    <s v="Debit Card"/>
    <s v="German"/>
    <n v="76"/>
    <n v="4.3"/>
    <b v="1"/>
    <x v="0"/>
    <n v="4799"/>
    <s v="Desktop"/>
    <s v="18-24"/>
    <s v="Morning"/>
  </r>
  <r>
    <n v="8912"/>
    <s v="Scott"/>
    <s v="9/5/2024"/>
    <s v="11/21/2024"/>
    <x v="2"/>
    <n v="287"/>
    <x v="6"/>
    <n v="3"/>
    <n v="6"/>
    <b v="0"/>
    <n v="714"/>
    <n v="3"/>
    <x v="3"/>
    <s v="Debit Card"/>
    <s v="Mandarin"/>
    <n v="45"/>
    <n v="4.3"/>
    <b v="1"/>
    <x v="0"/>
    <n v="4556"/>
    <s v="Tablet"/>
    <s v="45-54"/>
    <s v="Morning"/>
  </r>
  <r>
    <n v="6641"/>
    <s v="Ashley"/>
    <s v="7/20/2024"/>
    <s v="12/8/2024"/>
    <x v="0"/>
    <n v="45"/>
    <x v="4"/>
    <n v="4"/>
    <n v="3"/>
    <b v="0"/>
    <n v="420"/>
    <n v="87"/>
    <x v="2"/>
    <s v="Cryptocurrency"/>
    <s v="Mandarin"/>
    <n v="41"/>
    <n v="3.3"/>
    <b v="1"/>
    <x v="0"/>
    <n v="2965"/>
    <s v="Laptop"/>
    <s v="55+"/>
    <s v="Evening"/>
  </r>
  <r>
    <n v="9664"/>
    <s v="Rick"/>
    <s v="7/11/2023"/>
    <s v="11/22/2024"/>
    <x v="1"/>
    <n v="463"/>
    <x v="5"/>
    <n v="5"/>
    <n v="4"/>
    <b v="0"/>
    <n v="961"/>
    <n v="9"/>
    <x v="2"/>
    <s v="Cryptocurrency"/>
    <s v="Spanish"/>
    <n v="62"/>
    <n v="3.4"/>
    <b v="1"/>
    <x v="0"/>
    <n v="3556"/>
    <s v="Laptop"/>
    <s v="18-24"/>
    <s v="Evening"/>
  </r>
  <r>
    <n v="9134"/>
    <s v="Stephanie"/>
    <s v="1/26/2023"/>
    <s v="11/19/2024"/>
    <x v="2"/>
    <n v="241"/>
    <x v="2"/>
    <n v="1"/>
    <n v="5"/>
    <b v="1"/>
    <n v="775"/>
    <n v="194"/>
    <x v="6"/>
    <s v="Debit Card"/>
    <s v="Hindi"/>
    <n v="94"/>
    <n v="3.1"/>
    <b v="0"/>
    <x v="0"/>
    <n v="2901"/>
    <s v="Laptop"/>
    <s v="55+"/>
    <s v="Morning"/>
  </r>
  <r>
    <n v="6663"/>
    <s v="Douglas"/>
    <s v="5/19/2024"/>
    <s v="12/7/2024"/>
    <x v="0"/>
    <n v="11"/>
    <x v="3"/>
    <n v="4"/>
    <n v="1"/>
    <b v="1"/>
    <n v="773"/>
    <n v="139"/>
    <x v="5"/>
    <s v="Debit Card"/>
    <s v="German"/>
    <n v="45"/>
    <n v="4.0999999999999996"/>
    <b v="0"/>
    <x v="0"/>
    <n v="3520"/>
    <s v="Tablet"/>
    <s v="55+"/>
    <s v="Evening"/>
  </r>
  <r>
    <n v="9800"/>
    <s v="Troy"/>
    <s v="12/31/2022"/>
    <s v="12/5/2024"/>
    <x v="2"/>
    <n v="123"/>
    <x v="4"/>
    <n v="1"/>
    <n v="1"/>
    <b v="1"/>
    <n v="841"/>
    <n v="45"/>
    <x v="2"/>
    <s v="PayPal"/>
    <s v="Hindi"/>
    <n v="76"/>
    <n v="4.3"/>
    <b v="1"/>
    <x v="0"/>
    <n v="3983"/>
    <s v="Smartphone"/>
    <s v="35-44"/>
    <s v="Late Night"/>
  </r>
  <r>
    <n v="2363"/>
    <s v="Cindy"/>
    <s v="5/21/2023"/>
    <s v="12/1/2024"/>
    <x v="0"/>
    <n v="411"/>
    <x v="3"/>
    <n v="3"/>
    <n v="2"/>
    <b v="1"/>
    <n v="412"/>
    <n v="20"/>
    <x v="4"/>
    <s v="PayPal"/>
    <s v="Spanish"/>
    <n v="94"/>
    <n v="4.7"/>
    <b v="1"/>
    <x v="0"/>
    <n v="4632"/>
    <s v="Smartphone"/>
    <s v="25-34"/>
    <s v="Evening"/>
  </r>
  <r>
    <n v="4875"/>
    <s v="Christopher"/>
    <s v="4/21/2024"/>
    <s v="11/23/2024"/>
    <x v="0"/>
    <n v="469"/>
    <x v="5"/>
    <n v="2"/>
    <n v="1"/>
    <b v="0"/>
    <n v="160"/>
    <n v="79"/>
    <x v="5"/>
    <s v="Debit Card"/>
    <s v="French"/>
    <n v="57"/>
    <n v="4.5"/>
    <b v="1"/>
    <x v="0"/>
    <n v="314"/>
    <s v="Smartphone"/>
    <s v="25-34"/>
    <s v="Late Night"/>
  </r>
  <r>
    <n v="8961"/>
    <s v="Nathan"/>
    <s v="7/9/2023"/>
    <s v="12/7/2024"/>
    <x v="1"/>
    <n v="120"/>
    <x v="4"/>
    <n v="3"/>
    <n v="6"/>
    <b v="0"/>
    <n v="346"/>
    <n v="125"/>
    <x v="0"/>
    <s v="Cryptocurrency"/>
    <s v="German"/>
    <n v="25"/>
    <n v="4.0999999999999996"/>
    <b v="0"/>
    <x v="0"/>
    <n v="4012"/>
    <s v="Desktop"/>
    <s v="25-34"/>
    <s v="Morning"/>
  </r>
  <r>
    <n v="1539"/>
    <s v="Linda"/>
    <s v="8/29/2024"/>
    <s v="11/29/2024"/>
    <x v="2"/>
    <n v="348"/>
    <x v="1"/>
    <n v="1"/>
    <n v="5"/>
    <b v="1"/>
    <n v="266"/>
    <n v="94"/>
    <x v="4"/>
    <s v="Debit Card"/>
    <s v="English"/>
    <n v="82"/>
    <n v="4.3"/>
    <b v="1"/>
    <x v="0"/>
    <n v="2356"/>
    <s v="Laptop"/>
    <s v="45-54"/>
    <s v="Morning"/>
  </r>
  <r>
    <n v="4037"/>
    <s v="Tina"/>
    <s v="11/30/2023"/>
    <s v="12/14/2024"/>
    <x v="1"/>
    <n v="103"/>
    <x v="6"/>
    <n v="4"/>
    <n v="4"/>
    <b v="0"/>
    <n v="305"/>
    <n v="191"/>
    <x v="1"/>
    <s v="PayPal"/>
    <s v="French"/>
    <n v="98"/>
    <n v="4.7"/>
    <b v="1"/>
    <x v="0"/>
    <n v="1824"/>
    <s v="Tablet"/>
    <s v="18-24"/>
    <s v="Afternoon"/>
  </r>
  <r>
    <n v="4239"/>
    <s v="Christopher"/>
    <s v="11/18/2024"/>
    <s v="11/23/2024"/>
    <x v="0"/>
    <n v="470"/>
    <x v="5"/>
    <n v="2"/>
    <n v="3"/>
    <b v="0"/>
    <n v="89"/>
    <n v="135"/>
    <x v="3"/>
    <s v="Debit Card"/>
    <s v="Mandarin"/>
    <n v="45"/>
    <n v="4.5"/>
    <b v="0"/>
    <x v="0"/>
    <n v="4236"/>
    <s v="Smartphone"/>
    <s v="18-24"/>
    <s v="Morning"/>
  </r>
  <r>
    <n v="4364"/>
    <s v="Victor"/>
    <s v="10/27/2024"/>
    <s v="12/1/2024"/>
    <x v="0"/>
    <n v="241"/>
    <x v="6"/>
    <n v="3"/>
    <n v="6"/>
    <b v="0"/>
    <n v="905"/>
    <n v="127"/>
    <x v="3"/>
    <s v="PayPal"/>
    <s v="Spanish"/>
    <n v="93"/>
    <n v="4"/>
    <b v="0"/>
    <x v="0"/>
    <n v="2102"/>
    <s v="Desktop"/>
    <s v="35-44"/>
    <s v="Morning"/>
  </r>
  <r>
    <n v="8946"/>
    <s v="Judy"/>
    <s v="5/18/2024"/>
    <s v="12/14/2024"/>
    <x v="2"/>
    <n v="277"/>
    <x v="6"/>
    <n v="3"/>
    <n v="5"/>
    <b v="0"/>
    <n v="959"/>
    <n v="174"/>
    <x v="0"/>
    <s v="PayPal"/>
    <s v="French"/>
    <n v="51"/>
    <n v="3.4"/>
    <b v="1"/>
    <x v="0"/>
    <n v="1876"/>
    <s v="Smartphone"/>
    <s v="25-34"/>
    <s v="Late Night"/>
  </r>
  <r>
    <n v="5911"/>
    <s v="Stephanie"/>
    <s v="1/2/2024"/>
    <s v="12/10/2024"/>
    <x v="0"/>
    <n v="158"/>
    <x v="6"/>
    <n v="3"/>
    <n v="1"/>
    <b v="1"/>
    <n v="426"/>
    <n v="7"/>
    <x v="6"/>
    <s v="Cryptocurrency"/>
    <s v="French"/>
    <n v="36"/>
    <n v="3.6"/>
    <b v="0"/>
    <x v="0"/>
    <n v="242"/>
    <s v="Tablet"/>
    <s v="55+"/>
    <s v="Morning"/>
  </r>
  <r>
    <n v="8033"/>
    <s v="Rhonda"/>
    <s v="1/18/2024"/>
    <s v="11/28/2024"/>
    <x v="2"/>
    <n v="23"/>
    <x v="6"/>
    <n v="1"/>
    <n v="1"/>
    <b v="0"/>
    <n v="585"/>
    <n v="97"/>
    <x v="4"/>
    <s v="Debit Card"/>
    <s v="Hindi"/>
    <n v="23"/>
    <n v="3.4"/>
    <b v="1"/>
    <x v="0"/>
    <n v="4531"/>
    <s v="Tablet"/>
    <s v="25-34"/>
    <s v="Evening"/>
  </r>
  <r>
    <n v="6603"/>
    <s v="Amanda"/>
    <s v="1/30/2024"/>
    <s v="12/7/2024"/>
    <x v="1"/>
    <n v="200"/>
    <x v="6"/>
    <n v="4"/>
    <n v="5"/>
    <b v="0"/>
    <n v="65"/>
    <n v="11"/>
    <x v="4"/>
    <s v="Cryptocurrency"/>
    <s v="French"/>
    <n v="30"/>
    <n v="3.2"/>
    <b v="1"/>
    <x v="0"/>
    <n v="959"/>
    <s v="Desktop"/>
    <s v="25-34"/>
    <s v="Afternoon"/>
  </r>
  <r>
    <n v="9630"/>
    <s v="William"/>
    <s v="6/1/2023"/>
    <s v="11/26/2024"/>
    <x v="0"/>
    <n v="264"/>
    <x v="1"/>
    <n v="5"/>
    <n v="6"/>
    <b v="0"/>
    <n v="367"/>
    <n v="163"/>
    <x v="5"/>
    <s v="Cryptocurrency"/>
    <s v="French"/>
    <n v="88"/>
    <n v="3.5"/>
    <b v="1"/>
    <x v="0"/>
    <n v="2156"/>
    <s v="Laptop"/>
    <s v="45-54"/>
    <s v="Late Night"/>
  </r>
  <r>
    <n v="1691"/>
    <s v="Elizabeth"/>
    <s v="9/4/2023"/>
    <s v="12/7/2024"/>
    <x v="1"/>
    <n v="309"/>
    <x v="2"/>
    <n v="4"/>
    <n v="4"/>
    <b v="0"/>
    <n v="891"/>
    <n v="93"/>
    <x v="1"/>
    <s v="Cryptocurrency"/>
    <s v="Spanish"/>
    <n v="65"/>
    <n v="4"/>
    <b v="1"/>
    <x v="0"/>
    <n v="1442"/>
    <s v="Smart TV"/>
    <s v="55+"/>
    <s v="Morning"/>
  </r>
  <r>
    <n v="5590"/>
    <s v="Jennifer"/>
    <s v="7/27/2024"/>
    <s v="12/15/2024"/>
    <x v="0"/>
    <n v="30"/>
    <x v="3"/>
    <n v="2"/>
    <n v="6"/>
    <b v="0"/>
    <n v="468"/>
    <n v="196"/>
    <x v="2"/>
    <s v="PayPal"/>
    <s v="Hindi"/>
    <n v="52"/>
    <n v="4.5"/>
    <b v="0"/>
    <x v="0"/>
    <n v="4586"/>
    <s v="Smartphone"/>
    <s v="18-24"/>
    <s v="Afternoon"/>
  </r>
  <r>
    <n v="8645"/>
    <s v="Daniel"/>
    <s v="4/17/2024"/>
    <s v="11/29/2024"/>
    <x v="1"/>
    <n v="289"/>
    <x v="2"/>
    <n v="4"/>
    <n v="3"/>
    <b v="1"/>
    <n v="999"/>
    <n v="22"/>
    <x v="0"/>
    <s v="PayPal"/>
    <s v="Mandarin"/>
    <n v="50"/>
    <n v="4.3"/>
    <b v="1"/>
    <x v="0"/>
    <n v="4170"/>
    <s v="Smart TV"/>
    <s v="55+"/>
    <s v="Late Night"/>
  </r>
  <r>
    <n v="7663"/>
    <s v="David"/>
    <s v="5/5/2024"/>
    <s v="11/28/2024"/>
    <x v="0"/>
    <n v="432"/>
    <x v="3"/>
    <n v="5"/>
    <n v="4"/>
    <b v="1"/>
    <n v="263"/>
    <n v="55"/>
    <x v="6"/>
    <s v="Credit Card"/>
    <s v="English"/>
    <n v="22"/>
    <n v="3.5"/>
    <b v="1"/>
    <x v="0"/>
    <n v="1294"/>
    <s v="Desktop"/>
    <s v="45-54"/>
    <s v="Morning"/>
  </r>
  <r>
    <n v="2647"/>
    <s v="John"/>
    <s v="7/23/2024"/>
    <s v="12/17/2024"/>
    <x v="0"/>
    <n v="393"/>
    <x v="4"/>
    <n v="4"/>
    <n v="2"/>
    <b v="1"/>
    <n v="487"/>
    <n v="105"/>
    <x v="1"/>
    <s v="PayPal"/>
    <s v="French"/>
    <n v="99"/>
    <n v="3.4"/>
    <b v="0"/>
    <x v="0"/>
    <n v="2460"/>
    <s v="Tablet"/>
    <s v="35-44"/>
    <s v="Morning"/>
  </r>
  <r>
    <n v="6539"/>
    <s v="Katherine"/>
    <s v="4/19/2024"/>
    <s v="12/1/2024"/>
    <x v="1"/>
    <n v="203"/>
    <x v="4"/>
    <n v="1"/>
    <n v="3"/>
    <b v="0"/>
    <n v="961"/>
    <n v="41"/>
    <x v="4"/>
    <s v="Debit Card"/>
    <s v="German"/>
    <n v="76"/>
    <n v="4.2"/>
    <b v="1"/>
    <x v="0"/>
    <n v="3276"/>
    <s v="Smart TV"/>
    <s v="55+"/>
    <s v="Late Night"/>
  </r>
  <r>
    <n v="3472"/>
    <s v="James"/>
    <s v="9/19/2023"/>
    <s v="11/23/2024"/>
    <x v="0"/>
    <n v="43"/>
    <x v="5"/>
    <n v="4"/>
    <n v="1"/>
    <b v="0"/>
    <n v="973"/>
    <n v="7"/>
    <x v="2"/>
    <s v="Credit Card"/>
    <s v="Hindi"/>
    <n v="76"/>
    <n v="4.0999999999999996"/>
    <b v="1"/>
    <x v="0"/>
    <n v="941"/>
    <s v="Smartphone"/>
    <s v="55+"/>
    <s v="Morning"/>
  </r>
  <r>
    <n v="4314"/>
    <s v="Alicia"/>
    <s v="7/10/2023"/>
    <s v="12/15/2024"/>
    <x v="0"/>
    <n v="311"/>
    <x v="6"/>
    <n v="3"/>
    <n v="5"/>
    <b v="1"/>
    <n v="724"/>
    <n v="191"/>
    <x v="0"/>
    <s v="PayPal"/>
    <s v="Hindi"/>
    <n v="55"/>
    <n v="4.7"/>
    <b v="1"/>
    <x v="0"/>
    <n v="4062"/>
    <s v="Smart TV"/>
    <s v="35-44"/>
    <s v="Morning"/>
  </r>
  <r>
    <n v="6739"/>
    <s v="Richard"/>
    <s v="7/30/2024"/>
    <s v="12/1/2024"/>
    <x v="1"/>
    <n v="23"/>
    <x v="3"/>
    <n v="5"/>
    <n v="3"/>
    <b v="0"/>
    <n v="725"/>
    <n v="168"/>
    <x v="0"/>
    <s v="Debit Card"/>
    <s v="Hindi"/>
    <n v="25"/>
    <n v="3.6"/>
    <b v="1"/>
    <x v="0"/>
    <n v="4322"/>
    <s v="Laptop"/>
    <s v="18-24"/>
    <s v="Late Night"/>
  </r>
  <r>
    <n v="6368"/>
    <s v="Robert"/>
    <s v="8/28/2023"/>
    <s v="12/14/2024"/>
    <x v="1"/>
    <n v="370"/>
    <x v="5"/>
    <n v="3"/>
    <n v="4"/>
    <b v="1"/>
    <n v="973"/>
    <n v="152"/>
    <x v="1"/>
    <s v="Credit Card"/>
    <s v="Hindi"/>
    <n v="98"/>
    <n v="3.1"/>
    <b v="1"/>
    <x v="0"/>
    <n v="1456"/>
    <s v="Tablet"/>
    <s v="45-54"/>
    <s v="Afternoon"/>
  </r>
  <r>
    <n v="7309"/>
    <s v="Emily"/>
    <s v="6/30/2024"/>
    <s v="11/19/2024"/>
    <x v="2"/>
    <n v="343"/>
    <x v="3"/>
    <n v="2"/>
    <n v="2"/>
    <b v="0"/>
    <n v="830"/>
    <n v="172"/>
    <x v="1"/>
    <s v="Credit Card"/>
    <s v="German"/>
    <n v="99"/>
    <n v="4.9000000000000004"/>
    <b v="0"/>
    <x v="0"/>
    <n v="1281"/>
    <s v="Smart TV"/>
    <s v="45-54"/>
    <s v="Morning"/>
  </r>
  <r>
    <n v="3976"/>
    <s v="Catherine"/>
    <s v="11/7/2023"/>
    <s v="12/3/2024"/>
    <x v="0"/>
    <n v="391"/>
    <x v="2"/>
    <n v="4"/>
    <n v="6"/>
    <b v="0"/>
    <n v="726"/>
    <n v="176"/>
    <x v="1"/>
    <s v="Debit Card"/>
    <s v="French"/>
    <n v="65"/>
    <n v="3.8"/>
    <b v="0"/>
    <x v="0"/>
    <n v="1926"/>
    <s v="Laptop"/>
    <s v="45-54"/>
    <s v="Afternoon"/>
  </r>
  <r>
    <n v="7230"/>
    <s v="Jeffrey"/>
    <s v="6/20/2024"/>
    <s v="12/13/2024"/>
    <x v="1"/>
    <n v="405"/>
    <x v="1"/>
    <n v="3"/>
    <n v="3"/>
    <b v="0"/>
    <n v="90"/>
    <n v="151"/>
    <x v="1"/>
    <s v="Debit Card"/>
    <s v="German"/>
    <n v="64"/>
    <n v="4.0999999999999996"/>
    <b v="0"/>
    <x v="0"/>
    <n v="1368"/>
    <s v="Smart TV"/>
    <s v="35-44"/>
    <s v="Late Night"/>
  </r>
  <r>
    <n v="8888"/>
    <s v="Eric"/>
    <s v="4/22/2024"/>
    <s v="12/13/2024"/>
    <x v="2"/>
    <n v="14"/>
    <x v="4"/>
    <n v="5"/>
    <n v="1"/>
    <b v="0"/>
    <n v="617"/>
    <n v="128"/>
    <x v="3"/>
    <s v="Debit Card"/>
    <s v="French"/>
    <n v="31"/>
    <n v="3.5"/>
    <b v="0"/>
    <x v="0"/>
    <n v="571"/>
    <s v="Smartphone"/>
    <s v="35-44"/>
    <s v="Evening"/>
  </r>
  <r>
    <n v="1194"/>
    <s v="Richard"/>
    <s v="10/20/2024"/>
    <s v="12/2/2024"/>
    <x v="0"/>
    <n v="11"/>
    <x v="4"/>
    <n v="4"/>
    <n v="6"/>
    <b v="0"/>
    <n v="246"/>
    <n v="96"/>
    <x v="6"/>
    <s v="PayPal"/>
    <s v="Spanish"/>
    <n v="56"/>
    <n v="4.5999999999999996"/>
    <b v="1"/>
    <x v="0"/>
    <n v="3807"/>
    <s v="Laptop"/>
    <s v="55+"/>
    <s v="Morning"/>
  </r>
  <r>
    <n v="6983"/>
    <s v="Jennifer"/>
    <s v="8/28/2024"/>
    <s v="12/7/2024"/>
    <x v="1"/>
    <n v="335"/>
    <x v="2"/>
    <n v="1"/>
    <n v="2"/>
    <b v="1"/>
    <n v="484"/>
    <n v="54"/>
    <x v="2"/>
    <s v="PayPal"/>
    <s v="French"/>
    <n v="51"/>
    <n v="4"/>
    <b v="1"/>
    <x v="0"/>
    <n v="3424"/>
    <s v="Smartphone"/>
    <s v="45-54"/>
    <s v="Evening"/>
  </r>
  <r>
    <n v="1413"/>
    <s v="Charles"/>
    <s v="12/20/2022"/>
    <s v="11/30/2024"/>
    <x v="1"/>
    <n v="408"/>
    <x v="2"/>
    <n v="3"/>
    <n v="5"/>
    <b v="1"/>
    <n v="418"/>
    <n v="198"/>
    <x v="0"/>
    <s v="PayPal"/>
    <s v="Spanish"/>
    <n v="0"/>
    <n v="3"/>
    <b v="0"/>
    <x v="0"/>
    <n v="1428"/>
    <s v="Smartphone"/>
    <s v="18-24"/>
    <s v="Afternoon"/>
  </r>
  <r>
    <n v="9509"/>
    <s v="Samantha"/>
    <s v="7/28/2024"/>
    <s v="11/26/2024"/>
    <x v="1"/>
    <n v="302"/>
    <x v="0"/>
    <n v="2"/>
    <n v="2"/>
    <b v="0"/>
    <n v="431"/>
    <n v="116"/>
    <x v="3"/>
    <s v="Debit Card"/>
    <s v="French"/>
    <n v="15"/>
    <n v="3.9"/>
    <b v="1"/>
    <x v="0"/>
    <n v="2387"/>
    <s v="Smart TV"/>
    <s v="45-54"/>
    <s v="Morning"/>
  </r>
  <r>
    <n v="6330"/>
    <s v="Meghan"/>
    <s v="1/25/2024"/>
    <s v="12/4/2024"/>
    <x v="0"/>
    <n v="329"/>
    <x v="2"/>
    <n v="4"/>
    <n v="1"/>
    <b v="1"/>
    <n v="973"/>
    <n v="163"/>
    <x v="0"/>
    <s v="Cryptocurrency"/>
    <s v="English"/>
    <n v="78"/>
    <n v="4.2"/>
    <b v="1"/>
    <x v="0"/>
    <n v="218"/>
    <s v="Tablet"/>
    <s v="18-24"/>
    <s v="Evening"/>
  </r>
  <r>
    <n v="2504"/>
    <s v="Calvin"/>
    <s v="8/22/2024"/>
    <s v="12/15/2024"/>
    <x v="1"/>
    <n v="328"/>
    <x v="5"/>
    <n v="4"/>
    <n v="6"/>
    <b v="1"/>
    <n v="858"/>
    <n v="159"/>
    <x v="2"/>
    <s v="PayPal"/>
    <s v="German"/>
    <n v="75"/>
    <n v="4.5999999999999996"/>
    <b v="1"/>
    <x v="0"/>
    <n v="68"/>
    <s v="Smartphone"/>
    <s v="45-54"/>
    <s v="Afternoon"/>
  </r>
  <r>
    <n v="6593"/>
    <s v="Richard"/>
    <s v="8/13/2024"/>
    <s v="12/7/2024"/>
    <x v="1"/>
    <n v="353"/>
    <x v="1"/>
    <n v="3"/>
    <n v="6"/>
    <b v="0"/>
    <n v="637"/>
    <n v="160"/>
    <x v="2"/>
    <s v="Debit Card"/>
    <s v="English"/>
    <n v="67"/>
    <n v="5"/>
    <b v="1"/>
    <x v="0"/>
    <n v="2749"/>
    <s v="Desktop"/>
    <s v="45-54"/>
    <s v="Late Night"/>
  </r>
  <r>
    <n v="9537"/>
    <s v="Richard"/>
    <s v="2/20/2024"/>
    <s v="11/20/2024"/>
    <x v="1"/>
    <n v="386"/>
    <x v="5"/>
    <n v="3"/>
    <n v="3"/>
    <b v="0"/>
    <n v="693"/>
    <n v="61"/>
    <x v="2"/>
    <s v="Cryptocurrency"/>
    <s v="Hindi"/>
    <n v="48"/>
    <n v="3.8"/>
    <b v="0"/>
    <x v="0"/>
    <n v="4942"/>
    <s v="Smart TV"/>
    <s v="35-44"/>
    <s v="Afternoon"/>
  </r>
  <r>
    <n v="9628"/>
    <s v="Maria"/>
    <s v="10/27/2023"/>
    <s v="12/11/2024"/>
    <x v="0"/>
    <n v="401"/>
    <x v="5"/>
    <n v="5"/>
    <n v="6"/>
    <b v="0"/>
    <n v="308"/>
    <n v="103"/>
    <x v="0"/>
    <s v="Credit Card"/>
    <s v="Mandarin"/>
    <n v="98"/>
    <n v="3.1"/>
    <b v="1"/>
    <x v="0"/>
    <n v="1813"/>
    <s v="Laptop"/>
    <s v="35-44"/>
    <s v="Morning"/>
  </r>
  <r>
    <n v="4024"/>
    <s v="Sarah"/>
    <s v="4/21/2023"/>
    <s v="12/7/2024"/>
    <x v="0"/>
    <n v="286"/>
    <x v="1"/>
    <n v="3"/>
    <n v="1"/>
    <b v="0"/>
    <n v="843"/>
    <n v="26"/>
    <x v="2"/>
    <s v="PayPal"/>
    <s v="German"/>
    <n v="11"/>
    <n v="3.5"/>
    <b v="0"/>
    <x v="0"/>
    <n v="318"/>
    <s v="Tablet"/>
    <s v="55+"/>
    <s v="Morning"/>
  </r>
  <r>
    <n v="5321"/>
    <s v="Joseph"/>
    <s v="12/30/2023"/>
    <s v="12/10/2024"/>
    <x v="0"/>
    <n v="20"/>
    <x v="6"/>
    <n v="5"/>
    <n v="2"/>
    <b v="0"/>
    <n v="895"/>
    <n v="40"/>
    <x v="1"/>
    <s v="Cryptocurrency"/>
    <s v="English"/>
    <n v="97"/>
    <n v="3.8"/>
    <b v="0"/>
    <x v="0"/>
    <n v="4216"/>
    <s v="Desktop"/>
    <s v="55+"/>
    <s v="Afternoon"/>
  </r>
  <r>
    <n v="3926"/>
    <s v="Sheri"/>
    <s v="11/20/2024"/>
    <s v="11/25/2024"/>
    <x v="0"/>
    <n v="167"/>
    <x v="6"/>
    <n v="3"/>
    <n v="1"/>
    <b v="1"/>
    <n v="466"/>
    <n v="69"/>
    <x v="6"/>
    <s v="Cryptocurrency"/>
    <s v="Mandarin"/>
    <n v="86"/>
    <n v="4.3"/>
    <b v="0"/>
    <x v="0"/>
    <n v="3003"/>
    <s v="Smart TV"/>
    <s v="35-44"/>
    <s v="Evening"/>
  </r>
  <r>
    <n v="8738"/>
    <s v="Ashley"/>
    <s v="9/21/2024"/>
    <s v="11/29/2024"/>
    <x v="0"/>
    <n v="427"/>
    <x v="6"/>
    <n v="1"/>
    <n v="1"/>
    <b v="1"/>
    <n v="886"/>
    <n v="17"/>
    <x v="2"/>
    <s v="Debit Card"/>
    <s v="Mandarin"/>
    <n v="41"/>
    <n v="4.0999999999999996"/>
    <b v="0"/>
    <x v="0"/>
    <n v="342"/>
    <s v="Smart TV"/>
    <s v="45-54"/>
    <s v="Afternoon"/>
  </r>
  <r>
    <n v="2701"/>
    <s v="Victor"/>
    <s v="5/5/2024"/>
    <s v="12/1/2024"/>
    <x v="1"/>
    <n v="13"/>
    <x v="1"/>
    <n v="4"/>
    <n v="6"/>
    <b v="1"/>
    <n v="537"/>
    <n v="121"/>
    <x v="4"/>
    <s v="Cryptocurrency"/>
    <s v="Spanish"/>
    <n v="17"/>
    <n v="3.1"/>
    <b v="1"/>
    <x v="0"/>
    <n v="2124"/>
    <s v="Desktop"/>
    <s v="55+"/>
    <s v="Morning"/>
  </r>
  <r>
    <n v="5339"/>
    <s v="Tommy"/>
    <s v="2/19/2024"/>
    <s v="12/14/2024"/>
    <x v="2"/>
    <n v="53"/>
    <x v="0"/>
    <n v="5"/>
    <n v="5"/>
    <b v="0"/>
    <n v="524"/>
    <n v="161"/>
    <x v="6"/>
    <s v="Cryptocurrency"/>
    <s v="German"/>
    <n v="65"/>
    <n v="4.9000000000000004"/>
    <b v="0"/>
    <x v="0"/>
    <n v="1016"/>
    <s v="Desktop"/>
    <s v="45-54"/>
    <s v="Afternoon"/>
  </r>
  <r>
    <n v="1612"/>
    <s v="Trevor"/>
    <s v="5/23/2023"/>
    <s v="12/4/2024"/>
    <x v="0"/>
    <n v="197"/>
    <x v="0"/>
    <n v="1"/>
    <n v="2"/>
    <b v="1"/>
    <n v="409"/>
    <n v="22"/>
    <x v="3"/>
    <s v="Debit Card"/>
    <s v="German"/>
    <n v="64"/>
    <n v="4.3"/>
    <b v="1"/>
    <x v="0"/>
    <n v="1925"/>
    <s v="Tablet"/>
    <s v="35-44"/>
    <s v="Morning"/>
  </r>
  <r>
    <n v="5407"/>
    <s v="William"/>
    <s v="10/13/2023"/>
    <s v="12/4/2024"/>
    <x v="0"/>
    <n v="429"/>
    <x v="4"/>
    <n v="3"/>
    <n v="5"/>
    <b v="0"/>
    <n v="988"/>
    <n v="115"/>
    <x v="0"/>
    <s v="Credit Card"/>
    <s v="Spanish"/>
    <n v="19"/>
    <n v="4.3"/>
    <b v="1"/>
    <x v="0"/>
    <n v="3773"/>
    <s v="Laptop"/>
    <s v="25-34"/>
    <s v="Late Night"/>
  </r>
  <r>
    <n v="8225"/>
    <s v="Darrell"/>
    <s v="5/8/2024"/>
    <s v="11/24/2024"/>
    <x v="2"/>
    <n v="282"/>
    <x v="4"/>
    <n v="1"/>
    <n v="1"/>
    <b v="1"/>
    <n v="386"/>
    <n v="177"/>
    <x v="5"/>
    <s v="PayPal"/>
    <s v="Spanish"/>
    <n v="17"/>
    <n v="3.4"/>
    <b v="1"/>
    <x v="0"/>
    <n v="1231"/>
    <s v="Laptop"/>
    <s v="55+"/>
    <s v="Afternoon"/>
  </r>
  <r>
    <n v="4714"/>
    <s v="Dana"/>
    <s v="10/13/2024"/>
    <s v="11/20/2024"/>
    <x v="1"/>
    <n v="248"/>
    <x v="2"/>
    <n v="5"/>
    <n v="6"/>
    <b v="0"/>
    <n v="996"/>
    <n v="24"/>
    <x v="4"/>
    <s v="Debit Card"/>
    <s v="German"/>
    <n v="53"/>
    <n v="3.3"/>
    <b v="1"/>
    <x v="0"/>
    <n v="62"/>
    <s v="Desktop"/>
    <s v="25-34"/>
    <s v="Evening"/>
  </r>
  <r>
    <n v="3826"/>
    <s v="Richard"/>
    <s v="10/2/2024"/>
    <s v="12/16/2024"/>
    <x v="1"/>
    <n v="406"/>
    <x v="3"/>
    <n v="3"/>
    <n v="3"/>
    <b v="0"/>
    <n v="369"/>
    <n v="13"/>
    <x v="0"/>
    <s v="Cryptocurrency"/>
    <s v="Mandarin"/>
    <n v="82"/>
    <n v="4.7"/>
    <b v="0"/>
    <x v="0"/>
    <n v="1580"/>
    <s v="Tablet"/>
    <s v="55+"/>
    <s v="Late Night"/>
  </r>
  <r>
    <n v="3781"/>
    <s v="Jasmine"/>
    <s v="12/17/2024"/>
    <s v="11/29/2024"/>
    <x v="2"/>
    <n v="249"/>
    <x v="6"/>
    <n v="1"/>
    <n v="4"/>
    <b v="1"/>
    <n v="713"/>
    <n v="125"/>
    <x v="2"/>
    <s v="PayPal"/>
    <s v="German"/>
    <n v="95"/>
    <n v="4.8"/>
    <b v="0"/>
    <x v="0"/>
    <n v="74"/>
    <s v="Laptop"/>
    <s v="18-24"/>
    <s v="Morning"/>
  </r>
  <r>
    <n v="5635"/>
    <s v="Chelsea"/>
    <s v="10/18/2023"/>
    <s v="11/24/2024"/>
    <x v="0"/>
    <n v="12"/>
    <x v="4"/>
    <n v="2"/>
    <n v="4"/>
    <b v="0"/>
    <n v="928"/>
    <n v="147"/>
    <x v="4"/>
    <s v="Debit Card"/>
    <s v="English"/>
    <n v="92"/>
    <n v="4.7"/>
    <b v="0"/>
    <x v="0"/>
    <n v="3452"/>
    <s v="Tablet"/>
    <s v="25-34"/>
    <s v="Late Night"/>
  </r>
  <r>
    <n v="2291"/>
    <s v="Courtney"/>
    <s v="4/12/2023"/>
    <s v="12/1/2024"/>
    <x v="0"/>
    <n v="57"/>
    <x v="0"/>
    <n v="2"/>
    <n v="6"/>
    <b v="1"/>
    <n v="869"/>
    <n v="107"/>
    <x v="4"/>
    <s v="Credit Card"/>
    <s v="Spanish"/>
    <n v="67"/>
    <n v="4.3"/>
    <b v="0"/>
    <x v="0"/>
    <n v="4792"/>
    <s v="Desktop"/>
    <s v="18-24"/>
    <s v="Afternoon"/>
  </r>
  <r>
    <n v="3119"/>
    <s v="Stacey"/>
    <s v="9/18/2024"/>
    <s v="12/13/2024"/>
    <x v="0"/>
    <n v="247"/>
    <x v="6"/>
    <n v="5"/>
    <n v="6"/>
    <b v="1"/>
    <n v="563"/>
    <n v="185"/>
    <x v="4"/>
    <s v="Debit Card"/>
    <s v="Mandarin"/>
    <n v="3"/>
    <n v="4.8"/>
    <b v="0"/>
    <x v="0"/>
    <n v="4378"/>
    <s v="Smart TV"/>
    <s v="45-54"/>
    <s v="Evening"/>
  </r>
  <r>
    <n v="5280"/>
    <s v="Kristy"/>
    <s v="3/25/2023"/>
    <s v="11/29/2024"/>
    <x v="0"/>
    <n v="25"/>
    <x v="4"/>
    <n v="5"/>
    <n v="2"/>
    <b v="1"/>
    <n v="429"/>
    <n v="138"/>
    <x v="4"/>
    <s v="Credit Card"/>
    <s v="English"/>
    <n v="40"/>
    <n v="3.5"/>
    <b v="0"/>
    <x v="0"/>
    <n v="1713"/>
    <s v="Smartphone"/>
    <s v="55+"/>
    <s v="Late Night"/>
  </r>
  <r>
    <n v="2546"/>
    <s v="Terri"/>
    <s v="5/17/2023"/>
    <s v="12/3/2024"/>
    <x v="2"/>
    <n v="425"/>
    <x v="5"/>
    <n v="3"/>
    <n v="6"/>
    <b v="0"/>
    <n v="236"/>
    <n v="37"/>
    <x v="4"/>
    <s v="Debit Card"/>
    <s v="English"/>
    <n v="49"/>
    <n v="4"/>
    <b v="0"/>
    <x v="0"/>
    <n v="1201"/>
    <s v="Smartphone"/>
    <s v="25-34"/>
    <s v="Evening"/>
  </r>
  <r>
    <n v="5975"/>
    <s v="Jessica"/>
    <s v="9/24/2023"/>
    <s v="12/17/2024"/>
    <x v="0"/>
    <n v="315"/>
    <x v="3"/>
    <n v="2"/>
    <n v="5"/>
    <b v="1"/>
    <n v="889"/>
    <n v="80"/>
    <x v="5"/>
    <s v="Credit Card"/>
    <s v="German"/>
    <n v="52"/>
    <n v="4.4000000000000004"/>
    <b v="1"/>
    <x v="0"/>
    <n v="416"/>
    <s v="Smart TV"/>
    <s v="55+"/>
    <s v="Afternoon"/>
  </r>
  <r>
    <n v="9113"/>
    <s v="Aaron"/>
    <s v="9/13/2024"/>
    <s v="11/30/2024"/>
    <x v="0"/>
    <n v="466"/>
    <x v="5"/>
    <n v="4"/>
    <n v="4"/>
    <b v="0"/>
    <n v="785"/>
    <n v="12"/>
    <x v="2"/>
    <s v="Debit Card"/>
    <s v="Spanish"/>
    <n v="94"/>
    <n v="4.9000000000000004"/>
    <b v="0"/>
    <x v="0"/>
    <n v="17"/>
    <s v="Desktop"/>
    <s v="55+"/>
    <s v="Evening"/>
  </r>
  <r>
    <n v="6250"/>
    <s v="Madison"/>
    <s v="7/8/2024"/>
    <s v="11/22/2024"/>
    <x v="2"/>
    <n v="207"/>
    <x v="2"/>
    <n v="3"/>
    <n v="6"/>
    <b v="0"/>
    <n v="909"/>
    <n v="164"/>
    <x v="1"/>
    <s v="Credit Card"/>
    <s v="Hindi"/>
    <n v="75"/>
    <n v="4.2"/>
    <b v="1"/>
    <x v="0"/>
    <n v="4820"/>
    <s v="Laptop"/>
    <s v="45-54"/>
    <s v="Afternoon"/>
  </r>
  <r>
    <n v="6190"/>
    <s v="Alyssa"/>
    <s v="11/17/2024"/>
    <s v="12/8/2024"/>
    <x v="0"/>
    <n v="248"/>
    <x v="1"/>
    <n v="5"/>
    <n v="2"/>
    <b v="0"/>
    <n v="142"/>
    <n v="22"/>
    <x v="0"/>
    <s v="Debit Card"/>
    <s v="Mandarin"/>
    <n v="94"/>
    <n v="4.2"/>
    <b v="0"/>
    <x v="0"/>
    <n v="1758"/>
    <s v="Tablet"/>
    <s v="55+"/>
    <s v="Late Night"/>
  </r>
  <r>
    <n v="5713"/>
    <s v="Carlos"/>
    <s v="4/17/2024"/>
    <s v="11/24/2024"/>
    <x v="0"/>
    <n v="278"/>
    <x v="1"/>
    <n v="5"/>
    <n v="1"/>
    <b v="0"/>
    <n v="743"/>
    <n v="180"/>
    <x v="0"/>
    <s v="Cryptocurrency"/>
    <s v="Hindi"/>
    <n v="0"/>
    <n v="4.3"/>
    <b v="1"/>
    <x v="0"/>
    <n v="2568"/>
    <s v="Desktop"/>
    <s v="45-54"/>
    <s v="Morning"/>
  </r>
  <r>
    <n v="1932"/>
    <s v="Scott"/>
    <s v="1/21/2024"/>
    <s v="12/17/2024"/>
    <x v="0"/>
    <n v="315"/>
    <x v="3"/>
    <n v="1"/>
    <n v="2"/>
    <b v="0"/>
    <n v="40"/>
    <n v="188"/>
    <x v="6"/>
    <s v="Debit Card"/>
    <s v="French"/>
    <n v="86"/>
    <n v="3.7"/>
    <b v="1"/>
    <x v="0"/>
    <n v="4235"/>
    <s v="Smartphone"/>
    <s v="45-54"/>
    <s v="Late Night"/>
  </r>
  <r>
    <n v="6527"/>
    <s v="Debra"/>
    <s v="5/25/2023"/>
    <s v="11/23/2024"/>
    <x v="0"/>
    <n v="190"/>
    <x v="6"/>
    <n v="4"/>
    <n v="1"/>
    <b v="1"/>
    <n v="400"/>
    <n v="151"/>
    <x v="4"/>
    <s v="PayPal"/>
    <s v="German"/>
    <n v="52"/>
    <n v="4.3"/>
    <b v="0"/>
    <x v="0"/>
    <n v="3775"/>
    <s v="Desktop"/>
    <s v="55+"/>
    <s v="Late Night"/>
  </r>
  <r>
    <n v="9363"/>
    <s v="Ashley"/>
    <s v="10/5/2024"/>
    <s v="11/23/2024"/>
    <x v="1"/>
    <n v="190"/>
    <x v="4"/>
    <n v="2"/>
    <n v="1"/>
    <b v="0"/>
    <n v="359"/>
    <n v="192"/>
    <x v="5"/>
    <s v="PayPal"/>
    <s v="English"/>
    <n v="38"/>
    <n v="4.4000000000000004"/>
    <b v="1"/>
    <x v="0"/>
    <n v="92"/>
    <s v="Smartphone"/>
    <s v="45-54"/>
    <s v="Afternoon"/>
  </r>
  <r>
    <n v="5019"/>
    <s v="Elizabeth"/>
    <s v="10/2/2024"/>
    <s v="12/12/2024"/>
    <x v="2"/>
    <n v="408"/>
    <x v="3"/>
    <n v="4"/>
    <n v="3"/>
    <b v="0"/>
    <n v="711"/>
    <n v="23"/>
    <x v="5"/>
    <s v="Credit Card"/>
    <s v="French"/>
    <n v="65"/>
    <n v="3.6"/>
    <b v="1"/>
    <x v="0"/>
    <n v="72"/>
    <s v="Laptop"/>
    <s v="25-34"/>
    <s v="Evening"/>
  </r>
  <r>
    <n v="9258"/>
    <s v="Bianca"/>
    <s v="2/26/2024"/>
    <s v="12/6/2024"/>
    <x v="2"/>
    <n v="227"/>
    <x v="3"/>
    <n v="2"/>
    <n v="1"/>
    <b v="0"/>
    <n v="581"/>
    <n v="146"/>
    <x v="5"/>
    <s v="PayPal"/>
    <s v="Spanish"/>
    <n v="37"/>
    <n v="4.4000000000000004"/>
    <b v="0"/>
    <x v="0"/>
    <n v="2488"/>
    <s v="Smartphone"/>
    <s v="18-24"/>
    <s v="Evening"/>
  </r>
  <r>
    <n v="7512"/>
    <s v="Joann"/>
    <s v="12/13/2023"/>
    <s v="11/24/2024"/>
    <x v="1"/>
    <n v="479"/>
    <x v="5"/>
    <n v="2"/>
    <n v="4"/>
    <b v="1"/>
    <n v="923"/>
    <n v="182"/>
    <x v="3"/>
    <s v="Debit Card"/>
    <s v="Hindi"/>
    <n v="14"/>
    <n v="4.9000000000000004"/>
    <b v="1"/>
    <x v="0"/>
    <n v="2666"/>
    <s v="Laptop"/>
    <s v="55+"/>
    <s v="Afternoon"/>
  </r>
  <r>
    <n v="8195"/>
    <s v="Gail"/>
    <s v="4/17/2023"/>
    <s v="11/20/2024"/>
    <x v="1"/>
    <n v="415"/>
    <x v="1"/>
    <n v="3"/>
    <n v="1"/>
    <b v="0"/>
    <n v="381"/>
    <n v="78"/>
    <x v="5"/>
    <s v="Debit Card"/>
    <s v="Mandarin"/>
    <n v="84"/>
    <n v="4.4000000000000004"/>
    <b v="1"/>
    <x v="0"/>
    <n v="4221"/>
    <s v="Tablet"/>
    <s v="55+"/>
    <s v="Morning"/>
  </r>
  <r>
    <n v="8242"/>
    <s v="Daniel"/>
    <s v="12/19/2022"/>
    <s v="12/4/2024"/>
    <x v="1"/>
    <n v="204"/>
    <x v="6"/>
    <n v="4"/>
    <n v="4"/>
    <b v="1"/>
    <n v="706"/>
    <n v="153"/>
    <x v="1"/>
    <s v="PayPal"/>
    <s v="Hindi"/>
    <n v="94"/>
    <n v="3.7"/>
    <b v="1"/>
    <x v="0"/>
    <n v="4569"/>
    <s v="Smartphone"/>
    <s v="55+"/>
    <s v="Late Night"/>
  </r>
  <r>
    <n v="2220"/>
    <s v="Felicia"/>
    <s v="10/21/2023"/>
    <s v="11/28/2024"/>
    <x v="2"/>
    <n v="205"/>
    <x v="5"/>
    <n v="3"/>
    <n v="1"/>
    <b v="1"/>
    <n v="792"/>
    <n v="103"/>
    <x v="5"/>
    <s v="PayPal"/>
    <s v="Mandarin"/>
    <n v="24"/>
    <n v="3.9"/>
    <b v="1"/>
    <x v="0"/>
    <n v="2695"/>
    <s v="Laptop"/>
    <s v="55+"/>
    <s v="Evening"/>
  </r>
  <r>
    <n v="9308"/>
    <s v="Jennifer"/>
    <s v="9/30/2024"/>
    <s v="11/25/2024"/>
    <x v="1"/>
    <n v="64"/>
    <x v="3"/>
    <n v="2"/>
    <n v="3"/>
    <b v="1"/>
    <n v="221"/>
    <n v="4"/>
    <x v="0"/>
    <s v="PayPal"/>
    <s v="Mandarin"/>
    <n v="88"/>
    <n v="3.7"/>
    <b v="1"/>
    <x v="0"/>
    <n v="48"/>
    <s v="Tablet"/>
    <s v="18-24"/>
    <s v="Afternoon"/>
  </r>
  <r>
    <n v="3437"/>
    <s v="Susan"/>
    <s v="1/24/2023"/>
    <s v="12/5/2024"/>
    <x v="0"/>
    <n v="281"/>
    <x v="2"/>
    <n v="2"/>
    <n v="4"/>
    <b v="0"/>
    <n v="770"/>
    <n v="74"/>
    <x v="4"/>
    <s v="Debit Card"/>
    <s v="German"/>
    <n v="12"/>
    <n v="4"/>
    <b v="0"/>
    <x v="0"/>
    <n v="1526"/>
    <s v="Laptop"/>
    <s v="35-44"/>
    <s v="Late Night"/>
  </r>
  <r>
    <n v="8305"/>
    <s v="Ashley"/>
    <s v="1/26/2023"/>
    <s v="12/6/2024"/>
    <x v="1"/>
    <n v="78"/>
    <x v="5"/>
    <n v="4"/>
    <n v="5"/>
    <b v="0"/>
    <n v="914"/>
    <n v="22"/>
    <x v="6"/>
    <s v="Debit Card"/>
    <s v="German"/>
    <n v="14"/>
    <n v="4.5"/>
    <b v="0"/>
    <x v="0"/>
    <n v="4934"/>
    <s v="Smartphone"/>
    <s v="35-44"/>
    <s v="Late Night"/>
  </r>
  <r>
    <n v="6773"/>
    <s v="Jeffrey"/>
    <s v="2/6/2024"/>
    <s v="11/29/2024"/>
    <x v="0"/>
    <n v="343"/>
    <x v="1"/>
    <n v="4"/>
    <n v="1"/>
    <b v="1"/>
    <n v="492"/>
    <n v="187"/>
    <x v="0"/>
    <s v="PayPal"/>
    <s v="French"/>
    <n v="75"/>
    <n v="4.9000000000000004"/>
    <b v="1"/>
    <x v="0"/>
    <n v="628"/>
    <s v="Desktop"/>
    <s v="45-54"/>
    <s v="Late Night"/>
  </r>
  <r>
    <n v="3010"/>
    <s v="Amanda"/>
    <s v="11/3/2024"/>
    <s v="11/24/2024"/>
    <x v="1"/>
    <n v="318"/>
    <x v="2"/>
    <n v="1"/>
    <n v="5"/>
    <b v="0"/>
    <n v="925"/>
    <n v="191"/>
    <x v="4"/>
    <s v="PayPal"/>
    <s v="Mandarin"/>
    <n v="38"/>
    <n v="4.5999999999999996"/>
    <b v="1"/>
    <x v="0"/>
    <n v="167"/>
    <s v="Tablet"/>
    <s v="25-34"/>
    <s v="Afternoon"/>
  </r>
  <r>
    <n v="3622"/>
    <s v="Paul"/>
    <s v="8/16/2024"/>
    <s v="12/9/2024"/>
    <x v="0"/>
    <n v="444"/>
    <x v="1"/>
    <n v="3"/>
    <n v="5"/>
    <b v="0"/>
    <n v="183"/>
    <n v="195"/>
    <x v="6"/>
    <s v="Cryptocurrency"/>
    <s v="Mandarin"/>
    <n v="36"/>
    <n v="4.7"/>
    <b v="0"/>
    <x v="0"/>
    <n v="1309"/>
    <s v="Smart TV"/>
    <s v="25-34"/>
    <s v="Morning"/>
  </r>
  <r>
    <n v="6006"/>
    <s v="Mark"/>
    <s v="9/7/2024"/>
    <s v="11/19/2024"/>
    <x v="1"/>
    <n v="171"/>
    <x v="4"/>
    <n v="3"/>
    <n v="1"/>
    <b v="1"/>
    <n v="889"/>
    <n v="54"/>
    <x v="6"/>
    <s v="Cryptocurrency"/>
    <s v="German"/>
    <n v="1"/>
    <n v="3.3"/>
    <b v="1"/>
    <x v="0"/>
    <n v="710"/>
    <s v="Smartphone"/>
    <s v="45-54"/>
    <s v="Late Night"/>
  </r>
  <r>
    <n v="1338"/>
    <s v="Lisa"/>
    <s v="3/26/2023"/>
    <s v="12/2/2024"/>
    <x v="2"/>
    <n v="309"/>
    <x v="6"/>
    <n v="5"/>
    <n v="4"/>
    <b v="0"/>
    <n v="174"/>
    <n v="172"/>
    <x v="4"/>
    <s v="Cryptocurrency"/>
    <s v="English"/>
    <n v="71"/>
    <n v="3.1"/>
    <b v="1"/>
    <x v="0"/>
    <n v="106"/>
    <s v="Smart TV"/>
    <s v="55+"/>
    <s v="Morning"/>
  </r>
  <r>
    <n v="6722"/>
    <s v="Matthew"/>
    <s v="5/8/2023"/>
    <s v="11/27/2024"/>
    <x v="2"/>
    <n v="447"/>
    <x v="5"/>
    <n v="5"/>
    <n v="2"/>
    <b v="0"/>
    <n v="709"/>
    <n v="93"/>
    <x v="3"/>
    <s v="Debit Card"/>
    <s v="German"/>
    <n v="35"/>
    <n v="4.8"/>
    <b v="1"/>
    <x v="0"/>
    <n v="2652"/>
    <s v="Smart TV"/>
    <s v="25-34"/>
    <s v="Evening"/>
  </r>
  <r>
    <n v="5871"/>
    <s v="Travis"/>
    <s v="7/13/2024"/>
    <s v="12/4/2024"/>
    <x v="0"/>
    <n v="120"/>
    <x v="6"/>
    <n v="3"/>
    <n v="5"/>
    <b v="1"/>
    <n v="783"/>
    <n v="81"/>
    <x v="1"/>
    <s v="PayPal"/>
    <s v="Mandarin"/>
    <n v="52"/>
    <n v="4.3"/>
    <b v="0"/>
    <x v="0"/>
    <n v="4879"/>
    <s v="Laptop"/>
    <s v="55+"/>
    <s v="Afternoon"/>
  </r>
  <r>
    <n v="9290"/>
    <s v="Reginald"/>
    <s v="11/9/2023"/>
    <s v="12/8/2024"/>
    <x v="2"/>
    <n v="168"/>
    <x v="0"/>
    <n v="5"/>
    <n v="4"/>
    <b v="1"/>
    <n v="304"/>
    <n v="196"/>
    <x v="0"/>
    <s v="Debit Card"/>
    <s v="Spanish"/>
    <n v="44"/>
    <n v="4.0999999999999996"/>
    <b v="0"/>
    <x v="0"/>
    <n v="1426"/>
    <s v="Smart TV"/>
    <s v="35-44"/>
    <s v="Afternoon"/>
  </r>
  <r>
    <n v="8567"/>
    <s v="Jennifer"/>
    <s v="5/18/2024"/>
    <s v="12/13/2024"/>
    <x v="0"/>
    <n v="203"/>
    <x v="2"/>
    <n v="1"/>
    <n v="3"/>
    <b v="1"/>
    <n v="738"/>
    <n v="96"/>
    <x v="4"/>
    <s v="Cryptocurrency"/>
    <s v="French"/>
    <n v="10"/>
    <n v="4"/>
    <b v="0"/>
    <x v="0"/>
    <n v="1504"/>
    <s v="Laptop"/>
    <s v="18-24"/>
    <s v="Afternoon"/>
  </r>
  <r>
    <n v="5253"/>
    <s v="Debra"/>
    <s v="12/7/2023"/>
    <s v="11/24/2024"/>
    <x v="1"/>
    <n v="436"/>
    <x v="5"/>
    <n v="5"/>
    <n v="5"/>
    <b v="1"/>
    <n v="228"/>
    <n v="110"/>
    <x v="4"/>
    <s v="Cryptocurrency"/>
    <s v="Hindi"/>
    <n v="78"/>
    <n v="4.5"/>
    <b v="1"/>
    <x v="0"/>
    <n v="1518"/>
    <s v="Desktop"/>
    <s v="35-44"/>
    <s v="Morning"/>
  </r>
  <r>
    <n v="8172"/>
    <s v="Ian"/>
    <s v="3/21/2024"/>
    <s v="12/17/2024"/>
    <x v="1"/>
    <n v="195"/>
    <x v="6"/>
    <n v="5"/>
    <n v="6"/>
    <b v="1"/>
    <n v="997"/>
    <n v="107"/>
    <x v="1"/>
    <s v="Credit Card"/>
    <s v="French"/>
    <n v="78"/>
    <n v="4.9000000000000004"/>
    <b v="0"/>
    <x v="0"/>
    <n v="708"/>
    <s v="Tablet"/>
    <s v="45-54"/>
    <s v="Evening"/>
  </r>
  <r>
    <n v="2154"/>
    <s v="Cassie"/>
    <s v="12/11/2023"/>
    <s v="12/5/2024"/>
    <x v="0"/>
    <n v="454"/>
    <x v="1"/>
    <n v="5"/>
    <n v="1"/>
    <b v="1"/>
    <n v="722"/>
    <n v="98"/>
    <x v="2"/>
    <s v="Credit Card"/>
    <s v="Mandarin"/>
    <n v="36"/>
    <n v="3.4"/>
    <b v="0"/>
    <x v="0"/>
    <n v="4651"/>
    <s v="Tablet"/>
    <s v="35-44"/>
    <s v="Evening"/>
  </r>
  <r>
    <n v="5013"/>
    <s v="Claudia"/>
    <s v="8/26/2023"/>
    <s v="11/24/2024"/>
    <x v="2"/>
    <n v="187"/>
    <x v="1"/>
    <n v="1"/>
    <n v="1"/>
    <b v="0"/>
    <n v="316"/>
    <n v="10"/>
    <x v="2"/>
    <s v="PayPal"/>
    <s v="English"/>
    <n v="8"/>
    <n v="4.7"/>
    <b v="0"/>
    <x v="0"/>
    <n v="4397"/>
    <s v="Smartphone"/>
    <s v="55+"/>
    <s v="Late Night"/>
  </r>
  <r>
    <n v="4211"/>
    <s v="Kristina"/>
    <s v="10/7/2024"/>
    <s v="12/1/2024"/>
    <x v="0"/>
    <n v="277"/>
    <x v="6"/>
    <n v="1"/>
    <n v="3"/>
    <b v="1"/>
    <n v="455"/>
    <n v="120"/>
    <x v="6"/>
    <s v="PayPal"/>
    <s v="Spanish"/>
    <n v="92"/>
    <n v="4.7"/>
    <b v="0"/>
    <x v="0"/>
    <n v="1360"/>
    <s v="Laptop"/>
    <s v="18-24"/>
    <s v="Afternoon"/>
  </r>
  <r>
    <n v="4408"/>
    <s v="Melissa"/>
    <s v="9/28/2023"/>
    <s v="11/30/2024"/>
    <x v="0"/>
    <n v="257"/>
    <x v="6"/>
    <n v="3"/>
    <n v="6"/>
    <b v="1"/>
    <n v="985"/>
    <n v="97"/>
    <x v="2"/>
    <s v="Credit Card"/>
    <s v="Mandarin"/>
    <n v="88"/>
    <n v="3.9"/>
    <b v="1"/>
    <x v="0"/>
    <n v="4155"/>
    <s v="Desktop"/>
    <s v="18-24"/>
    <s v="Morning"/>
  </r>
  <r>
    <n v="8473"/>
    <s v="Desiree"/>
    <s v="2/25/2023"/>
    <s v="12/12/2024"/>
    <x v="1"/>
    <n v="12"/>
    <x v="3"/>
    <n v="4"/>
    <n v="6"/>
    <b v="0"/>
    <n v="718"/>
    <n v="100"/>
    <x v="6"/>
    <s v="Debit Card"/>
    <s v="Mandarin"/>
    <n v="24"/>
    <n v="4.0999999999999996"/>
    <b v="0"/>
    <x v="0"/>
    <n v="1289"/>
    <s v="Smartphone"/>
    <s v="18-24"/>
    <s v="Morning"/>
  </r>
  <r>
    <n v="7510"/>
    <s v="Audrey"/>
    <s v="1/15/2023"/>
    <s v="11/29/2024"/>
    <x v="0"/>
    <n v="362"/>
    <x v="6"/>
    <n v="2"/>
    <n v="4"/>
    <b v="1"/>
    <n v="923"/>
    <n v="57"/>
    <x v="6"/>
    <s v="PayPal"/>
    <s v="German"/>
    <n v="38"/>
    <n v="4.8"/>
    <b v="0"/>
    <x v="0"/>
    <n v="2922"/>
    <s v="Laptop"/>
    <s v="35-44"/>
    <s v="Afternoon"/>
  </r>
  <r>
    <n v="5376"/>
    <s v="John"/>
    <s v="4/7/2023"/>
    <s v="11/26/2024"/>
    <x v="0"/>
    <n v="89"/>
    <x v="6"/>
    <n v="2"/>
    <n v="4"/>
    <b v="1"/>
    <n v="174"/>
    <n v="178"/>
    <x v="5"/>
    <s v="PayPal"/>
    <s v="French"/>
    <n v="7"/>
    <n v="3.7"/>
    <b v="0"/>
    <x v="0"/>
    <n v="28"/>
    <s v="Laptop"/>
    <s v="35-44"/>
    <s v="Morning"/>
  </r>
  <r>
    <n v="8005"/>
    <s v="Ryan"/>
    <s v="3/8/2023"/>
    <s v="12/14/2024"/>
    <x v="0"/>
    <n v="123"/>
    <x v="3"/>
    <n v="5"/>
    <n v="5"/>
    <b v="1"/>
    <n v="253"/>
    <n v="157"/>
    <x v="2"/>
    <s v="PayPal"/>
    <s v="Spanish"/>
    <n v="85"/>
    <n v="4"/>
    <b v="0"/>
    <x v="0"/>
    <n v="3083"/>
    <s v="Smart TV"/>
    <s v="45-54"/>
    <s v="Late Night"/>
  </r>
  <r>
    <n v="7439"/>
    <s v="Kim"/>
    <s v="8/25/2023"/>
    <s v="12/5/2024"/>
    <x v="2"/>
    <n v="427"/>
    <x v="5"/>
    <n v="1"/>
    <n v="1"/>
    <b v="0"/>
    <n v="479"/>
    <n v="98"/>
    <x v="0"/>
    <s v="PayPal"/>
    <s v="English"/>
    <n v="18"/>
    <n v="3.8"/>
    <b v="1"/>
    <x v="0"/>
    <n v="547"/>
    <s v="Tablet"/>
    <s v="55+"/>
    <s v="Late Night"/>
  </r>
  <r>
    <n v="3699"/>
    <s v="Lindsey"/>
    <s v="5/26/2023"/>
    <s v="11/24/2024"/>
    <x v="2"/>
    <n v="439"/>
    <x v="6"/>
    <n v="2"/>
    <n v="4"/>
    <b v="0"/>
    <n v="932"/>
    <n v="98"/>
    <x v="6"/>
    <s v="Cryptocurrency"/>
    <s v="Hindi"/>
    <n v="58"/>
    <n v="4.9000000000000004"/>
    <b v="0"/>
    <x v="0"/>
    <n v="239"/>
    <s v="Tablet"/>
    <s v="35-44"/>
    <s v="Afternoon"/>
  </r>
  <r>
    <n v="3162"/>
    <s v="Michael"/>
    <s v="12/19/2022"/>
    <s v="12/13/2024"/>
    <x v="2"/>
    <n v="396"/>
    <x v="4"/>
    <n v="3"/>
    <n v="3"/>
    <b v="1"/>
    <n v="175"/>
    <n v="17"/>
    <x v="0"/>
    <s v="Credit Card"/>
    <s v="French"/>
    <n v="11"/>
    <n v="3.4"/>
    <b v="0"/>
    <x v="0"/>
    <n v="3516"/>
    <s v="Smartphone"/>
    <s v="35-44"/>
    <s v="Evening"/>
  </r>
  <r>
    <n v="8798"/>
    <s v="Pamela"/>
    <s v="4/20/2023"/>
    <s v="12/15/2024"/>
    <x v="2"/>
    <n v="453"/>
    <x v="4"/>
    <n v="5"/>
    <n v="2"/>
    <b v="1"/>
    <n v="591"/>
    <n v="169"/>
    <x v="1"/>
    <s v="PayPal"/>
    <s v="English"/>
    <n v="72"/>
    <n v="4.0999999999999996"/>
    <b v="1"/>
    <x v="0"/>
    <n v="4031"/>
    <s v="Tablet"/>
    <s v="25-34"/>
    <s v="Evening"/>
  </r>
  <r>
    <n v="6400"/>
    <s v="Jonathan"/>
    <s v="2/27/2024"/>
    <s v="12/14/2024"/>
    <x v="1"/>
    <n v="356"/>
    <x v="4"/>
    <n v="3"/>
    <n v="2"/>
    <b v="1"/>
    <n v="776"/>
    <n v="40"/>
    <x v="0"/>
    <s v="Credit Card"/>
    <s v="Mandarin"/>
    <n v="56"/>
    <n v="3.4"/>
    <b v="1"/>
    <x v="0"/>
    <n v="3408"/>
    <s v="Tablet"/>
    <s v="35-44"/>
    <s v="Evening"/>
  </r>
  <r>
    <n v="9404"/>
    <s v="Michael"/>
    <s v="9/10/2023"/>
    <s v="12/3/2024"/>
    <x v="2"/>
    <n v="192"/>
    <x v="2"/>
    <n v="1"/>
    <n v="3"/>
    <b v="1"/>
    <n v="229"/>
    <n v="54"/>
    <x v="5"/>
    <s v="PayPal"/>
    <s v="Spanish"/>
    <n v="87"/>
    <n v="3.1"/>
    <b v="0"/>
    <x v="0"/>
    <n v="3849"/>
    <s v="Smart TV"/>
    <s v="45-54"/>
    <s v="Afternoon"/>
  </r>
  <r>
    <n v="8151"/>
    <s v="Mark"/>
    <s v="6/22/2024"/>
    <s v="11/24/2024"/>
    <x v="1"/>
    <n v="483"/>
    <x v="6"/>
    <n v="3"/>
    <n v="6"/>
    <b v="0"/>
    <n v="730"/>
    <n v="98"/>
    <x v="1"/>
    <s v="Cryptocurrency"/>
    <s v="Mandarin"/>
    <n v="29"/>
    <n v="3.8"/>
    <b v="0"/>
    <x v="0"/>
    <n v="1813"/>
    <s v="Desktop"/>
    <s v="35-44"/>
    <s v="Evening"/>
  </r>
  <r>
    <n v="7742"/>
    <s v="James"/>
    <s v="9/27/2024"/>
    <s v="11/22/2024"/>
    <x v="1"/>
    <n v="17"/>
    <x v="5"/>
    <n v="2"/>
    <n v="3"/>
    <b v="1"/>
    <n v="312"/>
    <n v="114"/>
    <x v="0"/>
    <s v="PayPal"/>
    <s v="German"/>
    <n v="15"/>
    <n v="3.6"/>
    <b v="1"/>
    <x v="0"/>
    <n v="2084"/>
    <s v="Tablet"/>
    <s v="18-24"/>
    <s v="Morning"/>
  </r>
  <r>
    <n v="4553"/>
    <s v="Janet"/>
    <s v="6/15/2023"/>
    <s v="11/27/2024"/>
    <x v="0"/>
    <n v="272"/>
    <x v="3"/>
    <n v="1"/>
    <n v="6"/>
    <b v="0"/>
    <n v="356"/>
    <n v="126"/>
    <x v="3"/>
    <s v="Debit Card"/>
    <s v="Mandarin"/>
    <n v="40"/>
    <n v="4.3"/>
    <b v="1"/>
    <x v="0"/>
    <n v="749"/>
    <s v="Smart TV"/>
    <s v="25-34"/>
    <s v="Morning"/>
  </r>
  <r>
    <n v="6919"/>
    <s v="Jane"/>
    <s v="2/25/2023"/>
    <s v="11/24/2024"/>
    <x v="0"/>
    <n v="195"/>
    <x v="0"/>
    <n v="4"/>
    <n v="3"/>
    <b v="1"/>
    <n v="49"/>
    <n v="30"/>
    <x v="1"/>
    <s v="PayPal"/>
    <s v="German"/>
    <n v="68"/>
    <n v="4.4000000000000004"/>
    <b v="0"/>
    <x v="0"/>
    <n v="3157"/>
    <s v="Smart TV"/>
    <s v="18-24"/>
    <s v="Morning"/>
  </r>
  <r>
    <n v="7168"/>
    <s v="Tammy"/>
    <s v="1/10/2024"/>
    <s v="11/21/2024"/>
    <x v="1"/>
    <n v="416"/>
    <x v="2"/>
    <n v="3"/>
    <n v="1"/>
    <b v="1"/>
    <n v="774"/>
    <n v="55"/>
    <x v="6"/>
    <s v="PayPal"/>
    <s v="French"/>
    <n v="41"/>
    <n v="3.3"/>
    <b v="0"/>
    <x v="0"/>
    <n v="173"/>
    <s v="Smartphone"/>
    <s v="18-24"/>
    <s v="Evening"/>
  </r>
  <r>
    <n v="6474"/>
    <s v="Christopher"/>
    <s v="10/31/2023"/>
    <s v="11/19/2024"/>
    <x v="2"/>
    <n v="459"/>
    <x v="3"/>
    <n v="5"/>
    <n v="5"/>
    <b v="1"/>
    <n v="961"/>
    <n v="173"/>
    <x v="2"/>
    <s v="PayPal"/>
    <s v="German"/>
    <n v="92"/>
    <n v="3.7"/>
    <b v="0"/>
    <x v="0"/>
    <n v="2925"/>
    <s v="Desktop"/>
    <s v="55+"/>
    <s v="Late Night"/>
  </r>
  <r>
    <n v="4242"/>
    <s v="Robert"/>
    <s v="11/6/2023"/>
    <s v="12/15/2024"/>
    <x v="0"/>
    <n v="168"/>
    <x v="4"/>
    <n v="5"/>
    <n v="3"/>
    <b v="1"/>
    <n v="539"/>
    <n v="48"/>
    <x v="1"/>
    <s v="Credit Card"/>
    <s v="Hindi"/>
    <n v="82"/>
    <n v="4.3"/>
    <b v="0"/>
    <x v="0"/>
    <n v="3182"/>
    <s v="Tablet"/>
    <s v="25-34"/>
    <s v="Late Night"/>
  </r>
  <r>
    <n v="3395"/>
    <s v="Michael"/>
    <s v="3/26/2024"/>
    <s v="11/29/2024"/>
    <x v="0"/>
    <n v="307"/>
    <x v="6"/>
    <n v="5"/>
    <n v="6"/>
    <b v="0"/>
    <n v="340"/>
    <n v="174"/>
    <x v="3"/>
    <s v="Cryptocurrency"/>
    <s v="Mandarin"/>
    <n v="11"/>
    <n v="4.5"/>
    <b v="1"/>
    <x v="0"/>
    <n v="2432"/>
    <s v="Smart TV"/>
    <s v="18-24"/>
    <s v="Evening"/>
  </r>
  <r>
    <n v="8694"/>
    <s v="Norma"/>
    <s v="12/14/2023"/>
    <s v="12/3/2024"/>
    <x v="2"/>
    <n v="270"/>
    <x v="5"/>
    <n v="2"/>
    <n v="3"/>
    <b v="1"/>
    <n v="836"/>
    <n v="67"/>
    <x v="4"/>
    <s v="PayPal"/>
    <s v="French"/>
    <n v="51"/>
    <n v="4.5"/>
    <b v="1"/>
    <x v="0"/>
    <n v="414"/>
    <s v="Smart TV"/>
    <s v="18-24"/>
    <s v="Morning"/>
  </r>
  <r>
    <n v="7150"/>
    <s v="Matthew"/>
    <s v="4/13/2023"/>
    <s v="12/7/2024"/>
    <x v="0"/>
    <n v="358"/>
    <x v="0"/>
    <n v="4"/>
    <n v="6"/>
    <b v="1"/>
    <n v="746"/>
    <n v="200"/>
    <x v="3"/>
    <s v="Debit Card"/>
    <s v="English"/>
    <n v="35"/>
    <n v="3.9"/>
    <b v="1"/>
    <x v="0"/>
    <n v="888"/>
    <s v="Laptop"/>
    <s v="45-54"/>
    <s v="Late Night"/>
  </r>
  <r>
    <n v="4111"/>
    <s v="Tyler"/>
    <s v="4/23/2024"/>
    <s v="11/27/2024"/>
    <x v="1"/>
    <n v="301"/>
    <x v="2"/>
    <n v="2"/>
    <n v="2"/>
    <b v="1"/>
    <n v="939"/>
    <n v="21"/>
    <x v="5"/>
    <s v="Credit Card"/>
    <s v="Mandarin"/>
    <n v="83"/>
    <n v="4.9000000000000004"/>
    <b v="0"/>
    <x v="0"/>
    <n v="1058"/>
    <s v="Smart TV"/>
    <s v="55+"/>
    <s v="Morning"/>
  </r>
  <r>
    <n v="3532"/>
    <s v="Richard"/>
    <s v="1/29/2023"/>
    <s v="12/15/2024"/>
    <x v="0"/>
    <n v="277"/>
    <x v="0"/>
    <n v="2"/>
    <n v="4"/>
    <b v="0"/>
    <n v="659"/>
    <n v="150"/>
    <x v="0"/>
    <s v="Debit Card"/>
    <s v="English"/>
    <n v="79"/>
    <n v="3.9"/>
    <b v="1"/>
    <x v="0"/>
    <n v="2067"/>
    <s v="Smart TV"/>
    <s v="45-54"/>
    <s v="Evening"/>
  </r>
  <r>
    <n v="5375"/>
    <s v="Wendy"/>
    <s v="12/31/2022"/>
    <s v="11/30/2024"/>
    <x v="2"/>
    <n v="423"/>
    <x v="2"/>
    <n v="5"/>
    <n v="2"/>
    <b v="1"/>
    <n v="435"/>
    <n v="108"/>
    <x v="2"/>
    <s v="Debit Card"/>
    <s v="English"/>
    <n v="44"/>
    <n v="4.5999999999999996"/>
    <b v="0"/>
    <x v="0"/>
    <n v="3763"/>
    <s v="Laptop"/>
    <s v="45-54"/>
    <s v="Morning"/>
  </r>
  <r>
    <n v="8881"/>
    <s v="Taylor"/>
    <s v="9/16/2024"/>
    <s v="11/24/2024"/>
    <x v="1"/>
    <n v="197"/>
    <x v="1"/>
    <n v="1"/>
    <n v="5"/>
    <b v="0"/>
    <n v="292"/>
    <n v="169"/>
    <x v="6"/>
    <s v="Cryptocurrency"/>
    <s v="English"/>
    <n v="3"/>
    <n v="4.5"/>
    <b v="0"/>
    <x v="0"/>
    <n v="957"/>
    <s v="Desktop"/>
    <s v="45-54"/>
    <s v="Morning"/>
  </r>
  <r>
    <n v="1235"/>
    <s v="William"/>
    <s v="10/31/2023"/>
    <s v="11/27/2024"/>
    <x v="2"/>
    <n v="100"/>
    <x v="3"/>
    <n v="2"/>
    <n v="6"/>
    <b v="1"/>
    <n v="103"/>
    <n v="36"/>
    <x v="3"/>
    <s v="Debit Card"/>
    <s v="Mandarin"/>
    <n v="68"/>
    <n v="3.7"/>
    <b v="0"/>
    <x v="0"/>
    <n v="3003"/>
    <s v="Tablet"/>
    <s v="55+"/>
    <s v="Late Night"/>
  </r>
  <r>
    <n v="2533"/>
    <s v="Danielle"/>
    <s v="11/3/2023"/>
    <s v="11/23/2024"/>
    <x v="2"/>
    <n v="338"/>
    <x v="0"/>
    <n v="4"/>
    <n v="2"/>
    <b v="0"/>
    <n v="525"/>
    <n v="140"/>
    <x v="4"/>
    <s v="Credit Card"/>
    <s v="French"/>
    <n v="75"/>
    <n v="4.5999999999999996"/>
    <b v="1"/>
    <x v="0"/>
    <n v="354"/>
    <s v="Smart TV"/>
    <s v="18-24"/>
    <s v="Afternoon"/>
  </r>
  <r>
    <n v="2734"/>
    <s v="Bruce"/>
    <s v="6/6/2024"/>
    <s v="12/1/2024"/>
    <x v="1"/>
    <n v="130"/>
    <x v="3"/>
    <n v="1"/>
    <n v="1"/>
    <b v="1"/>
    <n v="428"/>
    <n v="119"/>
    <x v="6"/>
    <s v="Credit Card"/>
    <s v="French"/>
    <n v="53"/>
    <n v="4.5"/>
    <b v="1"/>
    <x v="0"/>
    <n v="4922"/>
    <s v="Tablet"/>
    <s v="35-44"/>
    <s v="Afternoon"/>
  </r>
  <r>
    <n v="4129"/>
    <s v="Erin"/>
    <s v="12/31/2023"/>
    <s v="11/25/2024"/>
    <x v="1"/>
    <n v="383"/>
    <x v="4"/>
    <n v="5"/>
    <n v="4"/>
    <b v="1"/>
    <n v="711"/>
    <n v="147"/>
    <x v="6"/>
    <s v="PayPal"/>
    <s v="Mandarin"/>
    <n v="68"/>
    <n v="3.9"/>
    <b v="1"/>
    <x v="0"/>
    <n v="2083"/>
    <s v="Laptop"/>
    <s v="18-24"/>
    <s v="Evening"/>
  </r>
  <r>
    <n v="3762"/>
    <s v="Michelle"/>
    <s v="12/28/2023"/>
    <s v="11/30/2024"/>
    <x v="1"/>
    <n v="411"/>
    <x v="0"/>
    <n v="5"/>
    <n v="6"/>
    <b v="1"/>
    <n v="887"/>
    <n v="37"/>
    <x v="4"/>
    <s v="PayPal"/>
    <s v="French"/>
    <n v="66"/>
    <n v="3.9"/>
    <b v="1"/>
    <x v="0"/>
    <n v="2098"/>
    <s v="Desktop"/>
    <s v="45-54"/>
    <s v="Late Night"/>
  </r>
  <r>
    <n v="4341"/>
    <s v="Marie"/>
    <s v="6/1/2023"/>
    <s v="12/7/2024"/>
    <x v="1"/>
    <n v="347"/>
    <x v="4"/>
    <n v="4"/>
    <n v="2"/>
    <b v="1"/>
    <n v="546"/>
    <n v="12"/>
    <x v="4"/>
    <s v="PayPal"/>
    <s v="Spanish"/>
    <n v="31"/>
    <n v="3.1"/>
    <b v="0"/>
    <x v="0"/>
    <n v="2022"/>
    <s v="Smartphone"/>
    <s v="35-44"/>
    <s v="Evening"/>
  </r>
  <r>
    <n v="6638"/>
    <s v="Cory"/>
    <s v="10/2/2023"/>
    <s v="12/11/2024"/>
    <x v="1"/>
    <n v="302"/>
    <x v="5"/>
    <n v="4"/>
    <n v="2"/>
    <b v="1"/>
    <n v="417"/>
    <n v="143"/>
    <x v="1"/>
    <s v="Debit Card"/>
    <s v="Mandarin"/>
    <n v="14"/>
    <n v="4.7"/>
    <b v="0"/>
    <x v="0"/>
    <n v="3791"/>
    <s v="Smartphone"/>
    <s v="55+"/>
    <s v="Afternoon"/>
  </r>
  <r>
    <n v="5861"/>
    <s v="Angela"/>
    <s v="5/8/2023"/>
    <s v="12/3/2024"/>
    <x v="2"/>
    <n v="361"/>
    <x v="6"/>
    <n v="3"/>
    <n v="6"/>
    <b v="0"/>
    <n v="407"/>
    <n v="126"/>
    <x v="5"/>
    <s v="Debit Card"/>
    <s v="Spanish"/>
    <n v="80"/>
    <n v="4.3"/>
    <b v="0"/>
    <x v="0"/>
    <n v="728"/>
    <s v="Laptop"/>
    <s v="35-44"/>
    <s v="Late Night"/>
  </r>
  <r>
    <n v="8815"/>
    <s v="Brian"/>
    <s v="11/13/2023"/>
    <s v="12/1/2024"/>
    <x v="0"/>
    <n v="148"/>
    <x v="3"/>
    <n v="1"/>
    <n v="1"/>
    <b v="1"/>
    <n v="579"/>
    <n v="121"/>
    <x v="6"/>
    <s v="Cryptocurrency"/>
    <s v="Spanish"/>
    <n v="8"/>
    <n v="3.6"/>
    <b v="0"/>
    <x v="0"/>
    <n v="3448"/>
    <s v="Smart TV"/>
    <s v="45-54"/>
    <s v="Evening"/>
  </r>
  <r>
    <n v="8793"/>
    <s v="Lisa"/>
    <s v="5/18/2024"/>
    <s v="11/21/2024"/>
    <x v="0"/>
    <n v="162"/>
    <x v="2"/>
    <n v="2"/>
    <n v="5"/>
    <b v="1"/>
    <n v="672"/>
    <n v="57"/>
    <x v="4"/>
    <s v="Debit Card"/>
    <s v="Mandarin"/>
    <n v="16"/>
    <n v="4.3"/>
    <b v="0"/>
    <x v="0"/>
    <n v="3930"/>
    <s v="Laptop"/>
    <s v="18-24"/>
    <s v="Afternoon"/>
  </r>
  <r>
    <n v="3469"/>
    <s v="Kimberly"/>
    <s v="8/6/2023"/>
    <s v="12/18/2024"/>
    <x v="0"/>
    <n v="379"/>
    <x v="1"/>
    <n v="3"/>
    <n v="5"/>
    <b v="1"/>
    <n v="377"/>
    <n v="153"/>
    <x v="4"/>
    <s v="Cryptocurrency"/>
    <s v="Mandarin"/>
    <n v="67"/>
    <n v="3.6"/>
    <b v="1"/>
    <x v="0"/>
    <n v="3702"/>
    <s v="Smartphone"/>
    <s v="18-24"/>
    <s v="Afternoon"/>
  </r>
  <r>
    <n v="3654"/>
    <s v="James"/>
    <s v="2/24/2024"/>
    <s v="12/14/2024"/>
    <x v="2"/>
    <n v="373"/>
    <x v="5"/>
    <n v="2"/>
    <n v="6"/>
    <b v="1"/>
    <n v="818"/>
    <n v="34"/>
    <x v="1"/>
    <s v="PayPal"/>
    <s v="English"/>
    <n v="57"/>
    <n v="3.8"/>
    <b v="1"/>
    <x v="0"/>
    <n v="2400"/>
    <s v="Desktop"/>
    <s v="45-54"/>
    <s v="Evening"/>
  </r>
  <r>
    <n v="9555"/>
    <s v="Brian"/>
    <s v="8/2/2024"/>
    <s v="11/22/2024"/>
    <x v="1"/>
    <n v="354"/>
    <x v="3"/>
    <n v="1"/>
    <n v="1"/>
    <b v="1"/>
    <n v="225"/>
    <n v="1"/>
    <x v="2"/>
    <s v="Cryptocurrency"/>
    <s v="Hindi"/>
    <n v="83"/>
    <n v="4.3"/>
    <b v="1"/>
    <x v="0"/>
    <n v="548"/>
    <s v="Tablet"/>
    <s v="55+"/>
    <s v="Evening"/>
  </r>
  <r>
    <n v="4028"/>
    <s v="Juan"/>
    <s v="5/4/2024"/>
    <s v="12/9/2024"/>
    <x v="0"/>
    <n v="76"/>
    <x v="4"/>
    <n v="2"/>
    <n v="4"/>
    <b v="1"/>
    <n v="324"/>
    <n v="113"/>
    <x v="4"/>
    <s v="Credit Card"/>
    <s v="French"/>
    <n v="87"/>
    <n v="4.9000000000000004"/>
    <b v="0"/>
    <x v="0"/>
    <n v="4702"/>
    <s v="Laptop"/>
    <s v="25-34"/>
    <s v="Morning"/>
  </r>
  <r>
    <n v="9499"/>
    <s v="Kevin"/>
    <s v="4/17/2023"/>
    <s v="12/14/2024"/>
    <x v="1"/>
    <n v="316"/>
    <x v="0"/>
    <n v="1"/>
    <n v="3"/>
    <b v="0"/>
    <n v="793"/>
    <n v="141"/>
    <x v="0"/>
    <s v="PayPal"/>
    <s v="German"/>
    <n v="28"/>
    <n v="3.4"/>
    <b v="0"/>
    <x v="0"/>
    <n v="2821"/>
    <s v="Desktop"/>
    <s v="45-54"/>
    <s v="Morning"/>
  </r>
  <r>
    <n v="8628"/>
    <s v="Lori"/>
    <s v="12/26/2022"/>
    <s v="11/29/2024"/>
    <x v="1"/>
    <n v="331"/>
    <x v="4"/>
    <n v="4"/>
    <n v="2"/>
    <b v="1"/>
    <n v="133"/>
    <n v="143"/>
    <x v="2"/>
    <s v="PayPal"/>
    <s v="Spanish"/>
    <n v="35"/>
    <n v="4.5999999999999996"/>
    <b v="1"/>
    <x v="0"/>
    <n v="484"/>
    <s v="Laptop"/>
    <s v="55+"/>
    <s v="Late Night"/>
  </r>
  <r>
    <n v="9942"/>
    <s v="Michael"/>
    <s v="8/4/2023"/>
    <s v="11/20/2024"/>
    <x v="2"/>
    <n v="418"/>
    <x v="3"/>
    <n v="1"/>
    <n v="5"/>
    <b v="1"/>
    <n v="260"/>
    <n v="161"/>
    <x v="1"/>
    <s v="Cryptocurrency"/>
    <s v="English"/>
    <n v="49"/>
    <n v="3.6"/>
    <b v="1"/>
    <x v="0"/>
    <n v="2871"/>
    <s v="Smart TV"/>
    <s v="25-34"/>
    <s v="Late Night"/>
  </r>
  <r>
    <n v="4044"/>
    <s v="Cameron"/>
    <s v="6/4/2023"/>
    <s v="11/23/2024"/>
    <x v="2"/>
    <n v="309"/>
    <x v="6"/>
    <n v="5"/>
    <n v="5"/>
    <b v="0"/>
    <n v="851"/>
    <n v="166"/>
    <x v="6"/>
    <s v="Cryptocurrency"/>
    <s v="Spanish"/>
    <n v="66"/>
    <n v="4"/>
    <b v="1"/>
    <x v="0"/>
    <n v="4783"/>
    <s v="Laptop"/>
    <s v="45-54"/>
    <s v="Afternoon"/>
  </r>
  <r>
    <n v="8143"/>
    <s v="Mark"/>
    <s v="5/29/2024"/>
    <s v="12/11/2024"/>
    <x v="0"/>
    <n v="252"/>
    <x v="1"/>
    <n v="3"/>
    <n v="5"/>
    <b v="1"/>
    <n v="105"/>
    <n v="118"/>
    <x v="5"/>
    <s v="Debit Card"/>
    <s v="German"/>
    <n v="52"/>
    <n v="4.4000000000000004"/>
    <b v="1"/>
    <x v="0"/>
    <n v="2725"/>
    <s v="Laptop"/>
    <s v="25-34"/>
    <s v="Morning"/>
  </r>
  <r>
    <n v="3984"/>
    <s v="Daniel"/>
    <s v="3/21/2023"/>
    <s v="12/1/2024"/>
    <x v="2"/>
    <n v="146"/>
    <x v="5"/>
    <n v="4"/>
    <n v="6"/>
    <b v="0"/>
    <n v="646"/>
    <n v="139"/>
    <x v="5"/>
    <s v="PayPal"/>
    <s v="German"/>
    <n v="27"/>
    <n v="3.7"/>
    <b v="1"/>
    <x v="0"/>
    <n v="4400"/>
    <s v="Tablet"/>
    <s v="18-24"/>
    <s v="Late Night"/>
  </r>
  <r>
    <n v="9294"/>
    <s v="Jerry"/>
    <s v="2/20/2023"/>
    <s v="11/21/2024"/>
    <x v="1"/>
    <n v="352"/>
    <x v="4"/>
    <n v="4"/>
    <n v="4"/>
    <b v="1"/>
    <n v="358"/>
    <n v="6"/>
    <x v="1"/>
    <s v="Debit Card"/>
    <s v="Mandarin"/>
    <n v="32"/>
    <n v="3.8"/>
    <b v="0"/>
    <x v="0"/>
    <n v="2218"/>
    <s v="Smartphone"/>
    <s v="25-34"/>
    <s v="Evening"/>
  </r>
  <r>
    <n v="4769"/>
    <s v="Michael"/>
    <s v="3/6/2024"/>
    <s v="12/17/2024"/>
    <x v="0"/>
    <n v="43"/>
    <x v="6"/>
    <n v="5"/>
    <n v="3"/>
    <b v="1"/>
    <n v="336"/>
    <n v="135"/>
    <x v="0"/>
    <s v="PayPal"/>
    <s v="English"/>
    <n v="70"/>
    <n v="4"/>
    <b v="1"/>
    <x v="0"/>
    <n v="4552"/>
    <s v="Smartphone"/>
    <s v="18-24"/>
    <s v="Late Night"/>
  </r>
  <r>
    <n v="8864"/>
    <s v="Michael"/>
    <s v="3/20/2024"/>
    <s v="11/29/2024"/>
    <x v="1"/>
    <n v="440"/>
    <x v="1"/>
    <n v="4"/>
    <n v="3"/>
    <b v="1"/>
    <n v="80"/>
    <n v="143"/>
    <x v="2"/>
    <s v="Cryptocurrency"/>
    <s v="German"/>
    <n v="2"/>
    <n v="3.4"/>
    <b v="0"/>
    <x v="0"/>
    <n v="4125"/>
    <s v="Tablet"/>
    <s v="35-44"/>
    <s v="Late Night"/>
  </r>
  <r>
    <n v="1857"/>
    <s v="Brittney"/>
    <s v="6/4/2024"/>
    <s v="11/23/2024"/>
    <x v="2"/>
    <n v="376"/>
    <x v="6"/>
    <n v="2"/>
    <n v="2"/>
    <b v="0"/>
    <n v="326"/>
    <n v="89"/>
    <x v="3"/>
    <s v="Cryptocurrency"/>
    <s v="Spanish"/>
    <n v="84"/>
    <n v="4.5999999999999996"/>
    <b v="1"/>
    <x v="0"/>
    <n v="424"/>
    <s v="Laptop"/>
    <s v="55+"/>
    <s v="Late Night"/>
  </r>
  <r>
    <n v="5566"/>
    <s v="Brian"/>
    <s v="12/18/2023"/>
    <s v="12/7/2024"/>
    <x v="1"/>
    <n v="137"/>
    <x v="0"/>
    <n v="3"/>
    <n v="6"/>
    <b v="1"/>
    <n v="699"/>
    <n v="70"/>
    <x v="5"/>
    <s v="PayPal"/>
    <s v="Spanish"/>
    <n v="25"/>
    <n v="3.9"/>
    <b v="1"/>
    <x v="0"/>
    <n v="2418"/>
    <s v="Laptop"/>
    <s v="35-44"/>
    <s v="Evening"/>
  </r>
  <r>
    <n v="1373"/>
    <s v="Elizabeth"/>
    <s v="3/13/2023"/>
    <s v="12/12/2024"/>
    <x v="0"/>
    <n v="301"/>
    <x v="0"/>
    <n v="2"/>
    <n v="5"/>
    <b v="0"/>
    <n v="89"/>
    <n v="55"/>
    <x v="0"/>
    <s v="Credit Card"/>
    <s v="French"/>
    <n v="54"/>
    <n v="4.2"/>
    <b v="1"/>
    <x v="0"/>
    <n v="756"/>
    <s v="Laptop"/>
    <s v="55+"/>
    <s v="Late Night"/>
  </r>
  <r>
    <n v="6345"/>
    <s v="Thomas"/>
    <s v="1/1/2023"/>
    <s v="12/9/2024"/>
    <x v="0"/>
    <n v="410"/>
    <x v="3"/>
    <n v="1"/>
    <n v="1"/>
    <b v="1"/>
    <n v="909"/>
    <n v="99"/>
    <x v="1"/>
    <s v="PayPal"/>
    <s v="Mandarin"/>
    <n v="22"/>
    <n v="3.2"/>
    <b v="0"/>
    <x v="0"/>
    <n v="754"/>
    <s v="Smart TV"/>
    <s v="25-34"/>
    <s v="Evening"/>
  </r>
  <r>
    <n v="3234"/>
    <s v="Jessica"/>
    <s v="1/1/2024"/>
    <s v="12/7/2024"/>
    <x v="1"/>
    <n v="298"/>
    <x v="4"/>
    <n v="2"/>
    <n v="1"/>
    <b v="0"/>
    <n v="918"/>
    <n v="153"/>
    <x v="4"/>
    <s v="PayPal"/>
    <s v="Spanish"/>
    <n v="52"/>
    <n v="4.4000000000000004"/>
    <b v="1"/>
    <x v="0"/>
    <n v="3476"/>
    <s v="Smart TV"/>
    <s v="18-24"/>
    <s v="Morning"/>
  </r>
  <r>
    <n v="6998"/>
    <s v="Joshua"/>
    <s v="3/22/2024"/>
    <s v="12/2/2024"/>
    <x v="0"/>
    <n v="54"/>
    <x v="2"/>
    <n v="4"/>
    <n v="5"/>
    <b v="1"/>
    <n v="285"/>
    <n v="66"/>
    <x v="3"/>
    <s v="Credit Card"/>
    <s v="English"/>
    <n v="43"/>
    <n v="3.8"/>
    <b v="0"/>
    <x v="0"/>
    <n v="290"/>
    <s v="Tablet"/>
    <s v="45-54"/>
    <s v="Late Night"/>
  </r>
  <r>
    <n v="5809"/>
    <s v="Melissa"/>
    <s v="9/13/2024"/>
    <s v="11/19/2024"/>
    <x v="0"/>
    <n v="486"/>
    <x v="4"/>
    <n v="4"/>
    <n v="3"/>
    <b v="0"/>
    <n v="463"/>
    <n v="171"/>
    <x v="2"/>
    <s v="Debit Card"/>
    <s v="French"/>
    <n v="10"/>
    <n v="3.2"/>
    <b v="0"/>
    <x v="0"/>
    <n v="987"/>
    <s v="Desktop"/>
    <s v="55+"/>
    <s v="Evening"/>
  </r>
  <r>
    <n v="6522"/>
    <s v="Bryan"/>
    <s v="9/10/2023"/>
    <s v="11/27/2024"/>
    <x v="1"/>
    <n v="38"/>
    <x v="5"/>
    <n v="1"/>
    <n v="4"/>
    <b v="1"/>
    <n v="875"/>
    <n v="115"/>
    <x v="1"/>
    <s v="Cryptocurrency"/>
    <s v="German"/>
    <n v="75"/>
    <n v="4.7"/>
    <b v="1"/>
    <x v="0"/>
    <n v="4972"/>
    <s v="Smart TV"/>
    <s v="18-24"/>
    <s v="Late Night"/>
  </r>
  <r>
    <n v="3892"/>
    <s v="Amanda"/>
    <s v="7/21/2023"/>
    <s v="12/3/2024"/>
    <x v="0"/>
    <n v="442"/>
    <x v="0"/>
    <n v="3"/>
    <n v="6"/>
    <b v="1"/>
    <n v="875"/>
    <n v="70"/>
    <x v="1"/>
    <s v="PayPal"/>
    <s v="German"/>
    <n v="96"/>
    <n v="3.7"/>
    <b v="0"/>
    <x v="0"/>
    <n v="1628"/>
    <s v="Desktop"/>
    <s v="35-44"/>
    <s v="Evening"/>
  </r>
  <r>
    <n v="4427"/>
    <s v="Walter"/>
    <s v="6/17/2023"/>
    <s v="11/28/2024"/>
    <x v="0"/>
    <n v="474"/>
    <x v="4"/>
    <n v="3"/>
    <n v="5"/>
    <b v="1"/>
    <n v="341"/>
    <n v="165"/>
    <x v="4"/>
    <s v="Cryptocurrency"/>
    <s v="Mandarin"/>
    <n v="30"/>
    <n v="4.8"/>
    <b v="0"/>
    <x v="0"/>
    <n v="1285"/>
    <s v="Smartphone"/>
    <s v="45-54"/>
    <s v="Evening"/>
  </r>
  <r>
    <n v="8145"/>
    <s v="Samuel"/>
    <s v="2/10/2023"/>
    <s v="11/21/2024"/>
    <x v="2"/>
    <n v="96"/>
    <x v="5"/>
    <n v="5"/>
    <n v="1"/>
    <b v="1"/>
    <n v="273"/>
    <n v="79"/>
    <x v="2"/>
    <s v="PayPal"/>
    <s v="English"/>
    <n v="60"/>
    <n v="4.3"/>
    <b v="0"/>
    <x v="0"/>
    <n v="1960"/>
    <s v="Desktop"/>
    <s v="25-34"/>
    <s v="Afternoon"/>
  </r>
  <r>
    <n v="1150"/>
    <s v="John"/>
    <s v="10/23/2023"/>
    <s v="11/29/2024"/>
    <x v="1"/>
    <n v="160"/>
    <x v="4"/>
    <n v="5"/>
    <n v="5"/>
    <b v="1"/>
    <n v="352"/>
    <n v="31"/>
    <x v="3"/>
    <s v="PayPal"/>
    <s v="Hindi"/>
    <n v="37"/>
    <n v="3.7"/>
    <b v="1"/>
    <x v="0"/>
    <n v="771"/>
    <s v="Tablet"/>
    <s v="25-34"/>
    <s v="Afternoon"/>
  </r>
  <r>
    <n v="7366"/>
    <s v="Dylan"/>
    <s v="6/22/2024"/>
    <s v="12/15/2024"/>
    <x v="0"/>
    <n v="451"/>
    <x v="5"/>
    <n v="3"/>
    <n v="3"/>
    <b v="0"/>
    <n v="588"/>
    <n v="147"/>
    <x v="5"/>
    <s v="Debit Card"/>
    <s v="German"/>
    <n v="75"/>
    <n v="3.3"/>
    <b v="1"/>
    <x v="0"/>
    <n v="1785"/>
    <s v="Tablet"/>
    <s v="45-54"/>
    <s v="Evening"/>
  </r>
  <r>
    <n v="3004"/>
    <s v="Joseph"/>
    <s v="10/22/2024"/>
    <s v="12/18/2024"/>
    <x v="1"/>
    <n v="184"/>
    <x v="3"/>
    <n v="3"/>
    <n v="4"/>
    <b v="0"/>
    <n v="233"/>
    <n v="15"/>
    <x v="1"/>
    <s v="Cryptocurrency"/>
    <s v="Mandarin"/>
    <n v="28"/>
    <n v="3.5"/>
    <b v="1"/>
    <x v="0"/>
    <n v="2760"/>
    <s v="Smart TV"/>
    <s v="45-54"/>
    <s v="Late Night"/>
  </r>
  <r>
    <n v="9934"/>
    <s v="Heather"/>
    <s v="12/28/2023"/>
    <s v="12/16/2024"/>
    <x v="2"/>
    <n v="50"/>
    <x v="1"/>
    <n v="2"/>
    <n v="6"/>
    <b v="1"/>
    <n v="159"/>
    <n v="131"/>
    <x v="4"/>
    <s v="Debit Card"/>
    <s v="Mandarin"/>
    <n v="49"/>
    <n v="3.8"/>
    <b v="0"/>
    <x v="0"/>
    <n v="388"/>
    <s v="Desktop"/>
    <s v="25-34"/>
    <s v="Afternoon"/>
  </r>
  <r>
    <n v="1228"/>
    <s v="Cassandra"/>
    <s v="3/29/2023"/>
    <s v="12/14/2024"/>
    <x v="0"/>
    <n v="299"/>
    <x v="4"/>
    <n v="3"/>
    <n v="1"/>
    <b v="0"/>
    <n v="488"/>
    <n v="135"/>
    <x v="5"/>
    <s v="Debit Card"/>
    <s v="German"/>
    <n v="100"/>
    <n v="4.8"/>
    <b v="0"/>
    <x v="0"/>
    <n v="2385"/>
    <s v="Desktop"/>
    <s v="45-54"/>
    <s v="Afternoon"/>
  </r>
  <r>
    <n v="5806"/>
    <s v="Marisa"/>
    <s v="8/1/2024"/>
    <s v="12/15/2024"/>
    <x v="0"/>
    <n v="495"/>
    <x v="1"/>
    <n v="5"/>
    <n v="6"/>
    <b v="0"/>
    <n v="522"/>
    <n v="32"/>
    <x v="4"/>
    <s v="Cryptocurrency"/>
    <s v="French"/>
    <n v="41"/>
    <n v="3.9"/>
    <b v="1"/>
    <x v="0"/>
    <n v="3714"/>
    <s v="Tablet"/>
    <s v="55+"/>
    <s v="Afternoon"/>
  </r>
  <r>
    <n v="7538"/>
    <s v="Samantha"/>
    <s v="5/12/2024"/>
    <s v="11/26/2024"/>
    <x v="0"/>
    <n v="132"/>
    <x v="4"/>
    <n v="4"/>
    <n v="5"/>
    <b v="1"/>
    <n v="30"/>
    <n v="177"/>
    <x v="0"/>
    <s v="PayPal"/>
    <s v="French"/>
    <n v="31"/>
    <n v="5"/>
    <b v="0"/>
    <x v="0"/>
    <n v="2015"/>
    <s v="Smart TV"/>
    <s v="45-54"/>
    <s v="Evening"/>
  </r>
  <r>
    <n v="1035"/>
    <s v="Katherine"/>
    <s v="2/16/2024"/>
    <s v="11/22/2024"/>
    <x v="1"/>
    <n v="395"/>
    <x v="6"/>
    <n v="2"/>
    <n v="4"/>
    <b v="1"/>
    <n v="139"/>
    <n v="29"/>
    <x v="5"/>
    <s v="Debit Card"/>
    <s v="Spanish"/>
    <n v="44"/>
    <n v="3.9"/>
    <b v="1"/>
    <x v="0"/>
    <n v="3201"/>
    <s v="Tablet"/>
    <s v="45-54"/>
    <s v="Morning"/>
  </r>
  <r>
    <n v="8399"/>
    <s v="Diana"/>
    <s v="3/5/2023"/>
    <s v="12/3/2024"/>
    <x v="1"/>
    <n v="34"/>
    <x v="0"/>
    <n v="1"/>
    <n v="2"/>
    <b v="1"/>
    <n v="393"/>
    <n v="130"/>
    <x v="2"/>
    <s v="Cryptocurrency"/>
    <s v="Mandarin"/>
    <n v="10"/>
    <n v="3.9"/>
    <b v="0"/>
    <x v="0"/>
    <n v="3426"/>
    <s v="Laptop"/>
    <s v="35-44"/>
    <s v="Late Night"/>
  </r>
  <r>
    <n v="1912"/>
    <s v="Stephen"/>
    <s v="7/28/2023"/>
    <s v="12/14/2024"/>
    <x v="1"/>
    <n v="348"/>
    <x v="6"/>
    <n v="1"/>
    <n v="4"/>
    <b v="0"/>
    <n v="792"/>
    <n v="67"/>
    <x v="4"/>
    <s v="Cryptocurrency"/>
    <s v="French"/>
    <n v="60"/>
    <n v="4.0999999999999996"/>
    <b v="0"/>
    <x v="0"/>
    <n v="3366"/>
    <s v="Desktop"/>
    <s v="35-44"/>
    <s v="Late Night"/>
  </r>
  <r>
    <n v="6604"/>
    <s v="Lisa"/>
    <s v="6/16/2024"/>
    <s v="11/22/2024"/>
    <x v="2"/>
    <n v="247"/>
    <x v="6"/>
    <n v="5"/>
    <n v="4"/>
    <b v="0"/>
    <n v="186"/>
    <n v="158"/>
    <x v="2"/>
    <s v="Cryptocurrency"/>
    <s v="Spanish"/>
    <n v="19"/>
    <n v="3.8"/>
    <b v="0"/>
    <x v="0"/>
    <n v="125"/>
    <s v="Tablet"/>
    <s v="45-54"/>
    <s v="Evening"/>
  </r>
  <r>
    <n v="8952"/>
    <s v="Kristin"/>
    <s v="2/8/2023"/>
    <s v="11/22/2024"/>
    <x v="1"/>
    <n v="216"/>
    <x v="6"/>
    <n v="1"/>
    <n v="1"/>
    <b v="0"/>
    <n v="872"/>
    <n v="150"/>
    <x v="6"/>
    <s v="Credit Card"/>
    <s v="English"/>
    <n v="10"/>
    <n v="3.8"/>
    <b v="1"/>
    <x v="0"/>
    <n v="4037"/>
    <s v="Tablet"/>
    <s v="18-24"/>
    <s v="Late Night"/>
  </r>
  <r>
    <n v="2549"/>
    <s v="Autumn"/>
    <s v="8/16/2024"/>
    <s v="11/26/2024"/>
    <x v="1"/>
    <n v="299"/>
    <x v="5"/>
    <n v="4"/>
    <n v="6"/>
    <b v="0"/>
    <n v="77"/>
    <n v="191"/>
    <x v="4"/>
    <s v="Cryptocurrency"/>
    <s v="English"/>
    <n v="85"/>
    <n v="3.4"/>
    <b v="1"/>
    <x v="0"/>
    <n v="4348"/>
    <s v="Desktop"/>
    <s v="45-54"/>
    <s v="Afternoon"/>
  </r>
  <r>
    <n v="8954"/>
    <s v="Melissa"/>
    <s v="11/13/2023"/>
    <s v="11/27/2024"/>
    <x v="2"/>
    <n v="315"/>
    <x v="5"/>
    <n v="2"/>
    <n v="1"/>
    <b v="1"/>
    <n v="829"/>
    <n v="178"/>
    <x v="0"/>
    <s v="Debit Card"/>
    <s v="Spanish"/>
    <n v="53"/>
    <n v="3.1"/>
    <b v="0"/>
    <x v="0"/>
    <n v="546"/>
    <s v="Smartphone"/>
    <s v="35-44"/>
    <s v="Evening"/>
  </r>
  <r>
    <n v="1922"/>
    <s v="Tiffany"/>
    <s v="12/1/2024"/>
    <s v="12/3/2024"/>
    <x v="1"/>
    <n v="35"/>
    <x v="3"/>
    <n v="2"/>
    <n v="4"/>
    <b v="0"/>
    <n v="821"/>
    <n v="7"/>
    <x v="3"/>
    <s v="Debit Card"/>
    <s v="Mandarin"/>
    <n v="3"/>
    <n v="3.3"/>
    <b v="0"/>
    <x v="0"/>
    <n v="2785"/>
    <s v="Smart TV"/>
    <s v="35-44"/>
    <s v="Afternoon"/>
  </r>
  <r>
    <n v="9861"/>
    <s v="Ashley"/>
    <s v="12/7/2023"/>
    <s v="12/16/2024"/>
    <x v="2"/>
    <n v="359"/>
    <x v="5"/>
    <n v="3"/>
    <n v="1"/>
    <b v="0"/>
    <n v="265"/>
    <n v="34"/>
    <x v="4"/>
    <s v="Credit Card"/>
    <s v="English"/>
    <n v="64"/>
    <n v="4.9000000000000004"/>
    <b v="1"/>
    <x v="0"/>
    <n v="3308"/>
    <s v="Smartphone"/>
    <s v="25-34"/>
    <s v="Morning"/>
  </r>
  <r>
    <n v="4383"/>
    <s v="Tracy"/>
    <s v="9/8/2024"/>
    <s v="11/30/2024"/>
    <x v="2"/>
    <n v="361"/>
    <x v="0"/>
    <n v="4"/>
    <n v="5"/>
    <b v="1"/>
    <n v="416"/>
    <n v="143"/>
    <x v="4"/>
    <s v="Credit Card"/>
    <s v="French"/>
    <n v="99"/>
    <n v="3.7"/>
    <b v="0"/>
    <x v="0"/>
    <n v="527"/>
    <s v="Smart TV"/>
    <s v="18-24"/>
    <s v="Morning"/>
  </r>
  <r>
    <n v="4328"/>
    <s v="Amy"/>
    <s v="5/18/2023"/>
    <s v="11/24/2024"/>
    <x v="1"/>
    <n v="273"/>
    <x v="0"/>
    <n v="3"/>
    <n v="4"/>
    <b v="1"/>
    <n v="253"/>
    <n v="70"/>
    <x v="5"/>
    <s v="PayPal"/>
    <s v="English"/>
    <n v="42"/>
    <n v="4.9000000000000004"/>
    <b v="0"/>
    <x v="0"/>
    <n v="837"/>
    <s v="Smartphone"/>
    <s v="25-34"/>
    <s v="Evening"/>
  </r>
  <r>
    <n v="4622"/>
    <s v="Nicholas"/>
    <s v="11/20/2024"/>
    <s v="12/15/2024"/>
    <x v="0"/>
    <n v="47"/>
    <x v="0"/>
    <n v="2"/>
    <n v="4"/>
    <b v="1"/>
    <n v="770"/>
    <n v="2"/>
    <x v="4"/>
    <s v="Credit Card"/>
    <s v="English"/>
    <n v="46"/>
    <n v="4.7"/>
    <b v="1"/>
    <x v="0"/>
    <n v="371"/>
    <s v="Desktop"/>
    <s v="45-54"/>
    <s v="Afternoon"/>
  </r>
  <r>
    <n v="7828"/>
    <s v="Angel"/>
    <s v="4/8/2023"/>
    <s v="12/2/2024"/>
    <x v="0"/>
    <n v="477"/>
    <x v="4"/>
    <n v="5"/>
    <n v="5"/>
    <b v="0"/>
    <n v="969"/>
    <n v="12"/>
    <x v="6"/>
    <s v="Debit Card"/>
    <s v="English"/>
    <n v="37"/>
    <n v="4.7"/>
    <b v="0"/>
    <x v="0"/>
    <n v="877"/>
    <s v="Tablet"/>
    <s v="25-34"/>
    <s v="Late Night"/>
  </r>
  <r>
    <n v="1393"/>
    <s v="Ryan"/>
    <s v="1/17/2023"/>
    <s v="12/3/2024"/>
    <x v="0"/>
    <n v="418"/>
    <x v="0"/>
    <n v="3"/>
    <n v="4"/>
    <b v="1"/>
    <n v="701"/>
    <n v="125"/>
    <x v="3"/>
    <s v="Debit Card"/>
    <s v="Hindi"/>
    <n v="68"/>
    <n v="4.8"/>
    <b v="1"/>
    <x v="0"/>
    <n v="4873"/>
    <s v="Tablet"/>
    <s v="25-34"/>
    <s v="Evening"/>
  </r>
  <r>
    <n v="9239"/>
    <s v="Daniel"/>
    <s v="11/25/2024"/>
    <s v="11/21/2024"/>
    <x v="2"/>
    <n v="274"/>
    <x v="1"/>
    <n v="5"/>
    <n v="6"/>
    <b v="0"/>
    <n v="732"/>
    <n v="105"/>
    <x v="2"/>
    <s v="PayPal"/>
    <s v="Hindi"/>
    <n v="36"/>
    <n v="4.0999999999999996"/>
    <b v="1"/>
    <x v="0"/>
    <n v="4194"/>
    <s v="Smart TV"/>
    <s v="45-54"/>
    <s v="Evening"/>
  </r>
  <r>
    <n v="1636"/>
    <s v="Elizabeth"/>
    <s v="5/27/2023"/>
    <s v="12/6/2024"/>
    <x v="1"/>
    <n v="102"/>
    <x v="6"/>
    <n v="5"/>
    <n v="2"/>
    <b v="0"/>
    <n v="989"/>
    <n v="44"/>
    <x v="4"/>
    <s v="Cryptocurrency"/>
    <s v="English"/>
    <n v="63"/>
    <n v="4.8"/>
    <b v="0"/>
    <x v="0"/>
    <n v="3118"/>
    <s v="Desktop"/>
    <s v="35-44"/>
    <s v="Late Night"/>
  </r>
  <r>
    <n v="4401"/>
    <s v="Caitlin"/>
    <s v="4/14/2024"/>
    <s v="12/15/2024"/>
    <x v="2"/>
    <n v="164"/>
    <x v="3"/>
    <n v="3"/>
    <n v="5"/>
    <b v="1"/>
    <n v="89"/>
    <n v="32"/>
    <x v="5"/>
    <s v="Cryptocurrency"/>
    <s v="German"/>
    <n v="83"/>
    <n v="3"/>
    <b v="1"/>
    <x v="0"/>
    <n v="2088"/>
    <s v="Tablet"/>
    <s v="55+"/>
    <s v="Evening"/>
  </r>
  <r>
    <n v="7135"/>
    <s v="Johnathan"/>
    <s v="12/12/2023"/>
    <s v="12/17/2024"/>
    <x v="2"/>
    <n v="478"/>
    <x v="1"/>
    <n v="4"/>
    <n v="5"/>
    <b v="1"/>
    <n v="578"/>
    <n v="117"/>
    <x v="5"/>
    <s v="Credit Card"/>
    <s v="Hindi"/>
    <n v="27"/>
    <n v="4.9000000000000004"/>
    <b v="0"/>
    <x v="0"/>
    <n v="3468"/>
    <s v="Smart TV"/>
    <s v="45-54"/>
    <s v="Morning"/>
  </r>
  <r>
    <n v="8923"/>
    <s v="Douglas"/>
    <s v="12/11/2024"/>
    <s v="12/10/2024"/>
    <x v="1"/>
    <n v="100"/>
    <x v="6"/>
    <n v="3"/>
    <n v="4"/>
    <b v="0"/>
    <n v="417"/>
    <n v="87"/>
    <x v="6"/>
    <s v="Credit Card"/>
    <s v="English"/>
    <n v="14"/>
    <n v="3.4"/>
    <b v="0"/>
    <x v="0"/>
    <n v="3183"/>
    <s v="Smart TV"/>
    <s v="35-44"/>
    <s v="Afternoon"/>
  </r>
  <r>
    <n v="9748"/>
    <s v="Sherri"/>
    <s v="12/12/2023"/>
    <s v="12/7/2024"/>
    <x v="2"/>
    <n v="264"/>
    <x v="6"/>
    <n v="2"/>
    <n v="6"/>
    <b v="0"/>
    <n v="474"/>
    <n v="10"/>
    <x v="0"/>
    <s v="Cryptocurrency"/>
    <s v="German"/>
    <n v="18"/>
    <n v="4.7"/>
    <b v="1"/>
    <x v="0"/>
    <n v="4070"/>
    <s v="Smartphone"/>
    <s v="35-44"/>
    <s v="Morning"/>
  </r>
  <r>
    <n v="7046"/>
    <s v="Eric"/>
    <s v="2/26/2023"/>
    <s v="12/10/2024"/>
    <x v="2"/>
    <n v="208"/>
    <x v="4"/>
    <n v="5"/>
    <n v="6"/>
    <b v="0"/>
    <n v="512"/>
    <n v="176"/>
    <x v="4"/>
    <s v="PayPal"/>
    <s v="French"/>
    <n v="36"/>
    <n v="4.7"/>
    <b v="0"/>
    <x v="0"/>
    <n v="4147"/>
    <s v="Smartphone"/>
    <s v="55+"/>
    <s v="Afternoon"/>
  </r>
  <r>
    <n v="9688"/>
    <s v="Mariah"/>
    <s v="1/16/2024"/>
    <s v="12/4/2024"/>
    <x v="0"/>
    <n v="56"/>
    <x v="5"/>
    <n v="1"/>
    <n v="2"/>
    <b v="1"/>
    <n v="280"/>
    <n v="67"/>
    <x v="6"/>
    <s v="Cryptocurrency"/>
    <s v="Spanish"/>
    <n v="21"/>
    <n v="4.5999999999999996"/>
    <b v="0"/>
    <x v="0"/>
    <n v="255"/>
    <s v="Smartphone"/>
    <s v="25-34"/>
    <s v="Morning"/>
  </r>
  <r>
    <n v="6720"/>
    <s v="Michael"/>
    <s v="7/8/2023"/>
    <s v="12/13/2024"/>
    <x v="2"/>
    <n v="207"/>
    <x v="4"/>
    <n v="2"/>
    <n v="2"/>
    <b v="1"/>
    <n v="494"/>
    <n v="28"/>
    <x v="6"/>
    <s v="Cryptocurrency"/>
    <s v="German"/>
    <n v="99"/>
    <n v="3.6"/>
    <b v="0"/>
    <x v="0"/>
    <n v="3278"/>
    <s v="Desktop"/>
    <s v="55+"/>
    <s v="Late Night"/>
  </r>
  <r>
    <n v="2766"/>
    <s v="Jerome"/>
    <s v="1/8/2023"/>
    <s v="11/25/2024"/>
    <x v="0"/>
    <n v="187"/>
    <x v="3"/>
    <n v="2"/>
    <n v="3"/>
    <b v="1"/>
    <n v="697"/>
    <n v="5"/>
    <x v="4"/>
    <s v="Debit Card"/>
    <s v="German"/>
    <n v="29"/>
    <n v="4.5"/>
    <b v="0"/>
    <x v="0"/>
    <n v="213"/>
    <s v="Smart TV"/>
    <s v="18-24"/>
    <s v="Morning"/>
  </r>
  <r>
    <n v="3847"/>
    <s v="Cynthia"/>
    <s v="3/5/2024"/>
    <s v="11/23/2024"/>
    <x v="1"/>
    <n v="62"/>
    <x v="0"/>
    <n v="3"/>
    <n v="1"/>
    <b v="1"/>
    <n v="879"/>
    <n v="128"/>
    <x v="3"/>
    <s v="PayPal"/>
    <s v="Mandarin"/>
    <n v="56"/>
    <n v="3.4"/>
    <b v="0"/>
    <x v="0"/>
    <n v="2886"/>
    <s v="Laptop"/>
    <s v="25-34"/>
    <s v="Late Night"/>
  </r>
  <r>
    <n v="8554"/>
    <s v="James"/>
    <s v="12/2/2023"/>
    <s v="11/21/2024"/>
    <x v="2"/>
    <n v="182"/>
    <x v="6"/>
    <n v="1"/>
    <n v="2"/>
    <b v="1"/>
    <n v="442"/>
    <n v="87"/>
    <x v="0"/>
    <s v="Credit Card"/>
    <s v="Mandarin"/>
    <n v="62"/>
    <n v="4.9000000000000004"/>
    <b v="0"/>
    <x v="0"/>
    <n v="1901"/>
    <s v="Desktop"/>
    <s v="45-54"/>
    <s v="Evening"/>
  </r>
  <r>
    <n v="6569"/>
    <s v="Patrick"/>
    <s v="10/31/2023"/>
    <s v="11/25/2024"/>
    <x v="0"/>
    <n v="468"/>
    <x v="6"/>
    <n v="2"/>
    <n v="3"/>
    <b v="0"/>
    <n v="514"/>
    <n v="46"/>
    <x v="1"/>
    <s v="Debit Card"/>
    <s v="English"/>
    <n v="74"/>
    <n v="3.2"/>
    <b v="0"/>
    <x v="0"/>
    <n v="4456"/>
    <s v="Smartphone"/>
    <s v="25-34"/>
    <s v="Afternoon"/>
  </r>
  <r>
    <n v="6391"/>
    <s v="Daniel"/>
    <s v="5/11/2024"/>
    <s v="11/24/2024"/>
    <x v="2"/>
    <n v="389"/>
    <x v="1"/>
    <n v="2"/>
    <n v="2"/>
    <b v="0"/>
    <n v="120"/>
    <n v="191"/>
    <x v="2"/>
    <s v="Debit Card"/>
    <s v="English"/>
    <n v="75"/>
    <n v="3.8"/>
    <b v="1"/>
    <x v="0"/>
    <n v="237"/>
    <s v="Desktop"/>
    <s v="18-24"/>
    <s v="Morning"/>
  </r>
  <r>
    <n v="4883"/>
    <s v="Devon"/>
    <s v="2/7/2024"/>
    <s v="12/9/2024"/>
    <x v="2"/>
    <n v="155"/>
    <x v="0"/>
    <n v="4"/>
    <n v="5"/>
    <b v="0"/>
    <n v="573"/>
    <n v="190"/>
    <x v="3"/>
    <s v="Cryptocurrency"/>
    <s v="Spanish"/>
    <n v="86"/>
    <n v="3.5"/>
    <b v="1"/>
    <x v="0"/>
    <n v="4659"/>
    <s v="Tablet"/>
    <s v="35-44"/>
    <s v="Late Night"/>
  </r>
  <r>
    <n v="4530"/>
    <s v="Rebecca"/>
    <s v="12/15/2023"/>
    <s v="11/26/2024"/>
    <x v="0"/>
    <n v="331"/>
    <x v="0"/>
    <n v="1"/>
    <n v="6"/>
    <b v="1"/>
    <n v="231"/>
    <n v="199"/>
    <x v="5"/>
    <s v="PayPal"/>
    <s v="Mandarin"/>
    <n v="93"/>
    <n v="3.4"/>
    <b v="0"/>
    <x v="0"/>
    <n v="4906"/>
    <s v="Desktop"/>
    <s v="55+"/>
    <s v="Late Night"/>
  </r>
  <r>
    <n v="6531"/>
    <s v="Amanda"/>
    <s v="2/7/2023"/>
    <s v="12/12/2024"/>
    <x v="1"/>
    <n v="131"/>
    <x v="2"/>
    <n v="5"/>
    <n v="2"/>
    <b v="0"/>
    <n v="374"/>
    <n v="154"/>
    <x v="6"/>
    <s v="Debit Card"/>
    <s v="German"/>
    <n v="81"/>
    <n v="4.4000000000000004"/>
    <b v="0"/>
    <x v="0"/>
    <n v="1155"/>
    <s v="Laptop"/>
    <s v="35-44"/>
    <s v="Morning"/>
  </r>
  <r>
    <n v="9701"/>
    <s v="Antonio"/>
    <s v="3/17/2023"/>
    <s v="11/26/2024"/>
    <x v="0"/>
    <n v="376"/>
    <x v="2"/>
    <n v="3"/>
    <n v="6"/>
    <b v="0"/>
    <n v="727"/>
    <n v="13"/>
    <x v="2"/>
    <s v="Cryptocurrency"/>
    <s v="German"/>
    <n v="5"/>
    <n v="3.4"/>
    <b v="0"/>
    <x v="0"/>
    <n v="4378"/>
    <s v="Desktop"/>
    <s v="25-34"/>
    <s v="Morning"/>
  </r>
  <r>
    <n v="4702"/>
    <s v="Christina"/>
    <s v="3/31/2024"/>
    <s v="12/11/2024"/>
    <x v="0"/>
    <n v="106"/>
    <x v="4"/>
    <n v="4"/>
    <n v="6"/>
    <b v="1"/>
    <n v="858"/>
    <n v="12"/>
    <x v="4"/>
    <s v="Debit Card"/>
    <s v="Mandarin"/>
    <n v="25"/>
    <n v="3.4"/>
    <b v="1"/>
    <x v="0"/>
    <n v="1674"/>
    <s v="Desktop"/>
    <s v="45-54"/>
    <s v="Afternoon"/>
  </r>
  <r>
    <n v="3163"/>
    <s v="Gary"/>
    <s v="7/12/2024"/>
    <s v="11/30/2024"/>
    <x v="1"/>
    <n v="445"/>
    <x v="5"/>
    <n v="4"/>
    <n v="4"/>
    <b v="0"/>
    <n v="25"/>
    <n v="132"/>
    <x v="5"/>
    <s v="PayPal"/>
    <s v="Spanish"/>
    <n v="50"/>
    <n v="3.8"/>
    <b v="1"/>
    <x v="0"/>
    <n v="2407"/>
    <s v="Smart TV"/>
    <s v="25-34"/>
    <s v="Morning"/>
  </r>
  <r>
    <n v="8719"/>
    <s v="Joshua"/>
    <s v="9/18/2023"/>
    <s v="11/26/2024"/>
    <x v="2"/>
    <n v="345"/>
    <x v="3"/>
    <n v="4"/>
    <n v="5"/>
    <b v="0"/>
    <n v="180"/>
    <n v="99"/>
    <x v="2"/>
    <s v="Cryptocurrency"/>
    <s v="French"/>
    <n v="73"/>
    <n v="4.7"/>
    <b v="1"/>
    <x v="0"/>
    <n v="2636"/>
    <s v="Smartphone"/>
    <s v="18-24"/>
    <s v="Late Night"/>
  </r>
  <r>
    <n v="1282"/>
    <s v="Amy"/>
    <s v="12/10/2024"/>
    <s v="11/27/2024"/>
    <x v="2"/>
    <n v="432"/>
    <x v="4"/>
    <n v="4"/>
    <n v="3"/>
    <b v="1"/>
    <n v="666"/>
    <n v="76"/>
    <x v="4"/>
    <s v="Cryptocurrency"/>
    <s v="French"/>
    <n v="92"/>
    <n v="4.5999999999999996"/>
    <b v="0"/>
    <x v="0"/>
    <n v="4020"/>
    <s v="Tablet"/>
    <s v="45-54"/>
    <s v="Late Night"/>
  </r>
  <r>
    <n v="4538"/>
    <s v="Andrew"/>
    <s v="9/13/2023"/>
    <s v="12/14/2024"/>
    <x v="2"/>
    <n v="362"/>
    <x v="1"/>
    <n v="4"/>
    <n v="1"/>
    <b v="0"/>
    <n v="709"/>
    <n v="52"/>
    <x v="0"/>
    <s v="Credit Card"/>
    <s v="Spanish"/>
    <n v="80"/>
    <n v="4.5"/>
    <b v="1"/>
    <x v="0"/>
    <n v="4127"/>
    <s v="Smart TV"/>
    <s v="55+"/>
    <s v="Late Night"/>
  </r>
  <r>
    <n v="9538"/>
    <s v="Amanda"/>
    <s v="1/25/2023"/>
    <s v="11/30/2024"/>
    <x v="2"/>
    <n v="174"/>
    <x v="1"/>
    <n v="4"/>
    <n v="3"/>
    <b v="0"/>
    <n v="30"/>
    <n v="136"/>
    <x v="0"/>
    <s v="Cryptocurrency"/>
    <s v="Mandarin"/>
    <n v="4"/>
    <n v="3.1"/>
    <b v="1"/>
    <x v="0"/>
    <n v="4503"/>
    <s v="Smartphone"/>
    <s v="35-44"/>
    <s v="Morning"/>
  </r>
  <r>
    <n v="5109"/>
    <s v="David"/>
    <s v="4/24/2024"/>
    <s v="12/13/2024"/>
    <x v="1"/>
    <n v="490"/>
    <x v="3"/>
    <n v="4"/>
    <n v="3"/>
    <b v="0"/>
    <n v="466"/>
    <n v="106"/>
    <x v="5"/>
    <s v="Credit Card"/>
    <s v="French"/>
    <n v="91"/>
    <n v="3.7"/>
    <b v="0"/>
    <x v="0"/>
    <n v="1080"/>
    <s v="Desktop"/>
    <s v="18-24"/>
    <s v="Afternoon"/>
  </r>
  <r>
    <n v="7947"/>
    <s v="Billy"/>
    <s v="11/11/2023"/>
    <s v="12/17/2024"/>
    <x v="2"/>
    <n v="32"/>
    <x v="5"/>
    <n v="3"/>
    <n v="4"/>
    <b v="0"/>
    <n v="385"/>
    <n v="106"/>
    <x v="2"/>
    <s v="Credit Card"/>
    <s v="Spanish"/>
    <n v="75"/>
    <n v="3.7"/>
    <b v="0"/>
    <x v="0"/>
    <n v="1610"/>
    <s v="Laptop"/>
    <s v="35-44"/>
    <s v="Late Night"/>
  </r>
  <r>
    <n v="7546"/>
    <s v="Elizabeth"/>
    <s v="10/24/2024"/>
    <s v="12/10/2024"/>
    <x v="0"/>
    <n v="48"/>
    <x v="2"/>
    <n v="1"/>
    <n v="4"/>
    <b v="0"/>
    <n v="484"/>
    <n v="131"/>
    <x v="3"/>
    <s v="Cryptocurrency"/>
    <s v="English"/>
    <n v="68"/>
    <n v="4"/>
    <b v="0"/>
    <x v="0"/>
    <n v="1535"/>
    <s v="Smart TV"/>
    <s v="18-24"/>
    <s v="Afternoon"/>
  </r>
  <r>
    <n v="4213"/>
    <s v="Kelsey"/>
    <s v="12/8/2023"/>
    <s v="11/23/2024"/>
    <x v="0"/>
    <n v="141"/>
    <x v="0"/>
    <n v="4"/>
    <n v="2"/>
    <b v="1"/>
    <n v="379"/>
    <n v="35"/>
    <x v="1"/>
    <s v="Cryptocurrency"/>
    <s v="Hindi"/>
    <n v="29"/>
    <n v="4.9000000000000004"/>
    <b v="1"/>
    <x v="0"/>
    <n v="3840"/>
    <s v="Tablet"/>
    <s v="45-54"/>
    <s v="Late Night"/>
  </r>
  <r>
    <n v="3135"/>
    <s v="Angela"/>
    <s v="6/7/2024"/>
    <s v="11/24/2024"/>
    <x v="0"/>
    <n v="368"/>
    <x v="4"/>
    <n v="5"/>
    <n v="1"/>
    <b v="0"/>
    <n v="481"/>
    <n v="58"/>
    <x v="6"/>
    <s v="Cryptocurrency"/>
    <s v="German"/>
    <n v="97"/>
    <n v="4"/>
    <b v="0"/>
    <x v="0"/>
    <n v="1108"/>
    <s v="Desktop"/>
    <s v="25-34"/>
    <s v="Evening"/>
  </r>
  <r>
    <n v="9916"/>
    <s v="Wendy"/>
    <s v="2/28/2024"/>
    <s v="11/21/2024"/>
    <x v="0"/>
    <n v="227"/>
    <x v="5"/>
    <n v="5"/>
    <n v="2"/>
    <b v="1"/>
    <n v="969"/>
    <n v="175"/>
    <x v="2"/>
    <s v="Credit Card"/>
    <s v="Spanish"/>
    <n v="11"/>
    <n v="5"/>
    <b v="0"/>
    <x v="0"/>
    <n v="4510"/>
    <s v="Smart TV"/>
    <s v="35-44"/>
    <s v="Evening"/>
  </r>
  <r>
    <n v="2784"/>
    <s v="Matthew"/>
    <s v="11/20/2023"/>
    <s v="12/13/2024"/>
    <x v="0"/>
    <n v="484"/>
    <x v="3"/>
    <n v="5"/>
    <n v="2"/>
    <b v="1"/>
    <n v="52"/>
    <n v="151"/>
    <x v="6"/>
    <s v="PayPal"/>
    <s v="French"/>
    <n v="15"/>
    <n v="3.1"/>
    <b v="0"/>
    <x v="0"/>
    <n v="1042"/>
    <s v="Tablet"/>
    <s v="18-24"/>
    <s v="Late Night"/>
  </r>
  <r>
    <n v="5916"/>
    <s v="Lisa"/>
    <s v="9/18/2024"/>
    <s v="12/9/2024"/>
    <x v="2"/>
    <n v="14"/>
    <x v="1"/>
    <n v="4"/>
    <n v="2"/>
    <b v="1"/>
    <n v="57"/>
    <n v="175"/>
    <x v="5"/>
    <s v="Debit Card"/>
    <s v="French"/>
    <n v="41"/>
    <n v="3.4"/>
    <b v="1"/>
    <x v="0"/>
    <n v="2175"/>
    <s v="Laptop"/>
    <s v="18-24"/>
    <s v="Evening"/>
  </r>
  <r>
    <n v="1674"/>
    <s v="Jonathan"/>
    <s v="7/15/2024"/>
    <s v="12/15/2024"/>
    <x v="1"/>
    <n v="328"/>
    <x v="5"/>
    <n v="2"/>
    <n v="2"/>
    <b v="1"/>
    <n v="415"/>
    <n v="162"/>
    <x v="2"/>
    <s v="PayPal"/>
    <s v="French"/>
    <n v="19"/>
    <n v="4.4000000000000004"/>
    <b v="1"/>
    <x v="0"/>
    <n v="1311"/>
    <s v="Smartphone"/>
    <s v="35-44"/>
    <s v="Morning"/>
  </r>
  <r>
    <n v="2095"/>
    <s v="Richard"/>
    <s v="8/13/2024"/>
    <s v="11/29/2024"/>
    <x v="1"/>
    <n v="279"/>
    <x v="6"/>
    <n v="5"/>
    <n v="5"/>
    <b v="1"/>
    <n v="285"/>
    <n v="92"/>
    <x v="1"/>
    <s v="Cryptocurrency"/>
    <s v="Mandarin"/>
    <n v="81"/>
    <n v="4.7"/>
    <b v="1"/>
    <x v="0"/>
    <n v="4201"/>
    <s v="Laptop"/>
    <s v="55+"/>
    <s v="Late Night"/>
  </r>
  <r>
    <n v="9594"/>
    <s v="Matthew"/>
    <s v="10/18/2024"/>
    <s v="12/3/2024"/>
    <x v="0"/>
    <n v="158"/>
    <x v="0"/>
    <n v="2"/>
    <n v="5"/>
    <b v="1"/>
    <n v="861"/>
    <n v="125"/>
    <x v="6"/>
    <s v="Credit Card"/>
    <s v="English"/>
    <n v="95"/>
    <n v="4.4000000000000004"/>
    <b v="1"/>
    <x v="0"/>
    <n v="513"/>
    <s v="Laptop"/>
    <s v="18-24"/>
    <s v="Late Night"/>
  </r>
  <r>
    <n v="6750"/>
    <s v="Amber"/>
    <s v="7/28/2023"/>
    <s v="12/2/2024"/>
    <x v="0"/>
    <n v="422"/>
    <x v="2"/>
    <n v="3"/>
    <n v="5"/>
    <b v="0"/>
    <n v="399"/>
    <n v="27"/>
    <x v="6"/>
    <s v="Credit Card"/>
    <s v="English"/>
    <n v="12"/>
    <n v="4.4000000000000004"/>
    <b v="1"/>
    <x v="0"/>
    <n v="1330"/>
    <s v="Smartphone"/>
    <s v="18-24"/>
    <s v="Afternoon"/>
  </r>
  <r>
    <n v="7235"/>
    <s v="Zachary"/>
    <s v="1/3/2023"/>
    <s v="11/29/2024"/>
    <x v="0"/>
    <n v="235"/>
    <x v="4"/>
    <n v="1"/>
    <n v="2"/>
    <b v="0"/>
    <n v="765"/>
    <n v="159"/>
    <x v="2"/>
    <s v="Credit Card"/>
    <s v="Hindi"/>
    <n v="77"/>
    <n v="4.2"/>
    <b v="0"/>
    <x v="0"/>
    <n v="3689"/>
    <s v="Smart TV"/>
    <s v="45-54"/>
    <s v="Evening"/>
  </r>
  <r>
    <n v="3910"/>
    <s v="Carolyn"/>
    <s v="12/31/2023"/>
    <s v="12/8/2024"/>
    <x v="1"/>
    <n v="331"/>
    <x v="6"/>
    <n v="1"/>
    <n v="2"/>
    <b v="0"/>
    <n v="667"/>
    <n v="43"/>
    <x v="4"/>
    <s v="Debit Card"/>
    <s v="Mandarin"/>
    <n v="55"/>
    <n v="3.5"/>
    <b v="0"/>
    <x v="0"/>
    <n v="670"/>
    <s v="Tablet"/>
    <s v="18-24"/>
    <s v="Afternoon"/>
  </r>
  <r>
    <n v="8190"/>
    <s v="Erica"/>
    <s v="8/29/2024"/>
    <s v="12/9/2024"/>
    <x v="1"/>
    <n v="148"/>
    <x v="3"/>
    <n v="4"/>
    <n v="1"/>
    <b v="1"/>
    <n v="409"/>
    <n v="38"/>
    <x v="6"/>
    <s v="Credit Card"/>
    <s v="English"/>
    <n v="37"/>
    <n v="3.1"/>
    <b v="1"/>
    <x v="0"/>
    <n v="544"/>
    <s v="Smart TV"/>
    <s v="35-44"/>
    <s v="Evening"/>
  </r>
  <r>
    <n v="5315"/>
    <s v="Donna"/>
    <s v="6/23/2023"/>
    <s v="11/19/2024"/>
    <x v="0"/>
    <n v="198"/>
    <x v="4"/>
    <n v="4"/>
    <n v="3"/>
    <b v="0"/>
    <n v="202"/>
    <n v="26"/>
    <x v="1"/>
    <s v="Cryptocurrency"/>
    <s v="French"/>
    <n v="52"/>
    <n v="4.8"/>
    <b v="0"/>
    <x v="0"/>
    <n v="1392"/>
    <s v="Laptop"/>
    <s v="25-34"/>
    <s v="Afternoon"/>
  </r>
  <r>
    <n v="7503"/>
    <s v="James"/>
    <s v="5/19/2023"/>
    <s v="12/3/2024"/>
    <x v="2"/>
    <n v="81"/>
    <x v="4"/>
    <n v="3"/>
    <n v="4"/>
    <b v="0"/>
    <n v="208"/>
    <n v="144"/>
    <x v="6"/>
    <s v="Debit Card"/>
    <s v="English"/>
    <n v="12"/>
    <n v="4.5999999999999996"/>
    <b v="0"/>
    <x v="0"/>
    <n v="3199"/>
    <s v="Tablet"/>
    <s v="25-34"/>
    <s v="Morning"/>
  </r>
  <r>
    <n v="5788"/>
    <s v="Nicole"/>
    <s v="5/5/2023"/>
    <s v="11/23/2024"/>
    <x v="1"/>
    <n v="131"/>
    <x v="4"/>
    <n v="3"/>
    <n v="3"/>
    <b v="1"/>
    <n v="382"/>
    <n v="50"/>
    <x v="5"/>
    <s v="Credit Card"/>
    <s v="Spanish"/>
    <n v="47"/>
    <n v="4.8"/>
    <b v="0"/>
    <x v="0"/>
    <n v="4204"/>
    <s v="Laptop"/>
    <s v="25-34"/>
    <s v="Morning"/>
  </r>
  <r>
    <n v="7030"/>
    <s v="Paige"/>
    <s v="3/19/2024"/>
    <s v="11/23/2024"/>
    <x v="2"/>
    <n v="210"/>
    <x v="3"/>
    <n v="3"/>
    <n v="4"/>
    <b v="0"/>
    <n v="666"/>
    <n v="164"/>
    <x v="0"/>
    <s v="PayPal"/>
    <s v="Mandarin"/>
    <n v="38"/>
    <n v="4.2"/>
    <b v="0"/>
    <x v="0"/>
    <n v="1461"/>
    <s v="Smart TV"/>
    <s v="55+"/>
    <s v="Late Night"/>
  </r>
  <r>
    <n v="6619"/>
    <s v="Cindy"/>
    <s v="6/17/2024"/>
    <s v="12/16/2024"/>
    <x v="2"/>
    <n v="301"/>
    <x v="3"/>
    <n v="2"/>
    <n v="1"/>
    <b v="1"/>
    <n v="855"/>
    <n v="46"/>
    <x v="3"/>
    <s v="Cryptocurrency"/>
    <s v="Spanish"/>
    <n v="26"/>
    <n v="4.4000000000000004"/>
    <b v="0"/>
    <x v="0"/>
    <n v="658"/>
    <s v="Smartphone"/>
    <s v="35-44"/>
    <s v="Late Night"/>
  </r>
  <r>
    <n v="6319"/>
    <s v="Todd"/>
    <s v="3/3/2023"/>
    <s v="12/16/2024"/>
    <x v="0"/>
    <n v="466"/>
    <x v="6"/>
    <n v="4"/>
    <n v="1"/>
    <b v="1"/>
    <n v="592"/>
    <n v="67"/>
    <x v="6"/>
    <s v="Debit Card"/>
    <s v="French"/>
    <n v="81"/>
    <n v="4.8"/>
    <b v="0"/>
    <x v="0"/>
    <n v="423"/>
    <s v="Desktop"/>
    <s v="45-54"/>
    <s v="Morning"/>
  </r>
  <r>
    <n v="6268"/>
    <s v="Alexander"/>
    <s v="1/17/2024"/>
    <s v="11/26/2024"/>
    <x v="2"/>
    <n v="336"/>
    <x v="4"/>
    <n v="5"/>
    <n v="2"/>
    <b v="0"/>
    <n v="546"/>
    <n v="16"/>
    <x v="3"/>
    <s v="PayPal"/>
    <s v="English"/>
    <n v="31"/>
    <n v="3.6"/>
    <b v="1"/>
    <x v="0"/>
    <n v="2824"/>
    <s v="Smartphone"/>
    <s v="55+"/>
    <s v="Afternoon"/>
  </r>
  <r>
    <n v="5016"/>
    <s v="Beth"/>
    <s v="7/29/2023"/>
    <s v="12/11/2024"/>
    <x v="1"/>
    <n v="280"/>
    <x v="5"/>
    <n v="4"/>
    <n v="3"/>
    <b v="0"/>
    <n v="633"/>
    <n v="83"/>
    <x v="0"/>
    <s v="PayPal"/>
    <s v="Mandarin"/>
    <n v="49"/>
    <n v="3.3"/>
    <b v="0"/>
    <x v="0"/>
    <n v="2657"/>
    <s v="Smart TV"/>
    <s v="55+"/>
    <s v="Afternoon"/>
  </r>
  <r>
    <n v="3888"/>
    <s v="Emily"/>
    <s v="5/18/2023"/>
    <s v="12/14/2024"/>
    <x v="2"/>
    <n v="495"/>
    <x v="0"/>
    <n v="3"/>
    <n v="2"/>
    <b v="1"/>
    <n v="883"/>
    <n v="60"/>
    <x v="4"/>
    <s v="Cryptocurrency"/>
    <s v="English"/>
    <n v="10"/>
    <n v="4.5"/>
    <b v="0"/>
    <x v="0"/>
    <n v="2213"/>
    <s v="Tablet"/>
    <s v="55+"/>
    <s v="Evening"/>
  </r>
  <r>
    <n v="9918"/>
    <s v="Melissa"/>
    <s v="5/14/2024"/>
    <s v="12/12/2024"/>
    <x v="1"/>
    <n v="144"/>
    <x v="3"/>
    <n v="5"/>
    <n v="6"/>
    <b v="0"/>
    <n v="235"/>
    <n v="88"/>
    <x v="3"/>
    <s v="PayPal"/>
    <s v="Hindi"/>
    <n v="18"/>
    <n v="3.1"/>
    <b v="1"/>
    <x v="0"/>
    <n v="3455"/>
    <s v="Laptop"/>
    <s v="18-24"/>
    <s v="Morning"/>
  </r>
  <r>
    <n v="7305"/>
    <s v="John"/>
    <s v="3/2/2023"/>
    <s v="12/2/2024"/>
    <x v="0"/>
    <n v="165"/>
    <x v="6"/>
    <n v="5"/>
    <n v="4"/>
    <b v="0"/>
    <n v="267"/>
    <n v="146"/>
    <x v="0"/>
    <s v="Credit Card"/>
    <s v="Spanish"/>
    <n v="34"/>
    <n v="4.2"/>
    <b v="1"/>
    <x v="0"/>
    <n v="3334"/>
    <s v="Tablet"/>
    <s v="25-34"/>
    <s v="Evening"/>
  </r>
  <r>
    <n v="5719"/>
    <s v="Wendy"/>
    <s v="8/23/2023"/>
    <s v="12/16/2024"/>
    <x v="1"/>
    <n v="479"/>
    <x v="3"/>
    <n v="5"/>
    <n v="2"/>
    <b v="0"/>
    <n v="710"/>
    <n v="68"/>
    <x v="5"/>
    <s v="Cryptocurrency"/>
    <s v="French"/>
    <n v="54"/>
    <n v="4.5999999999999996"/>
    <b v="0"/>
    <x v="0"/>
    <n v="105"/>
    <s v="Tablet"/>
    <s v="45-54"/>
    <s v="Afternoon"/>
  </r>
  <r>
    <n v="2334"/>
    <s v="Jeffrey"/>
    <s v="2/26/2024"/>
    <s v="11/24/2024"/>
    <x v="1"/>
    <n v="285"/>
    <x v="5"/>
    <n v="2"/>
    <n v="4"/>
    <b v="0"/>
    <n v="805"/>
    <n v="42"/>
    <x v="2"/>
    <s v="Debit Card"/>
    <s v="Hindi"/>
    <n v="90"/>
    <n v="4.5"/>
    <b v="0"/>
    <x v="0"/>
    <n v="1404"/>
    <s v="Smartphone"/>
    <s v="45-54"/>
    <s v="Morning"/>
  </r>
  <r>
    <n v="1006"/>
    <s v="Sherry"/>
    <s v="8/31/2023"/>
    <s v="11/29/2024"/>
    <x v="1"/>
    <n v="93"/>
    <x v="1"/>
    <n v="4"/>
    <n v="6"/>
    <b v="0"/>
    <n v="209"/>
    <n v="151"/>
    <x v="3"/>
    <s v="Credit Card"/>
    <s v="English"/>
    <n v="74"/>
    <n v="3"/>
    <b v="0"/>
    <x v="0"/>
    <n v="1017"/>
    <s v="Smart TV"/>
    <s v="55+"/>
    <s v="Morning"/>
  </r>
  <r>
    <n v="6719"/>
    <s v="Cynthia"/>
    <s v="1/19/2023"/>
    <s v="11/25/2024"/>
    <x v="2"/>
    <n v="299"/>
    <x v="4"/>
    <n v="5"/>
    <n v="2"/>
    <b v="0"/>
    <n v="803"/>
    <n v="197"/>
    <x v="4"/>
    <s v="Cryptocurrency"/>
    <s v="French"/>
    <n v="58"/>
    <n v="4.8"/>
    <b v="0"/>
    <x v="0"/>
    <n v="2812"/>
    <s v="Desktop"/>
    <s v="25-34"/>
    <s v="Evening"/>
  </r>
  <r>
    <n v="6138"/>
    <s v="Patricia"/>
    <s v="1/9/2024"/>
    <s v="11/23/2024"/>
    <x v="2"/>
    <n v="10"/>
    <x v="3"/>
    <n v="4"/>
    <n v="6"/>
    <b v="1"/>
    <n v="236"/>
    <n v="183"/>
    <x v="3"/>
    <s v="Credit Card"/>
    <s v="English"/>
    <n v="86"/>
    <n v="3.8"/>
    <b v="0"/>
    <x v="0"/>
    <n v="959"/>
    <s v="Smartphone"/>
    <s v="45-54"/>
    <s v="Late Night"/>
  </r>
  <r>
    <n v="1255"/>
    <s v="Kimberly"/>
    <s v="5/7/2023"/>
    <s v="12/10/2024"/>
    <x v="1"/>
    <n v="82"/>
    <x v="3"/>
    <n v="4"/>
    <n v="3"/>
    <b v="1"/>
    <n v="264"/>
    <n v="115"/>
    <x v="3"/>
    <s v="Cryptocurrency"/>
    <s v="French"/>
    <n v="30"/>
    <n v="4.7"/>
    <b v="1"/>
    <x v="0"/>
    <n v="1870"/>
    <s v="Smart TV"/>
    <s v="18-24"/>
    <s v="Afternoon"/>
  </r>
  <r>
    <n v="5528"/>
    <s v="David"/>
    <s v="3/21/2024"/>
    <s v="12/10/2024"/>
    <x v="1"/>
    <n v="27"/>
    <x v="0"/>
    <n v="3"/>
    <n v="6"/>
    <b v="1"/>
    <n v="767"/>
    <n v="5"/>
    <x v="4"/>
    <s v="Debit Card"/>
    <s v="French"/>
    <n v="69"/>
    <n v="3.2"/>
    <b v="1"/>
    <x v="0"/>
    <n v="2984"/>
    <s v="Smart TV"/>
    <s v="45-54"/>
    <s v="Afternoon"/>
  </r>
  <r>
    <n v="2517"/>
    <s v="Michael"/>
    <s v="4/29/2024"/>
    <s v="12/1/2024"/>
    <x v="0"/>
    <n v="105"/>
    <x v="2"/>
    <n v="2"/>
    <n v="1"/>
    <b v="1"/>
    <n v="247"/>
    <n v="104"/>
    <x v="6"/>
    <s v="PayPal"/>
    <s v="Spanish"/>
    <n v="19"/>
    <n v="3.2"/>
    <b v="1"/>
    <x v="0"/>
    <n v="3379"/>
    <s v="Smartphone"/>
    <s v="35-44"/>
    <s v="Afternoon"/>
  </r>
  <r>
    <n v="9593"/>
    <s v="Erika"/>
    <s v="10/12/2023"/>
    <s v="11/24/2024"/>
    <x v="2"/>
    <n v="330"/>
    <x v="4"/>
    <n v="3"/>
    <n v="1"/>
    <b v="1"/>
    <n v="69"/>
    <n v="101"/>
    <x v="2"/>
    <s v="PayPal"/>
    <s v="English"/>
    <n v="38"/>
    <n v="3"/>
    <b v="1"/>
    <x v="0"/>
    <n v="4990"/>
    <s v="Desktop"/>
    <s v="55+"/>
    <s v="Evening"/>
  </r>
  <r>
    <n v="7507"/>
    <s v="Rachel"/>
    <s v="3/6/2024"/>
    <s v="12/10/2024"/>
    <x v="1"/>
    <n v="462"/>
    <x v="3"/>
    <n v="2"/>
    <n v="4"/>
    <b v="1"/>
    <n v="958"/>
    <n v="153"/>
    <x v="6"/>
    <s v="Credit Card"/>
    <s v="German"/>
    <n v="71"/>
    <n v="4.8"/>
    <b v="0"/>
    <x v="0"/>
    <n v="2554"/>
    <s v="Smart TV"/>
    <s v="35-44"/>
    <s v="Evening"/>
  </r>
  <r>
    <n v="2884"/>
    <s v="Heather"/>
    <s v="11/30/2023"/>
    <s v="12/15/2024"/>
    <x v="2"/>
    <n v="250"/>
    <x v="0"/>
    <n v="4"/>
    <n v="6"/>
    <b v="0"/>
    <n v="271"/>
    <n v="50"/>
    <x v="5"/>
    <s v="Cryptocurrency"/>
    <s v="Hindi"/>
    <n v="34"/>
    <n v="4.7"/>
    <b v="0"/>
    <x v="0"/>
    <n v="4307"/>
    <s v="Tablet"/>
    <s v="18-24"/>
    <s v="Evening"/>
  </r>
  <r>
    <n v="6374"/>
    <s v="Terri"/>
    <s v="7/7/2023"/>
    <s v="11/19/2024"/>
    <x v="2"/>
    <n v="30"/>
    <x v="0"/>
    <n v="1"/>
    <n v="1"/>
    <b v="0"/>
    <n v="178"/>
    <n v="162"/>
    <x v="3"/>
    <s v="PayPal"/>
    <s v="Mandarin"/>
    <n v="20"/>
    <n v="4.5999999999999996"/>
    <b v="1"/>
    <x v="0"/>
    <n v="3124"/>
    <s v="Smartphone"/>
    <s v="45-54"/>
    <s v="Afternoon"/>
  </r>
  <r>
    <n v="6888"/>
    <s v="Jose"/>
    <s v="5/8/2024"/>
    <s v="12/3/2024"/>
    <x v="2"/>
    <n v="364"/>
    <x v="5"/>
    <n v="2"/>
    <n v="5"/>
    <b v="0"/>
    <n v="865"/>
    <n v="104"/>
    <x v="0"/>
    <s v="Credit Card"/>
    <s v="Mandarin"/>
    <n v="31"/>
    <n v="3.1"/>
    <b v="0"/>
    <x v="0"/>
    <n v="1261"/>
    <s v="Smartphone"/>
    <s v="35-44"/>
    <s v="Late Night"/>
  </r>
  <r>
    <n v="2788"/>
    <s v="Keith"/>
    <s v="2/9/2023"/>
    <s v="12/6/2024"/>
    <x v="2"/>
    <n v="404"/>
    <x v="5"/>
    <n v="2"/>
    <n v="2"/>
    <b v="0"/>
    <n v="257"/>
    <n v="113"/>
    <x v="5"/>
    <s v="Credit Card"/>
    <s v="Mandarin"/>
    <n v="60"/>
    <n v="3.8"/>
    <b v="0"/>
    <x v="0"/>
    <n v="1290"/>
    <s v="Smart TV"/>
    <s v="35-44"/>
    <s v="Late Night"/>
  </r>
  <r>
    <n v="7892"/>
    <s v="Nathan"/>
    <s v="5/2/2024"/>
    <s v="11/25/2024"/>
    <x v="0"/>
    <n v="499"/>
    <x v="6"/>
    <n v="4"/>
    <n v="3"/>
    <b v="0"/>
    <n v="428"/>
    <n v="168"/>
    <x v="6"/>
    <s v="Credit Card"/>
    <s v="French"/>
    <n v="82"/>
    <n v="3.7"/>
    <b v="0"/>
    <x v="0"/>
    <n v="874"/>
    <s v="Smartphone"/>
    <s v="55+"/>
    <s v="Morning"/>
  </r>
  <r>
    <n v="4576"/>
    <s v="Matthew"/>
    <s v="7/19/2024"/>
    <s v="12/16/2024"/>
    <x v="2"/>
    <n v="480"/>
    <x v="1"/>
    <n v="2"/>
    <n v="2"/>
    <b v="1"/>
    <n v="994"/>
    <n v="78"/>
    <x v="5"/>
    <s v="Credit Card"/>
    <s v="Mandarin"/>
    <n v="39"/>
    <n v="4.3"/>
    <b v="1"/>
    <x v="0"/>
    <n v="1734"/>
    <s v="Tablet"/>
    <s v="25-34"/>
    <s v="Morning"/>
  </r>
  <r>
    <n v="8901"/>
    <s v="Jimmy"/>
    <s v="1/9/2024"/>
    <s v="11/29/2024"/>
    <x v="1"/>
    <n v="417"/>
    <x v="0"/>
    <n v="5"/>
    <n v="6"/>
    <b v="0"/>
    <n v="476"/>
    <n v="37"/>
    <x v="0"/>
    <s v="Cryptocurrency"/>
    <s v="Hindi"/>
    <n v="12"/>
    <n v="4.0999999999999996"/>
    <b v="1"/>
    <x v="0"/>
    <n v="2444"/>
    <s v="Tablet"/>
    <s v="55+"/>
    <s v="Morning"/>
  </r>
  <r>
    <n v="5147"/>
    <s v="Ashley"/>
    <s v="6/14/2023"/>
    <s v="12/14/2024"/>
    <x v="0"/>
    <n v="215"/>
    <x v="5"/>
    <n v="5"/>
    <n v="4"/>
    <b v="1"/>
    <n v="150"/>
    <n v="57"/>
    <x v="2"/>
    <s v="PayPal"/>
    <s v="Hindi"/>
    <n v="76"/>
    <n v="4.5"/>
    <b v="0"/>
    <x v="0"/>
    <n v="1529"/>
    <s v="Smartphone"/>
    <s v="35-44"/>
    <s v="Late Night"/>
  </r>
  <r>
    <n v="8646"/>
    <s v="Steven"/>
    <s v="12/21/2023"/>
    <s v="12/6/2024"/>
    <x v="0"/>
    <n v="234"/>
    <x v="0"/>
    <n v="2"/>
    <n v="6"/>
    <b v="1"/>
    <n v="580"/>
    <n v="149"/>
    <x v="2"/>
    <s v="PayPal"/>
    <s v="French"/>
    <n v="31"/>
    <n v="3.8"/>
    <b v="1"/>
    <x v="0"/>
    <n v="1976"/>
    <s v="Laptop"/>
    <s v="55+"/>
    <s v="Late Night"/>
  </r>
  <r>
    <n v="8343"/>
    <s v="Ashley"/>
    <s v="11/2/2024"/>
    <s v="12/17/2024"/>
    <x v="0"/>
    <n v="103"/>
    <x v="0"/>
    <n v="2"/>
    <n v="6"/>
    <b v="0"/>
    <n v="284"/>
    <n v="84"/>
    <x v="6"/>
    <s v="PayPal"/>
    <s v="English"/>
    <n v="30"/>
    <n v="4"/>
    <b v="0"/>
    <x v="0"/>
    <n v="3452"/>
    <s v="Smartphone"/>
    <s v="55+"/>
    <s v="Afternoon"/>
  </r>
  <r>
    <n v="9332"/>
    <s v="Robert"/>
    <s v="5/29/2023"/>
    <s v="12/18/2024"/>
    <x v="2"/>
    <n v="191"/>
    <x v="3"/>
    <n v="5"/>
    <n v="1"/>
    <b v="0"/>
    <n v="688"/>
    <n v="192"/>
    <x v="0"/>
    <s v="PayPal"/>
    <s v="Hindi"/>
    <n v="71"/>
    <n v="4"/>
    <b v="0"/>
    <x v="0"/>
    <n v="2610"/>
    <s v="Smart TV"/>
    <s v="18-24"/>
    <s v="Morning"/>
  </r>
  <r>
    <n v="7398"/>
    <s v="Valerie"/>
    <s v="12/15/2023"/>
    <s v="12/15/2024"/>
    <x v="1"/>
    <n v="82"/>
    <x v="1"/>
    <n v="5"/>
    <n v="1"/>
    <b v="1"/>
    <n v="93"/>
    <n v="46"/>
    <x v="1"/>
    <s v="PayPal"/>
    <s v="German"/>
    <n v="41"/>
    <n v="4.7"/>
    <b v="1"/>
    <x v="0"/>
    <n v="3152"/>
    <s v="Smartphone"/>
    <s v="25-34"/>
    <s v="Evening"/>
  </r>
  <r>
    <n v="3572"/>
    <s v="Adam"/>
    <s v="4/4/2024"/>
    <s v="12/15/2024"/>
    <x v="1"/>
    <n v="468"/>
    <x v="3"/>
    <n v="5"/>
    <n v="6"/>
    <b v="1"/>
    <n v="799"/>
    <n v="44"/>
    <x v="3"/>
    <s v="PayPal"/>
    <s v="Spanish"/>
    <n v="98"/>
    <n v="4.9000000000000004"/>
    <b v="0"/>
    <x v="0"/>
    <n v="4963"/>
    <s v="Tablet"/>
    <s v="18-24"/>
    <s v="Evening"/>
  </r>
  <r>
    <n v="4590"/>
    <s v="Tracy"/>
    <s v="6/20/2023"/>
    <s v="12/3/2024"/>
    <x v="1"/>
    <n v="366"/>
    <x v="6"/>
    <n v="4"/>
    <n v="3"/>
    <b v="0"/>
    <n v="327"/>
    <n v="1"/>
    <x v="2"/>
    <s v="Debit Card"/>
    <s v="Hindi"/>
    <n v="56"/>
    <n v="3.6"/>
    <b v="1"/>
    <x v="0"/>
    <n v="3290"/>
    <s v="Desktop"/>
    <s v="55+"/>
    <s v="Late Night"/>
  </r>
  <r>
    <n v="1831"/>
    <s v="Jennifer"/>
    <s v="10/12/2024"/>
    <s v="12/11/2024"/>
    <x v="0"/>
    <n v="53"/>
    <x v="2"/>
    <n v="1"/>
    <n v="4"/>
    <b v="0"/>
    <n v="685"/>
    <n v="127"/>
    <x v="5"/>
    <s v="Credit Card"/>
    <s v="English"/>
    <n v="26"/>
    <n v="4.0999999999999996"/>
    <b v="1"/>
    <x v="0"/>
    <n v="2596"/>
    <s v="Smart TV"/>
    <s v="45-54"/>
    <s v="Late Night"/>
  </r>
  <r>
    <n v="6899"/>
    <s v="Paul"/>
    <s v="4/5/2023"/>
    <s v="12/5/2024"/>
    <x v="2"/>
    <n v="102"/>
    <x v="4"/>
    <n v="1"/>
    <n v="1"/>
    <b v="1"/>
    <n v="604"/>
    <n v="107"/>
    <x v="6"/>
    <s v="Cryptocurrency"/>
    <s v="French"/>
    <n v="9"/>
    <n v="4.3"/>
    <b v="0"/>
    <x v="0"/>
    <n v="745"/>
    <s v="Tablet"/>
    <s v="25-34"/>
    <s v="Late Night"/>
  </r>
  <r>
    <n v="1148"/>
    <s v="Jennifer"/>
    <s v="5/30/2024"/>
    <s v="11/28/2024"/>
    <x v="2"/>
    <n v="259"/>
    <x v="0"/>
    <n v="1"/>
    <n v="5"/>
    <b v="1"/>
    <n v="597"/>
    <n v="165"/>
    <x v="5"/>
    <s v="Cryptocurrency"/>
    <s v="German"/>
    <n v="33"/>
    <n v="4.2"/>
    <b v="1"/>
    <x v="0"/>
    <n v="668"/>
    <s v="Tablet"/>
    <s v="25-34"/>
    <s v="Morning"/>
  </r>
  <r>
    <n v="3745"/>
    <s v="Angela"/>
    <s v="9/12/2024"/>
    <s v="12/16/2024"/>
    <x v="1"/>
    <n v="81"/>
    <x v="6"/>
    <n v="2"/>
    <n v="4"/>
    <b v="0"/>
    <n v="451"/>
    <n v="49"/>
    <x v="1"/>
    <s v="Debit Card"/>
    <s v="English"/>
    <n v="11"/>
    <n v="4.7"/>
    <b v="1"/>
    <x v="0"/>
    <n v="3282"/>
    <s v="Tablet"/>
    <s v="35-44"/>
    <s v="Late Night"/>
  </r>
  <r>
    <n v="5084"/>
    <s v="Miranda"/>
    <s v="10/25/2023"/>
    <s v="11/22/2024"/>
    <x v="1"/>
    <n v="135"/>
    <x v="0"/>
    <n v="4"/>
    <n v="6"/>
    <b v="0"/>
    <n v="50"/>
    <n v="15"/>
    <x v="1"/>
    <s v="Credit Card"/>
    <s v="French"/>
    <n v="91"/>
    <n v="4.4000000000000004"/>
    <b v="0"/>
    <x v="0"/>
    <n v="1510"/>
    <s v="Smart TV"/>
    <s v="55+"/>
    <s v="Late Night"/>
  </r>
  <r>
    <n v="7179"/>
    <s v="Michael"/>
    <s v="9/9/2023"/>
    <s v="11/29/2024"/>
    <x v="1"/>
    <n v="465"/>
    <x v="5"/>
    <n v="2"/>
    <n v="3"/>
    <b v="1"/>
    <n v="987"/>
    <n v="91"/>
    <x v="6"/>
    <s v="Debit Card"/>
    <s v="Mandarin"/>
    <n v="8"/>
    <n v="4.5999999999999996"/>
    <b v="1"/>
    <x v="0"/>
    <n v="1206"/>
    <s v="Smartphone"/>
    <s v="35-44"/>
    <s v="Morning"/>
  </r>
  <r>
    <n v="1005"/>
    <s v="Joseph"/>
    <s v="2/21/2023"/>
    <s v="12/10/2024"/>
    <x v="1"/>
    <n v="163"/>
    <x v="4"/>
    <n v="2"/>
    <n v="1"/>
    <b v="0"/>
    <n v="817"/>
    <n v="182"/>
    <x v="3"/>
    <s v="Credit Card"/>
    <s v="English"/>
    <n v="43"/>
    <n v="4.5999999999999996"/>
    <b v="1"/>
    <x v="0"/>
    <n v="168"/>
    <s v="Laptop"/>
    <s v="55+"/>
    <s v="Afternoon"/>
  </r>
  <r>
    <n v="6405"/>
    <s v="Adam"/>
    <s v="4/14/2023"/>
    <s v="12/11/2024"/>
    <x v="1"/>
    <n v="321"/>
    <x v="5"/>
    <n v="1"/>
    <n v="6"/>
    <b v="1"/>
    <n v="361"/>
    <n v="12"/>
    <x v="3"/>
    <s v="Cryptocurrency"/>
    <s v="German"/>
    <n v="72"/>
    <n v="4.9000000000000004"/>
    <b v="1"/>
    <x v="0"/>
    <n v="1303"/>
    <s v="Tablet"/>
    <s v="18-24"/>
    <s v="Late Night"/>
  </r>
  <r>
    <n v="5215"/>
    <s v="Robert"/>
    <s v="4/17/2023"/>
    <s v="12/17/2024"/>
    <x v="0"/>
    <n v="212"/>
    <x v="6"/>
    <n v="5"/>
    <n v="5"/>
    <b v="0"/>
    <n v="146"/>
    <n v="147"/>
    <x v="2"/>
    <s v="Debit Card"/>
    <s v="French"/>
    <n v="23"/>
    <n v="3.4"/>
    <b v="0"/>
    <x v="0"/>
    <n v="1365"/>
    <s v="Smart TV"/>
    <s v="18-24"/>
    <s v="Afternoon"/>
  </r>
  <r>
    <n v="7525"/>
    <s v="Michelle"/>
    <s v="6/26/2024"/>
    <s v="12/18/2024"/>
    <x v="2"/>
    <n v="453"/>
    <x v="0"/>
    <n v="1"/>
    <n v="4"/>
    <b v="0"/>
    <n v="313"/>
    <n v="1"/>
    <x v="5"/>
    <s v="PayPal"/>
    <s v="English"/>
    <n v="7"/>
    <n v="3.7"/>
    <b v="1"/>
    <x v="0"/>
    <n v="1563"/>
    <s v="Smart TV"/>
    <s v="25-34"/>
    <s v="Morning"/>
  </r>
  <r>
    <n v="9115"/>
    <s v="Jennifer"/>
    <s v="7/17/2024"/>
    <s v="12/17/2024"/>
    <x v="1"/>
    <n v="34"/>
    <x v="5"/>
    <n v="1"/>
    <n v="1"/>
    <b v="0"/>
    <n v="80"/>
    <n v="71"/>
    <x v="1"/>
    <s v="Credit Card"/>
    <s v="German"/>
    <n v="55"/>
    <n v="3.6"/>
    <b v="0"/>
    <x v="0"/>
    <n v="1172"/>
    <s v="Laptop"/>
    <s v="45-54"/>
    <s v="Late Night"/>
  </r>
  <r>
    <n v="6454"/>
    <s v="Nicholas"/>
    <s v="4/8/2024"/>
    <s v="12/15/2024"/>
    <x v="2"/>
    <n v="197"/>
    <x v="5"/>
    <n v="1"/>
    <n v="4"/>
    <b v="1"/>
    <n v="860"/>
    <n v="42"/>
    <x v="0"/>
    <s v="Credit Card"/>
    <s v="French"/>
    <n v="97"/>
    <n v="4"/>
    <b v="1"/>
    <x v="0"/>
    <n v="1704"/>
    <s v="Tablet"/>
    <s v="35-44"/>
    <s v="Afternoon"/>
  </r>
  <r>
    <n v="4781"/>
    <s v="Sierra"/>
    <s v="4/25/2024"/>
    <s v="12/1/2024"/>
    <x v="2"/>
    <n v="361"/>
    <x v="5"/>
    <n v="5"/>
    <n v="3"/>
    <b v="1"/>
    <n v="67"/>
    <n v="66"/>
    <x v="3"/>
    <s v="PayPal"/>
    <s v="German"/>
    <n v="3"/>
    <n v="3.7"/>
    <b v="1"/>
    <x v="0"/>
    <n v="4421"/>
    <s v="Tablet"/>
    <s v="55+"/>
    <s v="Evening"/>
  </r>
  <r>
    <n v="5040"/>
    <s v="Andre"/>
    <s v="12/4/2023"/>
    <s v="12/2/2024"/>
    <x v="1"/>
    <n v="166"/>
    <x v="2"/>
    <n v="5"/>
    <n v="2"/>
    <b v="1"/>
    <n v="178"/>
    <n v="61"/>
    <x v="6"/>
    <s v="Debit Card"/>
    <s v="French"/>
    <n v="30"/>
    <n v="3.1"/>
    <b v="0"/>
    <x v="0"/>
    <n v="2964"/>
    <s v="Smartphone"/>
    <s v="18-24"/>
    <s v="Late Night"/>
  </r>
  <r>
    <n v="3209"/>
    <s v="Ann"/>
    <s v="11/20/2023"/>
    <s v="11/26/2024"/>
    <x v="0"/>
    <n v="168"/>
    <x v="3"/>
    <n v="3"/>
    <n v="1"/>
    <b v="0"/>
    <n v="113"/>
    <n v="85"/>
    <x v="2"/>
    <s v="Cryptocurrency"/>
    <s v="Spanish"/>
    <n v="52"/>
    <n v="4.7"/>
    <b v="0"/>
    <x v="0"/>
    <n v="1094"/>
    <s v="Smartphone"/>
    <s v="18-24"/>
    <s v="Evening"/>
  </r>
  <r>
    <n v="8703"/>
    <s v="Ryan"/>
    <s v="7/6/2024"/>
    <s v="11/22/2024"/>
    <x v="2"/>
    <n v="336"/>
    <x v="1"/>
    <n v="1"/>
    <n v="4"/>
    <b v="1"/>
    <n v="855"/>
    <n v="186"/>
    <x v="1"/>
    <s v="PayPal"/>
    <s v="Mandarin"/>
    <n v="54"/>
    <n v="3.6"/>
    <b v="0"/>
    <x v="0"/>
    <n v="3674"/>
    <s v="Tablet"/>
    <s v="25-34"/>
    <s v="Late Night"/>
  </r>
  <r>
    <n v="2536"/>
    <s v="Christopher"/>
    <s v="2/26/2024"/>
    <s v="12/14/2024"/>
    <x v="2"/>
    <n v="212"/>
    <x v="4"/>
    <n v="2"/>
    <n v="4"/>
    <b v="0"/>
    <n v="608"/>
    <n v="96"/>
    <x v="6"/>
    <s v="Cryptocurrency"/>
    <s v="Mandarin"/>
    <n v="76"/>
    <n v="4"/>
    <b v="0"/>
    <x v="0"/>
    <n v="296"/>
    <s v="Smart TV"/>
    <s v="55+"/>
    <s v="Afternoon"/>
  </r>
  <r>
    <n v="2057"/>
    <s v="Jocelyn"/>
    <s v="4/25/2023"/>
    <s v="11/23/2024"/>
    <x v="0"/>
    <n v="185"/>
    <x v="4"/>
    <n v="3"/>
    <n v="6"/>
    <b v="1"/>
    <n v="804"/>
    <n v="49"/>
    <x v="0"/>
    <s v="Credit Card"/>
    <s v="Mandarin"/>
    <n v="32"/>
    <n v="4.0999999999999996"/>
    <b v="0"/>
    <x v="0"/>
    <n v="4164"/>
    <s v="Smartphone"/>
    <s v="35-44"/>
    <s v="Morning"/>
  </r>
  <r>
    <n v="5627"/>
    <s v="Kara"/>
    <s v="1/7/2024"/>
    <s v="12/5/2024"/>
    <x v="1"/>
    <n v="124"/>
    <x v="2"/>
    <n v="4"/>
    <n v="2"/>
    <b v="1"/>
    <n v="207"/>
    <n v="140"/>
    <x v="0"/>
    <s v="Cryptocurrency"/>
    <s v="Hindi"/>
    <n v="44"/>
    <n v="4.8"/>
    <b v="1"/>
    <x v="0"/>
    <n v="3349"/>
    <s v="Laptop"/>
    <s v="45-54"/>
    <s v="Evening"/>
  </r>
  <r>
    <n v="4763"/>
    <s v="Dustin"/>
    <s v="2/12/2024"/>
    <s v="12/5/2024"/>
    <x v="2"/>
    <n v="256"/>
    <x v="0"/>
    <n v="1"/>
    <n v="1"/>
    <b v="0"/>
    <n v="118"/>
    <n v="104"/>
    <x v="4"/>
    <s v="Debit Card"/>
    <s v="Mandarin"/>
    <n v="8"/>
    <n v="3.5"/>
    <b v="0"/>
    <x v="0"/>
    <n v="2830"/>
    <s v="Desktop"/>
    <s v="45-54"/>
    <s v="Evening"/>
  </r>
  <r>
    <n v="4577"/>
    <s v="Kevin"/>
    <s v="6/22/2024"/>
    <s v="12/11/2024"/>
    <x v="1"/>
    <n v="58"/>
    <x v="5"/>
    <n v="1"/>
    <n v="6"/>
    <b v="0"/>
    <n v="983"/>
    <n v="8"/>
    <x v="2"/>
    <s v="Credit Card"/>
    <s v="English"/>
    <n v="75"/>
    <n v="4.3"/>
    <b v="1"/>
    <x v="0"/>
    <n v="2409"/>
    <s v="Tablet"/>
    <s v="55+"/>
    <s v="Afternoon"/>
  </r>
  <r>
    <n v="5216"/>
    <s v="Tammy"/>
    <s v="9/22/2024"/>
    <s v="11/21/2024"/>
    <x v="2"/>
    <n v="135"/>
    <x v="5"/>
    <n v="3"/>
    <n v="2"/>
    <b v="0"/>
    <n v="523"/>
    <n v="159"/>
    <x v="0"/>
    <s v="Debit Card"/>
    <s v="Hindi"/>
    <n v="11"/>
    <n v="4.8"/>
    <b v="1"/>
    <x v="0"/>
    <n v="2872"/>
    <s v="Laptop"/>
    <s v="25-34"/>
    <s v="Late Night"/>
  </r>
  <r>
    <n v="3941"/>
    <s v="Krista"/>
    <s v="9/16/2024"/>
    <s v="11/29/2024"/>
    <x v="1"/>
    <n v="163"/>
    <x v="6"/>
    <n v="5"/>
    <n v="2"/>
    <b v="0"/>
    <n v="786"/>
    <n v="94"/>
    <x v="2"/>
    <s v="Cryptocurrency"/>
    <s v="Mandarin"/>
    <n v="18"/>
    <n v="4.5999999999999996"/>
    <b v="1"/>
    <x v="0"/>
    <n v="1364"/>
    <s v="Laptop"/>
    <s v="25-34"/>
    <s v="Evening"/>
  </r>
  <r>
    <n v="4396"/>
    <s v="Jesse"/>
    <s v="1/2/2023"/>
    <s v="12/17/2024"/>
    <x v="2"/>
    <n v="120"/>
    <x v="1"/>
    <n v="2"/>
    <n v="3"/>
    <b v="0"/>
    <n v="781"/>
    <n v="97"/>
    <x v="1"/>
    <s v="Credit Card"/>
    <s v="English"/>
    <n v="46"/>
    <n v="3.3"/>
    <b v="1"/>
    <x v="0"/>
    <n v="473"/>
    <s v="Smart TV"/>
    <s v="18-24"/>
    <s v="Evening"/>
  </r>
  <r>
    <n v="4865"/>
    <s v="Charles"/>
    <s v="12/20/2023"/>
    <s v="11/28/2024"/>
    <x v="0"/>
    <n v="439"/>
    <x v="2"/>
    <n v="1"/>
    <n v="5"/>
    <b v="1"/>
    <n v="434"/>
    <n v="104"/>
    <x v="6"/>
    <s v="PayPal"/>
    <s v="Hindi"/>
    <n v="36"/>
    <n v="4.5"/>
    <b v="1"/>
    <x v="0"/>
    <n v="4883"/>
    <s v="Smartphone"/>
    <s v="55+"/>
    <s v="Morning"/>
  </r>
  <r>
    <n v="2497"/>
    <s v="Diana"/>
    <s v="7/28/2023"/>
    <s v="11/30/2024"/>
    <x v="0"/>
    <n v="223"/>
    <x v="3"/>
    <n v="1"/>
    <n v="4"/>
    <b v="0"/>
    <n v="824"/>
    <n v="125"/>
    <x v="2"/>
    <s v="Credit Card"/>
    <s v="Hindi"/>
    <n v="56"/>
    <n v="4.5"/>
    <b v="1"/>
    <x v="0"/>
    <n v="99"/>
    <s v="Smart TV"/>
    <s v="18-24"/>
    <s v="Evening"/>
  </r>
  <r>
    <n v="4945"/>
    <s v="Alexander"/>
    <s v="5/4/2024"/>
    <s v="11/22/2024"/>
    <x v="1"/>
    <n v="485"/>
    <x v="6"/>
    <n v="1"/>
    <n v="1"/>
    <b v="1"/>
    <n v="230"/>
    <n v="21"/>
    <x v="1"/>
    <s v="PayPal"/>
    <s v="Spanish"/>
    <n v="83"/>
    <n v="4.0999999999999996"/>
    <b v="0"/>
    <x v="0"/>
    <n v="2284"/>
    <s v="Smartphone"/>
    <s v="45-54"/>
    <s v="Afternoon"/>
  </r>
  <r>
    <n v="5227"/>
    <s v="Eugene"/>
    <s v="2/15/2024"/>
    <s v="12/6/2024"/>
    <x v="0"/>
    <n v="474"/>
    <x v="1"/>
    <n v="3"/>
    <n v="6"/>
    <b v="1"/>
    <n v="358"/>
    <n v="147"/>
    <x v="0"/>
    <s v="Cryptocurrency"/>
    <s v="Hindi"/>
    <n v="44"/>
    <n v="3.9"/>
    <b v="1"/>
    <x v="0"/>
    <n v="3505"/>
    <s v="Tablet"/>
    <s v="25-34"/>
    <s v="Morning"/>
  </r>
  <r>
    <n v="2150"/>
    <s v="Danielle"/>
    <s v="4/12/2024"/>
    <s v="12/9/2024"/>
    <x v="1"/>
    <n v="259"/>
    <x v="4"/>
    <n v="2"/>
    <n v="1"/>
    <b v="0"/>
    <n v="380"/>
    <n v="9"/>
    <x v="0"/>
    <s v="Cryptocurrency"/>
    <s v="Mandarin"/>
    <n v="49"/>
    <n v="3.2"/>
    <b v="0"/>
    <x v="0"/>
    <n v="412"/>
    <s v="Smartphone"/>
    <s v="55+"/>
    <s v="Evening"/>
  </r>
  <r>
    <n v="7145"/>
    <s v="Abigail"/>
    <s v="10/28/2024"/>
    <s v="11/22/2024"/>
    <x v="0"/>
    <n v="53"/>
    <x v="1"/>
    <n v="2"/>
    <n v="1"/>
    <b v="0"/>
    <n v="647"/>
    <n v="165"/>
    <x v="0"/>
    <s v="PayPal"/>
    <s v="Spanish"/>
    <n v="88"/>
    <n v="4"/>
    <b v="0"/>
    <x v="0"/>
    <n v="4867"/>
    <s v="Tablet"/>
    <s v="45-54"/>
    <s v="Late Night"/>
  </r>
  <r>
    <n v="2040"/>
    <s v="Hayden"/>
    <s v="10/11/2024"/>
    <s v="11/30/2024"/>
    <x v="0"/>
    <n v="221"/>
    <x v="4"/>
    <n v="1"/>
    <n v="3"/>
    <b v="1"/>
    <n v="518"/>
    <n v="157"/>
    <x v="4"/>
    <s v="Cryptocurrency"/>
    <s v="English"/>
    <n v="4"/>
    <n v="3.7"/>
    <b v="1"/>
    <x v="0"/>
    <n v="2560"/>
    <s v="Laptop"/>
    <s v="18-24"/>
    <s v="Late Night"/>
  </r>
  <r>
    <n v="4191"/>
    <s v="Barbara"/>
    <s v="4/19/2023"/>
    <s v="12/3/2024"/>
    <x v="0"/>
    <n v="46"/>
    <x v="4"/>
    <n v="2"/>
    <n v="4"/>
    <b v="0"/>
    <n v="33"/>
    <n v="120"/>
    <x v="5"/>
    <s v="Cryptocurrency"/>
    <s v="Hindi"/>
    <n v="77"/>
    <n v="3.9"/>
    <b v="1"/>
    <x v="0"/>
    <n v="4269"/>
    <s v="Tablet"/>
    <s v="35-44"/>
    <s v="Evening"/>
  </r>
  <r>
    <n v="4336"/>
    <s v="Jennifer"/>
    <s v="8/2/2023"/>
    <s v="12/11/2024"/>
    <x v="2"/>
    <n v="253"/>
    <x v="3"/>
    <n v="4"/>
    <n v="2"/>
    <b v="0"/>
    <n v="660"/>
    <n v="151"/>
    <x v="2"/>
    <s v="Cryptocurrency"/>
    <s v="Hindi"/>
    <n v="43"/>
    <n v="3.4"/>
    <b v="1"/>
    <x v="0"/>
    <n v="1317"/>
    <s v="Smartphone"/>
    <s v="18-24"/>
    <s v="Late Night"/>
  </r>
  <r>
    <n v="5438"/>
    <s v="Lindsey"/>
    <s v="10/6/2023"/>
    <s v="11/30/2024"/>
    <x v="1"/>
    <n v="478"/>
    <x v="1"/>
    <n v="1"/>
    <n v="6"/>
    <b v="1"/>
    <n v="517"/>
    <n v="200"/>
    <x v="6"/>
    <s v="Debit Card"/>
    <s v="Hindi"/>
    <n v="41"/>
    <n v="4.8"/>
    <b v="0"/>
    <x v="0"/>
    <n v="2936"/>
    <s v="Smart TV"/>
    <s v="45-54"/>
    <s v="Late Night"/>
  </r>
  <r>
    <n v="9857"/>
    <s v="April"/>
    <s v="9/26/2023"/>
    <s v="12/2/2024"/>
    <x v="0"/>
    <n v="145"/>
    <x v="0"/>
    <n v="2"/>
    <n v="5"/>
    <b v="0"/>
    <n v="882"/>
    <n v="23"/>
    <x v="5"/>
    <s v="Cryptocurrency"/>
    <s v="French"/>
    <n v="79"/>
    <n v="5"/>
    <b v="1"/>
    <x v="0"/>
    <n v="905"/>
    <s v="Smart TV"/>
    <s v="45-54"/>
    <s v="Morning"/>
  </r>
  <r>
    <n v="4767"/>
    <s v="Charles"/>
    <s v="12/19/2023"/>
    <s v="11/24/2024"/>
    <x v="2"/>
    <n v="366"/>
    <x v="3"/>
    <n v="1"/>
    <n v="3"/>
    <b v="1"/>
    <n v="349"/>
    <n v="50"/>
    <x v="4"/>
    <s v="Cryptocurrency"/>
    <s v="French"/>
    <n v="21"/>
    <n v="5"/>
    <b v="1"/>
    <x v="0"/>
    <n v="4513"/>
    <s v="Smartphone"/>
    <s v="25-34"/>
    <s v="Late Night"/>
  </r>
  <r>
    <n v="9374"/>
    <s v="John"/>
    <s v="12/17/2024"/>
    <s v="12/1/2024"/>
    <x v="2"/>
    <n v="301"/>
    <x v="0"/>
    <n v="4"/>
    <n v="6"/>
    <b v="0"/>
    <n v="619"/>
    <n v="172"/>
    <x v="0"/>
    <s v="Debit Card"/>
    <s v="English"/>
    <n v="37"/>
    <n v="4.2"/>
    <b v="1"/>
    <x v="0"/>
    <n v="1153"/>
    <s v="Tablet"/>
    <s v="45-54"/>
    <s v="Evening"/>
  </r>
  <r>
    <n v="3918"/>
    <s v="Jennifer"/>
    <s v="10/17/2023"/>
    <s v="11/28/2024"/>
    <x v="0"/>
    <n v="26"/>
    <x v="0"/>
    <n v="4"/>
    <n v="5"/>
    <b v="0"/>
    <n v="416"/>
    <n v="146"/>
    <x v="2"/>
    <s v="Debit Card"/>
    <s v="Mandarin"/>
    <n v="41"/>
    <n v="3.5"/>
    <b v="1"/>
    <x v="0"/>
    <n v="1506"/>
    <s v="Smart TV"/>
    <s v="35-44"/>
    <s v="Evening"/>
  </r>
  <r>
    <n v="9866"/>
    <s v="Matthew"/>
    <s v="7/12/2024"/>
    <s v="12/17/2024"/>
    <x v="1"/>
    <n v="208"/>
    <x v="1"/>
    <n v="1"/>
    <n v="1"/>
    <b v="0"/>
    <n v="466"/>
    <n v="174"/>
    <x v="0"/>
    <s v="Credit Card"/>
    <s v="English"/>
    <n v="51"/>
    <n v="4"/>
    <b v="1"/>
    <x v="0"/>
    <n v="3817"/>
    <s v="Smartphone"/>
    <s v="35-44"/>
    <s v="Evening"/>
  </r>
  <r>
    <n v="6389"/>
    <s v="Brittney"/>
    <s v="12/23/2022"/>
    <s v="12/18/2024"/>
    <x v="1"/>
    <n v="109"/>
    <x v="3"/>
    <n v="2"/>
    <n v="3"/>
    <b v="0"/>
    <n v="701"/>
    <n v="4"/>
    <x v="1"/>
    <s v="PayPal"/>
    <s v="Hindi"/>
    <n v="64"/>
    <n v="3.5"/>
    <b v="0"/>
    <x v="0"/>
    <n v="4662"/>
    <s v="Laptop"/>
    <s v="35-44"/>
    <s v="Afternoon"/>
  </r>
  <r>
    <n v="8733"/>
    <s v="Steven"/>
    <s v="6/6/2024"/>
    <s v="12/16/2024"/>
    <x v="2"/>
    <n v="451"/>
    <x v="4"/>
    <n v="4"/>
    <n v="4"/>
    <b v="1"/>
    <n v="742"/>
    <n v="140"/>
    <x v="4"/>
    <s v="Debit Card"/>
    <s v="English"/>
    <n v="37"/>
    <n v="4.0999999999999996"/>
    <b v="1"/>
    <x v="0"/>
    <n v="3708"/>
    <s v="Smart TV"/>
    <s v="35-44"/>
    <s v="Afternoon"/>
  </r>
  <r>
    <n v="8105"/>
    <s v="Mary"/>
    <s v="9/23/2023"/>
    <s v="11/26/2024"/>
    <x v="2"/>
    <n v="33"/>
    <x v="1"/>
    <n v="4"/>
    <n v="5"/>
    <b v="1"/>
    <n v="228"/>
    <n v="42"/>
    <x v="3"/>
    <s v="Credit Card"/>
    <s v="Hindi"/>
    <n v="21"/>
    <n v="4"/>
    <b v="1"/>
    <x v="0"/>
    <n v="1256"/>
    <s v="Smartphone"/>
    <s v="35-44"/>
    <s v="Late Night"/>
  </r>
  <r>
    <n v="3443"/>
    <s v="Kevin"/>
    <s v="3/1/2024"/>
    <s v="12/5/2024"/>
    <x v="2"/>
    <n v="467"/>
    <x v="3"/>
    <n v="4"/>
    <n v="2"/>
    <b v="0"/>
    <n v="18"/>
    <n v="34"/>
    <x v="4"/>
    <s v="Cryptocurrency"/>
    <s v="French"/>
    <n v="100"/>
    <n v="4.0999999999999996"/>
    <b v="1"/>
    <x v="0"/>
    <n v="1792"/>
    <s v="Smartphone"/>
    <s v="18-24"/>
    <s v="Afternoon"/>
  </r>
  <r>
    <n v="2664"/>
    <s v="Charles"/>
    <s v="10/15/2023"/>
    <s v="11/27/2024"/>
    <x v="0"/>
    <n v="123"/>
    <x v="5"/>
    <n v="2"/>
    <n v="3"/>
    <b v="1"/>
    <n v="826"/>
    <n v="79"/>
    <x v="5"/>
    <s v="Credit Card"/>
    <s v="German"/>
    <n v="34"/>
    <n v="3.5"/>
    <b v="0"/>
    <x v="0"/>
    <n v="402"/>
    <s v="Desktop"/>
    <s v="18-24"/>
    <s v="Evening"/>
  </r>
  <r>
    <n v="1782"/>
    <s v="Carla"/>
    <s v="5/1/2023"/>
    <s v="11/29/2024"/>
    <x v="2"/>
    <n v="139"/>
    <x v="6"/>
    <n v="1"/>
    <n v="4"/>
    <b v="1"/>
    <n v="357"/>
    <n v="44"/>
    <x v="3"/>
    <s v="Debit Card"/>
    <s v="Spanish"/>
    <n v="67"/>
    <n v="4.0999999999999996"/>
    <b v="0"/>
    <x v="0"/>
    <n v="1271"/>
    <s v="Desktop"/>
    <s v="45-54"/>
    <s v="Evening"/>
  </r>
  <r>
    <n v="1337"/>
    <s v="Shane"/>
    <s v="4/20/2023"/>
    <s v="12/16/2024"/>
    <x v="0"/>
    <n v="103"/>
    <x v="6"/>
    <n v="2"/>
    <n v="1"/>
    <b v="0"/>
    <n v="474"/>
    <n v="2"/>
    <x v="5"/>
    <s v="PayPal"/>
    <s v="German"/>
    <n v="31"/>
    <n v="3.5"/>
    <b v="0"/>
    <x v="0"/>
    <n v="4537"/>
    <s v="Smart TV"/>
    <s v="18-24"/>
    <s v="Afternoon"/>
  </r>
  <r>
    <n v="5901"/>
    <s v="Robert"/>
    <s v="4/6/2023"/>
    <s v="12/18/2024"/>
    <x v="0"/>
    <n v="207"/>
    <x v="4"/>
    <n v="5"/>
    <n v="5"/>
    <b v="1"/>
    <n v="946"/>
    <n v="166"/>
    <x v="6"/>
    <s v="Cryptocurrency"/>
    <s v="Hindi"/>
    <n v="96"/>
    <n v="4.5999999999999996"/>
    <b v="0"/>
    <x v="0"/>
    <n v="4815"/>
    <s v="Tablet"/>
    <s v="55+"/>
    <s v="Evening"/>
  </r>
  <r>
    <n v="2731"/>
    <s v="Brooke"/>
    <s v="6/11/2024"/>
    <s v="12/13/2024"/>
    <x v="2"/>
    <n v="267"/>
    <x v="6"/>
    <n v="5"/>
    <n v="5"/>
    <b v="1"/>
    <n v="890"/>
    <n v="187"/>
    <x v="2"/>
    <s v="PayPal"/>
    <s v="French"/>
    <n v="98"/>
    <n v="3"/>
    <b v="1"/>
    <x v="0"/>
    <n v="3510"/>
    <s v="Laptop"/>
    <s v="45-54"/>
    <s v="Morning"/>
  </r>
  <r>
    <n v="8307"/>
    <s v="Carmen"/>
    <s v="1/4/2024"/>
    <s v="12/6/2024"/>
    <x v="0"/>
    <n v="266"/>
    <x v="4"/>
    <n v="5"/>
    <n v="3"/>
    <b v="1"/>
    <n v="583"/>
    <n v="131"/>
    <x v="1"/>
    <s v="Debit Card"/>
    <s v="Mandarin"/>
    <n v="0"/>
    <n v="4"/>
    <b v="0"/>
    <x v="0"/>
    <n v="4789"/>
    <s v="Tablet"/>
    <s v="35-44"/>
    <s v="Morning"/>
  </r>
  <r>
    <n v="8019"/>
    <s v="Stefanie"/>
    <s v="2/19/2023"/>
    <s v="11/19/2024"/>
    <x v="1"/>
    <n v="240"/>
    <x v="5"/>
    <n v="4"/>
    <n v="1"/>
    <b v="0"/>
    <n v="304"/>
    <n v="25"/>
    <x v="1"/>
    <s v="PayPal"/>
    <s v="German"/>
    <n v="66"/>
    <n v="4.5999999999999996"/>
    <b v="0"/>
    <x v="0"/>
    <n v="863"/>
    <s v="Smart TV"/>
    <s v="18-24"/>
    <s v="Evening"/>
  </r>
  <r>
    <n v="4847"/>
    <s v="Melissa"/>
    <s v="12/1/2024"/>
    <s v="11/30/2024"/>
    <x v="2"/>
    <n v="315"/>
    <x v="4"/>
    <n v="1"/>
    <n v="6"/>
    <b v="0"/>
    <n v="205"/>
    <n v="92"/>
    <x v="3"/>
    <s v="PayPal"/>
    <s v="English"/>
    <n v="67"/>
    <n v="3.5"/>
    <b v="0"/>
    <x v="0"/>
    <n v="1584"/>
    <s v="Tablet"/>
    <s v="55+"/>
    <s v="Late Night"/>
  </r>
  <r>
    <n v="9822"/>
    <s v="Justin"/>
    <s v="6/23/2023"/>
    <s v="12/13/2024"/>
    <x v="0"/>
    <n v="276"/>
    <x v="5"/>
    <n v="4"/>
    <n v="1"/>
    <b v="1"/>
    <n v="348"/>
    <n v="13"/>
    <x v="3"/>
    <s v="Cryptocurrency"/>
    <s v="German"/>
    <n v="34"/>
    <n v="4.7"/>
    <b v="0"/>
    <x v="0"/>
    <n v="3178"/>
    <s v="Smart TV"/>
    <s v="55+"/>
    <s v="Afternoon"/>
  </r>
  <r>
    <n v="9141"/>
    <s v="Jeffery"/>
    <s v="10/30/2023"/>
    <s v="11/25/2024"/>
    <x v="0"/>
    <n v="308"/>
    <x v="1"/>
    <n v="1"/>
    <n v="5"/>
    <b v="0"/>
    <n v="107"/>
    <n v="87"/>
    <x v="1"/>
    <s v="Cryptocurrency"/>
    <s v="French"/>
    <n v="17"/>
    <n v="3.4"/>
    <b v="0"/>
    <x v="0"/>
    <n v="4108"/>
    <s v="Desktop"/>
    <s v="18-24"/>
    <s v="Late Night"/>
  </r>
  <r>
    <n v="7539"/>
    <s v="Kara"/>
    <s v="9/1/2023"/>
    <s v="12/8/2024"/>
    <x v="0"/>
    <n v="297"/>
    <x v="4"/>
    <n v="1"/>
    <n v="6"/>
    <b v="1"/>
    <n v="959"/>
    <n v="71"/>
    <x v="5"/>
    <s v="Cryptocurrency"/>
    <s v="French"/>
    <n v="82"/>
    <n v="3.3"/>
    <b v="1"/>
    <x v="0"/>
    <n v="2562"/>
    <s v="Tablet"/>
    <s v="25-34"/>
    <s v="Afternoon"/>
  </r>
  <r>
    <n v="1390"/>
    <s v="Xavier"/>
    <s v="7/28/2024"/>
    <s v="11/29/2024"/>
    <x v="1"/>
    <n v="326"/>
    <x v="4"/>
    <n v="4"/>
    <n v="1"/>
    <b v="0"/>
    <n v="439"/>
    <n v="88"/>
    <x v="6"/>
    <s v="Debit Card"/>
    <s v="English"/>
    <n v="3"/>
    <n v="3.3"/>
    <b v="1"/>
    <x v="0"/>
    <n v="3499"/>
    <s v="Smart TV"/>
    <s v="25-34"/>
    <s v="Afternoon"/>
  </r>
  <r>
    <n v="9505"/>
    <s v="Paul"/>
    <s v="6/26/2024"/>
    <s v="12/4/2024"/>
    <x v="2"/>
    <n v="352"/>
    <x v="5"/>
    <n v="4"/>
    <n v="6"/>
    <b v="0"/>
    <n v="757"/>
    <n v="13"/>
    <x v="6"/>
    <s v="Debit Card"/>
    <s v="Hindi"/>
    <n v="67"/>
    <n v="4.3"/>
    <b v="1"/>
    <x v="0"/>
    <n v="3645"/>
    <s v="Tablet"/>
    <s v="35-44"/>
    <s v="Afternoon"/>
  </r>
  <r>
    <n v="6741"/>
    <s v="Jacob"/>
    <s v="10/28/2023"/>
    <s v="11/20/2024"/>
    <x v="0"/>
    <n v="180"/>
    <x v="2"/>
    <n v="5"/>
    <n v="2"/>
    <b v="1"/>
    <n v="647"/>
    <n v="2"/>
    <x v="1"/>
    <s v="Cryptocurrency"/>
    <s v="French"/>
    <n v="9"/>
    <n v="3.5"/>
    <b v="0"/>
    <x v="0"/>
    <n v="2989"/>
    <s v="Smartphone"/>
    <s v="55+"/>
    <s v="Afternoon"/>
  </r>
  <r>
    <n v="1790"/>
    <s v="Kelly"/>
    <s v="3/11/2024"/>
    <s v="12/1/2024"/>
    <x v="1"/>
    <n v="362"/>
    <x v="2"/>
    <n v="2"/>
    <n v="2"/>
    <b v="0"/>
    <n v="535"/>
    <n v="200"/>
    <x v="5"/>
    <s v="Debit Card"/>
    <s v="Hindi"/>
    <n v="60"/>
    <n v="4.9000000000000004"/>
    <b v="1"/>
    <x v="0"/>
    <n v="55"/>
    <s v="Tablet"/>
    <s v="18-24"/>
    <s v="Late Night"/>
  </r>
  <r>
    <n v="6491"/>
    <s v="Anita"/>
    <s v="1/15/2023"/>
    <s v="11/28/2024"/>
    <x v="0"/>
    <n v="154"/>
    <x v="0"/>
    <n v="5"/>
    <n v="4"/>
    <b v="1"/>
    <n v="340"/>
    <n v="53"/>
    <x v="5"/>
    <s v="Credit Card"/>
    <s v="English"/>
    <n v="31"/>
    <n v="4.4000000000000004"/>
    <b v="0"/>
    <x v="0"/>
    <n v="1850"/>
    <s v="Desktop"/>
    <s v="55+"/>
    <s v="Late Night"/>
  </r>
  <r>
    <n v="3102"/>
    <s v="Carolyn"/>
    <s v="9/3/2024"/>
    <s v="11/27/2024"/>
    <x v="0"/>
    <n v="287"/>
    <x v="1"/>
    <n v="1"/>
    <n v="2"/>
    <b v="0"/>
    <n v="670"/>
    <n v="147"/>
    <x v="0"/>
    <s v="Debit Card"/>
    <s v="Hindi"/>
    <n v="42"/>
    <n v="4.3"/>
    <b v="1"/>
    <x v="0"/>
    <n v="4672"/>
    <s v="Smartphone"/>
    <s v="18-24"/>
    <s v="Evening"/>
  </r>
  <r>
    <n v="1300"/>
    <s v="Nicolas"/>
    <s v="6/27/2023"/>
    <s v="12/16/2024"/>
    <x v="1"/>
    <n v="303"/>
    <x v="6"/>
    <n v="3"/>
    <n v="6"/>
    <b v="1"/>
    <n v="780"/>
    <n v="128"/>
    <x v="6"/>
    <s v="Debit Card"/>
    <s v="English"/>
    <n v="12"/>
    <n v="4.5999999999999996"/>
    <b v="1"/>
    <x v="0"/>
    <n v="2615"/>
    <s v="Desktop"/>
    <s v="35-44"/>
    <s v="Morning"/>
  </r>
  <r>
    <n v="5410"/>
    <s v="Hector"/>
    <s v="7/6/2023"/>
    <s v="12/1/2024"/>
    <x v="2"/>
    <n v="447"/>
    <x v="4"/>
    <n v="1"/>
    <n v="5"/>
    <b v="0"/>
    <n v="615"/>
    <n v="132"/>
    <x v="4"/>
    <s v="Cryptocurrency"/>
    <s v="Mandarin"/>
    <n v="88"/>
    <n v="3.9"/>
    <b v="0"/>
    <x v="0"/>
    <n v="4927"/>
    <s v="Laptop"/>
    <s v="45-54"/>
    <s v="Morning"/>
  </r>
  <r>
    <n v="2714"/>
    <s v="Jack"/>
    <s v="12/9/2024"/>
    <s v="11/28/2024"/>
    <x v="1"/>
    <n v="480"/>
    <x v="2"/>
    <n v="4"/>
    <n v="6"/>
    <b v="1"/>
    <n v="277"/>
    <n v="25"/>
    <x v="5"/>
    <s v="Credit Card"/>
    <s v="French"/>
    <n v="41"/>
    <n v="4.8"/>
    <b v="0"/>
    <x v="0"/>
    <n v="3069"/>
    <s v="Tablet"/>
    <s v="35-44"/>
    <s v="Afternoon"/>
  </r>
  <r>
    <n v="4700"/>
    <s v="David"/>
    <s v="11/16/2024"/>
    <s v="12/4/2024"/>
    <x v="0"/>
    <n v="438"/>
    <x v="0"/>
    <n v="4"/>
    <n v="4"/>
    <b v="1"/>
    <n v="546"/>
    <n v="88"/>
    <x v="2"/>
    <s v="Cryptocurrency"/>
    <s v="French"/>
    <n v="36"/>
    <n v="3.5"/>
    <b v="0"/>
    <x v="0"/>
    <n v="1906"/>
    <s v="Laptop"/>
    <s v="55+"/>
    <s v="Afternoon"/>
  </r>
  <r>
    <n v="7589"/>
    <s v="Amanda"/>
    <s v="8/7/2023"/>
    <s v="12/2/2024"/>
    <x v="2"/>
    <n v="295"/>
    <x v="4"/>
    <n v="2"/>
    <n v="5"/>
    <b v="0"/>
    <n v="514"/>
    <n v="102"/>
    <x v="5"/>
    <s v="PayPal"/>
    <s v="German"/>
    <n v="3"/>
    <n v="4.8"/>
    <b v="0"/>
    <x v="0"/>
    <n v="105"/>
    <s v="Smartphone"/>
    <s v="45-54"/>
    <s v="Afternoon"/>
  </r>
  <r>
    <n v="6866"/>
    <s v="Kim"/>
    <s v="5/18/2024"/>
    <s v="11/24/2024"/>
    <x v="1"/>
    <n v="479"/>
    <x v="4"/>
    <n v="1"/>
    <n v="3"/>
    <b v="1"/>
    <n v="952"/>
    <n v="48"/>
    <x v="0"/>
    <s v="Credit Card"/>
    <s v="English"/>
    <n v="54"/>
    <n v="4.5999999999999996"/>
    <b v="1"/>
    <x v="0"/>
    <n v="4"/>
    <s v="Desktop"/>
    <s v="55+"/>
    <s v="Evening"/>
  </r>
  <r>
    <n v="6960"/>
    <s v="Julian"/>
    <s v="11/12/2023"/>
    <s v="11/26/2024"/>
    <x v="2"/>
    <n v="214"/>
    <x v="3"/>
    <n v="5"/>
    <n v="6"/>
    <b v="1"/>
    <n v="780"/>
    <n v="16"/>
    <x v="6"/>
    <s v="PayPal"/>
    <s v="French"/>
    <n v="1"/>
    <n v="3.3"/>
    <b v="1"/>
    <x v="0"/>
    <n v="1651"/>
    <s v="Smart TV"/>
    <s v="55+"/>
    <s v="Evening"/>
  </r>
  <r>
    <n v="5808"/>
    <s v="Jasmine"/>
    <s v="3/22/2024"/>
    <s v="11/19/2024"/>
    <x v="2"/>
    <n v="69"/>
    <x v="0"/>
    <n v="4"/>
    <n v="5"/>
    <b v="0"/>
    <n v="976"/>
    <n v="105"/>
    <x v="0"/>
    <s v="Cryptocurrency"/>
    <s v="Mandarin"/>
    <n v="50"/>
    <n v="4.7"/>
    <b v="1"/>
    <x v="0"/>
    <n v="1828"/>
    <s v="Tablet"/>
    <s v="45-54"/>
    <s v="Evening"/>
  </r>
  <r>
    <n v="5525"/>
    <s v="John"/>
    <s v="10/5/2023"/>
    <s v="12/6/2024"/>
    <x v="2"/>
    <n v="344"/>
    <x v="0"/>
    <n v="5"/>
    <n v="2"/>
    <b v="0"/>
    <n v="91"/>
    <n v="137"/>
    <x v="5"/>
    <s v="Cryptocurrency"/>
    <s v="German"/>
    <n v="37"/>
    <n v="3.4"/>
    <b v="1"/>
    <x v="0"/>
    <n v="396"/>
    <s v="Smart TV"/>
    <s v="35-44"/>
    <s v="Late Night"/>
  </r>
  <r>
    <n v="1272"/>
    <s v="Christopher"/>
    <s v="7/17/2024"/>
    <s v="11/20/2024"/>
    <x v="2"/>
    <n v="163"/>
    <x v="5"/>
    <n v="5"/>
    <n v="1"/>
    <b v="0"/>
    <n v="683"/>
    <n v="108"/>
    <x v="2"/>
    <s v="Cryptocurrency"/>
    <s v="Mandarin"/>
    <n v="10"/>
    <n v="4.2"/>
    <b v="0"/>
    <x v="0"/>
    <n v="809"/>
    <s v="Smartphone"/>
    <s v="55+"/>
    <s v="Evening"/>
  </r>
  <r>
    <n v="8063"/>
    <s v="Joseph"/>
    <s v="6/27/2023"/>
    <s v="12/12/2024"/>
    <x v="0"/>
    <n v="217"/>
    <x v="5"/>
    <n v="1"/>
    <n v="6"/>
    <b v="0"/>
    <n v="53"/>
    <n v="153"/>
    <x v="1"/>
    <s v="PayPal"/>
    <s v="Spanish"/>
    <n v="2"/>
    <n v="3.1"/>
    <b v="1"/>
    <x v="0"/>
    <n v="1431"/>
    <s v="Laptop"/>
    <s v="55+"/>
    <s v="Evening"/>
  </r>
  <r>
    <n v="1856"/>
    <s v="Jason"/>
    <s v="9/23/2023"/>
    <s v="12/11/2024"/>
    <x v="2"/>
    <n v="177"/>
    <x v="4"/>
    <n v="3"/>
    <n v="2"/>
    <b v="1"/>
    <n v="246"/>
    <n v="182"/>
    <x v="5"/>
    <s v="Debit Card"/>
    <s v="Spanish"/>
    <n v="89"/>
    <n v="3.1"/>
    <b v="0"/>
    <x v="0"/>
    <n v="2394"/>
    <s v="Tablet"/>
    <s v="18-24"/>
    <s v="Afternoon"/>
  </r>
  <r>
    <n v="2830"/>
    <s v="Erica"/>
    <s v="5/3/2023"/>
    <s v="12/8/2024"/>
    <x v="1"/>
    <n v="304"/>
    <x v="5"/>
    <n v="1"/>
    <n v="1"/>
    <b v="1"/>
    <n v="389"/>
    <n v="137"/>
    <x v="3"/>
    <s v="Cryptocurrency"/>
    <s v="French"/>
    <n v="2"/>
    <n v="4.8"/>
    <b v="1"/>
    <x v="0"/>
    <n v="4685"/>
    <s v="Desktop"/>
    <s v="55+"/>
    <s v="Morning"/>
  </r>
  <r>
    <n v="3287"/>
    <s v="Travis"/>
    <s v="12/20/2023"/>
    <s v="11/21/2024"/>
    <x v="2"/>
    <n v="90"/>
    <x v="4"/>
    <n v="3"/>
    <n v="2"/>
    <b v="0"/>
    <n v="399"/>
    <n v="9"/>
    <x v="6"/>
    <s v="PayPal"/>
    <s v="Mandarin"/>
    <n v="73"/>
    <n v="4.4000000000000004"/>
    <b v="1"/>
    <x v="0"/>
    <n v="4332"/>
    <s v="Smartphone"/>
    <s v="55+"/>
    <s v="Afternoon"/>
  </r>
  <r>
    <n v="5679"/>
    <s v="Karen"/>
    <s v="10/31/2023"/>
    <s v="12/6/2024"/>
    <x v="2"/>
    <n v="108"/>
    <x v="0"/>
    <n v="4"/>
    <n v="2"/>
    <b v="0"/>
    <n v="694"/>
    <n v="199"/>
    <x v="2"/>
    <s v="Cryptocurrency"/>
    <s v="Mandarin"/>
    <n v="81"/>
    <n v="5"/>
    <b v="0"/>
    <x v="0"/>
    <n v="851"/>
    <s v="Laptop"/>
    <s v="45-54"/>
    <s v="Afternoon"/>
  </r>
  <r>
    <n v="6399"/>
    <s v="Michael"/>
    <s v="1/1/2023"/>
    <s v="12/5/2024"/>
    <x v="1"/>
    <n v="96"/>
    <x v="3"/>
    <n v="3"/>
    <n v="2"/>
    <b v="0"/>
    <n v="434"/>
    <n v="11"/>
    <x v="0"/>
    <s v="Credit Card"/>
    <s v="French"/>
    <n v="80"/>
    <n v="4.5999999999999996"/>
    <b v="0"/>
    <x v="0"/>
    <n v="2261"/>
    <s v="Laptop"/>
    <s v="18-24"/>
    <s v="Afternoon"/>
  </r>
  <r>
    <n v="8753"/>
    <s v="Daniel"/>
    <s v="2/17/2024"/>
    <s v="11/30/2024"/>
    <x v="1"/>
    <n v="247"/>
    <x v="0"/>
    <n v="2"/>
    <n v="3"/>
    <b v="0"/>
    <n v="696"/>
    <n v="28"/>
    <x v="5"/>
    <s v="Debit Card"/>
    <s v="French"/>
    <n v="79"/>
    <n v="4.8"/>
    <b v="0"/>
    <x v="0"/>
    <n v="1500"/>
    <s v="Smartphone"/>
    <s v="55+"/>
    <s v="Late Night"/>
  </r>
  <r>
    <n v="9267"/>
    <s v="Paul"/>
    <s v="5/7/2024"/>
    <s v="11/24/2024"/>
    <x v="2"/>
    <n v="245"/>
    <x v="6"/>
    <n v="3"/>
    <n v="5"/>
    <b v="1"/>
    <n v="862"/>
    <n v="129"/>
    <x v="3"/>
    <s v="Debit Card"/>
    <s v="Mandarin"/>
    <n v="6"/>
    <n v="3.7"/>
    <b v="1"/>
    <x v="0"/>
    <n v="2130"/>
    <s v="Tablet"/>
    <s v="25-34"/>
    <s v="Evening"/>
  </r>
  <r>
    <n v="9846"/>
    <s v="Megan"/>
    <s v="2/13/2023"/>
    <s v="12/13/2024"/>
    <x v="0"/>
    <n v="366"/>
    <x v="1"/>
    <n v="4"/>
    <n v="5"/>
    <b v="0"/>
    <n v="631"/>
    <n v="56"/>
    <x v="6"/>
    <s v="PayPal"/>
    <s v="Spanish"/>
    <n v="35"/>
    <n v="4.0999999999999996"/>
    <b v="0"/>
    <x v="0"/>
    <n v="4308"/>
    <s v="Desktop"/>
    <s v="35-44"/>
    <s v="Late Night"/>
  </r>
  <r>
    <n v="2382"/>
    <s v="Todd"/>
    <s v="6/10/2024"/>
    <s v="12/9/2024"/>
    <x v="2"/>
    <n v="170"/>
    <x v="2"/>
    <n v="1"/>
    <n v="3"/>
    <b v="0"/>
    <n v="144"/>
    <n v="142"/>
    <x v="3"/>
    <s v="Cryptocurrency"/>
    <s v="Hindi"/>
    <n v="81"/>
    <n v="4.7"/>
    <b v="1"/>
    <x v="0"/>
    <n v="421"/>
    <s v="Laptop"/>
    <s v="25-34"/>
    <s v="Afternoon"/>
  </r>
  <r>
    <n v="3593"/>
    <s v="Emma"/>
    <s v="9/16/2023"/>
    <s v="11/24/2024"/>
    <x v="0"/>
    <n v="447"/>
    <x v="3"/>
    <n v="3"/>
    <n v="1"/>
    <b v="1"/>
    <n v="466"/>
    <n v="198"/>
    <x v="3"/>
    <s v="Cryptocurrency"/>
    <s v="Hindi"/>
    <n v="3"/>
    <n v="4.5"/>
    <b v="0"/>
    <x v="0"/>
    <n v="2163"/>
    <s v="Laptop"/>
    <s v="35-44"/>
    <s v="Late Night"/>
  </r>
  <r>
    <n v="4097"/>
    <s v="Amanda"/>
    <s v="4/17/2023"/>
    <s v="12/16/2024"/>
    <x v="0"/>
    <n v="369"/>
    <x v="4"/>
    <n v="3"/>
    <n v="1"/>
    <b v="0"/>
    <n v="759"/>
    <n v="56"/>
    <x v="4"/>
    <s v="PayPal"/>
    <s v="Hindi"/>
    <n v="30"/>
    <n v="4"/>
    <b v="0"/>
    <x v="0"/>
    <n v="3354"/>
    <s v="Tablet"/>
    <s v="18-24"/>
    <s v="Late Night"/>
  </r>
  <r>
    <n v="2886"/>
    <s v="Mark"/>
    <s v="6/24/2023"/>
    <s v="11/26/2024"/>
    <x v="2"/>
    <n v="62"/>
    <x v="5"/>
    <n v="5"/>
    <n v="1"/>
    <b v="0"/>
    <n v="811"/>
    <n v="109"/>
    <x v="5"/>
    <s v="Cryptocurrency"/>
    <s v="German"/>
    <n v="14"/>
    <n v="3.1"/>
    <b v="0"/>
    <x v="0"/>
    <n v="3702"/>
    <s v="Laptop"/>
    <s v="55+"/>
    <s v="Morning"/>
  </r>
  <r>
    <n v="3255"/>
    <s v="Dylan"/>
    <s v="1/6/2024"/>
    <s v="11/27/2024"/>
    <x v="0"/>
    <n v="294"/>
    <x v="4"/>
    <n v="1"/>
    <n v="3"/>
    <b v="1"/>
    <n v="936"/>
    <n v="120"/>
    <x v="6"/>
    <s v="Debit Card"/>
    <s v="Spanish"/>
    <n v="49"/>
    <n v="3.2"/>
    <b v="1"/>
    <x v="0"/>
    <n v="3758"/>
    <s v="Tablet"/>
    <s v="35-44"/>
    <s v="Afternoon"/>
  </r>
  <r>
    <n v="6752"/>
    <s v="Garrett"/>
    <s v="4/24/2024"/>
    <s v="12/9/2024"/>
    <x v="1"/>
    <n v="10"/>
    <x v="3"/>
    <n v="2"/>
    <n v="4"/>
    <b v="0"/>
    <n v="146"/>
    <n v="95"/>
    <x v="4"/>
    <s v="Credit Card"/>
    <s v="Spanish"/>
    <n v="99"/>
    <n v="3.8"/>
    <b v="1"/>
    <x v="0"/>
    <n v="3942"/>
    <s v="Tablet"/>
    <s v="35-44"/>
    <s v="Afternoon"/>
  </r>
  <r>
    <n v="7945"/>
    <s v="Jason"/>
    <s v="4/15/2023"/>
    <s v="11/29/2024"/>
    <x v="1"/>
    <n v="389"/>
    <x v="4"/>
    <n v="2"/>
    <n v="2"/>
    <b v="1"/>
    <n v="631"/>
    <n v="85"/>
    <x v="4"/>
    <s v="Debit Card"/>
    <s v="Spanish"/>
    <n v="53"/>
    <n v="3.3"/>
    <b v="1"/>
    <x v="0"/>
    <n v="2242"/>
    <s v="Desktop"/>
    <s v="55+"/>
    <s v="Afternoon"/>
  </r>
  <r>
    <n v="6658"/>
    <s v="Michael"/>
    <s v="4/1/2024"/>
    <s v="12/5/2024"/>
    <x v="0"/>
    <n v="55"/>
    <x v="2"/>
    <n v="5"/>
    <n v="6"/>
    <b v="0"/>
    <n v="682"/>
    <n v="141"/>
    <x v="0"/>
    <s v="Debit Card"/>
    <s v="Hindi"/>
    <n v="42"/>
    <n v="3.6"/>
    <b v="1"/>
    <x v="0"/>
    <n v="2561"/>
    <s v="Desktop"/>
    <s v="45-54"/>
    <s v="Late Night"/>
  </r>
  <r>
    <n v="5468"/>
    <s v="Jonathon"/>
    <s v="4/2/2024"/>
    <s v="11/20/2024"/>
    <x v="1"/>
    <n v="208"/>
    <x v="6"/>
    <n v="4"/>
    <n v="6"/>
    <b v="1"/>
    <n v="135"/>
    <n v="9"/>
    <x v="0"/>
    <s v="PayPal"/>
    <s v="Hindi"/>
    <n v="41"/>
    <n v="3"/>
    <b v="1"/>
    <x v="0"/>
    <n v="2465"/>
    <s v="Tablet"/>
    <s v="35-44"/>
    <s v="Late Night"/>
  </r>
  <r>
    <n v="7451"/>
    <s v="Sarah"/>
    <s v="7/24/2024"/>
    <s v="12/9/2024"/>
    <x v="2"/>
    <n v="198"/>
    <x v="2"/>
    <n v="5"/>
    <n v="5"/>
    <b v="1"/>
    <n v="255"/>
    <n v="183"/>
    <x v="1"/>
    <s v="Debit Card"/>
    <s v="French"/>
    <n v="92"/>
    <n v="4.9000000000000004"/>
    <b v="0"/>
    <x v="0"/>
    <n v="4435"/>
    <s v="Tablet"/>
    <s v="18-24"/>
    <s v="Morning"/>
  </r>
  <r>
    <n v="1253"/>
    <s v="Michael"/>
    <s v="7/9/2024"/>
    <s v="12/5/2024"/>
    <x v="1"/>
    <n v="280"/>
    <x v="4"/>
    <n v="1"/>
    <n v="1"/>
    <b v="1"/>
    <n v="702"/>
    <n v="58"/>
    <x v="6"/>
    <s v="PayPal"/>
    <s v="French"/>
    <n v="13"/>
    <n v="3.2"/>
    <b v="0"/>
    <x v="0"/>
    <n v="4116"/>
    <s v="Smartphone"/>
    <s v="45-54"/>
    <s v="Afternoon"/>
  </r>
  <r>
    <n v="6746"/>
    <s v="Caitlin"/>
    <s v="11/2/2024"/>
    <s v="11/28/2024"/>
    <x v="0"/>
    <n v="161"/>
    <x v="5"/>
    <n v="2"/>
    <n v="5"/>
    <b v="0"/>
    <n v="151"/>
    <n v="109"/>
    <x v="2"/>
    <s v="Cryptocurrency"/>
    <s v="English"/>
    <n v="27"/>
    <n v="3.3"/>
    <b v="0"/>
    <x v="0"/>
    <n v="944"/>
    <s v="Smart TV"/>
    <s v="35-44"/>
    <s v="Afternoon"/>
  </r>
  <r>
    <n v="8089"/>
    <s v="Samantha"/>
    <s v="6/8/2024"/>
    <s v="11/27/2024"/>
    <x v="0"/>
    <n v="439"/>
    <x v="0"/>
    <n v="2"/>
    <n v="2"/>
    <b v="1"/>
    <n v="421"/>
    <n v="138"/>
    <x v="3"/>
    <s v="Debit Card"/>
    <s v="Spanish"/>
    <n v="14"/>
    <n v="4.0999999999999996"/>
    <b v="0"/>
    <x v="0"/>
    <n v="4219"/>
    <s v="Smart TV"/>
    <s v="35-44"/>
    <s v="Morning"/>
  </r>
  <r>
    <n v="8045"/>
    <s v="Joseph"/>
    <s v="11/3/2023"/>
    <s v="12/2/2024"/>
    <x v="0"/>
    <n v="339"/>
    <x v="6"/>
    <n v="5"/>
    <n v="5"/>
    <b v="1"/>
    <n v="354"/>
    <n v="129"/>
    <x v="6"/>
    <s v="Cryptocurrency"/>
    <s v="French"/>
    <n v="14"/>
    <n v="3.9"/>
    <b v="0"/>
    <x v="0"/>
    <n v="4311"/>
    <s v="Desktop"/>
    <s v="45-54"/>
    <s v="Late Night"/>
  </r>
  <r>
    <n v="9417"/>
    <s v="Joshua"/>
    <s v="10/15/2024"/>
    <s v="11/28/2024"/>
    <x v="1"/>
    <n v="52"/>
    <x v="0"/>
    <n v="4"/>
    <n v="4"/>
    <b v="0"/>
    <n v="377"/>
    <n v="135"/>
    <x v="2"/>
    <s v="Credit Card"/>
    <s v="Spanish"/>
    <n v="90"/>
    <n v="4.0999999999999996"/>
    <b v="1"/>
    <x v="0"/>
    <n v="1972"/>
    <s v="Smart TV"/>
    <s v="25-34"/>
    <s v="Evening"/>
  </r>
  <r>
    <n v="3217"/>
    <s v="Ashley"/>
    <s v="5/8/2024"/>
    <s v="12/16/2024"/>
    <x v="2"/>
    <n v="297"/>
    <x v="5"/>
    <n v="5"/>
    <n v="3"/>
    <b v="0"/>
    <n v="796"/>
    <n v="200"/>
    <x v="6"/>
    <s v="Cryptocurrency"/>
    <s v="French"/>
    <n v="36"/>
    <n v="3.1"/>
    <b v="1"/>
    <x v="0"/>
    <n v="2132"/>
    <s v="Smartphone"/>
    <s v="55+"/>
    <s v="Evening"/>
  </r>
  <r>
    <n v="4234"/>
    <s v="Michael"/>
    <s v="1/8/2023"/>
    <s v="11/19/2024"/>
    <x v="2"/>
    <n v="40"/>
    <x v="3"/>
    <n v="5"/>
    <n v="1"/>
    <b v="1"/>
    <n v="841"/>
    <n v="179"/>
    <x v="4"/>
    <s v="PayPal"/>
    <s v="German"/>
    <n v="59"/>
    <n v="3.5"/>
    <b v="1"/>
    <x v="0"/>
    <n v="2370"/>
    <s v="Smart TV"/>
    <s v="55+"/>
    <s v="Afternoon"/>
  </r>
  <r>
    <n v="1118"/>
    <s v="Erin"/>
    <s v="2/7/2024"/>
    <s v="12/11/2024"/>
    <x v="2"/>
    <n v="379"/>
    <x v="0"/>
    <n v="2"/>
    <n v="1"/>
    <b v="1"/>
    <n v="885"/>
    <n v="110"/>
    <x v="2"/>
    <s v="Debit Card"/>
    <s v="Spanish"/>
    <n v="43"/>
    <n v="4.2"/>
    <b v="1"/>
    <x v="0"/>
    <n v="1312"/>
    <s v="Smart TV"/>
    <s v="55+"/>
    <s v="Evening"/>
  </r>
  <r>
    <n v="4027"/>
    <s v="Jason"/>
    <s v="4/13/2024"/>
    <s v="11/24/2024"/>
    <x v="2"/>
    <n v="82"/>
    <x v="4"/>
    <n v="2"/>
    <n v="3"/>
    <b v="0"/>
    <n v="999"/>
    <n v="190"/>
    <x v="6"/>
    <s v="PayPal"/>
    <s v="Spanish"/>
    <n v="57"/>
    <n v="3.1"/>
    <b v="1"/>
    <x v="0"/>
    <n v="4920"/>
    <s v="Tablet"/>
    <s v="35-44"/>
    <s v="Afternoon"/>
  </r>
  <r>
    <n v="8451"/>
    <s v="Grace"/>
    <s v="3/2/2023"/>
    <s v="11/23/2024"/>
    <x v="1"/>
    <n v="192"/>
    <x v="0"/>
    <n v="3"/>
    <n v="3"/>
    <b v="0"/>
    <n v="585"/>
    <n v="82"/>
    <x v="5"/>
    <s v="Cryptocurrency"/>
    <s v="Hindi"/>
    <n v="59"/>
    <n v="4.0999999999999996"/>
    <b v="1"/>
    <x v="0"/>
    <n v="2897"/>
    <s v="Smart TV"/>
    <s v="45-54"/>
    <s v="Morning"/>
  </r>
  <r>
    <n v="6647"/>
    <s v="Jennifer"/>
    <s v="10/19/2024"/>
    <s v="11/29/2024"/>
    <x v="2"/>
    <n v="286"/>
    <x v="1"/>
    <n v="5"/>
    <n v="2"/>
    <b v="0"/>
    <n v="617"/>
    <n v="89"/>
    <x v="1"/>
    <s v="PayPal"/>
    <s v="German"/>
    <n v="64"/>
    <n v="3.2"/>
    <b v="1"/>
    <x v="0"/>
    <n v="1275"/>
    <s v="Smartphone"/>
    <s v="45-54"/>
    <s v="Afternoon"/>
  </r>
  <r>
    <n v="4002"/>
    <s v="Timothy"/>
    <s v="4/7/2024"/>
    <s v="12/11/2024"/>
    <x v="1"/>
    <n v="452"/>
    <x v="4"/>
    <n v="2"/>
    <n v="6"/>
    <b v="0"/>
    <n v="196"/>
    <n v="132"/>
    <x v="6"/>
    <s v="Cryptocurrency"/>
    <s v="Spanish"/>
    <n v="84"/>
    <n v="3.7"/>
    <b v="1"/>
    <x v="0"/>
    <n v="340"/>
    <s v="Tablet"/>
    <s v="18-24"/>
    <s v="Evening"/>
  </r>
  <r>
    <n v="6910"/>
    <s v="Ann"/>
    <s v="3/3/2023"/>
    <s v="11/27/2024"/>
    <x v="0"/>
    <n v="417"/>
    <x v="4"/>
    <n v="4"/>
    <n v="5"/>
    <b v="0"/>
    <n v="792"/>
    <n v="187"/>
    <x v="6"/>
    <s v="Cryptocurrency"/>
    <s v="English"/>
    <n v="5"/>
    <n v="4.5999999999999996"/>
    <b v="1"/>
    <x v="0"/>
    <n v="444"/>
    <s v="Smart TV"/>
    <s v="25-34"/>
    <s v="Afternoon"/>
  </r>
  <r>
    <n v="3164"/>
    <s v="Angela"/>
    <s v="9/22/2023"/>
    <s v="12/13/2024"/>
    <x v="2"/>
    <n v="371"/>
    <x v="5"/>
    <n v="1"/>
    <n v="5"/>
    <b v="1"/>
    <n v="466"/>
    <n v="176"/>
    <x v="1"/>
    <s v="Cryptocurrency"/>
    <s v="Hindi"/>
    <n v="73"/>
    <n v="4.9000000000000004"/>
    <b v="0"/>
    <x v="0"/>
    <n v="292"/>
    <s v="Desktop"/>
    <s v="25-34"/>
    <s v="Morning"/>
  </r>
  <r>
    <n v="2400"/>
    <s v="Matthew"/>
    <s v="11/9/2023"/>
    <s v="12/12/2024"/>
    <x v="2"/>
    <n v="110"/>
    <x v="4"/>
    <n v="2"/>
    <n v="5"/>
    <b v="1"/>
    <n v="684"/>
    <n v="32"/>
    <x v="2"/>
    <s v="PayPal"/>
    <s v="French"/>
    <n v="68"/>
    <n v="4"/>
    <b v="0"/>
    <x v="0"/>
    <n v="53"/>
    <s v="Laptop"/>
    <s v="25-34"/>
    <s v="Late Night"/>
  </r>
  <r>
    <n v="5499"/>
    <s v="Rachel"/>
    <s v="6/24/2023"/>
    <s v="12/2/2024"/>
    <x v="2"/>
    <n v="274"/>
    <x v="4"/>
    <n v="2"/>
    <n v="1"/>
    <b v="1"/>
    <n v="155"/>
    <n v="94"/>
    <x v="2"/>
    <s v="Debit Card"/>
    <s v="German"/>
    <n v="96"/>
    <n v="3.5"/>
    <b v="0"/>
    <x v="0"/>
    <n v="1638"/>
    <s v="Desktop"/>
    <s v="35-44"/>
    <s v="Evening"/>
  </r>
  <r>
    <n v="7221"/>
    <s v="Tammy"/>
    <s v="3/15/2024"/>
    <s v="11/25/2024"/>
    <x v="2"/>
    <n v="412"/>
    <x v="2"/>
    <n v="2"/>
    <n v="5"/>
    <b v="1"/>
    <n v="450"/>
    <n v="147"/>
    <x v="4"/>
    <s v="Debit Card"/>
    <s v="Hindi"/>
    <n v="11"/>
    <n v="4.4000000000000004"/>
    <b v="1"/>
    <x v="0"/>
    <n v="3542"/>
    <s v="Tablet"/>
    <s v="25-34"/>
    <s v="Late Night"/>
  </r>
  <r>
    <n v="4556"/>
    <s v="Amy"/>
    <s v="2/10/2023"/>
    <s v="11/29/2024"/>
    <x v="1"/>
    <n v="341"/>
    <x v="6"/>
    <n v="4"/>
    <n v="1"/>
    <b v="1"/>
    <n v="744"/>
    <n v="146"/>
    <x v="4"/>
    <s v="PayPal"/>
    <s v="English"/>
    <n v="75"/>
    <n v="4.4000000000000004"/>
    <b v="0"/>
    <x v="0"/>
    <n v="4935"/>
    <s v="Smart TV"/>
    <s v="35-44"/>
    <s v="Morning"/>
  </r>
  <r>
    <n v="7175"/>
    <s v="Desiree"/>
    <s v="11/13/2024"/>
    <s v="12/15/2024"/>
    <x v="1"/>
    <n v="388"/>
    <x v="6"/>
    <n v="3"/>
    <n v="6"/>
    <b v="0"/>
    <n v="51"/>
    <n v="27"/>
    <x v="1"/>
    <s v="Debit Card"/>
    <s v="German"/>
    <n v="66"/>
    <n v="3.2"/>
    <b v="1"/>
    <x v="0"/>
    <n v="1216"/>
    <s v="Laptop"/>
    <s v="55+"/>
    <s v="Afternoon"/>
  </r>
  <r>
    <n v="7072"/>
    <s v="Erika"/>
    <s v="2/7/2023"/>
    <s v="11/19/2024"/>
    <x v="2"/>
    <n v="446"/>
    <x v="2"/>
    <n v="1"/>
    <n v="4"/>
    <b v="1"/>
    <n v="897"/>
    <n v="19"/>
    <x v="5"/>
    <s v="PayPal"/>
    <s v="English"/>
    <n v="14"/>
    <n v="3.5"/>
    <b v="1"/>
    <x v="0"/>
    <n v="4409"/>
    <s v="Desktop"/>
    <s v="25-34"/>
    <s v="Late Night"/>
  </r>
  <r>
    <n v="4320"/>
    <s v="Laurie"/>
    <s v="1/1/2024"/>
    <s v="12/17/2024"/>
    <x v="2"/>
    <n v="223"/>
    <x v="0"/>
    <n v="5"/>
    <n v="3"/>
    <b v="1"/>
    <n v="499"/>
    <n v="124"/>
    <x v="1"/>
    <s v="PayPal"/>
    <s v="German"/>
    <n v="78"/>
    <n v="4.7"/>
    <b v="1"/>
    <x v="0"/>
    <n v="2853"/>
    <s v="Laptop"/>
    <s v="45-54"/>
    <s v="Morning"/>
  </r>
  <r>
    <n v="3558"/>
    <s v="Melvin"/>
    <s v="1/1/2024"/>
    <s v="12/16/2024"/>
    <x v="2"/>
    <n v="417"/>
    <x v="2"/>
    <n v="5"/>
    <n v="4"/>
    <b v="0"/>
    <n v="179"/>
    <n v="29"/>
    <x v="1"/>
    <s v="Credit Card"/>
    <s v="Mandarin"/>
    <n v="84"/>
    <n v="4.5"/>
    <b v="0"/>
    <x v="0"/>
    <n v="1252"/>
    <s v="Smart TV"/>
    <s v="35-44"/>
    <s v="Evening"/>
  </r>
  <r>
    <n v="8581"/>
    <s v="Jose"/>
    <s v="12/16/2023"/>
    <s v="11/20/2024"/>
    <x v="1"/>
    <n v="390"/>
    <x v="6"/>
    <n v="5"/>
    <n v="1"/>
    <b v="1"/>
    <n v="889"/>
    <n v="145"/>
    <x v="0"/>
    <s v="PayPal"/>
    <s v="Hindi"/>
    <n v="60"/>
    <n v="4.5"/>
    <b v="1"/>
    <x v="0"/>
    <n v="3027"/>
    <s v="Smart TV"/>
    <s v="55+"/>
    <s v="Late Night"/>
  </r>
  <r>
    <n v="5827"/>
    <s v="John"/>
    <s v="3/22/2023"/>
    <s v="12/2/2024"/>
    <x v="2"/>
    <n v="33"/>
    <x v="5"/>
    <n v="4"/>
    <n v="2"/>
    <b v="0"/>
    <n v="191"/>
    <n v="25"/>
    <x v="2"/>
    <s v="Credit Card"/>
    <s v="German"/>
    <n v="44"/>
    <n v="4.5"/>
    <b v="1"/>
    <x v="0"/>
    <n v="1228"/>
    <s v="Laptop"/>
    <s v="45-54"/>
    <s v="Evening"/>
  </r>
  <r>
    <n v="6929"/>
    <s v="Cynthia"/>
    <s v="10/29/2024"/>
    <s v="12/5/2024"/>
    <x v="1"/>
    <n v="302"/>
    <x v="0"/>
    <n v="5"/>
    <n v="5"/>
    <b v="1"/>
    <n v="42"/>
    <n v="196"/>
    <x v="3"/>
    <s v="Credit Card"/>
    <s v="Hindi"/>
    <n v="74"/>
    <n v="4.5999999999999996"/>
    <b v="0"/>
    <x v="0"/>
    <n v="3616"/>
    <s v="Desktop"/>
    <s v="18-24"/>
    <s v="Evening"/>
  </r>
  <r>
    <n v="9179"/>
    <s v="Kurt"/>
    <s v="12/11/2024"/>
    <s v="11/27/2024"/>
    <x v="2"/>
    <n v="121"/>
    <x v="4"/>
    <n v="4"/>
    <n v="5"/>
    <b v="1"/>
    <n v="53"/>
    <n v="77"/>
    <x v="4"/>
    <s v="PayPal"/>
    <s v="Hindi"/>
    <n v="54"/>
    <n v="3.1"/>
    <b v="1"/>
    <x v="0"/>
    <n v="3913"/>
    <s v="Laptop"/>
    <s v="35-44"/>
    <s v="Morning"/>
  </r>
  <r>
    <n v="7580"/>
    <s v="Mary"/>
    <s v="2/8/2023"/>
    <s v="11/21/2024"/>
    <x v="0"/>
    <n v="112"/>
    <x v="4"/>
    <n v="5"/>
    <n v="6"/>
    <b v="0"/>
    <n v="535"/>
    <n v="43"/>
    <x v="2"/>
    <s v="Cryptocurrency"/>
    <s v="English"/>
    <n v="89"/>
    <n v="3.1"/>
    <b v="1"/>
    <x v="0"/>
    <n v="775"/>
    <s v="Desktop"/>
    <s v="18-24"/>
    <s v="Evening"/>
  </r>
  <r>
    <n v="3858"/>
    <s v="David"/>
    <s v="6/30/2023"/>
    <s v="12/5/2024"/>
    <x v="2"/>
    <n v="375"/>
    <x v="6"/>
    <n v="3"/>
    <n v="6"/>
    <b v="0"/>
    <n v="416"/>
    <n v="79"/>
    <x v="6"/>
    <s v="PayPal"/>
    <s v="Hindi"/>
    <n v="33"/>
    <n v="3.2"/>
    <b v="1"/>
    <x v="0"/>
    <n v="2536"/>
    <s v="Desktop"/>
    <s v="55+"/>
    <s v="Evening"/>
  </r>
  <r>
    <n v="8627"/>
    <s v="Melissa"/>
    <s v="9/17/2024"/>
    <s v="12/1/2024"/>
    <x v="1"/>
    <n v="97"/>
    <x v="5"/>
    <n v="3"/>
    <n v="2"/>
    <b v="0"/>
    <n v="287"/>
    <n v="39"/>
    <x v="6"/>
    <s v="PayPal"/>
    <s v="English"/>
    <n v="9"/>
    <n v="4.9000000000000004"/>
    <b v="0"/>
    <x v="0"/>
    <n v="2331"/>
    <s v="Laptop"/>
    <s v="25-34"/>
    <s v="Evening"/>
  </r>
  <r>
    <n v="7552"/>
    <s v="Glenda"/>
    <s v="6/8/2024"/>
    <s v="12/4/2024"/>
    <x v="2"/>
    <n v="306"/>
    <x v="3"/>
    <n v="4"/>
    <n v="5"/>
    <b v="0"/>
    <n v="651"/>
    <n v="60"/>
    <x v="5"/>
    <s v="Cryptocurrency"/>
    <s v="Mandarin"/>
    <n v="86"/>
    <n v="3.1"/>
    <b v="0"/>
    <x v="0"/>
    <n v="2953"/>
    <s v="Desktop"/>
    <s v="55+"/>
    <s v="Afternoon"/>
  </r>
  <r>
    <n v="6020"/>
    <s v="Melvin"/>
    <s v="7/25/2024"/>
    <s v="11/21/2024"/>
    <x v="1"/>
    <n v="136"/>
    <x v="4"/>
    <n v="5"/>
    <n v="2"/>
    <b v="1"/>
    <n v="821"/>
    <n v="174"/>
    <x v="6"/>
    <s v="Credit Card"/>
    <s v="German"/>
    <n v="92"/>
    <n v="3.6"/>
    <b v="1"/>
    <x v="0"/>
    <n v="868"/>
    <s v="Desktop"/>
    <s v="45-54"/>
    <s v="Afternoon"/>
  </r>
  <r>
    <n v="9408"/>
    <s v="Brandon"/>
    <s v="5/12/2023"/>
    <s v="11/26/2024"/>
    <x v="0"/>
    <n v="12"/>
    <x v="5"/>
    <n v="2"/>
    <n v="3"/>
    <b v="1"/>
    <n v="396"/>
    <n v="22"/>
    <x v="4"/>
    <s v="Cryptocurrency"/>
    <s v="Hindi"/>
    <n v="70"/>
    <n v="3.5"/>
    <b v="1"/>
    <x v="0"/>
    <n v="4808"/>
    <s v="Tablet"/>
    <s v="45-54"/>
    <s v="Late Night"/>
  </r>
  <r>
    <n v="9990"/>
    <s v="Duane"/>
    <s v="1/25/2024"/>
    <s v="12/5/2024"/>
    <x v="2"/>
    <n v="379"/>
    <x v="3"/>
    <n v="4"/>
    <n v="5"/>
    <b v="1"/>
    <n v="726"/>
    <n v="103"/>
    <x v="5"/>
    <s v="PayPal"/>
    <s v="Mandarin"/>
    <n v="39"/>
    <n v="3.5"/>
    <b v="1"/>
    <x v="0"/>
    <n v="4177"/>
    <s v="Desktop"/>
    <s v="18-24"/>
    <s v="Late Night"/>
  </r>
  <r>
    <n v="3687"/>
    <s v="Laurie"/>
    <s v="11/4/2023"/>
    <s v="12/18/2024"/>
    <x v="2"/>
    <n v="205"/>
    <x v="4"/>
    <n v="3"/>
    <n v="2"/>
    <b v="1"/>
    <n v="420"/>
    <n v="24"/>
    <x v="6"/>
    <s v="Debit Card"/>
    <s v="Spanish"/>
    <n v="61"/>
    <n v="4.8"/>
    <b v="0"/>
    <x v="0"/>
    <n v="564"/>
    <s v="Desktop"/>
    <s v="45-54"/>
    <s v="Afternoon"/>
  </r>
  <r>
    <n v="4540"/>
    <s v="Cody"/>
    <s v="9/7/2023"/>
    <s v="11/25/2024"/>
    <x v="2"/>
    <n v="335"/>
    <x v="0"/>
    <n v="3"/>
    <n v="6"/>
    <b v="1"/>
    <n v="75"/>
    <n v="177"/>
    <x v="2"/>
    <s v="PayPal"/>
    <s v="Hindi"/>
    <n v="73"/>
    <n v="3.9"/>
    <b v="1"/>
    <x v="0"/>
    <n v="1702"/>
    <s v="Desktop"/>
    <s v="18-24"/>
    <s v="Evening"/>
  </r>
  <r>
    <n v="8264"/>
    <s v="Valerie"/>
    <s v="5/25/2024"/>
    <s v="11/22/2024"/>
    <x v="2"/>
    <n v="449"/>
    <x v="4"/>
    <n v="5"/>
    <n v="6"/>
    <b v="0"/>
    <n v="683"/>
    <n v="85"/>
    <x v="5"/>
    <s v="Debit Card"/>
    <s v="Mandarin"/>
    <n v="25"/>
    <n v="4.2"/>
    <b v="1"/>
    <x v="0"/>
    <n v="249"/>
    <s v="Laptop"/>
    <s v="25-34"/>
    <s v="Afternoon"/>
  </r>
  <r>
    <n v="7448"/>
    <s v="Jennifer"/>
    <s v="4/10/2023"/>
    <s v="12/7/2024"/>
    <x v="0"/>
    <n v="453"/>
    <x v="3"/>
    <n v="1"/>
    <n v="5"/>
    <b v="1"/>
    <n v="487"/>
    <n v="128"/>
    <x v="3"/>
    <s v="Cryptocurrency"/>
    <s v="Mandarin"/>
    <n v="41"/>
    <n v="4.5"/>
    <b v="1"/>
    <x v="0"/>
    <n v="30"/>
    <s v="Smartphone"/>
    <s v="18-24"/>
    <s v="Evening"/>
  </r>
  <r>
    <n v="1123"/>
    <s v="Tanya"/>
    <s v="10/25/2024"/>
    <s v="11/21/2024"/>
    <x v="0"/>
    <n v="252"/>
    <x v="0"/>
    <n v="1"/>
    <n v="1"/>
    <b v="1"/>
    <n v="968"/>
    <n v="197"/>
    <x v="3"/>
    <s v="Debit Card"/>
    <s v="Hindi"/>
    <n v="46"/>
    <n v="4"/>
    <b v="0"/>
    <x v="0"/>
    <n v="3842"/>
    <s v="Tablet"/>
    <s v="18-24"/>
    <s v="Afternoon"/>
  </r>
  <r>
    <n v="4103"/>
    <s v="Daniel"/>
    <s v="10/30/2024"/>
    <s v="11/25/2024"/>
    <x v="1"/>
    <n v="379"/>
    <x v="4"/>
    <n v="2"/>
    <n v="1"/>
    <b v="1"/>
    <n v="632"/>
    <n v="82"/>
    <x v="0"/>
    <s v="Credit Card"/>
    <s v="Spanish"/>
    <n v="29"/>
    <n v="3.2"/>
    <b v="1"/>
    <x v="0"/>
    <n v="1299"/>
    <s v="Desktop"/>
    <s v="25-34"/>
    <s v="Afternoon"/>
  </r>
  <r>
    <n v="2904"/>
    <s v="Troy"/>
    <s v="2/17/2024"/>
    <s v="12/1/2024"/>
    <x v="0"/>
    <n v="280"/>
    <x v="6"/>
    <n v="3"/>
    <n v="1"/>
    <b v="0"/>
    <n v="188"/>
    <n v="103"/>
    <x v="5"/>
    <s v="Cryptocurrency"/>
    <s v="English"/>
    <n v="80"/>
    <n v="4.8"/>
    <b v="0"/>
    <x v="0"/>
    <n v="2346"/>
    <s v="Smart TV"/>
    <s v="55+"/>
    <s v="Morning"/>
  </r>
  <r>
    <n v="5634"/>
    <s v="Emily"/>
    <s v="4/6/2024"/>
    <s v="11/24/2024"/>
    <x v="0"/>
    <n v="187"/>
    <x v="4"/>
    <n v="3"/>
    <n v="3"/>
    <b v="0"/>
    <n v="987"/>
    <n v="166"/>
    <x v="4"/>
    <s v="PayPal"/>
    <s v="Spanish"/>
    <n v="24"/>
    <n v="4.7"/>
    <b v="0"/>
    <x v="0"/>
    <n v="215"/>
    <s v="Desktop"/>
    <s v="55+"/>
    <s v="Evening"/>
  </r>
  <r>
    <n v="5360"/>
    <s v="Elizabeth"/>
    <s v="9/23/2023"/>
    <s v="12/2/2024"/>
    <x v="0"/>
    <n v="373"/>
    <x v="0"/>
    <n v="2"/>
    <n v="1"/>
    <b v="1"/>
    <n v="925"/>
    <n v="12"/>
    <x v="2"/>
    <s v="PayPal"/>
    <s v="Hindi"/>
    <n v="22"/>
    <n v="4.2"/>
    <b v="1"/>
    <x v="0"/>
    <n v="3062"/>
    <s v="Laptop"/>
    <s v="35-44"/>
    <s v="Morning"/>
  </r>
  <r>
    <n v="8571"/>
    <s v="Brian"/>
    <s v="5/28/2023"/>
    <s v="12/15/2024"/>
    <x v="2"/>
    <n v="482"/>
    <x v="0"/>
    <n v="2"/>
    <n v="5"/>
    <b v="1"/>
    <n v="838"/>
    <n v="159"/>
    <x v="1"/>
    <s v="Debit Card"/>
    <s v="French"/>
    <n v="39"/>
    <n v="4.8"/>
    <b v="0"/>
    <x v="0"/>
    <n v="2978"/>
    <s v="Tablet"/>
    <s v="45-54"/>
    <s v="Morning"/>
  </r>
  <r>
    <n v="9439"/>
    <s v="Claire"/>
    <s v="11/15/2023"/>
    <s v="12/11/2024"/>
    <x v="1"/>
    <n v="360"/>
    <x v="2"/>
    <n v="3"/>
    <n v="4"/>
    <b v="0"/>
    <n v="295"/>
    <n v="55"/>
    <x v="1"/>
    <s v="Credit Card"/>
    <s v="Mandarin"/>
    <n v="31"/>
    <n v="3.7"/>
    <b v="0"/>
    <x v="0"/>
    <n v="1984"/>
    <s v="Tablet"/>
    <s v="25-34"/>
    <s v="Evening"/>
  </r>
  <r>
    <n v="8356"/>
    <s v="Samuel"/>
    <s v="1/16/2023"/>
    <s v="12/14/2024"/>
    <x v="2"/>
    <n v="463"/>
    <x v="5"/>
    <n v="2"/>
    <n v="1"/>
    <b v="0"/>
    <n v="844"/>
    <n v="98"/>
    <x v="2"/>
    <s v="Cryptocurrency"/>
    <s v="English"/>
    <n v="15"/>
    <n v="3.6"/>
    <b v="1"/>
    <x v="0"/>
    <n v="945"/>
    <s v="Smartphone"/>
    <s v="55+"/>
    <s v="Afternoon"/>
  </r>
  <r>
    <n v="2039"/>
    <s v="Caroline"/>
    <s v="1/2/2023"/>
    <s v="12/2/2024"/>
    <x v="2"/>
    <n v="13"/>
    <x v="6"/>
    <n v="3"/>
    <n v="5"/>
    <b v="0"/>
    <n v="378"/>
    <n v="123"/>
    <x v="3"/>
    <s v="Credit Card"/>
    <s v="German"/>
    <n v="3"/>
    <n v="4.2"/>
    <b v="0"/>
    <x v="0"/>
    <n v="4134"/>
    <s v="Desktop"/>
    <s v="25-34"/>
    <s v="Late Night"/>
  </r>
  <r>
    <n v="2613"/>
    <s v="Benjamin"/>
    <s v="2/7/2023"/>
    <s v="12/16/2024"/>
    <x v="0"/>
    <n v="129"/>
    <x v="3"/>
    <n v="4"/>
    <n v="5"/>
    <b v="0"/>
    <n v="439"/>
    <n v="10"/>
    <x v="2"/>
    <s v="Credit Card"/>
    <s v="French"/>
    <n v="11"/>
    <n v="3.7"/>
    <b v="0"/>
    <x v="0"/>
    <n v="3741"/>
    <s v="Tablet"/>
    <s v="35-44"/>
    <s v="Morning"/>
  </r>
  <r>
    <n v="8226"/>
    <s v="Matthew"/>
    <s v="5/2/2024"/>
    <s v="11/23/2024"/>
    <x v="0"/>
    <n v="290"/>
    <x v="1"/>
    <n v="5"/>
    <n v="5"/>
    <b v="0"/>
    <n v="84"/>
    <n v="52"/>
    <x v="1"/>
    <s v="Debit Card"/>
    <s v="Hindi"/>
    <n v="91"/>
    <n v="3.1"/>
    <b v="1"/>
    <x v="0"/>
    <n v="1408"/>
    <s v="Desktop"/>
    <s v="45-54"/>
    <s v="Afternoon"/>
  </r>
  <r>
    <n v="1425"/>
    <s v="Yolanda"/>
    <s v="9/2/2024"/>
    <s v="11/25/2024"/>
    <x v="0"/>
    <n v="50"/>
    <x v="0"/>
    <n v="2"/>
    <n v="3"/>
    <b v="1"/>
    <n v="502"/>
    <n v="5"/>
    <x v="3"/>
    <s v="Debit Card"/>
    <s v="Hindi"/>
    <n v="96"/>
    <n v="4.4000000000000004"/>
    <b v="1"/>
    <x v="0"/>
    <n v="1917"/>
    <s v="Tablet"/>
    <s v="55+"/>
    <s v="Afternoon"/>
  </r>
  <r>
    <n v="4479"/>
    <s v="Amber"/>
    <s v="11/6/2024"/>
    <s v="12/6/2024"/>
    <x v="2"/>
    <n v="241"/>
    <x v="6"/>
    <n v="3"/>
    <n v="2"/>
    <b v="1"/>
    <n v="549"/>
    <n v="158"/>
    <x v="3"/>
    <s v="Debit Card"/>
    <s v="Mandarin"/>
    <n v="96"/>
    <n v="3.1"/>
    <b v="1"/>
    <x v="0"/>
    <n v="1986"/>
    <s v="Smartphone"/>
    <s v="25-34"/>
    <s v="Morning"/>
  </r>
  <r>
    <n v="3393"/>
    <s v="William"/>
    <s v="1/26/2024"/>
    <s v="11/28/2024"/>
    <x v="0"/>
    <n v="383"/>
    <x v="4"/>
    <n v="3"/>
    <n v="2"/>
    <b v="1"/>
    <n v="699"/>
    <n v="174"/>
    <x v="6"/>
    <s v="Credit Card"/>
    <s v="French"/>
    <n v="13"/>
    <n v="3.8"/>
    <b v="1"/>
    <x v="0"/>
    <n v="3254"/>
    <s v="Smartphone"/>
    <s v="18-24"/>
    <s v="Afternoon"/>
  </r>
  <r>
    <n v="8528"/>
    <s v="Dawn"/>
    <s v="11/16/2024"/>
    <s v="11/29/2024"/>
    <x v="0"/>
    <n v="384"/>
    <x v="2"/>
    <n v="5"/>
    <n v="1"/>
    <b v="0"/>
    <n v="423"/>
    <n v="110"/>
    <x v="6"/>
    <s v="Credit Card"/>
    <s v="Mandarin"/>
    <n v="61"/>
    <n v="4.7"/>
    <b v="1"/>
    <x v="0"/>
    <n v="3648"/>
    <s v="Smartphone"/>
    <s v="45-54"/>
    <s v="Morning"/>
  </r>
  <r>
    <n v="9372"/>
    <s v="Matthew"/>
    <s v="2/17/2023"/>
    <s v="12/4/2024"/>
    <x v="0"/>
    <n v="302"/>
    <x v="4"/>
    <n v="1"/>
    <n v="1"/>
    <b v="1"/>
    <n v="964"/>
    <n v="165"/>
    <x v="6"/>
    <s v="Cryptocurrency"/>
    <s v="English"/>
    <n v="47"/>
    <n v="4.4000000000000004"/>
    <b v="0"/>
    <x v="0"/>
    <n v="3552"/>
    <s v="Smart TV"/>
    <s v="55+"/>
    <s v="Evening"/>
  </r>
  <r>
    <n v="5469"/>
    <s v="Jose"/>
    <s v="2/19/2024"/>
    <s v="12/5/2024"/>
    <x v="2"/>
    <n v="24"/>
    <x v="2"/>
    <n v="2"/>
    <n v="1"/>
    <b v="0"/>
    <n v="742"/>
    <n v="150"/>
    <x v="0"/>
    <s v="Credit Card"/>
    <s v="French"/>
    <n v="57"/>
    <n v="3"/>
    <b v="0"/>
    <x v="0"/>
    <n v="150"/>
    <s v="Smart TV"/>
    <s v="18-24"/>
    <s v="Morning"/>
  </r>
  <r>
    <n v="2603"/>
    <s v="Peter"/>
    <s v="5/18/2024"/>
    <s v="11/20/2024"/>
    <x v="1"/>
    <n v="416"/>
    <x v="6"/>
    <n v="3"/>
    <n v="5"/>
    <b v="0"/>
    <n v="97"/>
    <n v="172"/>
    <x v="0"/>
    <s v="Credit Card"/>
    <s v="Spanish"/>
    <n v="89"/>
    <n v="4.3"/>
    <b v="1"/>
    <x v="0"/>
    <n v="786"/>
    <s v="Smart TV"/>
    <s v="18-24"/>
    <s v="Afternoon"/>
  </r>
  <r>
    <n v="5306"/>
    <s v="Sandra"/>
    <s v="9/10/2023"/>
    <s v="12/9/2024"/>
    <x v="2"/>
    <n v="272"/>
    <x v="5"/>
    <n v="5"/>
    <n v="1"/>
    <b v="1"/>
    <n v="735"/>
    <n v="74"/>
    <x v="5"/>
    <s v="Credit Card"/>
    <s v="English"/>
    <n v="90"/>
    <n v="3.8"/>
    <b v="1"/>
    <x v="0"/>
    <n v="1808"/>
    <s v="Tablet"/>
    <s v="25-34"/>
    <s v="Late Night"/>
  </r>
  <r>
    <n v="7869"/>
    <s v="Dawn"/>
    <s v="5/23/2024"/>
    <s v="12/1/2024"/>
    <x v="2"/>
    <n v="294"/>
    <x v="1"/>
    <n v="3"/>
    <n v="6"/>
    <b v="0"/>
    <n v="709"/>
    <n v="181"/>
    <x v="5"/>
    <s v="Cryptocurrency"/>
    <s v="Spanish"/>
    <n v="39"/>
    <n v="3.2"/>
    <b v="1"/>
    <x v="0"/>
    <n v="3091"/>
    <s v="Laptop"/>
    <s v="45-54"/>
    <s v="Evening"/>
  </r>
  <r>
    <n v="1699"/>
    <s v="John"/>
    <s v="9/13/2023"/>
    <s v="12/11/2024"/>
    <x v="2"/>
    <n v="18"/>
    <x v="3"/>
    <n v="4"/>
    <n v="2"/>
    <b v="0"/>
    <n v="882"/>
    <n v="1"/>
    <x v="6"/>
    <s v="Credit Card"/>
    <s v="Spanish"/>
    <n v="100"/>
    <n v="4.7"/>
    <b v="1"/>
    <x v="0"/>
    <n v="3697"/>
    <s v="Desktop"/>
    <s v="25-34"/>
    <s v="Evening"/>
  </r>
  <r>
    <n v="3214"/>
    <s v="Cynthia"/>
    <s v="7/14/2024"/>
    <s v="12/12/2024"/>
    <x v="2"/>
    <n v="409"/>
    <x v="0"/>
    <n v="1"/>
    <n v="2"/>
    <b v="1"/>
    <n v="131"/>
    <n v="85"/>
    <x v="5"/>
    <s v="Cryptocurrency"/>
    <s v="French"/>
    <n v="95"/>
    <n v="4.3"/>
    <b v="1"/>
    <x v="0"/>
    <n v="4835"/>
    <s v="Laptop"/>
    <s v="18-24"/>
    <s v="Afternoon"/>
  </r>
  <r>
    <n v="1050"/>
    <s v="Mary"/>
    <s v="4/13/2024"/>
    <s v="11/29/2024"/>
    <x v="1"/>
    <n v="290"/>
    <x v="6"/>
    <n v="4"/>
    <n v="4"/>
    <b v="0"/>
    <n v="305"/>
    <n v="112"/>
    <x v="0"/>
    <s v="PayPal"/>
    <s v="Spanish"/>
    <n v="57"/>
    <n v="4.5"/>
    <b v="0"/>
    <x v="0"/>
    <n v="2023"/>
    <s v="Desktop"/>
    <s v="45-54"/>
    <s v="Morning"/>
  </r>
  <r>
    <n v="3325"/>
    <s v="Tiffany"/>
    <s v="10/10/2024"/>
    <s v="11/30/2024"/>
    <x v="2"/>
    <n v="102"/>
    <x v="1"/>
    <n v="5"/>
    <n v="3"/>
    <b v="0"/>
    <n v="456"/>
    <n v="52"/>
    <x v="5"/>
    <s v="Debit Card"/>
    <s v="French"/>
    <n v="32"/>
    <n v="4.9000000000000004"/>
    <b v="1"/>
    <x v="0"/>
    <n v="1005"/>
    <s v="Tablet"/>
    <s v="25-34"/>
    <s v="Evening"/>
  </r>
  <r>
    <n v="1970"/>
    <s v="Michael"/>
    <s v="9/21/2023"/>
    <s v="12/2/2024"/>
    <x v="2"/>
    <n v="119"/>
    <x v="2"/>
    <n v="2"/>
    <n v="1"/>
    <b v="1"/>
    <n v="385"/>
    <n v="82"/>
    <x v="4"/>
    <s v="Cryptocurrency"/>
    <s v="English"/>
    <n v="87"/>
    <n v="3.3"/>
    <b v="0"/>
    <x v="0"/>
    <n v="876"/>
    <s v="Tablet"/>
    <s v="35-44"/>
    <s v="Afternoon"/>
  </r>
  <r>
    <n v="6272"/>
    <s v="Caitlin"/>
    <s v="7/25/2023"/>
    <s v="12/18/2024"/>
    <x v="1"/>
    <n v="87"/>
    <x v="0"/>
    <n v="3"/>
    <n v="6"/>
    <b v="1"/>
    <n v="213"/>
    <n v="98"/>
    <x v="1"/>
    <s v="Debit Card"/>
    <s v="Mandarin"/>
    <n v="84"/>
    <n v="4.7"/>
    <b v="0"/>
    <x v="0"/>
    <n v="2089"/>
    <s v="Tablet"/>
    <s v="25-34"/>
    <s v="Afternoon"/>
  </r>
  <r>
    <n v="4745"/>
    <s v="Charles"/>
    <s v="7/3/2023"/>
    <s v="11/30/2024"/>
    <x v="0"/>
    <n v="273"/>
    <x v="1"/>
    <n v="5"/>
    <n v="1"/>
    <b v="1"/>
    <n v="830"/>
    <n v="178"/>
    <x v="0"/>
    <s v="Cryptocurrency"/>
    <s v="French"/>
    <n v="37"/>
    <n v="3.7"/>
    <b v="1"/>
    <x v="0"/>
    <n v="772"/>
    <s v="Smartphone"/>
    <s v="55+"/>
    <s v="Evening"/>
  </r>
  <r>
    <n v="8867"/>
    <s v="Derek"/>
    <s v="6/3/2023"/>
    <s v="11/21/2024"/>
    <x v="2"/>
    <n v="281"/>
    <x v="5"/>
    <n v="1"/>
    <n v="2"/>
    <b v="1"/>
    <n v="601"/>
    <n v="75"/>
    <x v="6"/>
    <s v="Credit Card"/>
    <s v="German"/>
    <n v="92"/>
    <n v="4.5"/>
    <b v="0"/>
    <x v="0"/>
    <n v="373"/>
    <s v="Smart TV"/>
    <s v="45-54"/>
    <s v="Morning"/>
  </r>
  <r>
    <n v="4901"/>
    <s v="Rebecca"/>
    <s v="1/12/2023"/>
    <s v="12/18/2024"/>
    <x v="0"/>
    <n v="115"/>
    <x v="3"/>
    <n v="2"/>
    <n v="3"/>
    <b v="0"/>
    <n v="843"/>
    <n v="153"/>
    <x v="6"/>
    <s v="PayPal"/>
    <s v="Mandarin"/>
    <n v="6"/>
    <n v="3.3"/>
    <b v="1"/>
    <x v="0"/>
    <n v="3425"/>
    <s v="Tablet"/>
    <s v="25-34"/>
    <s v="Morning"/>
  </r>
  <r>
    <n v="9575"/>
    <s v="John"/>
    <s v="2/25/2023"/>
    <s v="12/13/2024"/>
    <x v="1"/>
    <n v="483"/>
    <x v="4"/>
    <n v="2"/>
    <n v="6"/>
    <b v="0"/>
    <n v="386"/>
    <n v="192"/>
    <x v="4"/>
    <s v="PayPal"/>
    <s v="French"/>
    <n v="95"/>
    <n v="4.5999999999999996"/>
    <b v="1"/>
    <x v="0"/>
    <n v="4422"/>
    <s v="Desktop"/>
    <s v="55+"/>
    <s v="Late Night"/>
  </r>
  <r>
    <n v="4471"/>
    <s v="Jordan"/>
    <s v="3/31/2024"/>
    <s v="12/11/2024"/>
    <x v="1"/>
    <n v="129"/>
    <x v="1"/>
    <n v="5"/>
    <n v="3"/>
    <b v="0"/>
    <n v="291"/>
    <n v="37"/>
    <x v="3"/>
    <s v="Credit Card"/>
    <s v="Mandarin"/>
    <n v="51"/>
    <n v="3.8"/>
    <b v="0"/>
    <x v="0"/>
    <n v="4980"/>
    <s v="Tablet"/>
    <s v="25-34"/>
    <s v="Morning"/>
  </r>
  <r>
    <n v="1385"/>
    <s v="Norman"/>
    <s v="10/3/2024"/>
    <s v="12/10/2024"/>
    <x v="1"/>
    <n v="292"/>
    <x v="1"/>
    <n v="4"/>
    <n v="3"/>
    <b v="0"/>
    <n v="198"/>
    <n v="195"/>
    <x v="1"/>
    <s v="Credit Card"/>
    <s v="English"/>
    <n v="55"/>
    <n v="4.9000000000000004"/>
    <b v="1"/>
    <x v="0"/>
    <n v="1367"/>
    <s v="Tablet"/>
    <s v="35-44"/>
    <s v="Late Night"/>
  </r>
  <r>
    <n v="4302"/>
    <s v="Lori"/>
    <s v="2/16/2023"/>
    <s v="12/10/2024"/>
    <x v="1"/>
    <n v="307"/>
    <x v="4"/>
    <n v="3"/>
    <n v="1"/>
    <b v="0"/>
    <n v="919"/>
    <n v="175"/>
    <x v="3"/>
    <s v="Debit Card"/>
    <s v="English"/>
    <n v="22"/>
    <n v="4"/>
    <b v="1"/>
    <x v="0"/>
    <n v="2728"/>
    <s v="Desktop"/>
    <s v="35-44"/>
    <s v="Late Night"/>
  </r>
  <r>
    <n v="4738"/>
    <s v="Katrina"/>
    <s v="11/5/2023"/>
    <s v="12/4/2024"/>
    <x v="2"/>
    <n v="306"/>
    <x v="1"/>
    <n v="5"/>
    <n v="6"/>
    <b v="1"/>
    <n v="483"/>
    <n v="5"/>
    <x v="2"/>
    <s v="Debit Card"/>
    <s v="Hindi"/>
    <n v="56"/>
    <n v="4.7"/>
    <b v="0"/>
    <x v="0"/>
    <n v="1556"/>
    <s v="Tablet"/>
    <s v="35-44"/>
    <s v="Evening"/>
  </r>
  <r>
    <n v="2441"/>
    <s v="Dawn"/>
    <s v="5/28/2023"/>
    <s v="12/14/2024"/>
    <x v="1"/>
    <n v="71"/>
    <x v="2"/>
    <n v="3"/>
    <n v="2"/>
    <b v="1"/>
    <n v="645"/>
    <n v="5"/>
    <x v="4"/>
    <s v="PayPal"/>
    <s v="Mandarin"/>
    <n v="66"/>
    <n v="3.9"/>
    <b v="0"/>
    <x v="0"/>
    <n v="4566"/>
    <s v="Tablet"/>
    <s v="25-34"/>
    <s v="Late Night"/>
  </r>
  <r>
    <n v="6546"/>
    <s v="Shannon"/>
    <s v="12/26/2023"/>
    <s v="12/8/2024"/>
    <x v="2"/>
    <n v="253"/>
    <x v="2"/>
    <n v="1"/>
    <n v="2"/>
    <b v="1"/>
    <n v="653"/>
    <n v="53"/>
    <x v="0"/>
    <s v="PayPal"/>
    <s v="Hindi"/>
    <n v="43"/>
    <n v="4.0999999999999996"/>
    <b v="1"/>
    <x v="0"/>
    <n v="2969"/>
    <s v="Laptop"/>
    <s v="35-44"/>
    <s v="Evening"/>
  </r>
  <r>
    <n v="5459"/>
    <s v="Eric"/>
    <s v="4/13/2024"/>
    <s v="12/13/2024"/>
    <x v="2"/>
    <n v="68"/>
    <x v="4"/>
    <n v="5"/>
    <n v="2"/>
    <b v="0"/>
    <n v="727"/>
    <n v="5"/>
    <x v="5"/>
    <s v="Cryptocurrency"/>
    <s v="French"/>
    <n v="8"/>
    <n v="4.5999999999999996"/>
    <b v="0"/>
    <x v="0"/>
    <n v="3421"/>
    <s v="Smart TV"/>
    <s v="45-54"/>
    <s v="Late Night"/>
  </r>
  <r>
    <n v="7051"/>
    <s v="Amber"/>
    <s v="5/14/2023"/>
    <s v="12/16/2024"/>
    <x v="0"/>
    <n v="366"/>
    <x v="1"/>
    <n v="1"/>
    <n v="1"/>
    <b v="1"/>
    <n v="257"/>
    <n v="46"/>
    <x v="5"/>
    <s v="Debit Card"/>
    <s v="French"/>
    <n v="7"/>
    <n v="4.5"/>
    <b v="1"/>
    <x v="0"/>
    <n v="2535"/>
    <s v="Tablet"/>
    <s v="25-34"/>
    <s v="Evening"/>
  </r>
  <r>
    <n v="6671"/>
    <s v="Robert"/>
    <s v="2/21/2024"/>
    <s v="12/11/2024"/>
    <x v="2"/>
    <n v="166"/>
    <x v="6"/>
    <n v="4"/>
    <n v="1"/>
    <b v="0"/>
    <n v="208"/>
    <n v="39"/>
    <x v="5"/>
    <s v="PayPal"/>
    <s v="Spanish"/>
    <n v="53"/>
    <n v="5"/>
    <b v="1"/>
    <x v="0"/>
    <n v="290"/>
    <s v="Smartphone"/>
    <s v="35-44"/>
    <s v="Evening"/>
  </r>
  <r>
    <n v="6013"/>
    <s v="Destiny"/>
    <s v="8/23/2024"/>
    <s v="12/3/2024"/>
    <x v="2"/>
    <n v="136"/>
    <x v="5"/>
    <n v="2"/>
    <n v="4"/>
    <b v="1"/>
    <n v="471"/>
    <n v="91"/>
    <x v="1"/>
    <s v="Debit Card"/>
    <s v="Mandarin"/>
    <n v="70"/>
    <n v="4.4000000000000004"/>
    <b v="0"/>
    <x v="0"/>
    <n v="756"/>
    <s v="Tablet"/>
    <s v="25-34"/>
    <s v="Afternoon"/>
  </r>
  <r>
    <n v="9996"/>
    <s v="Pamela"/>
    <s v="7/21/2024"/>
    <s v="12/9/2024"/>
    <x v="0"/>
    <n v="358"/>
    <x v="5"/>
    <n v="3"/>
    <n v="2"/>
    <b v="1"/>
    <n v="512"/>
    <n v="153"/>
    <x v="2"/>
    <s v="Credit Card"/>
    <s v="Hindi"/>
    <n v="70"/>
    <n v="3.3"/>
    <b v="1"/>
    <x v="0"/>
    <n v="947"/>
    <s v="Smart TV"/>
    <s v="18-24"/>
    <s v="Late Night"/>
  </r>
  <r>
    <n v="4851"/>
    <s v="Nicole"/>
    <s v="3/10/2023"/>
    <s v="12/16/2024"/>
    <x v="2"/>
    <n v="399"/>
    <x v="1"/>
    <n v="1"/>
    <n v="2"/>
    <b v="0"/>
    <n v="355"/>
    <n v="181"/>
    <x v="0"/>
    <s v="Credit Card"/>
    <s v="Hindi"/>
    <n v="79"/>
    <n v="3.4"/>
    <b v="1"/>
    <x v="0"/>
    <n v="2138"/>
    <s v="Desktop"/>
    <s v="45-54"/>
    <s v="Late Night"/>
  </r>
  <r>
    <n v="2498"/>
    <s v="Timothy"/>
    <s v="10/12/2023"/>
    <s v="12/7/2024"/>
    <x v="1"/>
    <n v="285"/>
    <x v="6"/>
    <n v="1"/>
    <n v="5"/>
    <b v="0"/>
    <n v="634"/>
    <n v="168"/>
    <x v="0"/>
    <s v="Cryptocurrency"/>
    <s v="German"/>
    <n v="76"/>
    <n v="3.3"/>
    <b v="1"/>
    <x v="0"/>
    <n v="3151"/>
    <s v="Desktop"/>
    <s v="45-54"/>
    <s v="Afternoon"/>
  </r>
  <r>
    <n v="6208"/>
    <s v="Alexandra"/>
    <s v="7/19/2023"/>
    <s v="12/17/2024"/>
    <x v="0"/>
    <n v="424"/>
    <x v="4"/>
    <n v="2"/>
    <n v="3"/>
    <b v="0"/>
    <n v="942"/>
    <n v="127"/>
    <x v="5"/>
    <s v="PayPal"/>
    <s v="English"/>
    <n v="95"/>
    <n v="4.8"/>
    <b v="1"/>
    <x v="0"/>
    <n v="670"/>
    <s v="Smart TV"/>
    <s v="45-54"/>
    <s v="Afternoon"/>
  </r>
  <r>
    <n v="7171"/>
    <s v="Patricia"/>
    <s v="1/30/2024"/>
    <s v="11/26/2024"/>
    <x v="1"/>
    <n v="467"/>
    <x v="0"/>
    <n v="1"/>
    <n v="3"/>
    <b v="1"/>
    <n v="350"/>
    <n v="134"/>
    <x v="5"/>
    <s v="Debit Card"/>
    <s v="English"/>
    <n v="1"/>
    <n v="3.9"/>
    <b v="0"/>
    <x v="0"/>
    <n v="3037"/>
    <s v="Smartphone"/>
    <s v="25-34"/>
    <s v="Afternoon"/>
  </r>
  <r>
    <n v="7667"/>
    <s v="Katrina"/>
    <s v="1/5/2023"/>
    <s v="12/17/2024"/>
    <x v="2"/>
    <n v="443"/>
    <x v="6"/>
    <n v="1"/>
    <n v="3"/>
    <b v="0"/>
    <n v="326"/>
    <n v="59"/>
    <x v="5"/>
    <s v="PayPal"/>
    <s v="Hindi"/>
    <n v="57"/>
    <n v="3.9"/>
    <b v="0"/>
    <x v="0"/>
    <n v="3712"/>
    <s v="Desktop"/>
    <s v="35-44"/>
    <s v="Late Night"/>
  </r>
  <r>
    <n v="4912"/>
    <s v="Andrea"/>
    <s v="10/4/2023"/>
    <s v="12/1/2024"/>
    <x v="2"/>
    <n v="214"/>
    <x v="2"/>
    <n v="1"/>
    <n v="3"/>
    <b v="0"/>
    <n v="61"/>
    <n v="148"/>
    <x v="2"/>
    <s v="Cryptocurrency"/>
    <s v="German"/>
    <n v="95"/>
    <n v="4.0999999999999996"/>
    <b v="1"/>
    <x v="0"/>
    <n v="2029"/>
    <s v="Smartphone"/>
    <s v="45-54"/>
    <s v="Late Night"/>
  </r>
  <r>
    <n v="7975"/>
    <s v="Suzanne"/>
    <s v="10/3/2023"/>
    <s v="11/22/2024"/>
    <x v="2"/>
    <n v="437"/>
    <x v="4"/>
    <n v="2"/>
    <n v="2"/>
    <b v="1"/>
    <n v="328"/>
    <n v="170"/>
    <x v="6"/>
    <s v="Debit Card"/>
    <s v="English"/>
    <n v="25"/>
    <n v="3.6"/>
    <b v="0"/>
    <x v="0"/>
    <n v="2406"/>
    <s v="Smart TV"/>
    <s v="25-34"/>
    <s v="Late Night"/>
  </r>
  <r>
    <n v="6804"/>
    <s v="Benjamin"/>
    <s v="2/11/2023"/>
    <s v="12/10/2024"/>
    <x v="2"/>
    <n v="419"/>
    <x v="1"/>
    <n v="2"/>
    <n v="1"/>
    <b v="0"/>
    <n v="591"/>
    <n v="166"/>
    <x v="4"/>
    <s v="PayPal"/>
    <s v="German"/>
    <n v="26"/>
    <n v="3.5"/>
    <b v="1"/>
    <x v="0"/>
    <n v="3264"/>
    <s v="Desktop"/>
    <s v="55+"/>
    <s v="Late Night"/>
  </r>
  <r>
    <n v="3877"/>
    <s v="Shannon"/>
    <s v="7/15/2024"/>
    <s v="11/24/2024"/>
    <x v="1"/>
    <n v="129"/>
    <x v="0"/>
    <n v="2"/>
    <n v="5"/>
    <b v="0"/>
    <n v="527"/>
    <n v="153"/>
    <x v="4"/>
    <s v="PayPal"/>
    <s v="German"/>
    <n v="0"/>
    <n v="4.5999999999999996"/>
    <b v="0"/>
    <x v="0"/>
    <n v="1135"/>
    <s v="Tablet"/>
    <s v="25-34"/>
    <s v="Late Night"/>
  </r>
  <r>
    <n v="8768"/>
    <s v="Stephen"/>
    <s v="11/9/2024"/>
    <s v="12/1/2024"/>
    <x v="2"/>
    <n v="75"/>
    <x v="2"/>
    <n v="5"/>
    <n v="1"/>
    <b v="1"/>
    <n v="115"/>
    <n v="122"/>
    <x v="4"/>
    <s v="Debit Card"/>
    <s v="Hindi"/>
    <n v="86"/>
    <n v="3.5"/>
    <b v="0"/>
    <x v="0"/>
    <n v="3761"/>
    <s v="Tablet"/>
    <s v="25-34"/>
    <s v="Evening"/>
  </r>
  <r>
    <n v="1420"/>
    <s v="Courtney"/>
    <s v="10/3/2024"/>
    <s v="12/5/2024"/>
    <x v="0"/>
    <n v="346"/>
    <x v="3"/>
    <n v="5"/>
    <n v="5"/>
    <b v="1"/>
    <n v="732"/>
    <n v="144"/>
    <x v="6"/>
    <s v="PayPal"/>
    <s v="French"/>
    <n v="73"/>
    <n v="4.9000000000000004"/>
    <b v="0"/>
    <x v="0"/>
    <n v="3633"/>
    <s v="Tablet"/>
    <s v="55+"/>
    <s v="Late Night"/>
  </r>
  <r>
    <n v="2306"/>
    <s v="Daniel"/>
    <s v="5/11/2023"/>
    <s v="12/1/2024"/>
    <x v="1"/>
    <n v="480"/>
    <x v="4"/>
    <n v="4"/>
    <n v="6"/>
    <b v="1"/>
    <n v="509"/>
    <n v="12"/>
    <x v="1"/>
    <s v="Credit Card"/>
    <s v="English"/>
    <n v="43"/>
    <n v="3.1"/>
    <b v="0"/>
    <x v="0"/>
    <n v="3308"/>
    <s v="Smartphone"/>
    <s v="25-34"/>
    <s v="Evening"/>
  </r>
  <r>
    <n v="2079"/>
    <s v="Janet"/>
    <s v="6/25/2024"/>
    <s v="12/2/2024"/>
    <x v="1"/>
    <n v="188"/>
    <x v="4"/>
    <n v="2"/>
    <n v="2"/>
    <b v="1"/>
    <n v="655"/>
    <n v="16"/>
    <x v="0"/>
    <s v="PayPal"/>
    <s v="English"/>
    <n v="50"/>
    <n v="3.3"/>
    <b v="1"/>
    <x v="0"/>
    <n v="1311"/>
    <s v="Laptop"/>
    <s v="35-44"/>
    <s v="Late Night"/>
  </r>
  <r>
    <n v="3554"/>
    <s v="Phyllis"/>
    <s v="2/28/2024"/>
    <s v="12/4/2024"/>
    <x v="0"/>
    <n v="420"/>
    <x v="1"/>
    <n v="4"/>
    <n v="1"/>
    <b v="0"/>
    <n v="399"/>
    <n v="45"/>
    <x v="0"/>
    <s v="Debit Card"/>
    <s v="French"/>
    <n v="52"/>
    <n v="4"/>
    <b v="0"/>
    <x v="0"/>
    <n v="4333"/>
    <s v="Desktop"/>
    <s v="25-34"/>
    <s v="Morning"/>
  </r>
  <r>
    <n v="7616"/>
    <s v="Amanda"/>
    <s v="6/10/2023"/>
    <s v="12/11/2024"/>
    <x v="2"/>
    <n v="204"/>
    <x v="4"/>
    <n v="3"/>
    <n v="5"/>
    <b v="0"/>
    <n v="597"/>
    <n v="118"/>
    <x v="5"/>
    <s v="Debit Card"/>
    <s v="English"/>
    <n v="60"/>
    <n v="3.1"/>
    <b v="1"/>
    <x v="0"/>
    <n v="4575"/>
    <s v="Smartphone"/>
    <s v="35-44"/>
    <s v="Evening"/>
  </r>
  <r>
    <n v="5650"/>
    <s v="Timothy"/>
    <s v="8/24/2023"/>
    <s v="12/8/2024"/>
    <x v="2"/>
    <n v="355"/>
    <x v="4"/>
    <n v="1"/>
    <n v="1"/>
    <b v="1"/>
    <n v="358"/>
    <n v="173"/>
    <x v="1"/>
    <s v="Cryptocurrency"/>
    <s v="Hindi"/>
    <n v="60"/>
    <n v="4.8"/>
    <b v="0"/>
    <x v="0"/>
    <n v="2448"/>
    <s v="Desktop"/>
    <s v="18-24"/>
    <s v="Afternoon"/>
  </r>
  <r>
    <n v="9385"/>
    <s v="Lynn"/>
    <s v="8/20/2024"/>
    <s v="12/3/2024"/>
    <x v="0"/>
    <n v="200"/>
    <x v="1"/>
    <n v="3"/>
    <n v="2"/>
    <b v="0"/>
    <n v="453"/>
    <n v="172"/>
    <x v="1"/>
    <s v="PayPal"/>
    <s v="English"/>
    <n v="1"/>
    <n v="4.4000000000000004"/>
    <b v="1"/>
    <x v="0"/>
    <n v="1072"/>
    <s v="Tablet"/>
    <s v="55+"/>
    <s v="Morning"/>
  </r>
  <r>
    <n v="2482"/>
    <s v="Courtney"/>
    <s v="3/26/2023"/>
    <s v="11/29/2024"/>
    <x v="0"/>
    <n v="178"/>
    <x v="0"/>
    <n v="2"/>
    <n v="2"/>
    <b v="1"/>
    <n v="378"/>
    <n v="117"/>
    <x v="3"/>
    <s v="Credit Card"/>
    <s v="Hindi"/>
    <n v="63"/>
    <n v="4.8"/>
    <b v="1"/>
    <x v="0"/>
    <n v="1784"/>
    <s v="Desktop"/>
    <s v="45-54"/>
    <s v="Evening"/>
  </r>
  <r>
    <n v="9017"/>
    <s v="Reginald"/>
    <s v="7/14/2024"/>
    <s v="12/11/2024"/>
    <x v="1"/>
    <n v="337"/>
    <x v="3"/>
    <n v="2"/>
    <n v="2"/>
    <b v="1"/>
    <n v="750"/>
    <n v="146"/>
    <x v="3"/>
    <s v="Credit Card"/>
    <s v="English"/>
    <n v="100"/>
    <n v="4.0999999999999996"/>
    <b v="1"/>
    <x v="0"/>
    <n v="3787"/>
    <s v="Desktop"/>
    <s v="35-44"/>
    <s v="Late Night"/>
  </r>
  <r>
    <n v="7001"/>
    <s v="Lori"/>
    <s v="8/8/2023"/>
    <s v="11/30/2024"/>
    <x v="1"/>
    <n v="24"/>
    <x v="1"/>
    <n v="4"/>
    <n v="4"/>
    <b v="0"/>
    <n v="30"/>
    <n v="20"/>
    <x v="2"/>
    <s v="Cryptocurrency"/>
    <s v="Hindi"/>
    <n v="98"/>
    <n v="3.9"/>
    <b v="0"/>
    <x v="0"/>
    <n v="4477"/>
    <s v="Laptop"/>
    <s v="18-24"/>
    <s v="Afternoon"/>
  </r>
  <r>
    <n v="2942"/>
    <s v="Jaclyn"/>
    <s v="2/9/2023"/>
    <s v="11/30/2024"/>
    <x v="1"/>
    <n v="167"/>
    <x v="2"/>
    <n v="5"/>
    <n v="5"/>
    <b v="0"/>
    <n v="127"/>
    <n v="138"/>
    <x v="2"/>
    <s v="Credit Card"/>
    <s v="Mandarin"/>
    <n v="66"/>
    <n v="4.7"/>
    <b v="1"/>
    <x v="0"/>
    <n v="711"/>
    <s v="Smart TV"/>
    <s v="35-44"/>
    <s v="Evening"/>
  </r>
  <r>
    <n v="8833"/>
    <s v="Cheryl"/>
    <s v="6/7/2024"/>
    <s v="12/11/2024"/>
    <x v="0"/>
    <n v="289"/>
    <x v="1"/>
    <n v="5"/>
    <n v="2"/>
    <b v="0"/>
    <n v="216"/>
    <n v="162"/>
    <x v="6"/>
    <s v="PayPal"/>
    <s v="Hindi"/>
    <n v="99"/>
    <n v="3.7"/>
    <b v="1"/>
    <x v="0"/>
    <n v="3711"/>
    <s v="Smart TV"/>
    <s v="55+"/>
    <s v="Late Night"/>
  </r>
  <r>
    <n v="8079"/>
    <s v="Jennifer"/>
    <s v="7/7/2023"/>
    <s v="12/13/2024"/>
    <x v="0"/>
    <n v="450"/>
    <x v="0"/>
    <n v="1"/>
    <n v="2"/>
    <b v="1"/>
    <n v="12"/>
    <n v="133"/>
    <x v="1"/>
    <s v="Debit Card"/>
    <s v="Hindi"/>
    <n v="100"/>
    <n v="3.4"/>
    <b v="0"/>
    <x v="0"/>
    <n v="2534"/>
    <s v="Tablet"/>
    <s v="35-44"/>
    <s v="Afternoon"/>
  </r>
  <r>
    <n v="3797"/>
    <s v="Jennifer"/>
    <s v="6/4/2024"/>
    <s v="12/17/2024"/>
    <x v="1"/>
    <n v="165"/>
    <x v="2"/>
    <n v="5"/>
    <n v="5"/>
    <b v="0"/>
    <n v="421"/>
    <n v="3"/>
    <x v="0"/>
    <s v="Cryptocurrency"/>
    <s v="English"/>
    <n v="96"/>
    <n v="4.5"/>
    <b v="1"/>
    <x v="0"/>
    <n v="2624"/>
    <s v="Desktop"/>
    <s v="55+"/>
    <s v="Evening"/>
  </r>
  <r>
    <n v="7268"/>
    <s v="Deborah"/>
    <s v="5/8/2023"/>
    <s v="12/17/2024"/>
    <x v="2"/>
    <n v="391"/>
    <x v="0"/>
    <n v="2"/>
    <n v="2"/>
    <b v="0"/>
    <n v="988"/>
    <n v="82"/>
    <x v="0"/>
    <s v="PayPal"/>
    <s v="German"/>
    <n v="73"/>
    <n v="3"/>
    <b v="1"/>
    <x v="0"/>
    <n v="3617"/>
    <s v="Smart TV"/>
    <s v="18-24"/>
    <s v="Morning"/>
  </r>
  <r>
    <n v="9803"/>
    <s v="Tina"/>
    <s v="7/14/2024"/>
    <s v="11/23/2024"/>
    <x v="1"/>
    <n v="318"/>
    <x v="1"/>
    <n v="2"/>
    <n v="1"/>
    <b v="0"/>
    <n v="376"/>
    <n v="44"/>
    <x v="0"/>
    <s v="Cryptocurrency"/>
    <s v="Mandarin"/>
    <n v="42"/>
    <n v="3.9"/>
    <b v="0"/>
    <x v="0"/>
    <n v="3078"/>
    <s v="Tablet"/>
    <s v="25-34"/>
    <s v="Morning"/>
  </r>
  <r>
    <n v="2165"/>
    <s v="Allison"/>
    <s v="6/22/2024"/>
    <s v="11/29/2024"/>
    <x v="2"/>
    <n v="157"/>
    <x v="3"/>
    <n v="2"/>
    <n v="2"/>
    <b v="0"/>
    <n v="542"/>
    <n v="80"/>
    <x v="4"/>
    <s v="PayPal"/>
    <s v="English"/>
    <n v="53"/>
    <n v="4.2"/>
    <b v="0"/>
    <x v="0"/>
    <n v="164"/>
    <s v="Smart TV"/>
    <s v="35-44"/>
    <s v="Evening"/>
  </r>
  <r>
    <n v="1528"/>
    <s v="Sara"/>
    <s v="1/10/2023"/>
    <s v="11/19/2024"/>
    <x v="1"/>
    <n v="25"/>
    <x v="1"/>
    <n v="3"/>
    <n v="5"/>
    <b v="1"/>
    <n v="232"/>
    <n v="196"/>
    <x v="2"/>
    <s v="Debit Card"/>
    <s v="Spanish"/>
    <n v="48"/>
    <n v="3.2"/>
    <b v="0"/>
    <x v="0"/>
    <n v="2805"/>
    <s v="Smart TV"/>
    <s v="18-24"/>
    <s v="Morning"/>
  </r>
  <r>
    <n v="5978"/>
    <s v="Joel"/>
    <s v="4/12/2023"/>
    <s v="12/9/2024"/>
    <x v="1"/>
    <n v="112"/>
    <x v="1"/>
    <n v="3"/>
    <n v="4"/>
    <b v="1"/>
    <n v="505"/>
    <n v="118"/>
    <x v="2"/>
    <s v="PayPal"/>
    <s v="English"/>
    <n v="81"/>
    <n v="3.9"/>
    <b v="0"/>
    <x v="0"/>
    <n v="3848"/>
    <s v="Desktop"/>
    <s v="25-34"/>
    <s v="Afternoon"/>
  </r>
  <r>
    <n v="5967"/>
    <s v="Diana"/>
    <s v="5/12/2023"/>
    <s v="12/14/2024"/>
    <x v="1"/>
    <n v="479"/>
    <x v="0"/>
    <n v="2"/>
    <n v="5"/>
    <b v="0"/>
    <n v="394"/>
    <n v="35"/>
    <x v="4"/>
    <s v="Cryptocurrency"/>
    <s v="Mandarin"/>
    <n v="93"/>
    <n v="3.7"/>
    <b v="0"/>
    <x v="0"/>
    <n v="836"/>
    <s v="Desktop"/>
    <s v="25-34"/>
    <s v="Late Night"/>
  </r>
  <r>
    <n v="4254"/>
    <s v="James"/>
    <s v="7/31/2023"/>
    <s v="12/18/2024"/>
    <x v="1"/>
    <n v="233"/>
    <x v="6"/>
    <n v="1"/>
    <n v="2"/>
    <b v="1"/>
    <n v="769"/>
    <n v="132"/>
    <x v="3"/>
    <s v="PayPal"/>
    <s v="Hindi"/>
    <n v="82"/>
    <n v="4.3"/>
    <b v="1"/>
    <x v="0"/>
    <n v="2761"/>
    <s v="Laptop"/>
    <s v="18-24"/>
    <s v="Morning"/>
  </r>
  <r>
    <n v="2186"/>
    <s v="Jeffrey"/>
    <s v="11/27/2024"/>
    <s v="12/18/2024"/>
    <x v="0"/>
    <n v="44"/>
    <x v="1"/>
    <n v="4"/>
    <n v="4"/>
    <b v="0"/>
    <n v="89"/>
    <n v="90"/>
    <x v="3"/>
    <s v="Debit Card"/>
    <s v="French"/>
    <n v="48"/>
    <n v="5"/>
    <b v="1"/>
    <x v="0"/>
    <n v="4633"/>
    <s v="Tablet"/>
    <s v="35-44"/>
    <s v="Late Night"/>
  </r>
  <r>
    <n v="7644"/>
    <s v="Christian"/>
    <s v="12/8/2024"/>
    <s v="12/15/2024"/>
    <x v="2"/>
    <n v="456"/>
    <x v="0"/>
    <n v="2"/>
    <n v="3"/>
    <b v="1"/>
    <n v="240"/>
    <n v="83"/>
    <x v="1"/>
    <s v="Credit Card"/>
    <s v="Hindi"/>
    <n v="76"/>
    <n v="4"/>
    <b v="0"/>
    <x v="0"/>
    <n v="4260"/>
    <s v="Smart TV"/>
    <s v="18-24"/>
    <s v="Late Night"/>
  </r>
  <r>
    <n v="5897"/>
    <s v="Hunter"/>
    <s v="9/12/2023"/>
    <s v="12/6/2024"/>
    <x v="0"/>
    <n v="486"/>
    <x v="1"/>
    <n v="3"/>
    <n v="2"/>
    <b v="0"/>
    <n v="181"/>
    <n v="15"/>
    <x v="5"/>
    <s v="Credit Card"/>
    <s v="German"/>
    <n v="0"/>
    <n v="4.2"/>
    <b v="0"/>
    <x v="0"/>
    <n v="447"/>
    <s v="Tablet"/>
    <s v="18-24"/>
    <s v="Morning"/>
  </r>
  <r>
    <n v="7465"/>
    <s v="Shane"/>
    <s v="11/11/2024"/>
    <s v="12/1/2024"/>
    <x v="1"/>
    <n v="308"/>
    <x v="0"/>
    <n v="4"/>
    <n v="3"/>
    <b v="1"/>
    <n v="284"/>
    <n v="81"/>
    <x v="4"/>
    <s v="Credit Card"/>
    <s v="Spanish"/>
    <n v="92"/>
    <n v="3.7"/>
    <b v="1"/>
    <x v="0"/>
    <n v="1298"/>
    <s v="Tablet"/>
    <s v="18-24"/>
    <s v="Afternoon"/>
  </r>
  <r>
    <n v="3724"/>
    <s v="Brittany"/>
    <s v="6/28/2024"/>
    <s v="12/2/2024"/>
    <x v="0"/>
    <n v="161"/>
    <x v="6"/>
    <n v="3"/>
    <n v="5"/>
    <b v="0"/>
    <n v="698"/>
    <n v="77"/>
    <x v="1"/>
    <s v="PayPal"/>
    <s v="Spanish"/>
    <n v="32"/>
    <n v="3.7"/>
    <b v="0"/>
    <x v="0"/>
    <n v="3445"/>
    <s v="Laptop"/>
    <s v="45-54"/>
    <s v="Afternoon"/>
  </r>
  <r>
    <n v="2914"/>
    <s v="Erica"/>
    <s v="7/7/2023"/>
    <s v="12/14/2024"/>
    <x v="2"/>
    <n v="316"/>
    <x v="5"/>
    <n v="3"/>
    <n v="1"/>
    <b v="0"/>
    <n v="734"/>
    <n v="21"/>
    <x v="1"/>
    <s v="Credit Card"/>
    <s v="Hindi"/>
    <n v="65"/>
    <n v="4.5999999999999996"/>
    <b v="0"/>
    <x v="0"/>
    <n v="3039"/>
    <s v="Smart TV"/>
    <s v="55+"/>
    <s v="Late Night"/>
  </r>
  <r>
    <n v="4110"/>
    <s v="Justin"/>
    <s v="1/27/2024"/>
    <s v="11/26/2024"/>
    <x v="1"/>
    <n v="133"/>
    <x v="1"/>
    <n v="5"/>
    <n v="4"/>
    <b v="0"/>
    <n v="951"/>
    <n v="86"/>
    <x v="2"/>
    <s v="PayPal"/>
    <s v="German"/>
    <n v="88"/>
    <n v="4.4000000000000004"/>
    <b v="0"/>
    <x v="0"/>
    <n v="3815"/>
    <s v="Smart TV"/>
    <s v="45-54"/>
    <s v="Evening"/>
  </r>
  <r>
    <n v="6944"/>
    <s v="Sarah"/>
    <s v="5/28/2024"/>
    <s v="11/30/2024"/>
    <x v="2"/>
    <n v="270"/>
    <x v="5"/>
    <n v="3"/>
    <n v="6"/>
    <b v="0"/>
    <n v="271"/>
    <n v="5"/>
    <x v="2"/>
    <s v="Credit Card"/>
    <s v="Spanish"/>
    <n v="41"/>
    <n v="3.5"/>
    <b v="0"/>
    <x v="0"/>
    <n v="1135"/>
    <s v="Laptop"/>
    <s v="18-24"/>
    <s v="Late Night"/>
  </r>
  <r>
    <n v="3639"/>
    <s v="Lindsay"/>
    <s v="7/21/2023"/>
    <s v="11/22/2024"/>
    <x v="1"/>
    <n v="85"/>
    <x v="4"/>
    <n v="3"/>
    <n v="1"/>
    <b v="1"/>
    <n v="851"/>
    <n v="48"/>
    <x v="0"/>
    <s v="Cryptocurrency"/>
    <s v="French"/>
    <n v="45"/>
    <n v="4.5999999999999996"/>
    <b v="0"/>
    <x v="0"/>
    <n v="2706"/>
    <s v="Tablet"/>
    <s v="35-44"/>
    <s v="Evening"/>
  </r>
  <r>
    <n v="8416"/>
    <s v="Rachel"/>
    <s v="4/28/2023"/>
    <s v="11/29/2024"/>
    <x v="1"/>
    <n v="65"/>
    <x v="1"/>
    <n v="2"/>
    <n v="3"/>
    <b v="1"/>
    <n v="302"/>
    <n v="6"/>
    <x v="2"/>
    <s v="PayPal"/>
    <s v="Hindi"/>
    <n v="81"/>
    <n v="3.5"/>
    <b v="1"/>
    <x v="0"/>
    <n v="3828"/>
    <s v="Tablet"/>
    <s v="18-24"/>
    <s v="Evening"/>
  </r>
  <r>
    <n v="7753"/>
    <s v="David"/>
    <s v="12/9/2024"/>
    <s v="12/13/2024"/>
    <x v="0"/>
    <n v="393"/>
    <x v="1"/>
    <n v="3"/>
    <n v="3"/>
    <b v="0"/>
    <n v="829"/>
    <n v="117"/>
    <x v="0"/>
    <s v="Credit Card"/>
    <s v="Hindi"/>
    <n v="65"/>
    <n v="4.9000000000000004"/>
    <b v="1"/>
    <x v="0"/>
    <n v="4409"/>
    <s v="Smart TV"/>
    <s v="35-44"/>
    <s v="Afternoon"/>
  </r>
  <r>
    <n v="9528"/>
    <s v="Breanna"/>
    <s v="2/16/2023"/>
    <s v="12/12/2024"/>
    <x v="1"/>
    <n v="181"/>
    <x v="0"/>
    <n v="5"/>
    <n v="5"/>
    <b v="0"/>
    <n v="860"/>
    <n v="148"/>
    <x v="0"/>
    <s v="Debit Card"/>
    <s v="Mandarin"/>
    <n v="3"/>
    <n v="4.3"/>
    <b v="1"/>
    <x v="0"/>
    <n v="433"/>
    <s v="Tablet"/>
    <s v="18-24"/>
    <s v="Afternoon"/>
  </r>
  <r>
    <n v="2960"/>
    <s v="James"/>
    <s v="12/3/2023"/>
    <s v="12/9/2024"/>
    <x v="1"/>
    <n v="416"/>
    <x v="2"/>
    <n v="5"/>
    <n v="4"/>
    <b v="1"/>
    <n v="964"/>
    <n v="187"/>
    <x v="0"/>
    <s v="Cryptocurrency"/>
    <s v="French"/>
    <n v="6"/>
    <n v="3.2"/>
    <b v="0"/>
    <x v="0"/>
    <n v="2554"/>
    <s v="Smart TV"/>
    <s v="35-44"/>
    <s v="Late Night"/>
  </r>
  <r>
    <n v="1090"/>
    <s v="Hector"/>
    <s v="5/17/2024"/>
    <s v="11/29/2024"/>
    <x v="2"/>
    <n v="243"/>
    <x v="2"/>
    <n v="3"/>
    <n v="2"/>
    <b v="0"/>
    <n v="40"/>
    <n v="52"/>
    <x v="1"/>
    <s v="Cryptocurrency"/>
    <s v="English"/>
    <n v="4"/>
    <n v="4"/>
    <b v="1"/>
    <x v="0"/>
    <n v="1348"/>
    <s v="Desktop"/>
    <s v="25-34"/>
    <s v="Morning"/>
  </r>
  <r>
    <n v="2410"/>
    <s v="Jennifer"/>
    <s v="12/11/2024"/>
    <s v="12/8/2024"/>
    <x v="1"/>
    <n v="381"/>
    <x v="6"/>
    <n v="2"/>
    <n v="3"/>
    <b v="1"/>
    <n v="568"/>
    <n v="62"/>
    <x v="5"/>
    <s v="Debit Card"/>
    <s v="Mandarin"/>
    <n v="50"/>
    <n v="4.8"/>
    <b v="0"/>
    <x v="0"/>
    <n v="1375"/>
    <s v="Laptop"/>
    <s v="25-34"/>
    <s v="Late Night"/>
  </r>
  <r>
    <n v="1575"/>
    <s v="James"/>
    <s v="10/4/2023"/>
    <s v="12/11/2024"/>
    <x v="1"/>
    <n v="71"/>
    <x v="5"/>
    <n v="5"/>
    <n v="4"/>
    <b v="1"/>
    <n v="666"/>
    <n v="100"/>
    <x v="4"/>
    <s v="Credit Card"/>
    <s v="Mandarin"/>
    <n v="97"/>
    <n v="3.1"/>
    <b v="0"/>
    <x v="0"/>
    <n v="3630"/>
    <s v="Desktop"/>
    <s v="45-54"/>
    <s v="Late Night"/>
  </r>
  <r>
    <n v="9259"/>
    <s v="Dale"/>
    <s v="8/14/2024"/>
    <s v="12/7/2024"/>
    <x v="1"/>
    <n v="219"/>
    <x v="4"/>
    <n v="4"/>
    <n v="1"/>
    <b v="1"/>
    <n v="318"/>
    <n v="37"/>
    <x v="6"/>
    <s v="Cryptocurrency"/>
    <s v="Spanish"/>
    <n v="69"/>
    <n v="3.9"/>
    <b v="1"/>
    <x v="0"/>
    <n v="1457"/>
    <s v="Laptop"/>
    <s v="45-54"/>
    <s v="Late Night"/>
  </r>
  <r>
    <n v="2170"/>
    <s v="Lisa"/>
    <s v="11/7/2023"/>
    <s v="12/15/2024"/>
    <x v="2"/>
    <n v="335"/>
    <x v="0"/>
    <n v="2"/>
    <n v="4"/>
    <b v="0"/>
    <n v="609"/>
    <n v="181"/>
    <x v="1"/>
    <s v="PayPal"/>
    <s v="Hindi"/>
    <n v="81"/>
    <n v="4.7"/>
    <b v="1"/>
    <x v="0"/>
    <n v="3332"/>
    <s v="Laptop"/>
    <s v="18-24"/>
    <s v="Late Night"/>
  </r>
  <r>
    <n v="2237"/>
    <s v="Anthony"/>
    <s v="6/8/2023"/>
    <s v="12/18/2024"/>
    <x v="0"/>
    <n v="435"/>
    <x v="5"/>
    <n v="2"/>
    <n v="1"/>
    <b v="0"/>
    <n v="163"/>
    <n v="69"/>
    <x v="3"/>
    <s v="PayPal"/>
    <s v="German"/>
    <n v="24"/>
    <n v="4.8"/>
    <b v="1"/>
    <x v="0"/>
    <n v="3815"/>
    <s v="Laptop"/>
    <s v="35-44"/>
    <s v="Afternoon"/>
  </r>
  <r>
    <n v="2697"/>
    <s v="Christine"/>
    <s v="5/10/2024"/>
    <s v="12/9/2024"/>
    <x v="2"/>
    <n v="423"/>
    <x v="1"/>
    <n v="4"/>
    <n v="3"/>
    <b v="0"/>
    <n v="648"/>
    <n v="46"/>
    <x v="0"/>
    <s v="Debit Card"/>
    <s v="Spanish"/>
    <n v="0"/>
    <n v="4.5"/>
    <b v="0"/>
    <x v="0"/>
    <n v="3859"/>
    <s v="Smartphone"/>
    <s v="55+"/>
    <s v="Late Night"/>
  </r>
  <r>
    <n v="4488"/>
    <s v="Stephen"/>
    <s v="5/28/2023"/>
    <s v="12/5/2024"/>
    <x v="0"/>
    <n v="304"/>
    <x v="6"/>
    <n v="1"/>
    <n v="3"/>
    <b v="0"/>
    <n v="975"/>
    <n v="10"/>
    <x v="1"/>
    <s v="PayPal"/>
    <s v="English"/>
    <n v="48"/>
    <n v="3.2"/>
    <b v="0"/>
    <x v="0"/>
    <n v="3923"/>
    <s v="Smart TV"/>
    <s v="25-34"/>
    <s v="Late Night"/>
  </r>
  <r>
    <n v="5291"/>
    <s v="Marvin"/>
    <s v="2/24/2024"/>
    <s v="12/17/2024"/>
    <x v="1"/>
    <n v="455"/>
    <x v="1"/>
    <n v="3"/>
    <n v="6"/>
    <b v="1"/>
    <n v="15"/>
    <n v="36"/>
    <x v="5"/>
    <s v="Debit Card"/>
    <s v="English"/>
    <n v="37"/>
    <n v="4.2"/>
    <b v="0"/>
    <x v="0"/>
    <n v="4486"/>
    <s v="Tablet"/>
    <s v="18-24"/>
    <s v="Afternoon"/>
  </r>
  <r>
    <n v="6287"/>
    <s v="Jasmine"/>
    <s v="4/29/2023"/>
    <s v="11/30/2024"/>
    <x v="1"/>
    <n v="449"/>
    <x v="3"/>
    <n v="1"/>
    <n v="2"/>
    <b v="1"/>
    <n v="268"/>
    <n v="11"/>
    <x v="1"/>
    <s v="Debit Card"/>
    <s v="English"/>
    <n v="62"/>
    <n v="5"/>
    <b v="0"/>
    <x v="0"/>
    <n v="993"/>
    <s v="Desktop"/>
    <s v="25-34"/>
    <s v="Evening"/>
  </r>
  <r>
    <n v="1953"/>
    <s v="Shannon"/>
    <s v="11/9/2023"/>
    <s v="11/23/2024"/>
    <x v="2"/>
    <n v="39"/>
    <x v="1"/>
    <n v="3"/>
    <n v="1"/>
    <b v="1"/>
    <n v="791"/>
    <n v="3"/>
    <x v="5"/>
    <s v="Credit Card"/>
    <s v="Spanish"/>
    <n v="33"/>
    <n v="3.1"/>
    <b v="1"/>
    <x v="0"/>
    <n v="631"/>
    <s v="Smart TV"/>
    <s v="25-34"/>
    <s v="Morning"/>
  </r>
  <r>
    <n v="3457"/>
    <s v="Kenneth"/>
    <s v="10/25/2024"/>
    <s v="11/19/2024"/>
    <x v="2"/>
    <n v="139"/>
    <x v="5"/>
    <n v="2"/>
    <n v="1"/>
    <b v="0"/>
    <n v="257"/>
    <n v="173"/>
    <x v="4"/>
    <s v="Debit Card"/>
    <s v="English"/>
    <n v="16"/>
    <n v="3.7"/>
    <b v="1"/>
    <x v="0"/>
    <n v="214"/>
    <s v="Smart TV"/>
    <s v="25-34"/>
    <s v="Late Night"/>
  </r>
  <r>
    <n v="6504"/>
    <s v="Michelle"/>
    <s v="11/19/2023"/>
    <s v="12/18/2024"/>
    <x v="0"/>
    <n v="345"/>
    <x v="2"/>
    <n v="1"/>
    <n v="4"/>
    <b v="0"/>
    <n v="767"/>
    <n v="66"/>
    <x v="1"/>
    <s v="Debit Card"/>
    <s v="Mandarin"/>
    <n v="70"/>
    <n v="3.8"/>
    <b v="0"/>
    <x v="0"/>
    <n v="2327"/>
    <s v="Desktop"/>
    <s v="18-24"/>
    <s v="Late Night"/>
  </r>
  <r>
    <n v="7463"/>
    <s v="Ethan"/>
    <s v="9/15/2023"/>
    <s v="12/6/2024"/>
    <x v="1"/>
    <n v="500"/>
    <x v="3"/>
    <n v="3"/>
    <n v="5"/>
    <b v="1"/>
    <n v="362"/>
    <n v="38"/>
    <x v="6"/>
    <s v="Debit Card"/>
    <s v="Hindi"/>
    <n v="100"/>
    <n v="4"/>
    <b v="0"/>
    <x v="0"/>
    <n v="3679"/>
    <s v="Smart TV"/>
    <s v="55+"/>
    <s v="Evening"/>
  </r>
  <r>
    <n v="3898"/>
    <s v="Charles"/>
    <s v="3/7/2024"/>
    <s v="11/28/2024"/>
    <x v="1"/>
    <n v="365"/>
    <x v="5"/>
    <n v="5"/>
    <n v="5"/>
    <b v="1"/>
    <n v="779"/>
    <n v="113"/>
    <x v="2"/>
    <s v="PayPal"/>
    <s v="German"/>
    <n v="65"/>
    <n v="4.2"/>
    <b v="0"/>
    <x v="0"/>
    <n v="2238"/>
    <s v="Smartphone"/>
    <s v="55+"/>
    <s v="Afternoon"/>
  </r>
  <r>
    <n v="8481"/>
    <s v="Stephanie"/>
    <s v="10/16/2024"/>
    <s v="12/8/2024"/>
    <x v="0"/>
    <n v="479"/>
    <x v="6"/>
    <n v="4"/>
    <n v="5"/>
    <b v="0"/>
    <n v="159"/>
    <n v="136"/>
    <x v="1"/>
    <s v="Cryptocurrency"/>
    <s v="German"/>
    <n v="7"/>
    <n v="4.2"/>
    <b v="1"/>
    <x v="0"/>
    <n v="3655"/>
    <s v="Smart TV"/>
    <s v="18-24"/>
    <s v="Evening"/>
  </r>
  <r>
    <n v="7810"/>
    <s v="Robert"/>
    <s v="9/24/2023"/>
    <s v="12/7/2024"/>
    <x v="0"/>
    <n v="63"/>
    <x v="4"/>
    <n v="4"/>
    <n v="2"/>
    <b v="1"/>
    <n v="104"/>
    <n v="72"/>
    <x v="6"/>
    <s v="Cryptocurrency"/>
    <s v="Mandarin"/>
    <n v="17"/>
    <n v="4.9000000000000004"/>
    <b v="1"/>
    <x v="0"/>
    <n v="1587"/>
    <s v="Laptop"/>
    <s v="18-24"/>
    <s v="Afternoon"/>
  </r>
  <r>
    <n v="6534"/>
    <s v="Larry"/>
    <s v="4/5/2023"/>
    <s v="12/11/2024"/>
    <x v="1"/>
    <n v="104"/>
    <x v="3"/>
    <n v="2"/>
    <n v="6"/>
    <b v="0"/>
    <n v="570"/>
    <n v="29"/>
    <x v="2"/>
    <s v="PayPal"/>
    <s v="German"/>
    <n v="56"/>
    <n v="3.9"/>
    <b v="1"/>
    <x v="0"/>
    <n v="4501"/>
    <s v="Desktop"/>
    <s v="35-44"/>
    <s v="Late Night"/>
  </r>
  <r>
    <n v="6025"/>
    <s v="Andrew"/>
    <s v="12/15/2023"/>
    <s v="11/25/2024"/>
    <x v="2"/>
    <n v="380"/>
    <x v="4"/>
    <n v="5"/>
    <n v="5"/>
    <b v="1"/>
    <n v="112"/>
    <n v="149"/>
    <x v="4"/>
    <s v="Cryptocurrency"/>
    <s v="Mandarin"/>
    <n v="74"/>
    <n v="3.4"/>
    <b v="1"/>
    <x v="0"/>
    <n v="1910"/>
    <s v="Tablet"/>
    <s v="45-54"/>
    <s v="Morning"/>
  </r>
  <r>
    <n v="5825"/>
    <s v="Michele"/>
    <s v="2/12/2024"/>
    <s v="12/13/2024"/>
    <x v="0"/>
    <n v="500"/>
    <x v="1"/>
    <n v="5"/>
    <n v="4"/>
    <b v="1"/>
    <n v="568"/>
    <n v="151"/>
    <x v="5"/>
    <s v="Cryptocurrency"/>
    <s v="French"/>
    <n v="11"/>
    <n v="3.6"/>
    <b v="0"/>
    <x v="0"/>
    <n v="2731"/>
    <s v="Smartphone"/>
    <s v="45-54"/>
    <s v="Late Night"/>
  </r>
  <r>
    <n v="1185"/>
    <s v="Victor"/>
    <s v="1/30/2023"/>
    <s v="12/15/2024"/>
    <x v="2"/>
    <n v="247"/>
    <x v="6"/>
    <n v="2"/>
    <n v="2"/>
    <b v="0"/>
    <n v="943"/>
    <n v="42"/>
    <x v="2"/>
    <s v="PayPal"/>
    <s v="Spanish"/>
    <n v="85"/>
    <n v="3.5"/>
    <b v="1"/>
    <x v="0"/>
    <n v="4517"/>
    <s v="Smartphone"/>
    <s v="35-44"/>
    <s v="Evening"/>
  </r>
  <r>
    <n v="4392"/>
    <s v="Craig"/>
    <s v="2/19/2023"/>
    <s v="12/5/2024"/>
    <x v="1"/>
    <n v="486"/>
    <x v="2"/>
    <n v="2"/>
    <n v="6"/>
    <b v="0"/>
    <n v="887"/>
    <n v="128"/>
    <x v="0"/>
    <s v="Credit Card"/>
    <s v="German"/>
    <n v="59"/>
    <n v="4.4000000000000004"/>
    <b v="0"/>
    <x v="0"/>
    <n v="1238"/>
    <s v="Laptop"/>
    <s v="35-44"/>
    <s v="Morning"/>
  </r>
  <r>
    <n v="5785"/>
    <s v="William"/>
    <s v="3/10/2024"/>
    <s v="11/19/2024"/>
    <x v="0"/>
    <n v="220"/>
    <x v="0"/>
    <n v="2"/>
    <n v="1"/>
    <b v="0"/>
    <n v="998"/>
    <n v="187"/>
    <x v="3"/>
    <s v="Debit Card"/>
    <s v="English"/>
    <n v="17"/>
    <n v="4.4000000000000004"/>
    <b v="0"/>
    <x v="0"/>
    <n v="1786"/>
    <s v="Smart TV"/>
    <s v="55+"/>
    <s v="Morning"/>
  </r>
  <r>
    <n v="4718"/>
    <s v="Stephanie"/>
    <s v="9/21/2023"/>
    <s v="11/25/2024"/>
    <x v="2"/>
    <n v="21"/>
    <x v="1"/>
    <n v="5"/>
    <n v="1"/>
    <b v="1"/>
    <n v="484"/>
    <n v="112"/>
    <x v="3"/>
    <s v="Credit Card"/>
    <s v="Hindi"/>
    <n v="88"/>
    <n v="3.5"/>
    <b v="1"/>
    <x v="0"/>
    <n v="1683"/>
    <s v="Tablet"/>
    <s v="55+"/>
    <s v="Morning"/>
  </r>
  <r>
    <n v="3992"/>
    <s v="John"/>
    <s v="8/25/2024"/>
    <s v="11/25/2024"/>
    <x v="1"/>
    <n v="417"/>
    <x v="0"/>
    <n v="2"/>
    <n v="5"/>
    <b v="1"/>
    <n v="458"/>
    <n v="145"/>
    <x v="5"/>
    <s v="Debit Card"/>
    <s v="Spanish"/>
    <n v="91"/>
    <n v="3.3"/>
    <b v="1"/>
    <x v="0"/>
    <n v="996"/>
    <s v="Laptop"/>
    <s v="25-34"/>
    <s v="Evening"/>
  </r>
  <r>
    <n v="6100"/>
    <s v="Desiree"/>
    <s v="6/24/2024"/>
    <s v="11/20/2024"/>
    <x v="1"/>
    <n v="191"/>
    <x v="5"/>
    <n v="1"/>
    <n v="4"/>
    <b v="0"/>
    <n v="925"/>
    <n v="124"/>
    <x v="5"/>
    <s v="Cryptocurrency"/>
    <s v="Hindi"/>
    <n v="37"/>
    <n v="4.0999999999999996"/>
    <b v="0"/>
    <x v="0"/>
    <n v="608"/>
    <s v="Smartphone"/>
    <s v="18-24"/>
    <s v="Evening"/>
  </r>
  <r>
    <n v="8495"/>
    <s v="Edward"/>
    <s v="1/9/2024"/>
    <s v="11/26/2024"/>
    <x v="0"/>
    <n v="460"/>
    <x v="5"/>
    <n v="5"/>
    <n v="2"/>
    <b v="0"/>
    <n v="559"/>
    <n v="136"/>
    <x v="6"/>
    <s v="Credit Card"/>
    <s v="German"/>
    <n v="58"/>
    <n v="3.6"/>
    <b v="0"/>
    <x v="0"/>
    <n v="4650"/>
    <s v="Desktop"/>
    <s v="55+"/>
    <s v="Morning"/>
  </r>
  <r>
    <n v="3083"/>
    <s v="Jason"/>
    <s v="9/5/2023"/>
    <s v="12/13/2024"/>
    <x v="0"/>
    <n v="413"/>
    <x v="3"/>
    <n v="5"/>
    <n v="5"/>
    <b v="1"/>
    <n v="895"/>
    <n v="3"/>
    <x v="0"/>
    <s v="Credit Card"/>
    <s v="German"/>
    <n v="87"/>
    <n v="3.2"/>
    <b v="1"/>
    <x v="0"/>
    <n v="1340"/>
    <s v="Laptop"/>
    <s v="35-44"/>
    <s v="Late Night"/>
  </r>
  <r>
    <n v="9936"/>
    <s v="Elizabeth"/>
    <s v="5/11/2023"/>
    <s v="12/17/2024"/>
    <x v="0"/>
    <n v="484"/>
    <x v="0"/>
    <n v="1"/>
    <n v="6"/>
    <b v="1"/>
    <n v="570"/>
    <n v="18"/>
    <x v="5"/>
    <s v="Credit Card"/>
    <s v="Hindi"/>
    <n v="5"/>
    <n v="4.5999999999999996"/>
    <b v="1"/>
    <x v="0"/>
    <n v="1821"/>
    <s v="Smartphone"/>
    <s v="25-34"/>
    <s v="Morning"/>
  </r>
  <r>
    <n v="2418"/>
    <s v="Nicole"/>
    <s v="9/4/2024"/>
    <s v="11/19/2024"/>
    <x v="2"/>
    <n v="227"/>
    <x v="6"/>
    <n v="1"/>
    <n v="4"/>
    <b v="1"/>
    <n v="187"/>
    <n v="48"/>
    <x v="0"/>
    <s v="Credit Card"/>
    <s v="French"/>
    <n v="6"/>
    <n v="3.4"/>
    <b v="1"/>
    <x v="0"/>
    <n v="3020"/>
    <s v="Laptop"/>
    <s v="45-54"/>
    <s v="Evening"/>
  </r>
  <r>
    <n v="4089"/>
    <s v="Amy"/>
    <s v="12/8/2024"/>
    <s v="12/17/2024"/>
    <x v="1"/>
    <n v="313"/>
    <x v="2"/>
    <n v="5"/>
    <n v="6"/>
    <b v="1"/>
    <n v="900"/>
    <n v="135"/>
    <x v="1"/>
    <s v="Debit Card"/>
    <s v="French"/>
    <n v="87"/>
    <n v="4.8"/>
    <b v="0"/>
    <x v="0"/>
    <n v="1243"/>
    <s v="Smartphone"/>
    <s v="55+"/>
    <s v="Afternoon"/>
  </r>
  <r>
    <n v="8876"/>
    <s v="Leslie"/>
    <s v="4/17/2023"/>
    <s v="11/23/2024"/>
    <x v="1"/>
    <n v="491"/>
    <x v="4"/>
    <n v="2"/>
    <n v="3"/>
    <b v="1"/>
    <n v="194"/>
    <n v="187"/>
    <x v="3"/>
    <s v="PayPal"/>
    <s v="French"/>
    <n v="44"/>
    <n v="4.4000000000000004"/>
    <b v="1"/>
    <x v="0"/>
    <n v="540"/>
    <s v="Smartphone"/>
    <s v="25-34"/>
    <s v="Afternoon"/>
  </r>
  <r>
    <n v="3959"/>
    <s v="Alicia"/>
    <s v="12/26/2023"/>
    <s v="12/16/2024"/>
    <x v="2"/>
    <n v="50"/>
    <x v="2"/>
    <n v="4"/>
    <n v="2"/>
    <b v="1"/>
    <n v="155"/>
    <n v="115"/>
    <x v="0"/>
    <s v="Debit Card"/>
    <s v="German"/>
    <n v="92"/>
    <n v="4.3"/>
    <b v="0"/>
    <x v="0"/>
    <n v="2583"/>
    <s v="Desktop"/>
    <s v="45-54"/>
    <s v="Afternoon"/>
  </r>
  <r>
    <n v="2011"/>
    <s v="Donald"/>
    <s v="5/14/2023"/>
    <s v="12/4/2024"/>
    <x v="0"/>
    <n v="73"/>
    <x v="6"/>
    <n v="2"/>
    <n v="1"/>
    <b v="1"/>
    <n v="184"/>
    <n v="172"/>
    <x v="3"/>
    <s v="Cryptocurrency"/>
    <s v="English"/>
    <n v="41"/>
    <n v="4.8"/>
    <b v="0"/>
    <x v="0"/>
    <n v="3463"/>
    <s v="Smartphone"/>
    <s v="35-44"/>
    <s v="Morning"/>
  </r>
  <r>
    <n v="7896"/>
    <s v="Michael"/>
    <s v="6/19/2024"/>
    <s v="11/29/2024"/>
    <x v="1"/>
    <n v="139"/>
    <x v="2"/>
    <n v="4"/>
    <n v="5"/>
    <b v="1"/>
    <n v="539"/>
    <n v="152"/>
    <x v="1"/>
    <s v="Debit Card"/>
    <s v="German"/>
    <n v="48"/>
    <n v="3.8"/>
    <b v="1"/>
    <x v="0"/>
    <n v="4130"/>
    <s v="Desktop"/>
    <s v="35-44"/>
    <s v="Afternoon"/>
  </r>
  <r>
    <n v="5495"/>
    <s v="Grant"/>
    <s v="1/17/2024"/>
    <s v="11/29/2024"/>
    <x v="1"/>
    <n v="327"/>
    <x v="3"/>
    <n v="2"/>
    <n v="6"/>
    <b v="1"/>
    <n v="182"/>
    <n v="14"/>
    <x v="0"/>
    <s v="Debit Card"/>
    <s v="French"/>
    <n v="90"/>
    <n v="3.4"/>
    <b v="0"/>
    <x v="0"/>
    <n v="3918"/>
    <s v="Laptop"/>
    <s v="18-24"/>
    <s v="Late Night"/>
  </r>
  <r>
    <n v="6219"/>
    <s v="Michelle"/>
    <s v="7/22/2024"/>
    <s v="12/16/2024"/>
    <x v="1"/>
    <n v="206"/>
    <x v="1"/>
    <n v="4"/>
    <n v="1"/>
    <b v="0"/>
    <n v="981"/>
    <n v="60"/>
    <x v="2"/>
    <s v="PayPal"/>
    <s v="English"/>
    <n v="41"/>
    <n v="4.4000000000000004"/>
    <b v="1"/>
    <x v="0"/>
    <n v="4264"/>
    <s v="Desktop"/>
    <s v="25-34"/>
    <s v="Late Night"/>
  </r>
  <r>
    <n v="4458"/>
    <s v="Sydney"/>
    <s v="10/26/2023"/>
    <s v="11/20/2024"/>
    <x v="2"/>
    <n v="23"/>
    <x v="2"/>
    <n v="3"/>
    <n v="3"/>
    <b v="1"/>
    <n v="489"/>
    <n v="7"/>
    <x v="3"/>
    <s v="Debit Card"/>
    <s v="Mandarin"/>
    <n v="54"/>
    <n v="4.5"/>
    <b v="1"/>
    <x v="0"/>
    <n v="1485"/>
    <s v="Tablet"/>
    <s v="18-24"/>
    <s v="Evening"/>
  </r>
  <r>
    <n v="4115"/>
    <s v="Shawna"/>
    <s v="11/24/2024"/>
    <s v="11/24/2024"/>
    <x v="2"/>
    <n v="158"/>
    <x v="5"/>
    <n v="1"/>
    <n v="5"/>
    <b v="1"/>
    <n v="603"/>
    <n v="72"/>
    <x v="3"/>
    <s v="Credit Card"/>
    <s v="Hindi"/>
    <n v="88"/>
    <n v="3.3"/>
    <b v="0"/>
    <x v="0"/>
    <n v="3508"/>
    <s v="Smart TV"/>
    <s v="55+"/>
    <s v="Afternoon"/>
  </r>
  <r>
    <n v="6586"/>
    <s v="Allison"/>
    <s v="1/26/2023"/>
    <s v="12/15/2024"/>
    <x v="2"/>
    <n v="459"/>
    <x v="5"/>
    <n v="2"/>
    <n v="1"/>
    <b v="0"/>
    <n v="445"/>
    <n v="153"/>
    <x v="6"/>
    <s v="PayPal"/>
    <s v="Hindi"/>
    <n v="13"/>
    <n v="4.2"/>
    <b v="0"/>
    <x v="0"/>
    <n v="3433"/>
    <s v="Desktop"/>
    <s v="45-54"/>
    <s v="Evening"/>
  </r>
  <r>
    <n v="3985"/>
    <s v="Andrew"/>
    <s v="6/12/2024"/>
    <s v="12/12/2024"/>
    <x v="2"/>
    <n v="30"/>
    <x v="3"/>
    <n v="4"/>
    <n v="6"/>
    <b v="0"/>
    <n v="233"/>
    <n v="10"/>
    <x v="5"/>
    <s v="Cryptocurrency"/>
    <s v="Spanish"/>
    <n v="71"/>
    <n v="4.5999999999999996"/>
    <b v="0"/>
    <x v="0"/>
    <n v="3610"/>
    <s v="Smartphone"/>
    <s v="45-54"/>
    <s v="Late Night"/>
  </r>
  <r>
    <n v="8501"/>
    <s v="Mark"/>
    <s v="4/8/2024"/>
    <s v="11/19/2024"/>
    <x v="1"/>
    <n v="42"/>
    <x v="3"/>
    <n v="5"/>
    <n v="2"/>
    <b v="1"/>
    <n v="464"/>
    <n v="171"/>
    <x v="0"/>
    <s v="Cryptocurrency"/>
    <s v="English"/>
    <n v="88"/>
    <n v="4.5999999999999996"/>
    <b v="1"/>
    <x v="0"/>
    <n v="3307"/>
    <s v="Smart TV"/>
    <s v="18-24"/>
    <s v="Morning"/>
  </r>
  <r>
    <n v="4048"/>
    <s v="Nicole"/>
    <s v="6/2/2024"/>
    <s v="12/17/2024"/>
    <x v="1"/>
    <n v="242"/>
    <x v="4"/>
    <n v="3"/>
    <n v="1"/>
    <b v="0"/>
    <n v="273"/>
    <n v="96"/>
    <x v="5"/>
    <s v="Credit Card"/>
    <s v="French"/>
    <n v="34"/>
    <n v="4.9000000000000004"/>
    <b v="1"/>
    <x v="0"/>
    <n v="868"/>
    <s v="Smart TV"/>
    <s v="18-24"/>
    <s v="Morning"/>
  </r>
  <r>
    <n v="4466"/>
    <s v="Matthew"/>
    <s v="10/6/2024"/>
    <s v="11/27/2024"/>
    <x v="1"/>
    <n v="25"/>
    <x v="1"/>
    <n v="5"/>
    <n v="2"/>
    <b v="0"/>
    <n v="162"/>
    <n v="147"/>
    <x v="5"/>
    <s v="Debit Card"/>
    <s v="English"/>
    <n v="82"/>
    <n v="4.3"/>
    <b v="0"/>
    <x v="0"/>
    <n v="4358"/>
    <s v="Smart TV"/>
    <s v="25-34"/>
    <s v="Late Night"/>
  </r>
  <r>
    <n v="5479"/>
    <s v="David"/>
    <s v="3/4/2023"/>
    <s v="12/8/2024"/>
    <x v="0"/>
    <n v="140"/>
    <x v="6"/>
    <n v="4"/>
    <n v="4"/>
    <b v="0"/>
    <n v="218"/>
    <n v="5"/>
    <x v="3"/>
    <s v="PayPal"/>
    <s v="French"/>
    <n v="86"/>
    <n v="3.6"/>
    <b v="0"/>
    <x v="0"/>
    <n v="4552"/>
    <s v="Desktop"/>
    <s v="55+"/>
    <s v="Late Night"/>
  </r>
  <r>
    <n v="2480"/>
    <s v="Shane"/>
    <s v="8/26/2023"/>
    <s v="12/17/2024"/>
    <x v="2"/>
    <n v="192"/>
    <x v="5"/>
    <n v="5"/>
    <n v="3"/>
    <b v="0"/>
    <n v="39"/>
    <n v="18"/>
    <x v="2"/>
    <s v="Cryptocurrency"/>
    <s v="German"/>
    <n v="75"/>
    <n v="3.3"/>
    <b v="1"/>
    <x v="0"/>
    <n v="3003"/>
    <s v="Desktop"/>
    <s v="18-24"/>
    <s v="Morning"/>
  </r>
  <r>
    <n v="6288"/>
    <s v="Kathryn"/>
    <s v="4/2/2024"/>
    <s v="12/11/2024"/>
    <x v="2"/>
    <n v="267"/>
    <x v="6"/>
    <n v="1"/>
    <n v="2"/>
    <b v="0"/>
    <n v="107"/>
    <n v="140"/>
    <x v="4"/>
    <s v="PayPal"/>
    <s v="French"/>
    <n v="7"/>
    <n v="4.8"/>
    <b v="0"/>
    <x v="0"/>
    <n v="783"/>
    <s v="Smart TV"/>
    <s v="25-34"/>
    <s v="Evening"/>
  </r>
  <r>
    <n v="9973"/>
    <s v="John"/>
    <s v="4/14/2023"/>
    <s v="12/15/2024"/>
    <x v="1"/>
    <n v="410"/>
    <x v="6"/>
    <n v="4"/>
    <n v="4"/>
    <b v="0"/>
    <n v="513"/>
    <n v="52"/>
    <x v="1"/>
    <s v="Debit Card"/>
    <s v="French"/>
    <n v="19"/>
    <n v="4.7"/>
    <b v="0"/>
    <x v="0"/>
    <n v="3578"/>
    <s v="Smart TV"/>
    <s v="25-34"/>
    <s v="Late Night"/>
  </r>
  <r>
    <n v="6078"/>
    <s v="Kara"/>
    <s v="9/23/2024"/>
    <s v="12/15/2024"/>
    <x v="0"/>
    <n v="281"/>
    <x v="5"/>
    <n v="4"/>
    <n v="5"/>
    <b v="0"/>
    <n v="905"/>
    <n v="128"/>
    <x v="5"/>
    <s v="Cryptocurrency"/>
    <s v="German"/>
    <n v="70"/>
    <n v="4.3"/>
    <b v="0"/>
    <x v="0"/>
    <n v="1952"/>
    <s v="Laptop"/>
    <s v="18-24"/>
    <s v="Evening"/>
  </r>
  <r>
    <n v="5362"/>
    <s v="Julie"/>
    <s v="3/7/2024"/>
    <s v="11/27/2024"/>
    <x v="2"/>
    <n v="478"/>
    <x v="5"/>
    <n v="4"/>
    <n v="3"/>
    <b v="1"/>
    <n v="551"/>
    <n v="96"/>
    <x v="2"/>
    <s v="Cryptocurrency"/>
    <s v="Spanish"/>
    <n v="65"/>
    <n v="4.5999999999999996"/>
    <b v="1"/>
    <x v="0"/>
    <n v="860"/>
    <s v="Laptop"/>
    <s v="55+"/>
    <s v="Morning"/>
  </r>
  <r>
    <n v="1687"/>
    <s v="Joshua"/>
    <s v="4/19/2024"/>
    <s v="11/24/2024"/>
    <x v="0"/>
    <n v="44"/>
    <x v="0"/>
    <n v="4"/>
    <n v="5"/>
    <b v="1"/>
    <n v="190"/>
    <n v="193"/>
    <x v="6"/>
    <s v="PayPal"/>
    <s v="Hindi"/>
    <n v="13"/>
    <n v="3.1"/>
    <b v="0"/>
    <x v="0"/>
    <n v="3"/>
    <s v="Laptop"/>
    <s v="18-24"/>
    <s v="Late Night"/>
  </r>
  <r>
    <n v="8986"/>
    <s v="Gary"/>
    <s v="12/1/2024"/>
    <s v="12/16/2024"/>
    <x v="2"/>
    <n v="250"/>
    <x v="0"/>
    <n v="1"/>
    <n v="2"/>
    <b v="1"/>
    <n v="69"/>
    <n v="35"/>
    <x v="1"/>
    <s v="Credit Card"/>
    <s v="German"/>
    <n v="13"/>
    <n v="3.3"/>
    <b v="1"/>
    <x v="0"/>
    <n v="1836"/>
    <s v="Smart TV"/>
    <s v="25-34"/>
    <s v="Evening"/>
  </r>
  <r>
    <n v="5994"/>
    <s v="Chelsea"/>
    <s v="10/21/2023"/>
    <s v="12/4/2024"/>
    <x v="0"/>
    <n v="225"/>
    <x v="1"/>
    <n v="5"/>
    <n v="5"/>
    <b v="0"/>
    <n v="274"/>
    <n v="83"/>
    <x v="2"/>
    <s v="Credit Card"/>
    <s v="German"/>
    <n v="45"/>
    <n v="3.9"/>
    <b v="0"/>
    <x v="0"/>
    <n v="808"/>
    <s v="Smartphone"/>
    <s v="35-44"/>
    <s v="Afternoon"/>
  </r>
  <r>
    <n v="6293"/>
    <s v="John"/>
    <s v="9/16/2024"/>
    <s v="11/21/2024"/>
    <x v="2"/>
    <n v="473"/>
    <x v="2"/>
    <n v="4"/>
    <n v="4"/>
    <b v="0"/>
    <n v="605"/>
    <n v="93"/>
    <x v="5"/>
    <s v="Debit Card"/>
    <s v="Mandarin"/>
    <n v="13"/>
    <n v="4.8"/>
    <b v="0"/>
    <x v="0"/>
    <n v="2141"/>
    <s v="Desktop"/>
    <s v="35-44"/>
    <s v="Late Night"/>
  </r>
  <r>
    <n v="7558"/>
    <s v="Sandra"/>
    <s v="11/13/2024"/>
    <s v="12/8/2024"/>
    <x v="1"/>
    <n v="236"/>
    <x v="2"/>
    <n v="1"/>
    <n v="5"/>
    <b v="1"/>
    <n v="225"/>
    <n v="94"/>
    <x v="5"/>
    <s v="Debit Card"/>
    <s v="English"/>
    <n v="61"/>
    <n v="3.7"/>
    <b v="0"/>
    <x v="0"/>
    <n v="1254"/>
    <s v="Laptop"/>
    <s v="35-44"/>
    <s v="Evening"/>
  </r>
  <r>
    <n v="1805"/>
    <s v="Jennifer"/>
    <s v="2/4/2023"/>
    <s v="11/30/2024"/>
    <x v="1"/>
    <n v="349"/>
    <x v="5"/>
    <n v="4"/>
    <n v="4"/>
    <b v="1"/>
    <n v="386"/>
    <n v="195"/>
    <x v="0"/>
    <s v="Cryptocurrency"/>
    <s v="German"/>
    <n v="59"/>
    <n v="4.5999999999999996"/>
    <b v="0"/>
    <x v="0"/>
    <n v="2864"/>
    <s v="Laptop"/>
    <s v="35-44"/>
    <s v="Late Night"/>
  </r>
  <r>
    <n v="1661"/>
    <s v="Margaret"/>
    <s v="4/16/2023"/>
    <s v="12/8/2024"/>
    <x v="2"/>
    <n v="139"/>
    <x v="5"/>
    <n v="4"/>
    <n v="5"/>
    <b v="1"/>
    <n v="442"/>
    <n v="110"/>
    <x v="1"/>
    <s v="Credit Card"/>
    <s v="Hindi"/>
    <n v="91"/>
    <n v="4.7"/>
    <b v="1"/>
    <x v="0"/>
    <n v="4589"/>
    <s v="Smartphone"/>
    <s v="55+"/>
    <s v="Evening"/>
  </r>
  <r>
    <n v="8960"/>
    <s v="Jason"/>
    <s v="1/16/2024"/>
    <s v="12/2/2024"/>
    <x v="2"/>
    <n v="278"/>
    <x v="6"/>
    <n v="3"/>
    <n v="2"/>
    <b v="1"/>
    <n v="382"/>
    <n v="25"/>
    <x v="2"/>
    <s v="PayPal"/>
    <s v="French"/>
    <n v="72"/>
    <n v="4.4000000000000004"/>
    <b v="0"/>
    <x v="0"/>
    <n v="2932"/>
    <s v="Smartphone"/>
    <s v="55+"/>
    <s v="Afternoon"/>
  </r>
  <r>
    <n v="6131"/>
    <s v="Nichole"/>
    <s v="7/30/2024"/>
    <s v="12/17/2024"/>
    <x v="0"/>
    <n v="242"/>
    <x v="4"/>
    <n v="5"/>
    <n v="2"/>
    <b v="1"/>
    <n v="156"/>
    <n v="166"/>
    <x v="6"/>
    <s v="Cryptocurrency"/>
    <s v="Hindi"/>
    <n v="53"/>
    <n v="5"/>
    <b v="0"/>
    <x v="0"/>
    <n v="1697"/>
    <s v="Tablet"/>
    <s v="18-24"/>
    <s v="Late Night"/>
  </r>
  <r>
    <n v="4114"/>
    <s v="Eric"/>
    <s v="11/30/2023"/>
    <s v="12/14/2024"/>
    <x v="1"/>
    <n v="251"/>
    <x v="4"/>
    <n v="5"/>
    <n v="6"/>
    <b v="1"/>
    <n v="687"/>
    <n v="160"/>
    <x v="3"/>
    <s v="Debit Card"/>
    <s v="English"/>
    <n v="88"/>
    <n v="4.5"/>
    <b v="0"/>
    <x v="0"/>
    <n v="1411"/>
    <s v="Tablet"/>
    <s v="18-24"/>
    <s v="Evening"/>
  </r>
  <r>
    <n v="4833"/>
    <s v="Nathan"/>
    <s v="4/13/2024"/>
    <s v="12/10/2024"/>
    <x v="0"/>
    <n v="268"/>
    <x v="1"/>
    <n v="4"/>
    <n v="4"/>
    <b v="1"/>
    <n v="778"/>
    <n v="122"/>
    <x v="1"/>
    <s v="Credit Card"/>
    <s v="Hindi"/>
    <n v="12"/>
    <n v="3.8"/>
    <b v="1"/>
    <x v="0"/>
    <n v="3437"/>
    <s v="Laptop"/>
    <s v="25-34"/>
    <s v="Evening"/>
  </r>
  <r>
    <n v="2401"/>
    <s v="Rachel"/>
    <s v="10/6/2024"/>
    <s v="12/2/2024"/>
    <x v="0"/>
    <n v="322"/>
    <x v="5"/>
    <n v="4"/>
    <n v="6"/>
    <b v="0"/>
    <n v="616"/>
    <n v="45"/>
    <x v="5"/>
    <s v="PayPal"/>
    <s v="Spanish"/>
    <n v="22"/>
    <n v="4.9000000000000004"/>
    <b v="1"/>
    <x v="0"/>
    <n v="4509"/>
    <s v="Smart TV"/>
    <s v="35-44"/>
    <s v="Evening"/>
  </r>
  <r>
    <n v="1037"/>
    <s v="Natalie"/>
    <s v="6/25/2023"/>
    <s v="11/30/2024"/>
    <x v="0"/>
    <n v="356"/>
    <x v="3"/>
    <n v="3"/>
    <n v="3"/>
    <b v="1"/>
    <n v="314"/>
    <n v="50"/>
    <x v="1"/>
    <s v="Credit Card"/>
    <s v="Mandarin"/>
    <n v="7"/>
    <n v="4.9000000000000004"/>
    <b v="1"/>
    <x v="0"/>
    <n v="3165"/>
    <s v="Smart TV"/>
    <s v="25-34"/>
    <s v="Morning"/>
  </r>
  <r>
    <n v="2675"/>
    <s v="Chad"/>
    <s v="2/18/2023"/>
    <s v="12/4/2024"/>
    <x v="2"/>
    <n v="28"/>
    <x v="3"/>
    <n v="2"/>
    <n v="1"/>
    <b v="1"/>
    <n v="666"/>
    <n v="65"/>
    <x v="6"/>
    <s v="PayPal"/>
    <s v="German"/>
    <n v="21"/>
    <n v="4.3"/>
    <b v="0"/>
    <x v="0"/>
    <n v="2538"/>
    <s v="Desktop"/>
    <s v="18-24"/>
    <s v="Late Night"/>
  </r>
  <r>
    <n v="1665"/>
    <s v="Megan"/>
    <s v="2/28/2024"/>
    <s v="12/17/2024"/>
    <x v="1"/>
    <n v="43"/>
    <x v="5"/>
    <n v="5"/>
    <n v="2"/>
    <b v="0"/>
    <n v="767"/>
    <n v="83"/>
    <x v="4"/>
    <s v="Cryptocurrency"/>
    <s v="German"/>
    <n v="58"/>
    <n v="3"/>
    <b v="1"/>
    <x v="0"/>
    <n v="245"/>
    <s v="Desktop"/>
    <s v="35-44"/>
    <s v="Afternoon"/>
  </r>
  <r>
    <n v="5671"/>
    <s v="Martin"/>
    <s v="5/27/2023"/>
    <s v="11/29/2024"/>
    <x v="1"/>
    <n v="391"/>
    <x v="1"/>
    <n v="3"/>
    <n v="3"/>
    <b v="1"/>
    <n v="811"/>
    <n v="3"/>
    <x v="0"/>
    <s v="PayPal"/>
    <s v="French"/>
    <n v="17"/>
    <n v="4.2"/>
    <b v="0"/>
    <x v="0"/>
    <n v="1364"/>
    <s v="Smart TV"/>
    <s v="35-44"/>
    <s v="Morning"/>
  </r>
  <r>
    <n v="5153"/>
    <s v="Ryan"/>
    <s v="6/26/2024"/>
    <s v="12/18/2024"/>
    <x v="0"/>
    <n v="300"/>
    <x v="2"/>
    <n v="1"/>
    <n v="4"/>
    <b v="1"/>
    <n v="413"/>
    <n v="154"/>
    <x v="1"/>
    <s v="PayPal"/>
    <s v="French"/>
    <n v="64"/>
    <n v="4.0999999999999996"/>
    <b v="0"/>
    <x v="0"/>
    <n v="732"/>
    <s v="Desktop"/>
    <s v="55+"/>
    <s v="Evening"/>
  </r>
  <r>
    <n v="1114"/>
    <s v="Angela"/>
    <s v="1/2/2023"/>
    <s v="12/15/2024"/>
    <x v="1"/>
    <n v="75"/>
    <x v="4"/>
    <n v="3"/>
    <n v="3"/>
    <b v="0"/>
    <n v="324"/>
    <n v="175"/>
    <x v="0"/>
    <s v="Debit Card"/>
    <s v="German"/>
    <n v="18"/>
    <n v="3.3"/>
    <b v="0"/>
    <x v="0"/>
    <n v="4976"/>
    <s v="Tablet"/>
    <s v="45-54"/>
    <s v="Evening"/>
  </r>
  <r>
    <n v="6180"/>
    <s v="Chad"/>
    <s v="8/9/2024"/>
    <s v="12/2/2024"/>
    <x v="1"/>
    <n v="154"/>
    <x v="6"/>
    <n v="1"/>
    <n v="5"/>
    <b v="1"/>
    <n v="52"/>
    <n v="108"/>
    <x v="5"/>
    <s v="Credit Card"/>
    <s v="German"/>
    <n v="94"/>
    <n v="4.0999999999999996"/>
    <b v="0"/>
    <x v="0"/>
    <n v="4176"/>
    <s v="Tablet"/>
    <s v="18-24"/>
    <s v="Late Night"/>
  </r>
  <r>
    <n v="8237"/>
    <s v="Mary"/>
    <s v="5/19/2023"/>
    <s v="12/7/2024"/>
    <x v="0"/>
    <n v="179"/>
    <x v="5"/>
    <n v="2"/>
    <n v="6"/>
    <b v="0"/>
    <n v="680"/>
    <n v="50"/>
    <x v="0"/>
    <s v="Credit Card"/>
    <s v="English"/>
    <n v="52"/>
    <n v="3.4"/>
    <b v="0"/>
    <x v="0"/>
    <n v="2919"/>
    <s v="Smartphone"/>
    <s v="25-34"/>
    <s v="Late Night"/>
  </r>
  <r>
    <n v="9500"/>
    <s v="Marissa"/>
    <s v="9/13/2023"/>
    <s v="12/10/2024"/>
    <x v="1"/>
    <n v="147"/>
    <x v="3"/>
    <n v="1"/>
    <n v="1"/>
    <b v="1"/>
    <n v="780"/>
    <n v="76"/>
    <x v="0"/>
    <s v="Credit Card"/>
    <s v="Mandarin"/>
    <n v="21"/>
    <n v="4.4000000000000004"/>
    <b v="1"/>
    <x v="0"/>
    <n v="3081"/>
    <s v="Tablet"/>
    <s v="25-34"/>
    <s v="Late Night"/>
  </r>
  <r>
    <n v="7476"/>
    <s v="Patrick"/>
    <s v="6/16/2023"/>
    <s v="11/27/2024"/>
    <x v="1"/>
    <n v="235"/>
    <x v="4"/>
    <n v="3"/>
    <n v="1"/>
    <b v="1"/>
    <n v="569"/>
    <n v="176"/>
    <x v="6"/>
    <s v="Debit Card"/>
    <s v="French"/>
    <n v="18"/>
    <n v="3.8"/>
    <b v="1"/>
    <x v="0"/>
    <n v="3138"/>
    <s v="Desktop"/>
    <s v="35-44"/>
    <s v="Afternoon"/>
  </r>
  <r>
    <n v="9908"/>
    <s v="Kelly"/>
    <s v="1/3/2023"/>
    <s v="12/4/2024"/>
    <x v="1"/>
    <n v="390"/>
    <x v="6"/>
    <n v="3"/>
    <n v="1"/>
    <b v="0"/>
    <n v="256"/>
    <n v="183"/>
    <x v="5"/>
    <s v="Credit Card"/>
    <s v="German"/>
    <n v="89"/>
    <n v="3.2"/>
    <b v="1"/>
    <x v="0"/>
    <n v="1180"/>
    <s v="Smart TV"/>
    <s v="45-54"/>
    <s v="Evening"/>
  </r>
  <r>
    <n v="1534"/>
    <s v="Mary"/>
    <s v="7/22/2024"/>
    <s v="12/18/2024"/>
    <x v="0"/>
    <n v="116"/>
    <x v="0"/>
    <n v="1"/>
    <n v="4"/>
    <b v="0"/>
    <n v="799"/>
    <n v="137"/>
    <x v="0"/>
    <s v="Credit Card"/>
    <s v="Mandarin"/>
    <n v="78"/>
    <n v="4.5999999999999996"/>
    <b v="1"/>
    <x v="0"/>
    <n v="4518"/>
    <s v="Desktop"/>
    <s v="55+"/>
    <s v="Evening"/>
  </r>
  <r>
    <n v="4613"/>
    <s v="Cynthia"/>
    <s v="3/3/2023"/>
    <s v="12/4/2024"/>
    <x v="2"/>
    <n v="492"/>
    <x v="0"/>
    <n v="1"/>
    <n v="2"/>
    <b v="0"/>
    <n v="237"/>
    <n v="55"/>
    <x v="4"/>
    <s v="Cryptocurrency"/>
    <s v="Mandarin"/>
    <n v="15"/>
    <n v="4.9000000000000004"/>
    <b v="1"/>
    <x v="0"/>
    <n v="3843"/>
    <s v="Smartphone"/>
    <s v="35-44"/>
    <s v="Evening"/>
  </r>
  <r>
    <n v="5063"/>
    <s v="Jasmine"/>
    <s v="6/4/2024"/>
    <s v="11/22/2024"/>
    <x v="0"/>
    <n v="159"/>
    <x v="0"/>
    <n v="4"/>
    <n v="5"/>
    <b v="1"/>
    <n v="138"/>
    <n v="3"/>
    <x v="5"/>
    <s v="Debit Card"/>
    <s v="Hindi"/>
    <n v="12"/>
    <n v="3.9"/>
    <b v="1"/>
    <x v="0"/>
    <n v="3604"/>
    <s v="Laptop"/>
    <s v="25-34"/>
    <s v="Morning"/>
  </r>
  <r>
    <n v="4548"/>
    <s v="Sarah"/>
    <s v="6/8/2023"/>
    <s v="11/20/2024"/>
    <x v="0"/>
    <n v="279"/>
    <x v="6"/>
    <n v="4"/>
    <n v="6"/>
    <b v="0"/>
    <n v="636"/>
    <n v="176"/>
    <x v="6"/>
    <s v="Cryptocurrency"/>
    <s v="French"/>
    <n v="32"/>
    <n v="3.7"/>
    <b v="1"/>
    <x v="0"/>
    <n v="4445"/>
    <s v="Smartphone"/>
    <s v="25-34"/>
    <s v="Afternoon"/>
  </r>
  <r>
    <n v="7556"/>
    <s v="Adam"/>
    <s v="7/17/2024"/>
    <s v="11/26/2024"/>
    <x v="2"/>
    <n v="386"/>
    <x v="0"/>
    <n v="2"/>
    <n v="6"/>
    <b v="1"/>
    <n v="461"/>
    <n v="178"/>
    <x v="0"/>
    <s v="Cryptocurrency"/>
    <s v="Hindi"/>
    <n v="79"/>
    <n v="3.7"/>
    <b v="0"/>
    <x v="0"/>
    <n v="1587"/>
    <s v="Tablet"/>
    <s v="35-44"/>
    <s v="Afternoon"/>
  </r>
  <r>
    <n v="1846"/>
    <s v="Mason"/>
    <s v="6/21/2024"/>
    <s v="12/7/2024"/>
    <x v="2"/>
    <n v="332"/>
    <x v="2"/>
    <n v="1"/>
    <n v="6"/>
    <b v="0"/>
    <n v="20"/>
    <n v="128"/>
    <x v="4"/>
    <s v="Credit Card"/>
    <s v="English"/>
    <n v="50"/>
    <n v="5"/>
    <b v="0"/>
    <x v="0"/>
    <n v="4400"/>
    <s v="Smart TV"/>
    <s v="45-54"/>
    <s v="Late Night"/>
  </r>
  <r>
    <n v="7088"/>
    <s v="Amy"/>
    <s v="1/1/2024"/>
    <s v="11/21/2024"/>
    <x v="1"/>
    <n v="176"/>
    <x v="3"/>
    <n v="5"/>
    <n v="5"/>
    <b v="1"/>
    <n v="276"/>
    <n v="138"/>
    <x v="4"/>
    <s v="PayPal"/>
    <s v="Spanish"/>
    <n v="56"/>
    <n v="4.7"/>
    <b v="0"/>
    <x v="0"/>
    <n v="2891"/>
    <s v="Smartphone"/>
    <s v="18-24"/>
    <s v="Morning"/>
  </r>
  <r>
    <n v="1179"/>
    <s v="Craig"/>
    <s v="6/7/2024"/>
    <s v="12/18/2024"/>
    <x v="1"/>
    <n v="221"/>
    <x v="6"/>
    <n v="4"/>
    <n v="1"/>
    <b v="1"/>
    <n v="603"/>
    <n v="141"/>
    <x v="5"/>
    <s v="Cryptocurrency"/>
    <s v="Hindi"/>
    <n v="44"/>
    <n v="3.3"/>
    <b v="1"/>
    <x v="0"/>
    <n v="1363"/>
    <s v="Smartphone"/>
    <s v="35-44"/>
    <s v="Afternoon"/>
  </r>
  <r>
    <n v="2190"/>
    <s v="Lindsay"/>
    <s v="12/31/2023"/>
    <s v="12/5/2024"/>
    <x v="0"/>
    <n v="263"/>
    <x v="4"/>
    <n v="4"/>
    <n v="1"/>
    <b v="1"/>
    <n v="799"/>
    <n v="14"/>
    <x v="0"/>
    <s v="Credit Card"/>
    <s v="Mandarin"/>
    <n v="32"/>
    <n v="3.3"/>
    <b v="0"/>
    <x v="0"/>
    <n v="2323"/>
    <s v="Smart TV"/>
    <s v="55+"/>
    <s v="Evening"/>
  </r>
  <r>
    <n v="2847"/>
    <s v="Charles"/>
    <s v="9/23/2023"/>
    <s v="11/27/2024"/>
    <x v="2"/>
    <n v="222"/>
    <x v="3"/>
    <n v="1"/>
    <n v="3"/>
    <b v="0"/>
    <n v="785"/>
    <n v="147"/>
    <x v="6"/>
    <s v="Credit Card"/>
    <s v="Mandarin"/>
    <n v="21"/>
    <n v="4.8"/>
    <b v="1"/>
    <x v="0"/>
    <n v="4291"/>
    <s v="Smart TV"/>
    <s v="45-54"/>
    <s v="Morning"/>
  </r>
  <r>
    <n v="6570"/>
    <s v="Joseph"/>
    <s v="12/8/2024"/>
    <s v="12/12/2024"/>
    <x v="1"/>
    <n v="39"/>
    <x v="6"/>
    <n v="5"/>
    <n v="3"/>
    <b v="1"/>
    <n v="28"/>
    <n v="189"/>
    <x v="1"/>
    <s v="Credit Card"/>
    <s v="French"/>
    <n v="26"/>
    <n v="4.5999999999999996"/>
    <b v="1"/>
    <x v="0"/>
    <n v="4938"/>
    <s v="Smartphone"/>
    <s v="55+"/>
    <s v="Evening"/>
  </r>
  <r>
    <n v="1149"/>
    <s v="Michael"/>
    <s v="5/29/2023"/>
    <s v="11/28/2024"/>
    <x v="1"/>
    <n v="445"/>
    <x v="0"/>
    <n v="3"/>
    <n v="2"/>
    <b v="1"/>
    <n v="637"/>
    <n v="14"/>
    <x v="0"/>
    <s v="Debit Card"/>
    <s v="French"/>
    <n v="50"/>
    <n v="3.2"/>
    <b v="1"/>
    <x v="0"/>
    <n v="913"/>
    <s v="Desktop"/>
    <s v="45-54"/>
    <s v="Late Night"/>
  </r>
  <r>
    <n v="1336"/>
    <s v="James"/>
    <s v="4/25/2024"/>
    <s v="12/10/2024"/>
    <x v="1"/>
    <n v="164"/>
    <x v="2"/>
    <n v="3"/>
    <n v="3"/>
    <b v="1"/>
    <n v="79"/>
    <n v="130"/>
    <x v="1"/>
    <s v="PayPal"/>
    <s v="French"/>
    <n v="47"/>
    <n v="3.9"/>
    <b v="0"/>
    <x v="0"/>
    <n v="3925"/>
    <s v="Laptop"/>
    <s v="55+"/>
    <s v="Morning"/>
  </r>
  <r>
    <n v="6956"/>
    <s v="Brandon"/>
    <s v="2/21/2024"/>
    <s v="11/24/2024"/>
    <x v="2"/>
    <n v="101"/>
    <x v="2"/>
    <n v="5"/>
    <n v="1"/>
    <b v="1"/>
    <n v="175"/>
    <n v="125"/>
    <x v="3"/>
    <s v="Debit Card"/>
    <s v="Mandarin"/>
    <n v="44"/>
    <n v="3.6"/>
    <b v="1"/>
    <x v="0"/>
    <n v="2517"/>
    <s v="Laptop"/>
    <s v="55+"/>
    <s v="Evening"/>
  </r>
  <r>
    <n v="7015"/>
    <s v="Jaclyn"/>
    <s v="10/2/2024"/>
    <s v="12/9/2024"/>
    <x v="1"/>
    <n v="424"/>
    <x v="1"/>
    <n v="1"/>
    <n v="3"/>
    <b v="1"/>
    <n v="684"/>
    <n v="127"/>
    <x v="5"/>
    <s v="Cryptocurrency"/>
    <s v="Mandarin"/>
    <n v="97"/>
    <n v="4.5999999999999996"/>
    <b v="0"/>
    <x v="0"/>
    <n v="2070"/>
    <s v="Laptop"/>
    <s v="25-34"/>
    <s v="Late Night"/>
  </r>
  <r>
    <n v="4104"/>
    <s v="Alvin"/>
    <s v="7/22/2023"/>
    <s v="11/20/2024"/>
    <x v="2"/>
    <n v="182"/>
    <x v="2"/>
    <n v="4"/>
    <n v="5"/>
    <b v="0"/>
    <n v="247"/>
    <n v="197"/>
    <x v="0"/>
    <s v="Cryptocurrency"/>
    <s v="French"/>
    <n v="90"/>
    <n v="4.7"/>
    <b v="0"/>
    <x v="0"/>
    <n v="4726"/>
    <s v="Laptop"/>
    <s v="35-44"/>
    <s v="Evening"/>
  </r>
  <r>
    <n v="9413"/>
    <s v="Megan"/>
    <s v="8/27/2023"/>
    <s v="12/3/2024"/>
    <x v="2"/>
    <n v="115"/>
    <x v="2"/>
    <n v="2"/>
    <n v="3"/>
    <b v="1"/>
    <n v="741"/>
    <n v="68"/>
    <x v="0"/>
    <s v="Cryptocurrency"/>
    <s v="Hindi"/>
    <n v="30"/>
    <n v="5"/>
    <b v="1"/>
    <x v="0"/>
    <n v="1536"/>
    <s v="Smartphone"/>
    <s v="35-44"/>
    <s v="Morning"/>
  </r>
  <r>
    <n v="8300"/>
    <s v="Carolyn"/>
    <s v="4/24/2024"/>
    <s v="12/13/2024"/>
    <x v="2"/>
    <n v="33"/>
    <x v="3"/>
    <n v="1"/>
    <n v="4"/>
    <b v="0"/>
    <n v="623"/>
    <n v="53"/>
    <x v="1"/>
    <s v="Credit Card"/>
    <s v="English"/>
    <n v="17"/>
    <n v="3.5"/>
    <b v="0"/>
    <x v="0"/>
    <n v="2113"/>
    <s v="Desktop"/>
    <s v="55+"/>
    <s v="Afternoon"/>
  </r>
  <r>
    <n v="5126"/>
    <s v="Christopher"/>
    <s v="5/6/2024"/>
    <s v="12/3/2024"/>
    <x v="0"/>
    <n v="259"/>
    <x v="1"/>
    <n v="1"/>
    <n v="1"/>
    <b v="1"/>
    <n v="327"/>
    <n v="76"/>
    <x v="2"/>
    <s v="PayPal"/>
    <s v="French"/>
    <n v="9"/>
    <n v="4.3"/>
    <b v="1"/>
    <x v="0"/>
    <n v="428"/>
    <s v="Tablet"/>
    <s v="25-34"/>
    <s v="Afternoon"/>
  </r>
  <r>
    <n v="1754"/>
    <s v="Patricia"/>
    <s v="6/13/2024"/>
    <s v="11/20/2024"/>
    <x v="2"/>
    <n v="309"/>
    <x v="6"/>
    <n v="5"/>
    <n v="6"/>
    <b v="0"/>
    <n v="760"/>
    <n v="72"/>
    <x v="6"/>
    <s v="Credit Card"/>
    <s v="French"/>
    <n v="91"/>
    <n v="4.8"/>
    <b v="1"/>
    <x v="0"/>
    <n v="2336"/>
    <s v="Smart TV"/>
    <s v="45-54"/>
    <s v="Afternoon"/>
  </r>
  <r>
    <n v="7089"/>
    <s v="Richard"/>
    <s v="3/3/2023"/>
    <s v="12/11/2024"/>
    <x v="0"/>
    <n v="367"/>
    <x v="6"/>
    <n v="1"/>
    <n v="3"/>
    <b v="0"/>
    <n v="522"/>
    <n v="10"/>
    <x v="0"/>
    <s v="PayPal"/>
    <s v="Mandarin"/>
    <n v="70"/>
    <n v="3.8"/>
    <b v="0"/>
    <x v="0"/>
    <n v="2344"/>
    <s v="Desktop"/>
    <s v="25-34"/>
    <s v="Morning"/>
  </r>
  <r>
    <n v="1697"/>
    <s v="Tiffany"/>
    <s v="9/21/2023"/>
    <s v="11/27/2024"/>
    <x v="0"/>
    <n v="472"/>
    <x v="0"/>
    <n v="5"/>
    <n v="2"/>
    <b v="1"/>
    <n v="76"/>
    <n v="157"/>
    <x v="0"/>
    <s v="Debit Card"/>
    <s v="French"/>
    <n v="6"/>
    <n v="3.1"/>
    <b v="1"/>
    <x v="0"/>
    <n v="1351"/>
    <s v="Laptop"/>
    <s v="55+"/>
    <s v="Afternoon"/>
  </r>
  <r>
    <n v="4768"/>
    <s v="Thomas"/>
    <s v="12/4/2023"/>
    <s v="11/23/2024"/>
    <x v="2"/>
    <n v="449"/>
    <x v="3"/>
    <n v="5"/>
    <n v="4"/>
    <b v="0"/>
    <n v="61"/>
    <n v="61"/>
    <x v="5"/>
    <s v="Debit Card"/>
    <s v="French"/>
    <n v="88"/>
    <n v="3.7"/>
    <b v="1"/>
    <x v="0"/>
    <n v="165"/>
    <s v="Tablet"/>
    <s v="45-54"/>
    <s v="Afternoon"/>
  </r>
  <r>
    <n v="4205"/>
    <s v="Daniel"/>
    <s v="12/14/2023"/>
    <s v="12/6/2024"/>
    <x v="2"/>
    <n v="302"/>
    <x v="5"/>
    <n v="4"/>
    <n v="4"/>
    <b v="1"/>
    <n v="800"/>
    <n v="101"/>
    <x v="0"/>
    <s v="Cryptocurrency"/>
    <s v="English"/>
    <n v="89"/>
    <n v="4.3"/>
    <b v="0"/>
    <x v="0"/>
    <n v="3411"/>
    <s v="Desktop"/>
    <s v="55+"/>
    <s v="Evening"/>
  </r>
  <r>
    <n v="8844"/>
    <s v="Ashley"/>
    <s v="9/24/2024"/>
    <s v="12/18/2024"/>
    <x v="0"/>
    <n v="70"/>
    <x v="2"/>
    <n v="3"/>
    <n v="6"/>
    <b v="1"/>
    <n v="226"/>
    <n v="104"/>
    <x v="0"/>
    <s v="Debit Card"/>
    <s v="German"/>
    <n v="59"/>
    <n v="3.3"/>
    <b v="1"/>
    <x v="0"/>
    <n v="615"/>
    <s v="Laptop"/>
    <s v="45-54"/>
    <s v="Late Night"/>
  </r>
  <r>
    <n v="1103"/>
    <s v="Lindsey"/>
    <s v="5/8/2023"/>
    <s v="12/2/2024"/>
    <x v="0"/>
    <n v="157"/>
    <x v="2"/>
    <n v="2"/>
    <n v="1"/>
    <b v="0"/>
    <n v="792"/>
    <n v="141"/>
    <x v="1"/>
    <s v="Credit Card"/>
    <s v="Spanish"/>
    <n v="18"/>
    <n v="4.2"/>
    <b v="0"/>
    <x v="0"/>
    <n v="1538"/>
    <s v="Smartphone"/>
    <s v="55+"/>
    <s v="Afternoon"/>
  </r>
  <r>
    <n v="2180"/>
    <s v="Yvonne"/>
    <s v="4/16/2023"/>
    <s v="11/24/2024"/>
    <x v="0"/>
    <n v="17"/>
    <x v="4"/>
    <n v="5"/>
    <n v="5"/>
    <b v="0"/>
    <n v="498"/>
    <n v="67"/>
    <x v="2"/>
    <s v="PayPal"/>
    <s v="Mandarin"/>
    <n v="67"/>
    <n v="3"/>
    <b v="1"/>
    <x v="0"/>
    <n v="1835"/>
    <s v="Smart TV"/>
    <s v="35-44"/>
    <s v="Late Night"/>
  </r>
  <r>
    <n v="6607"/>
    <s v="Gene"/>
    <s v="1/13/2023"/>
    <s v="12/2/2024"/>
    <x v="2"/>
    <n v="173"/>
    <x v="1"/>
    <n v="1"/>
    <n v="3"/>
    <b v="1"/>
    <n v="950"/>
    <n v="163"/>
    <x v="6"/>
    <s v="Debit Card"/>
    <s v="French"/>
    <n v="96"/>
    <n v="4.9000000000000004"/>
    <b v="1"/>
    <x v="0"/>
    <n v="3515"/>
    <s v="Smart TV"/>
    <s v="35-44"/>
    <s v="Late Night"/>
  </r>
  <r>
    <n v="7949"/>
    <s v="Phyllis"/>
    <s v="1/11/2023"/>
    <s v="11/21/2024"/>
    <x v="1"/>
    <n v="301"/>
    <x v="5"/>
    <n v="5"/>
    <n v="4"/>
    <b v="0"/>
    <n v="906"/>
    <n v="141"/>
    <x v="4"/>
    <s v="Credit Card"/>
    <s v="Hindi"/>
    <n v="56"/>
    <n v="4.5"/>
    <b v="1"/>
    <x v="0"/>
    <n v="1657"/>
    <s v="Desktop"/>
    <s v="35-44"/>
    <s v="Afternoon"/>
  </r>
  <r>
    <n v="5337"/>
    <s v="Travis"/>
    <s v="8/16/2024"/>
    <s v="11/28/2024"/>
    <x v="0"/>
    <n v="357"/>
    <x v="4"/>
    <n v="2"/>
    <n v="4"/>
    <b v="1"/>
    <n v="245"/>
    <n v="116"/>
    <x v="6"/>
    <s v="Cryptocurrency"/>
    <s v="Mandarin"/>
    <n v="71"/>
    <n v="4.2"/>
    <b v="1"/>
    <x v="0"/>
    <n v="2209"/>
    <s v="Smartphone"/>
    <s v="18-24"/>
    <s v="Late Night"/>
  </r>
  <r>
    <n v="8477"/>
    <s v="Aaron"/>
    <s v="7/18/2023"/>
    <s v="12/2/2024"/>
    <x v="0"/>
    <n v="48"/>
    <x v="1"/>
    <n v="4"/>
    <n v="2"/>
    <b v="0"/>
    <n v="33"/>
    <n v="7"/>
    <x v="0"/>
    <s v="PayPal"/>
    <s v="German"/>
    <n v="13"/>
    <n v="4.8"/>
    <b v="1"/>
    <x v="0"/>
    <n v="1327"/>
    <s v="Smart TV"/>
    <s v="45-54"/>
    <s v="Morning"/>
  </r>
  <r>
    <n v="7673"/>
    <s v="Nina"/>
    <s v="8/18/2023"/>
    <s v="11/22/2024"/>
    <x v="0"/>
    <n v="351"/>
    <x v="0"/>
    <n v="4"/>
    <n v="2"/>
    <b v="0"/>
    <n v="70"/>
    <n v="41"/>
    <x v="5"/>
    <s v="Cryptocurrency"/>
    <s v="Spanish"/>
    <n v="78"/>
    <n v="3.7"/>
    <b v="0"/>
    <x v="0"/>
    <n v="4337"/>
    <s v="Smartphone"/>
    <s v="55+"/>
    <s v="Evening"/>
  </r>
  <r>
    <n v="6113"/>
    <s v="Stacy"/>
    <s v="11/6/2023"/>
    <s v="12/14/2024"/>
    <x v="1"/>
    <n v="491"/>
    <x v="5"/>
    <n v="3"/>
    <n v="4"/>
    <b v="1"/>
    <n v="779"/>
    <n v="86"/>
    <x v="2"/>
    <s v="Cryptocurrency"/>
    <s v="Hindi"/>
    <n v="85"/>
    <n v="4.7"/>
    <b v="1"/>
    <x v="0"/>
    <n v="398"/>
    <s v="Laptop"/>
    <s v="55+"/>
    <s v="Evening"/>
  </r>
  <r>
    <n v="7457"/>
    <s v="Madison"/>
    <s v="4/12/2023"/>
    <s v="11/29/2024"/>
    <x v="1"/>
    <n v="164"/>
    <x v="2"/>
    <n v="2"/>
    <n v="1"/>
    <b v="1"/>
    <n v="536"/>
    <n v="150"/>
    <x v="2"/>
    <s v="Debit Card"/>
    <s v="Mandarin"/>
    <n v="7"/>
    <n v="3.2"/>
    <b v="1"/>
    <x v="0"/>
    <n v="1508"/>
    <s v="Smartphone"/>
    <s v="45-54"/>
    <s v="Morning"/>
  </r>
  <r>
    <n v="6639"/>
    <s v="Victoria"/>
    <s v="12/18/2023"/>
    <s v="12/18/2024"/>
    <x v="0"/>
    <n v="304"/>
    <x v="0"/>
    <n v="1"/>
    <n v="6"/>
    <b v="1"/>
    <n v="902"/>
    <n v="20"/>
    <x v="5"/>
    <s v="PayPal"/>
    <s v="Mandarin"/>
    <n v="62"/>
    <n v="3.9"/>
    <b v="1"/>
    <x v="0"/>
    <n v="249"/>
    <s v="Desktop"/>
    <s v="35-44"/>
    <s v="Evening"/>
  </r>
  <r>
    <n v="5220"/>
    <s v="Justin"/>
    <s v="8/13/2023"/>
    <s v="12/8/2024"/>
    <x v="0"/>
    <n v="166"/>
    <x v="4"/>
    <n v="2"/>
    <n v="3"/>
    <b v="1"/>
    <n v="493"/>
    <n v="168"/>
    <x v="0"/>
    <s v="PayPal"/>
    <s v="English"/>
    <n v="55"/>
    <n v="3.4"/>
    <b v="1"/>
    <x v="0"/>
    <n v="954"/>
    <s v="Laptop"/>
    <s v="18-24"/>
    <s v="Evening"/>
  </r>
  <r>
    <n v="6970"/>
    <s v="Tammy"/>
    <s v="12/17/2024"/>
    <s v="12/5/2024"/>
    <x v="0"/>
    <n v="225"/>
    <x v="6"/>
    <n v="3"/>
    <n v="3"/>
    <b v="1"/>
    <n v="589"/>
    <n v="103"/>
    <x v="1"/>
    <s v="Credit Card"/>
    <s v="Hindi"/>
    <n v="93"/>
    <n v="3.2"/>
    <b v="1"/>
    <x v="0"/>
    <n v="3313"/>
    <s v="Smart TV"/>
    <s v="35-44"/>
    <s v="Morning"/>
  </r>
  <r>
    <n v="6705"/>
    <s v="Joshua"/>
    <s v="9/28/2024"/>
    <s v="12/9/2024"/>
    <x v="0"/>
    <n v="163"/>
    <x v="6"/>
    <n v="2"/>
    <n v="6"/>
    <b v="1"/>
    <n v="206"/>
    <n v="132"/>
    <x v="5"/>
    <s v="Debit Card"/>
    <s v="Hindi"/>
    <n v="63"/>
    <n v="3.5"/>
    <b v="1"/>
    <x v="0"/>
    <n v="1790"/>
    <s v="Desktop"/>
    <s v="35-44"/>
    <s v="Evening"/>
  </r>
  <r>
    <n v="2477"/>
    <s v="Sara"/>
    <s v="3/13/2023"/>
    <s v="11/26/2024"/>
    <x v="2"/>
    <n v="419"/>
    <x v="2"/>
    <n v="2"/>
    <n v="6"/>
    <b v="1"/>
    <n v="752"/>
    <n v="21"/>
    <x v="0"/>
    <s v="Debit Card"/>
    <s v="Hindi"/>
    <n v="94"/>
    <n v="3.9"/>
    <b v="0"/>
    <x v="0"/>
    <n v="2864"/>
    <s v="Desktop"/>
    <s v="35-44"/>
    <s v="Afternoon"/>
  </r>
  <r>
    <n v="6236"/>
    <s v="Benjamin"/>
    <s v="2/26/2023"/>
    <s v="11/22/2024"/>
    <x v="1"/>
    <n v="293"/>
    <x v="0"/>
    <n v="2"/>
    <n v="3"/>
    <b v="0"/>
    <n v="514"/>
    <n v="68"/>
    <x v="3"/>
    <s v="Credit Card"/>
    <s v="Mandarin"/>
    <n v="4"/>
    <n v="4.7"/>
    <b v="0"/>
    <x v="0"/>
    <n v="1872"/>
    <s v="Tablet"/>
    <s v="25-34"/>
    <s v="Late Night"/>
  </r>
  <r>
    <n v="4079"/>
    <s v="Kristen"/>
    <s v="1/16/2023"/>
    <s v="12/15/2024"/>
    <x v="0"/>
    <n v="171"/>
    <x v="4"/>
    <n v="3"/>
    <n v="6"/>
    <b v="1"/>
    <n v="858"/>
    <n v="58"/>
    <x v="5"/>
    <s v="Debit Card"/>
    <s v="German"/>
    <n v="21"/>
    <n v="4.5"/>
    <b v="1"/>
    <x v="0"/>
    <n v="2521"/>
    <s v="Smartphone"/>
    <s v="45-54"/>
    <s v="Afternoon"/>
  </r>
  <r>
    <n v="7927"/>
    <s v="Erika"/>
    <s v="1/11/2023"/>
    <s v="11/20/2024"/>
    <x v="0"/>
    <n v="438"/>
    <x v="3"/>
    <n v="4"/>
    <n v="3"/>
    <b v="0"/>
    <n v="970"/>
    <n v="59"/>
    <x v="5"/>
    <s v="Credit Card"/>
    <s v="Spanish"/>
    <n v="78"/>
    <n v="4.5999999999999996"/>
    <b v="1"/>
    <x v="0"/>
    <n v="4426"/>
    <s v="Tablet"/>
    <s v="55+"/>
    <s v="Late Night"/>
  </r>
  <r>
    <n v="5059"/>
    <s v="Robert"/>
    <s v="9/3/2024"/>
    <s v="11/27/2024"/>
    <x v="1"/>
    <n v="247"/>
    <x v="5"/>
    <n v="4"/>
    <n v="4"/>
    <b v="0"/>
    <n v="510"/>
    <n v="87"/>
    <x v="4"/>
    <s v="Debit Card"/>
    <s v="Mandarin"/>
    <n v="99"/>
    <n v="3.5"/>
    <b v="0"/>
    <x v="0"/>
    <n v="3100"/>
    <s v="Smart TV"/>
    <s v="45-54"/>
    <s v="Afternoon"/>
  </r>
  <r>
    <n v="4210"/>
    <s v="Paul"/>
    <s v="11/29/2023"/>
    <s v="11/26/2024"/>
    <x v="1"/>
    <n v="85"/>
    <x v="4"/>
    <n v="1"/>
    <n v="2"/>
    <b v="0"/>
    <n v="770"/>
    <n v="132"/>
    <x v="2"/>
    <s v="Debit Card"/>
    <s v="Spanish"/>
    <n v="99"/>
    <n v="4.4000000000000004"/>
    <b v="0"/>
    <x v="0"/>
    <n v="4273"/>
    <s v="Tablet"/>
    <s v="35-44"/>
    <s v="Morning"/>
  </r>
  <r>
    <n v="5054"/>
    <s v="Robert"/>
    <s v="1/11/2023"/>
    <s v="11/30/2024"/>
    <x v="1"/>
    <n v="203"/>
    <x v="3"/>
    <n v="5"/>
    <n v="2"/>
    <b v="0"/>
    <n v="903"/>
    <n v="19"/>
    <x v="1"/>
    <s v="Credit Card"/>
    <s v="Hindi"/>
    <n v="76"/>
    <n v="4.5999999999999996"/>
    <b v="0"/>
    <x v="0"/>
    <n v="1254"/>
    <s v="Laptop"/>
    <s v="45-54"/>
    <s v="Morning"/>
  </r>
  <r>
    <n v="5836"/>
    <s v="Bianca"/>
    <s v="8/8/2024"/>
    <s v="11/21/2024"/>
    <x v="2"/>
    <n v="219"/>
    <x v="2"/>
    <n v="1"/>
    <n v="5"/>
    <b v="1"/>
    <n v="347"/>
    <n v="55"/>
    <x v="6"/>
    <s v="Cryptocurrency"/>
    <s v="Mandarin"/>
    <n v="64"/>
    <n v="4.5999999999999996"/>
    <b v="1"/>
    <x v="0"/>
    <n v="4817"/>
    <s v="Smart TV"/>
    <s v="35-44"/>
    <s v="Evening"/>
  </r>
  <r>
    <n v="8612"/>
    <s v="Joseph"/>
    <s v="2/22/2024"/>
    <s v="12/18/2024"/>
    <x v="0"/>
    <n v="285"/>
    <x v="5"/>
    <n v="5"/>
    <n v="5"/>
    <b v="0"/>
    <n v="600"/>
    <n v="109"/>
    <x v="5"/>
    <s v="Cryptocurrency"/>
    <s v="Mandarin"/>
    <n v="76"/>
    <n v="4"/>
    <b v="0"/>
    <x v="0"/>
    <n v="2330"/>
    <s v="Smartphone"/>
    <s v="25-34"/>
    <s v="Morning"/>
  </r>
  <r>
    <n v="7445"/>
    <s v="Lauren"/>
    <s v="11/19/2023"/>
    <s v="11/23/2024"/>
    <x v="2"/>
    <n v="115"/>
    <x v="4"/>
    <n v="2"/>
    <n v="6"/>
    <b v="1"/>
    <n v="583"/>
    <n v="127"/>
    <x v="0"/>
    <s v="Credit Card"/>
    <s v="English"/>
    <n v="0"/>
    <n v="3.6"/>
    <b v="0"/>
    <x v="0"/>
    <n v="244"/>
    <s v="Desktop"/>
    <s v="35-44"/>
    <s v="Late Night"/>
  </r>
  <r>
    <n v="6135"/>
    <s v="Carol"/>
    <s v="10/10/2024"/>
    <s v="11/21/2024"/>
    <x v="0"/>
    <n v="322"/>
    <x v="1"/>
    <n v="1"/>
    <n v="5"/>
    <b v="1"/>
    <n v="446"/>
    <n v="114"/>
    <x v="4"/>
    <s v="Credit Card"/>
    <s v="English"/>
    <n v="84"/>
    <n v="4.5"/>
    <b v="1"/>
    <x v="0"/>
    <n v="1539"/>
    <s v="Tablet"/>
    <s v="25-34"/>
    <s v="Late Night"/>
  </r>
  <r>
    <n v="3168"/>
    <s v="Alicia"/>
    <s v="4/7/2024"/>
    <s v="11/21/2024"/>
    <x v="0"/>
    <n v="348"/>
    <x v="0"/>
    <n v="2"/>
    <n v="2"/>
    <b v="1"/>
    <n v="797"/>
    <n v="81"/>
    <x v="4"/>
    <s v="PayPal"/>
    <s v="Spanish"/>
    <n v="12"/>
    <n v="5"/>
    <b v="1"/>
    <x v="0"/>
    <n v="2657"/>
    <s v="Smart TV"/>
    <s v="45-54"/>
    <s v="Morning"/>
  </r>
  <r>
    <n v="2981"/>
    <s v="Laura"/>
    <s v="5/7/2024"/>
    <s v="12/3/2024"/>
    <x v="1"/>
    <n v="482"/>
    <x v="2"/>
    <n v="5"/>
    <n v="2"/>
    <b v="1"/>
    <n v="665"/>
    <n v="96"/>
    <x v="6"/>
    <s v="Debit Card"/>
    <s v="Spanish"/>
    <n v="24"/>
    <n v="4.7"/>
    <b v="1"/>
    <x v="0"/>
    <n v="4851"/>
    <s v="Smartphone"/>
    <s v="18-24"/>
    <s v="Afternoon"/>
  </r>
  <r>
    <n v="7739"/>
    <s v="Ryan"/>
    <s v="3/12/2023"/>
    <s v="12/11/2024"/>
    <x v="0"/>
    <n v="384"/>
    <x v="2"/>
    <n v="4"/>
    <n v="3"/>
    <b v="1"/>
    <n v="188"/>
    <n v="140"/>
    <x v="6"/>
    <s v="Cryptocurrency"/>
    <s v="French"/>
    <n v="78"/>
    <n v="3.9"/>
    <b v="0"/>
    <x v="0"/>
    <n v="2341"/>
    <s v="Smartphone"/>
    <s v="25-34"/>
    <s v="Afternoon"/>
  </r>
  <r>
    <n v="5905"/>
    <s v="Brian"/>
    <s v="3/6/2024"/>
    <s v="12/9/2024"/>
    <x v="2"/>
    <n v="178"/>
    <x v="5"/>
    <n v="5"/>
    <n v="5"/>
    <b v="0"/>
    <n v="489"/>
    <n v="6"/>
    <x v="3"/>
    <s v="PayPal"/>
    <s v="Spanish"/>
    <n v="72"/>
    <n v="4.5"/>
    <b v="0"/>
    <x v="0"/>
    <n v="3356"/>
    <s v="Tablet"/>
    <s v="55+"/>
    <s v="Late Night"/>
  </r>
  <r>
    <n v="1443"/>
    <s v="Sandra"/>
    <s v="6/21/2023"/>
    <s v="12/17/2024"/>
    <x v="1"/>
    <n v="91"/>
    <x v="1"/>
    <n v="1"/>
    <n v="2"/>
    <b v="0"/>
    <n v="377"/>
    <n v="14"/>
    <x v="0"/>
    <s v="Credit Card"/>
    <s v="German"/>
    <n v="53"/>
    <n v="4.5999999999999996"/>
    <b v="0"/>
    <x v="0"/>
    <n v="228"/>
    <s v="Tablet"/>
    <s v="55+"/>
    <s v="Late Night"/>
  </r>
  <r>
    <n v="6181"/>
    <s v="Krista"/>
    <s v="12/1/2024"/>
    <s v="12/5/2024"/>
    <x v="1"/>
    <n v="175"/>
    <x v="4"/>
    <n v="4"/>
    <n v="3"/>
    <b v="1"/>
    <n v="424"/>
    <n v="125"/>
    <x v="2"/>
    <s v="Credit Card"/>
    <s v="French"/>
    <n v="13"/>
    <n v="4.7"/>
    <b v="1"/>
    <x v="0"/>
    <n v="2821"/>
    <s v="Smart TV"/>
    <s v="35-44"/>
    <s v="Evening"/>
  </r>
  <r>
    <n v="8406"/>
    <s v="Jeremiah"/>
    <s v="11/19/2023"/>
    <s v="12/14/2024"/>
    <x v="1"/>
    <n v="187"/>
    <x v="0"/>
    <n v="5"/>
    <n v="5"/>
    <b v="1"/>
    <n v="491"/>
    <n v="197"/>
    <x v="2"/>
    <s v="PayPal"/>
    <s v="French"/>
    <n v="54"/>
    <n v="3.3"/>
    <b v="1"/>
    <x v="0"/>
    <n v="4380"/>
    <s v="Smartphone"/>
    <s v="35-44"/>
    <s v="Late Night"/>
  </r>
  <r>
    <n v="5389"/>
    <s v="Leon"/>
    <s v="5/27/2024"/>
    <s v="11/29/2024"/>
    <x v="1"/>
    <n v="352"/>
    <x v="1"/>
    <n v="4"/>
    <n v="1"/>
    <b v="0"/>
    <n v="521"/>
    <n v="128"/>
    <x v="5"/>
    <s v="Cryptocurrency"/>
    <s v="English"/>
    <n v="59"/>
    <n v="4.5999999999999996"/>
    <b v="1"/>
    <x v="0"/>
    <n v="2131"/>
    <s v="Desktop"/>
    <s v="45-54"/>
    <s v="Afternoon"/>
  </r>
  <r>
    <n v="4586"/>
    <s v="Tracey"/>
    <s v="10/22/2023"/>
    <s v="12/1/2024"/>
    <x v="0"/>
    <n v="448"/>
    <x v="0"/>
    <n v="3"/>
    <n v="4"/>
    <b v="1"/>
    <n v="506"/>
    <n v="193"/>
    <x v="5"/>
    <s v="Debit Card"/>
    <s v="Spanish"/>
    <n v="79"/>
    <n v="4.3"/>
    <b v="0"/>
    <x v="0"/>
    <n v="3589"/>
    <s v="Smart TV"/>
    <s v="25-34"/>
    <s v="Late Night"/>
  </r>
  <r>
    <n v="4020"/>
    <s v="Edward"/>
    <s v="3/20/2024"/>
    <s v="12/2/2024"/>
    <x v="2"/>
    <n v="81"/>
    <x v="2"/>
    <n v="1"/>
    <n v="6"/>
    <b v="0"/>
    <n v="390"/>
    <n v="43"/>
    <x v="2"/>
    <s v="Debit Card"/>
    <s v="Mandarin"/>
    <n v="33"/>
    <n v="4"/>
    <b v="0"/>
    <x v="0"/>
    <n v="4162"/>
    <s v="Desktop"/>
    <s v="45-54"/>
    <s v="Afternoon"/>
  </r>
  <r>
    <n v="1635"/>
    <s v="Larry"/>
    <s v="12/22/2023"/>
    <s v="12/5/2024"/>
    <x v="2"/>
    <n v="321"/>
    <x v="2"/>
    <n v="1"/>
    <n v="5"/>
    <b v="1"/>
    <n v="276"/>
    <n v="182"/>
    <x v="4"/>
    <s v="Cryptocurrency"/>
    <s v="Mandarin"/>
    <n v="52"/>
    <n v="4.9000000000000004"/>
    <b v="1"/>
    <x v="0"/>
    <n v="1013"/>
    <s v="Smart TV"/>
    <s v="35-44"/>
    <s v="Afternoon"/>
  </r>
  <r>
    <n v="9257"/>
    <s v="Jonathan"/>
    <s v="6/5/2024"/>
    <s v="11/29/2024"/>
    <x v="0"/>
    <n v="114"/>
    <x v="4"/>
    <n v="1"/>
    <n v="1"/>
    <b v="1"/>
    <n v="896"/>
    <n v="9"/>
    <x v="4"/>
    <s v="Debit Card"/>
    <s v="Mandarin"/>
    <n v="60"/>
    <n v="3.2"/>
    <b v="0"/>
    <x v="0"/>
    <n v="2731"/>
    <s v="Desktop"/>
    <s v="18-24"/>
    <s v="Morning"/>
  </r>
  <r>
    <n v="6380"/>
    <s v="Jennifer"/>
    <s v="4/4/2023"/>
    <s v="12/14/2024"/>
    <x v="0"/>
    <n v="493"/>
    <x v="1"/>
    <n v="5"/>
    <n v="2"/>
    <b v="1"/>
    <n v="29"/>
    <n v="82"/>
    <x v="3"/>
    <s v="Cryptocurrency"/>
    <s v="Hindi"/>
    <n v="64"/>
    <n v="3.4"/>
    <b v="0"/>
    <x v="0"/>
    <n v="833"/>
    <s v="Smartphone"/>
    <s v="18-24"/>
    <s v="Evening"/>
  </r>
  <r>
    <n v="6385"/>
    <s v="Travis"/>
    <s v="7/19/2023"/>
    <s v="11/28/2024"/>
    <x v="1"/>
    <n v="475"/>
    <x v="3"/>
    <n v="1"/>
    <n v="5"/>
    <b v="0"/>
    <n v="523"/>
    <n v="30"/>
    <x v="5"/>
    <s v="Cryptocurrency"/>
    <s v="German"/>
    <n v="2"/>
    <n v="4.8"/>
    <b v="0"/>
    <x v="0"/>
    <n v="2428"/>
    <s v="Smartphone"/>
    <s v="18-24"/>
    <s v="Late Night"/>
  </r>
  <r>
    <n v="6858"/>
    <s v="Michelle"/>
    <s v="12/23/2023"/>
    <s v="12/12/2024"/>
    <x v="1"/>
    <n v="287"/>
    <x v="3"/>
    <n v="1"/>
    <n v="2"/>
    <b v="0"/>
    <n v="918"/>
    <n v="82"/>
    <x v="3"/>
    <s v="Debit Card"/>
    <s v="German"/>
    <n v="81"/>
    <n v="3.2"/>
    <b v="0"/>
    <x v="0"/>
    <n v="4555"/>
    <s v="Smart TV"/>
    <s v="55+"/>
    <s v="Afternoon"/>
  </r>
  <r>
    <n v="8875"/>
    <s v="Larry"/>
    <s v="3/28/2023"/>
    <s v="12/17/2024"/>
    <x v="2"/>
    <n v="138"/>
    <x v="0"/>
    <n v="5"/>
    <n v="2"/>
    <b v="0"/>
    <n v="40"/>
    <n v="166"/>
    <x v="2"/>
    <s v="Cryptocurrency"/>
    <s v="French"/>
    <n v="83"/>
    <n v="4.2"/>
    <b v="0"/>
    <x v="0"/>
    <n v="4777"/>
    <s v="Tablet"/>
    <s v="25-34"/>
    <s v="Morning"/>
  </r>
  <r>
    <n v="3334"/>
    <s v="Kenneth"/>
    <s v="4/7/2024"/>
    <s v="12/5/2024"/>
    <x v="2"/>
    <n v="198"/>
    <x v="0"/>
    <n v="3"/>
    <n v="1"/>
    <b v="1"/>
    <n v="614"/>
    <n v="69"/>
    <x v="6"/>
    <s v="PayPal"/>
    <s v="Spanish"/>
    <n v="27"/>
    <n v="3.6"/>
    <b v="1"/>
    <x v="0"/>
    <n v="459"/>
    <s v="Smartphone"/>
    <s v="25-34"/>
    <s v="Late Night"/>
  </r>
  <r>
    <n v="5850"/>
    <s v="Joshua"/>
    <s v="8/7/2023"/>
    <s v="12/11/2024"/>
    <x v="2"/>
    <n v="164"/>
    <x v="0"/>
    <n v="2"/>
    <n v="1"/>
    <b v="0"/>
    <n v="833"/>
    <n v="89"/>
    <x v="6"/>
    <s v="Cryptocurrency"/>
    <s v="Spanish"/>
    <n v="32"/>
    <n v="4.9000000000000004"/>
    <b v="0"/>
    <x v="0"/>
    <n v="2644"/>
    <s v="Smart TV"/>
    <s v="18-24"/>
    <s v="Evening"/>
  </r>
  <r>
    <n v="8593"/>
    <s v="James"/>
    <s v="7/23/2024"/>
    <s v="12/10/2024"/>
    <x v="2"/>
    <n v="65"/>
    <x v="4"/>
    <n v="4"/>
    <n v="3"/>
    <b v="0"/>
    <n v="238"/>
    <n v="39"/>
    <x v="6"/>
    <s v="Cryptocurrency"/>
    <s v="German"/>
    <n v="23"/>
    <n v="4.7"/>
    <b v="0"/>
    <x v="0"/>
    <n v="2678"/>
    <s v="Smart TV"/>
    <s v="45-54"/>
    <s v="Evening"/>
  </r>
  <r>
    <n v="6278"/>
    <s v="Richard"/>
    <s v="6/18/2023"/>
    <s v="11/25/2024"/>
    <x v="0"/>
    <n v="388"/>
    <x v="1"/>
    <n v="1"/>
    <n v="6"/>
    <b v="1"/>
    <n v="861"/>
    <n v="59"/>
    <x v="0"/>
    <s v="Debit Card"/>
    <s v="Hindi"/>
    <n v="42"/>
    <n v="4.4000000000000004"/>
    <b v="0"/>
    <x v="0"/>
    <n v="1129"/>
    <s v="Laptop"/>
    <s v="45-54"/>
    <s v="Morning"/>
  </r>
  <r>
    <n v="1388"/>
    <s v="Michael"/>
    <s v="1/19/2024"/>
    <s v="12/10/2024"/>
    <x v="2"/>
    <n v="412"/>
    <x v="6"/>
    <n v="3"/>
    <n v="3"/>
    <b v="1"/>
    <n v="999"/>
    <n v="127"/>
    <x v="0"/>
    <s v="Cryptocurrency"/>
    <s v="Hindi"/>
    <n v="4"/>
    <n v="4"/>
    <b v="0"/>
    <x v="0"/>
    <n v="1258"/>
    <s v="Desktop"/>
    <s v="18-24"/>
    <s v="Late Night"/>
  </r>
  <r>
    <n v="2521"/>
    <s v="Jessica"/>
    <s v="4/30/2024"/>
    <s v="11/27/2024"/>
    <x v="2"/>
    <n v="267"/>
    <x v="0"/>
    <n v="4"/>
    <n v="4"/>
    <b v="0"/>
    <n v="118"/>
    <n v="6"/>
    <x v="0"/>
    <s v="Cryptocurrency"/>
    <s v="English"/>
    <n v="57"/>
    <n v="5"/>
    <b v="0"/>
    <x v="0"/>
    <n v="3213"/>
    <s v="Smartphone"/>
    <s v="55+"/>
    <s v="Evening"/>
  </r>
  <r>
    <n v="1269"/>
    <s v="Helen"/>
    <s v="1/9/2023"/>
    <s v="11/29/2024"/>
    <x v="2"/>
    <n v="29"/>
    <x v="0"/>
    <n v="3"/>
    <n v="2"/>
    <b v="0"/>
    <n v="404"/>
    <n v="177"/>
    <x v="0"/>
    <s v="Cryptocurrency"/>
    <s v="Spanish"/>
    <n v="81"/>
    <n v="4.4000000000000004"/>
    <b v="0"/>
    <x v="0"/>
    <n v="4127"/>
    <s v="Tablet"/>
    <s v="18-24"/>
    <s v="Evening"/>
  </r>
  <r>
    <n v="9959"/>
    <s v="Dustin"/>
    <s v="9/11/2024"/>
    <s v="12/10/2024"/>
    <x v="2"/>
    <n v="454"/>
    <x v="0"/>
    <n v="5"/>
    <n v="6"/>
    <b v="1"/>
    <n v="938"/>
    <n v="75"/>
    <x v="5"/>
    <s v="Debit Card"/>
    <s v="German"/>
    <n v="51"/>
    <n v="3.1"/>
    <b v="0"/>
    <x v="0"/>
    <n v="1961"/>
    <s v="Smart TV"/>
    <s v="25-34"/>
    <s v="Afternoon"/>
  </r>
  <r>
    <n v="7549"/>
    <s v="Jeremiah"/>
    <s v="5/30/2024"/>
    <s v="11/28/2024"/>
    <x v="2"/>
    <n v="119"/>
    <x v="6"/>
    <n v="1"/>
    <n v="5"/>
    <b v="1"/>
    <n v="112"/>
    <n v="181"/>
    <x v="6"/>
    <s v="Credit Card"/>
    <s v="German"/>
    <n v="47"/>
    <n v="3.2"/>
    <b v="1"/>
    <x v="0"/>
    <n v="1708"/>
    <s v="Desktop"/>
    <s v="18-24"/>
    <s v="Afternoon"/>
  </r>
  <r>
    <n v="4747"/>
    <s v="John"/>
    <s v="2/10/2024"/>
    <s v="12/9/2024"/>
    <x v="1"/>
    <n v="311"/>
    <x v="0"/>
    <n v="5"/>
    <n v="1"/>
    <b v="1"/>
    <n v="430"/>
    <n v="188"/>
    <x v="2"/>
    <s v="Credit Card"/>
    <s v="French"/>
    <n v="78"/>
    <n v="4.4000000000000004"/>
    <b v="1"/>
    <x v="0"/>
    <n v="2288"/>
    <s v="Smart TV"/>
    <s v="55+"/>
    <s v="Morning"/>
  </r>
  <r>
    <n v="8320"/>
    <s v="Heather"/>
    <s v="1/2/2024"/>
    <s v="12/9/2024"/>
    <x v="2"/>
    <n v="122"/>
    <x v="5"/>
    <n v="2"/>
    <n v="2"/>
    <b v="0"/>
    <n v="626"/>
    <n v="69"/>
    <x v="0"/>
    <s v="PayPal"/>
    <s v="Mandarin"/>
    <n v="17"/>
    <n v="4.2"/>
    <b v="1"/>
    <x v="0"/>
    <n v="4570"/>
    <s v="Laptop"/>
    <s v="35-44"/>
    <s v="Morning"/>
  </r>
  <r>
    <n v="1333"/>
    <s v="Mark"/>
    <s v="4/16/2024"/>
    <s v="11/19/2024"/>
    <x v="2"/>
    <n v="300"/>
    <x v="2"/>
    <n v="5"/>
    <n v="4"/>
    <b v="1"/>
    <n v="819"/>
    <n v="143"/>
    <x v="1"/>
    <s v="Credit Card"/>
    <s v="German"/>
    <n v="23"/>
    <n v="5"/>
    <b v="0"/>
    <x v="0"/>
    <n v="2547"/>
    <s v="Desktop"/>
    <s v="45-54"/>
    <s v="Evening"/>
  </r>
  <r>
    <n v="5254"/>
    <s v="Thomas"/>
    <s v="9/11/2024"/>
    <s v="11/30/2024"/>
    <x v="2"/>
    <n v="59"/>
    <x v="6"/>
    <n v="4"/>
    <n v="3"/>
    <b v="0"/>
    <n v="718"/>
    <n v="3"/>
    <x v="1"/>
    <s v="Debit Card"/>
    <s v="German"/>
    <n v="43"/>
    <n v="4.2"/>
    <b v="1"/>
    <x v="0"/>
    <n v="4655"/>
    <s v="Desktop"/>
    <s v="18-24"/>
    <s v="Late Night"/>
  </r>
  <r>
    <n v="6842"/>
    <s v="Cody"/>
    <s v="6/22/2023"/>
    <s v="12/8/2024"/>
    <x v="2"/>
    <n v="34"/>
    <x v="1"/>
    <n v="1"/>
    <n v="4"/>
    <b v="1"/>
    <n v="109"/>
    <n v="174"/>
    <x v="1"/>
    <s v="Debit Card"/>
    <s v="Hindi"/>
    <n v="74"/>
    <n v="4.4000000000000004"/>
    <b v="1"/>
    <x v="0"/>
    <n v="1656"/>
    <s v="Tablet"/>
    <s v="55+"/>
    <s v="Late Night"/>
  </r>
  <r>
    <n v="9333"/>
    <s v="Jonathon"/>
    <s v="12/17/2023"/>
    <s v="12/17/2024"/>
    <x v="1"/>
    <n v="23"/>
    <x v="5"/>
    <n v="2"/>
    <n v="1"/>
    <b v="0"/>
    <n v="544"/>
    <n v="25"/>
    <x v="3"/>
    <s v="Cryptocurrency"/>
    <s v="German"/>
    <n v="47"/>
    <n v="3.6"/>
    <b v="0"/>
    <x v="0"/>
    <n v="2761"/>
    <s v="Laptop"/>
    <s v="25-34"/>
    <s v="Evening"/>
  </r>
  <r>
    <n v="9122"/>
    <s v="Kyle"/>
    <s v="8/3/2024"/>
    <s v="12/11/2024"/>
    <x v="2"/>
    <n v="168"/>
    <x v="0"/>
    <n v="3"/>
    <n v="2"/>
    <b v="1"/>
    <n v="25"/>
    <n v="171"/>
    <x v="6"/>
    <s v="PayPal"/>
    <s v="Hindi"/>
    <n v="79"/>
    <n v="4"/>
    <b v="0"/>
    <x v="0"/>
    <n v="773"/>
    <s v="Desktop"/>
    <s v="25-34"/>
    <s v="Evening"/>
  </r>
  <r>
    <n v="6221"/>
    <s v="Jessica"/>
    <s v="11/16/2024"/>
    <s v="11/25/2024"/>
    <x v="1"/>
    <n v="306"/>
    <x v="0"/>
    <n v="5"/>
    <n v="1"/>
    <b v="1"/>
    <n v="513"/>
    <n v="70"/>
    <x v="0"/>
    <s v="Credit Card"/>
    <s v="Spanish"/>
    <n v="86"/>
    <n v="3.7"/>
    <b v="0"/>
    <x v="0"/>
    <n v="1652"/>
    <s v="Desktop"/>
    <s v="18-24"/>
    <s v="Late Night"/>
  </r>
  <r>
    <n v="9957"/>
    <s v="Richard"/>
    <s v="11/8/2023"/>
    <s v="12/13/2024"/>
    <x v="2"/>
    <n v="433"/>
    <x v="3"/>
    <n v="2"/>
    <n v="6"/>
    <b v="1"/>
    <n v="1000"/>
    <n v="48"/>
    <x v="6"/>
    <s v="Debit Card"/>
    <s v="Spanish"/>
    <n v="92"/>
    <n v="3.7"/>
    <b v="0"/>
    <x v="0"/>
    <n v="1037"/>
    <s v="Tablet"/>
    <s v="55+"/>
    <s v="Late Night"/>
  </r>
  <r>
    <n v="4680"/>
    <s v="Alexandria"/>
    <s v="12/16/2024"/>
    <s v="12/11/2024"/>
    <x v="1"/>
    <n v="221"/>
    <x v="6"/>
    <n v="5"/>
    <n v="5"/>
    <b v="1"/>
    <n v="749"/>
    <n v="66"/>
    <x v="0"/>
    <s v="Cryptocurrency"/>
    <s v="German"/>
    <n v="37"/>
    <n v="3.3"/>
    <b v="1"/>
    <x v="0"/>
    <n v="4505"/>
    <s v="Smart TV"/>
    <s v="35-44"/>
    <s v="Afternoon"/>
  </r>
  <r>
    <n v="5974"/>
    <s v="Spencer"/>
    <s v="10/20/2024"/>
    <s v="11/23/2024"/>
    <x v="2"/>
    <n v="236"/>
    <x v="3"/>
    <n v="3"/>
    <n v="5"/>
    <b v="1"/>
    <n v="600"/>
    <n v="199"/>
    <x v="2"/>
    <s v="Cryptocurrency"/>
    <s v="German"/>
    <n v="56"/>
    <n v="3.7"/>
    <b v="0"/>
    <x v="0"/>
    <n v="3648"/>
    <s v="Tablet"/>
    <s v="18-24"/>
    <s v="Evening"/>
  </r>
  <r>
    <n v="6938"/>
    <s v="Diana"/>
    <s v="5/5/2024"/>
    <s v="12/12/2024"/>
    <x v="1"/>
    <n v="75"/>
    <x v="0"/>
    <n v="4"/>
    <n v="6"/>
    <b v="0"/>
    <n v="897"/>
    <n v="59"/>
    <x v="5"/>
    <s v="Credit Card"/>
    <s v="Hindi"/>
    <n v="11"/>
    <n v="3.4"/>
    <b v="0"/>
    <x v="0"/>
    <n v="4015"/>
    <s v="Desktop"/>
    <s v="18-24"/>
    <s v="Afternoon"/>
  </r>
  <r>
    <n v="1175"/>
    <s v="Todd"/>
    <s v="3/12/2024"/>
    <s v="11/21/2024"/>
    <x v="2"/>
    <n v="325"/>
    <x v="5"/>
    <n v="3"/>
    <n v="6"/>
    <b v="1"/>
    <n v="412"/>
    <n v="117"/>
    <x v="5"/>
    <s v="Credit Card"/>
    <s v="Hindi"/>
    <n v="48"/>
    <n v="4"/>
    <b v="1"/>
    <x v="0"/>
    <n v="2050"/>
    <s v="Tablet"/>
    <s v="25-34"/>
    <s v="Afternoon"/>
  </r>
  <r>
    <n v="1260"/>
    <s v="Harold"/>
    <s v="3/12/2024"/>
    <s v="12/3/2024"/>
    <x v="0"/>
    <n v="217"/>
    <x v="3"/>
    <n v="5"/>
    <n v="2"/>
    <b v="0"/>
    <n v="669"/>
    <n v="155"/>
    <x v="5"/>
    <s v="Debit Card"/>
    <s v="Mandarin"/>
    <n v="40"/>
    <n v="4.8"/>
    <b v="1"/>
    <x v="0"/>
    <n v="2390"/>
    <s v="Tablet"/>
    <s v="35-44"/>
    <s v="Late Night"/>
  </r>
  <r>
    <n v="4645"/>
    <s v="Stephanie"/>
    <s v="5/30/2023"/>
    <s v="12/14/2024"/>
    <x v="0"/>
    <n v="178"/>
    <x v="0"/>
    <n v="4"/>
    <n v="5"/>
    <b v="1"/>
    <n v="323"/>
    <n v="130"/>
    <x v="5"/>
    <s v="Cryptocurrency"/>
    <s v="French"/>
    <n v="29"/>
    <n v="3"/>
    <b v="1"/>
    <x v="0"/>
    <n v="3079"/>
    <s v="Desktop"/>
    <s v="35-44"/>
    <s v="Afternoon"/>
  </r>
  <r>
    <n v="1637"/>
    <s v="Kimberly"/>
    <s v="4/5/2024"/>
    <s v="11/19/2024"/>
    <x v="2"/>
    <n v="74"/>
    <x v="2"/>
    <n v="4"/>
    <n v="3"/>
    <b v="1"/>
    <n v="646"/>
    <n v="38"/>
    <x v="2"/>
    <s v="Cryptocurrency"/>
    <s v="Hindi"/>
    <n v="37"/>
    <n v="4.0999999999999996"/>
    <b v="0"/>
    <x v="0"/>
    <n v="4111"/>
    <s v="Tablet"/>
    <s v="45-54"/>
    <s v="Late Night"/>
  </r>
  <r>
    <n v="7960"/>
    <s v="Pamela"/>
    <s v="1/9/2023"/>
    <s v="11/22/2024"/>
    <x v="2"/>
    <n v="373"/>
    <x v="5"/>
    <n v="1"/>
    <n v="3"/>
    <b v="0"/>
    <n v="507"/>
    <n v="130"/>
    <x v="1"/>
    <s v="Credit Card"/>
    <s v="English"/>
    <n v="41"/>
    <n v="3.3"/>
    <b v="1"/>
    <x v="0"/>
    <n v="3221"/>
    <s v="Smartphone"/>
    <s v="18-24"/>
    <s v="Morning"/>
  </r>
  <r>
    <n v="9693"/>
    <s v="Gregg"/>
    <s v="3/28/2024"/>
    <s v="11/30/2024"/>
    <x v="2"/>
    <n v="64"/>
    <x v="5"/>
    <n v="5"/>
    <n v="1"/>
    <b v="0"/>
    <n v="881"/>
    <n v="15"/>
    <x v="2"/>
    <s v="PayPal"/>
    <s v="Mandarin"/>
    <n v="22"/>
    <n v="3.6"/>
    <b v="0"/>
    <x v="0"/>
    <n v="2461"/>
    <s v="Tablet"/>
    <s v="18-24"/>
    <s v="Afternoon"/>
  </r>
  <r>
    <n v="8743"/>
    <s v="Katherine"/>
    <s v="1/30/2024"/>
    <s v="11/25/2024"/>
    <x v="1"/>
    <n v="129"/>
    <x v="0"/>
    <n v="3"/>
    <n v="5"/>
    <b v="1"/>
    <n v="594"/>
    <n v="127"/>
    <x v="3"/>
    <s v="PayPal"/>
    <s v="German"/>
    <n v="79"/>
    <n v="3.9"/>
    <b v="0"/>
    <x v="0"/>
    <n v="2858"/>
    <s v="Smartphone"/>
    <s v="45-54"/>
    <s v="Morning"/>
  </r>
  <r>
    <n v="3379"/>
    <s v="Grant"/>
    <s v="9/8/2023"/>
    <s v="12/12/2024"/>
    <x v="2"/>
    <n v="297"/>
    <x v="2"/>
    <n v="3"/>
    <n v="1"/>
    <b v="1"/>
    <n v="667"/>
    <n v="75"/>
    <x v="3"/>
    <s v="PayPal"/>
    <s v="German"/>
    <n v="89"/>
    <n v="4.5"/>
    <b v="0"/>
    <x v="0"/>
    <n v="4076"/>
    <s v="Tablet"/>
    <s v="55+"/>
    <s v="Afternoon"/>
  </r>
  <r>
    <n v="7696"/>
    <s v="John"/>
    <s v="11/7/2023"/>
    <s v="11/30/2024"/>
    <x v="2"/>
    <n v="235"/>
    <x v="0"/>
    <n v="2"/>
    <n v="5"/>
    <b v="0"/>
    <n v="709"/>
    <n v="151"/>
    <x v="2"/>
    <s v="Debit Card"/>
    <s v="German"/>
    <n v="72"/>
    <n v="3.7"/>
    <b v="0"/>
    <x v="0"/>
    <n v="2163"/>
    <s v="Laptop"/>
    <s v="45-54"/>
    <s v="Afternoon"/>
  </r>
  <r>
    <n v="8552"/>
    <s v="Amber"/>
    <s v="11/22/2023"/>
    <s v="11/27/2024"/>
    <x v="2"/>
    <n v="390"/>
    <x v="0"/>
    <n v="2"/>
    <n v="4"/>
    <b v="0"/>
    <n v="537"/>
    <n v="101"/>
    <x v="2"/>
    <s v="Debit Card"/>
    <s v="Spanish"/>
    <n v="64"/>
    <n v="3"/>
    <b v="1"/>
    <x v="0"/>
    <n v="3726"/>
    <s v="Desktop"/>
    <s v="55+"/>
    <s v="Morning"/>
  </r>
  <r>
    <n v="5065"/>
    <s v="Daniel"/>
    <s v="2/24/2023"/>
    <s v="11/30/2024"/>
    <x v="1"/>
    <n v="362"/>
    <x v="6"/>
    <n v="2"/>
    <n v="6"/>
    <b v="1"/>
    <n v="490"/>
    <n v="22"/>
    <x v="2"/>
    <s v="Cryptocurrency"/>
    <s v="German"/>
    <n v="62"/>
    <n v="4.7"/>
    <b v="1"/>
    <x v="0"/>
    <n v="47"/>
    <s v="Desktop"/>
    <s v="55+"/>
    <s v="Afternoon"/>
  </r>
  <r>
    <n v="6878"/>
    <s v="Mary"/>
    <s v="4/26/2024"/>
    <s v="11/27/2024"/>
    <x v="0"/>
    <n v="136"/>
    <x v="2"/>
    <n v="5"/>
    <n v="5"/>
    <b v="1"/>
    <n v="20"/>
    <n v="18"/>
    <x v="1"/>
    <s v="Debit Card"/>
    <s v="Hindi"/>
    <n v="7"/>
    <n v="4.4000000000000004"/>
    <b v="1"/>
    <x v="0"/>
    <n v="4742"/>
    <s v="Tablet"/>
    <s v="35-44"/>
    <s v="Late Night"/>
  </r>
  <r>
    <n v="5681"/>
    <s v="Ryan"/>
    <s v="5/8/2024"/>
    <s v="12/8/2024"/>
    <x v="1"/>
    <n v="159"/>
    <x v="6"/>
    <n v="4"/>
    <n v="6"/>
    <b v="1"/>
    <n v="824"/>
    <n v="31"/>
    <x v="3"/>
    <s v="Cryptocurrency"/>
    <s v="English"/>
    <n v="13"/>
    <n v="3.3"/>
    <b v="0"/>
    <x v="0"/>
    <n v="2910"/>
    <s v="Desktop"/>
    <s v="18-24"/>
    <s v="Morning"/>
  </r>
  <r>
    <n v="4448"/>
    <s v="David"/>
    <s v="3/23/2024"/>
    <s v="12/16/2024"/>
    <x v="1"/>
    <n v="99"/>
    <x v="2"/>
    <n v="4"/>
    <n v="2"/>
    <b v="0"/>
    <n v="319"/>
    <n v="187"/>
    <x v="4"/>
    <s v="Credit Card"/>
    <s v="English"/>
    <n v="58"/>
    <n v="3.6"/>
    <b v="0"/>
    <x v="0"/>
    <n v="1180"/>
    <s v="Tablet"/>
    <s v="35-44"/>
    <s v="Morning"/>
  </r>
  <r>
    <n v="5795"/>
    <s v="John"/>
    <s v="11/25/2023"/>
    <s v="12/13/2024"/>
    <x v="1"/>
    <n v="157"/>
    <x v="0"/>
    <n v="4"/>
    <n v="2"/>
    <b v="0"/>
    <n v="754"/>
    <n v="23"/>
    <x v="5"/>
    <s v="Debit Card"/>
    <s v="Spanish"/>
    <n v="43"/>
    <n v="4.4000000000000004"/>
    <b v="0"/>
    <x v="0"/>
    <n v="1965"/>
    <s v="Laptop"/>
    <s v="25-34"/>
    <s v="Morning"/>
  </r>
  <r>
    <n v="5320"/>
    <s v="Katherine"/>
    <s v="9/28/2023"/>
    <s v="12/9/2024"/>
    <x v="1"/>
    <n v="123"/>
    <x v="3"/>
    <n v="1"/>
    <n v="6"/>
    <b v="0"/>
    <n v="718"/>
    <n v="25"/>
    <x v="0"/>
    <s v="PayPal"/>
    <s v="German"/>
    <n v="73"/>
    <n v="4.4000000000000004"/>
    <b v="0"/>
    <x v="0"/>
    <n v="3179"/>
    <s v="Smart TV"/>
    <s v="25-34"/>
    <s v="Morning"/>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2518"/>
    <s v="Amber"/>
    <s v="5/15/2023"/>
    <s v="12/13/2024"/>
    <x v="0"/>
    <n v="49"/>
    <x v="0"/>
    <n v="3"/>
    <n v="6"/>
    <b v="1"/>
    <n v="641"/>
    <n v="117"/>
    <s v="USA"/>
    <s v="PayPal"/>
    <s v="Hindi"/>
    <x v="0"/>
    <n v="3.3"/>
    <b v="0"/>
    <x v="0"/>
    <x v="0"/>
    <x v="0"/>
    <x v="0"/>
    <x v="0"/>
  </r>
  <r>
    <n v="6430"/>
    <s v="Patrick"/>
    <s v="4/3/2023"/>
    <s v="12/15/2024"/>
    <x v="0"/>
    <n v="161"/>
    <x v="1"/>
    <n v="1"/>
    <n v="2"/>
    <b v="1"/>
    <n v="192"/>
    <n v="65"/>
    <s v="USA"/>
    <s v="PayPal"/>
    <s v="German"/>
    <x v="1"/>
    <n v="4"/>
    <b v="0"/>
    <x v="0"/>
    <x v="1"/>
    <x v="1"/>
    <x v="1"/>
    <x v="1"/>
  </r>
  <r>
    <n v="1798"/>
    <s v="Robert"/>
    <s v="8/2/2023"/>
    <s v="12/14/2024"/>
    <x v="1"/>
    <n v="87"/>
    <x v="0"/>
    <n v="2"/>
    <n v="5"/>
    <b v="0"/>
    <n v="260"/>
    <n v="127"/>
    <s v="Canada"/>
    <s v="Debit Card"/>
    <s v="Mandarin"/>
    <x v="2"/>
    <n v="3.1"/>
    <b v="0"/>
    <x v="0"/>
    <x v="2"/>
    <x v="1"/>
    <x v="0"/>
    <x v="0"/>
  </r>
  <r>
    <n v="5255"/>
    <s v="Cole"/>
    <s v="1/31/2023"/>
    <s v="12/2/2024"/>
    <x v="2"/>
    <n v="321"/>
    <x v="2"/>
    <n v="1"/>
    <n v="5"/>
    <b v="0"/>
    <n v="61"/>
    <n v="192"/>
    <s v="UK"/>
    <s v="Debit Card"/>
    <s v="Mandarin"/>
    <x v="3"/>
    <n v="4.5999999999999996"/>
    <b v="0"/>
    <x v="0"/>
    <x v="3"/>
    <x v="1"/>
    <x v="1"/>
    <x v="1"/>
  </r>
  <r>
    <n v="2854"/>
    <s v="Jamie"/>
    <s v="6/6/2023"/>
    <s v="12/15/2024"/>
    <x v="1"/>
    <n v="386"/>
    <x v="3"/>
    <n v="1"/>
    <n v="4"/>
    <b v="1"/>
    <n v="230"/>
    <n v="2"/>
    <s v="USA"/>
    <s v="PayPal"/>
    <s v="Mandarin"/>
    <x v="4"/>
    <n v="3.7"/>
    <b v="0"/>
    <x v="0"/>
    <x v="4"/>
    <x v="1"/>
    <x v="1"/>
    <x v="0"/>
  </r>
  <r>
    <n v="6735"/>
    <s v="Mary"/>
    <s v="9/17/2023"/>
    <s v="11/19/2024"/>
    <x v="2"/>
    <n v="408"/>
    <x v="3"/>
    <n v="2"/>
    <n v="6"/>
    <b v="1"/>
    <n v="837"/>
    <n v="105"/>
    <s v="India"/>
    <s v="Credit Card"/>
    <s v="Spanish"/>
    <x v="5"/>
    <n v="4.3"/>
    <b v="1"/>
    <x v="0"/>
    <x v="5"/>
    <x v="2"/>
    <x v="2"/>
    <x v="2"/>
  </r>
  <r>
    <n v="2995"/>
    <s v="Theodore"/>
    <s v="8/25/2024"/>
    <s v="12/10/2024"/>
    <x v="0"/>
    <n v="475"/>
    <x v="4"/>
    <n v="5"/>
    <n v="4"/>
    <b v="1"/>
    <n v="510"/>
    <n v="143"/>
    <s v="USA"/>
    <s v="Credit Card"/>
    <s v="English"/>
    <x v="6"/>
    <n v="4.5"/>
    <b v="0"/>
    <x v="0"/>
    <x v="6"/>
    <x v="3"/>
    <x v="0"/>
    <x v="0"/>
  </r>
  <r>
    <n v="5120"/>
    <s v="Olivia"/>
    <s v="5/31/2024"/>
    <s v="12/14/2024"/>
    <x v="2"/>
    <n v="258"/>
    <x v="0"/>
    <n v="4"/>
    <n v="1"/>
    <b v="1"/>
    <n v="907"/>
    <n v="47"/>
    <s v="Australia"/>
    <s v="Debit Card"/>
    <s v="Hindi"/>
    <x v="7"/>
    <n v="3.7"/>
    <b v="1"/>
    <x v="0"/>
    <x v="7"/>
    <x v="0"/>
    <x v="3"/>
    <x v="0"/>
  </r>
  <r>
    <n v="6063"/>
    <s v="Patricia"/>
    <s v="6/17/2023"/>
    <s v="12/17/2024"/>
    <x v="2"/>
    <n v="183"/>
    <x v="5"/>
    <n v="5"/>
    <n v="2"/>
    <b v="1"/>
    <n v="676"/>
    <n v="61"/>
    <s v="Germany"/>
    <s v="Cryptocurrency"/>
    <s v="Mandarin"/>
    <x v="8"/>
    <n v="3.3"/>
    <b v="1"/>
    <x v="0"/>
    <x v="8"/>
    <x v="4"/>
    <x v="1"/>
    <x v="0"/>
  </r>
  <r>
    <n v="6896"/>
    <s v="Linda"/>
    <s v="12/2/2023"/>
    <s v="12/14/2024"/>
    <x v="0"/>
    <n v="164"/>
    <x v="3"/>
    <n v="5"/>
    <n v="4"/>
    <b v="1"/>
    <n v="406"/>
    <n v="79"/>
    <s v="USA"/>
    <s v="Credit Card"/>
    <s v="French"/>
    <x v="9"/>
    <n v="3.2"/>
    <b v="0"/>
    <x v="0"/>
    <x v="9"/>
    <x v="3"/>
    <x v="4"/>
    <x v="0"/>
  </r>
  <r>
    <n v="8447"/>
    <s v="Nichole"/>
    <s v="3/28/2023"/>
    <s v="11/22/2024"/>
    <x v="1"/>
    <n v="411"/>
    <x v="5"/>
    <n v="5"/>
    <n v="4"/>
    <b v="1"/>
    <n v="352"/>
    <n v="78"/>
    <s v="UK"/>
    <s v="Credit Card"/>
    <s v="English"/>
    <x v="3"/>
    <n v="3.7"/>
    <b v="0"/>
    <x v="0"/>
    <x v="10"/>
    <x v="4"/>
    <x v="4"/>
    <x v="0"/>
  </r>
  <r>
    <n v="1433"/>
    <s v="Frances"/>
    <s v="3/2/2024"/>
    <s v="11/20/2024"/>
    <x v="2"/>
    <n v="160"/>
    <x v="1"/>
    <n v="5"/>
    <n v="6"/>
    <b v="1"/>
    <n v="391"/>
    <n v="132"/>
    <s v="Canada"/>
    <s v="Debit Card"/>
    <s v="German"/>
    <x v="10"/>
    <n v="3"/>
    <b v="0"/>
    <x v="0"/>
    <x v="11"/>
    <x v="3"/>
    <x v="0"/>
    <x v="0"/>
  </r>
  <r>
    <n v="4511"/>
    <s v="Maurice"/>
    <s v="3/27/2023"/>
    <s v="11/25/2024"/>
    <x v="0"/>
    <n v="348"/>
    <x v="1"/>
    <n v="2"/>
    <n v="5"/>
    <b v="0"/>
    <n v="501"/>
    <n v="71"/>
    <s v="Germany"/>
    <s v="Debit Card"/>
    <s v="French"/>
    <x v="11"/>
    <n v="4.3"/>
    <b v="0"/>
    <x v="0"/>
    <x v="12"/>
    <x v="0"/>
    <x v="3"/>
    <x v="0"/>
  </r>
  <r>
    <n v="9966"/>
    <s v="Jennifer"/>
    <s v="9/15/2024"/>
    <s v="11/30/2024"/>
    <x v="0"/>
    <n v="451"/>
    <x v="3"/>
    <n v="3"/>
    <n v="1"/>
    <b v="0"/>
    <n v="995"/>
    <n v="164"/>
    <s v="UK"/>
    <s v="Cryptocurrency"/>
    <s v="English"/>
    <x v="12"/>
    <n v="3"/>
    <b v="1"/>
    <x v="0"/>
    <x v="13"/>
    <x v="0"/>
    <x v="2"/>
    <x v="0"/>
  </r>
  <r>
    <n v="7093"/>
    <s v="Cheryl"/>
    <s v="6/7/2023"/>
    <s v="12/11/2024"/>
    <x v="0"/>
    <n v="69"/>
    <x v="3"/>
    <n v="2"/>
    <n v="5"/>
    <b v="0"/>
    <n v="222"/>
    <n v="13"/>
    <s v="France"/>
    <s v="PayPal"/>
    <s v="German"/>
    <x v="13"/>
    <n v="4.7"/>
    <b v="1"/>
    <x v="0"/>
    <x v="14"/>
    <x v="1"/>
    <x v="2"/>
    <x v="3"/>
  </r>
  <r>
    <n v="4351"/>
    <s v="Kathy"/>
    <s v="5/18/2024"/>
    <s v="11/30/2024"/>
    <x v="1"/>
    <n v="166"/>
    <x v="4"/>
    <n v="1"/>
    <n v="6"/>
    <b v="1"/>
    <n v="788"/>
    <n v="31"/>
    <s v="USA"/>
    <s v="PayPal"/>
    <s v="German"/>
    <x v="14"/>
    <n v="4.3"/>
    <b v="1"/>
    <x v="0"/>
    <x v="15"/>
    <x v="2"/>
    <x v="0"/>
    <x v="3"/>
  </r>
  <r>
    <n v="6007"/>
    <s v="Cassie"/>
    <s v="2/14/2023"/>
    <s v="12/17/2024"/>
    <x v="0"/>
    <n v="449"/>
    <x v="4"/>
    <n v="2"/>
    <n v="4"/>
    <b v="1"/>
    <n v="369"/>
    <n v="25"/>
    <s v="Germany"/>
    <s v="Debit Card"/>
    <s v="Spanish"/>
    <x v="15"/>
    <n v="4.5999999999999996"/>
    <b v="0"/>
    <x v="0"/>
    <x v="16"/>
    <x v="0"/>
    <x v="1"/>
    <x v="1"/>
  </r>
  <r>
    <n v="9710"/>
    <s v="Charles"/>
    <s v="6/2/2023"/>
    <s v="11/27/2024"/>
    <x v="0"/>
    <n v="441"/>
    <x v="6"/>
    <n v="1"/>
    <n v="5"/>
    <b v="0"/>
    <n v="228"/>
    <n v="39"/>
    <s v="Germany"/>
    <s v="PayPal"/>
    <s v="Mandarin"/>
    <x v="16"/>
    <n v="3.1"/>
    <b v="1"/>
    <x v="0"/>
    <x v="17"/>
    <x v="1"/>
    <x v="0"/>
    <x v="2"/>
  </r>
  <r>
    <n v="9034"/>
    <s v="William"/>
    <s v="9/20/2023"/>
    <s v="12/18/2024"/>
    <x v="2"/>
    <n v="224"/>
    <x v="5"/>
    <n v="1"/>
    <n v="5"/>
    <b v="1"/>
    <n v="827"/>
    <n v="138"/>
    <s v="Canada"/>
    <s v="Debit Card"/>
    <s v="Mandarin"/>
    <x v="17"/>
    <n v="4.5"/>
    <b v="1"/>
    <x v="0"/>
    <x v="18"/>
    <x v="4"/>
    <x v="2"/>
    <x v="3"/>
  </r>
  <r>
    <n v="6197"/>
    <s v="Tiffany"/>
    <s v="7/3/2023"/>
    <s v="11/28/2024"/>
    <x v="2"/>
    <n v="44"/>
    <x v="0"/>
    <n v="2"/>
    <n v="4"/>
    <b v="0"/>
    <n v="983"/>
    <n v="145"/>
    <s v="India"/>
    <s v="PayPal"/>
    <s v="French"/>
    <x v="18"/>
    <n v="3"/>
    <b v="0"/>
    <x v="0"/>
    <x v="19"/>
    <x v="3"/>
    <x v="3"/>
    <x v="1"/>
  </r>
  <r>
    <n v="2820"/>
    <s v="Mark"/>
    <s v="7/15/2023"/>
    <s v="12/1/2024"/>
    <x v="0"/>
    <n v="202"/>
    <x v="1"/>
    <n v="1"/>
    <n v="5"/>
    <b v="1"/>
    <n v="109"/>
    <n v="41"/>
    <s v="USA"/>
    <s v="Cryptocurrency"/>
    <s v="Spanish"/>
    <x v="19"/>
    <n v="4.5999999999999996"/>
    <b v="0"/>
    <x v="0"/>
    <x v="20"/>
    <x v="1"/>
    <x v="0"/>
    <x v="0"/>
  </r>
  <r>
    <n v="1101"/>
    <s v="Mary"/>
    <s v="6/13/2024"/>
    <s v="11/23/2024"/>
    <x v="2"/>
    <n v="39"/>
    <x v="4"/>
    <n v="2"/>
    <n v="3"/>
    <b v="1"/>
    <n v="181"/>
    <n v="128"/>
    <s v="Australia"/>
    <s v="PayPal"/>
    <s v="Mandarin"/>
    <x v="20"/>
    <n v="4.5"/>
    <b v="1"/>
    <x v="0"/>
    <x v="21"/>
    <x v="2"/>
    <x v="4"/>
    <x v="1"/>
  </r>
  <r>
    <n v="1650"/>
    <s v="Charles"/>
    <s v="8/25/2024"/>
    <s v="11/23/2024"/>
    <x v="2"/>
    <n v="319"/>
    <x v="6"/>
    <n v="2"/>
    <n v="2"/>
    <b v="0"/>
    <n v="842"/>
    <n v="145"/>
    <s v="France"/>
    <s v="Cryptocurrency"/>
    <s v="Mandarin"/>
    <x v="21"/>
    <n v="3.6"/>
    <b v="1"/>
    <x v="0"/>
    <x v="22"/>
    <x v="2"/>
    <x v="0"/>
    <x v="3"/>
  </r>
  <r>
    <n v="4884"/>
    <s v="Anne"/>
    <s v="11/19/2023"/>
    <s v="11/25/2024"/>
    <x v="2"/>
    <n v="150"/>
    <x v="2"/>
    <n v="3"/>
    <n v="3"/>
    <b v="1"/>
    <n v="40"/>
    <n v="196"/>
    <s v="Canada"/>
    <s v="Debit Card"/>
    <s v="German"/>
    <x v="22"/>
    <n v="3.7"/>
    <b v="0"/>
    <x v="0"/>
    <x v="23"/>
    <x v="3"/>
    <x v="4"/>
    <x v="1"/>
  </r>
  <r>
    <n v="8321"/>
    <s v="Carol"/>
    <s v="9/22/2023"/>
    <s v="11/23/2024"/>
    <x v="1"/>
    <n v="496"/>
    <x v="6"/>
    <n v="3"/>
    <n v="1"/>
    <b v="1"/>
    <n v="431"/>
    <n v="41"/>
    <s v="India"/>
    <s v="Credit Card"/>
    <s v="English"/>
    <x v="23"/>
    <n v="4"/>
    <b v="1"/>
    <x v="0"/>
    <x v="24"/>
    <x v="2"/>
    <x v="4"/>
    <x v="3"/>
  </r>
  <r>
    <n v="2381"/>
    <s v="Cynthia"/>
    <s v="5/15/2024"/>
    <s v="12/15/2024"/>
    <x v="0"/>
    <n v="347"/>
    <x v="4"/>
    <n v="2"/>
    <n v="5"/>
    <b v="0"/>
    <n v="415"/>
    <n v="194"/>
    <s v="USA"/>
    <s v="Credit Card"/>
    <s v="German"/>
    <x v="24"/>
    <n v="4.3"/>
    <b v="1"/>
    <x v="0"/>
    <x v="25"/>
    <x v="1"/>
    <x v="2"/>
    <x v="3"/>
  </r>
  <r>
    <n v="9507"/>
    <s v="Destiny"/>
    <s v="6/19/2023"/>
    <s v="11/19/2024"/>
    <x v="1"/>
    <n v="201"/>
    <x v="0"/>
    <n v="1"/>
    <n v="6"/>
    <b v="1"/>
    <n v="902"/>
    <n v="86"/>
    <s v="USA"/>
    <s v="Cryptocurrency"/>
    <s v="French"/>
    <x v="1"/>
    <n v="4.9000000000000004"/>
    <b v="1"/>
    <x v="0"/>
    <x v="26"/>
    <x v="2"/>
    <x v="2"/>
    <x v="3"/>
  </r>
  <r>
    <n v="2851"/>
    <s v="Brittany"/>
    <s v="5/22/2024"/>
    <s v="11/23/2024"/>
    <x v="2"/>
    <n v="415"/>
    <x v="6"/>
    <n v="3"/>
    <n v="5"/>
    <b v="1"/>
    <n v="769"/>
    <n v="144"/>
    <s v="Australia"/>
    <s v="Cryptocurrency"/>
    <s v="Spanish"/>
    <x v="25"/>
    <n v="3.9"/>
    <b v="0"/>
    <x v="0"/>
    <x v="27"/>
    <x v="4"/>
    <x v="0"/>
    <x v="1"/>
  </r>
  <r>
    <n v="4083"/>
    <s v="Amy"/>
    <s v="1/30/2024"/>
    <s v="12/10/2024"/>
    <x v="1"/>
    <n v="32"/>
    <x v="4"/>
    <n v="1"/>
    <n v="4"/>
    <b v="1"/>
    <n v="588"/>
    <n v="137"/>
    <s v="France"/>
    <s v="Credit Card"/>
    <s v="English"/>
    <x v="26"/>
    <n v="3.7"/>
    <b v="1"/>
    <x v="0"/>
    <x v="28"/>
    <x v="3"/>
    <x v="0"/>
    <x v="3"/>
  </r>
  <r>
    <n v="4608"/>
    <s v="Kimberly"/>
    <s v="3/28/2024"/>
    <s v="11/28/2024"/>
    <x v="1"/>
    <n v="338"/>
    <x v="5"/>
    <n v="3"/>
    <n v="2"/>
    <b v="1"/>
    <n v="528"/>
    <n v="184"/>
    <s v="UK"/>
    <s v="Cryptocurrency"/>
    <s v="Spanish"/>
    <x v="27"/>
    <n v="3.7"/>
    <b v="1"/>
    <x v="0"/>
    <x v="29"/>
    <x v="1"/>
    <x v="4"/>
    <x v="0"/>
  </r>
  <r>
    <n v="4815"/>
    <s v="Ariel"/>
    <s v="7/2/2024"/>
    <s v="11/20/2024"/>
    <x v="0"/>
    <n v="52"/>
    <x v="3"/>
    <n v="5"/>
    <n v="5"/>
    <b v="0"/>
    <n v="467"/>
    <n v="23"/>
    <s v="USA"/>
    <s v="PayPal"/>
    <s v="Spanish"/>
    <x v="28"/>
    <n v="3.3"/>
    <b v="1"/>
    <x v="0"/>
    <x v="30"/>
    <x v="1"/>
    <x v="4"/>
    <x v="1"/>
  </r>
  <r>
    <n v="9597"/>
    <s v="Lauren"/>
    <s v="12/6/2024"/>
    <s v="12/2/2024"/>
    <x v="1"/>
    <n v="447"/>
    <x v="6"/>
    <n v="5"/>
    <n v="5"/>
    <b v="0"/>
    <n v="73"/>
    <n v="138"/>
    <s v="Germany"/>
    <s v="Debit Card"/>
    <s v="Hindi"/>
    <x v="0"/>
    <n v="4.0999999999999996"/>
    <b v="0"/>
    <x v="0"/>
    <x v="31"/>
    <x v="0"/>
    <x v="1"/>
    <x v="3"/>
  </r>
  <r>
    <n v="6566"/>
    <s v="Joshua"/>
    <s v="6/22/2023"/>
    <s v="12/17/2024"/>
    <x v="1"/>
    <n v="312"/>
    <x v="4"/>
    <n v="5"/>
    <n v="1"/>
    <b v="1"/>
    <n v="895"/>
    <n v="154"/>
    <s v="Germany"/>
    <s v="Debit Card"/>
    <s v="Spanish"/>
    <x v="26"/>
    <n v="4.7"/>
    <b v="1"/>
    <x v="0"/>
    <x v="32"/>
    <x v="3"/>
    <x v="1"/>
    <x v="1"/>
  </r>
  <r>
    <n v="1419"/>
    <s v="Megan"/>
    <s v="7/3/2023"/>
    <s v="12/16/2024"/>
    <x v="1"/>
    <n v="406"/>
    <x v="2"/>
    <n v="2"/>
    <n v="6"/>
    <b v="0"/>
    <n v="983"/>
    <n v="113"/>
    <s v="India"/>
    <s v="Cryptocurrency"/>
    <s v="German"/>
    <x v="18"/>
    <n v="3.1"/>
    <b v="0"/>
    <x v="0"/>
    <x v="33"/>
    <x v="0"/>
    <x v="1"/>
    <x v="1"/>
  </r>
  <r>
    <n v="9470"/>
    <s v="Stephanie"/>
    <s v="11/28/2023"/>
    <s v="12/15/2024"/>
    <x v="0"/>
    <n v="350"/>
    <x v="4"/>
    <n v="3"/>
    <n v="6"/>
    <b v="1"/>
    <n v="801"/>
    <n v="156"/>
    <s v="France"/>
    <s v="Credit Card"/>
    <s v="Mandarin"/>
    <x v="29"/>
    <n v="4.5999999999999996"/>
    <b v="1"/>
    <x v="0"/>
    <x v="34"/>
    <x v="2"/>
    <x v="2"/>
    <x v="0"/>
  </r>
  <r>
    <n v="4989"/>
    <s v="Terrence"/>
    <s v="1/10/2024"/>
    <s v="12/10/2024"/>
    <x v="0"/>
    <n v="99"/>
    <x v="5"/>
    <n v="2"/>
    <n v="5"/>
    <b v="1"/>
    <n v="96"/>
    <n v="114"/>
    <s v="USA"/>
    <s v="PayPal"/>
    <s v="Hindi"/>
    <x v="30"/>
    <n v="4.3"/>
    <b v="0"/>
    <x v="0"/>
    <x v="35"/>
    <x v="2"/>
    <x v="4"/>
    <x v="2"/>
  </r>
  <r>
    <n v="9389"/>
    <s v="Julia"/>
    <s v="10/3/2024"/>
    <s v="11/21/2024"/>
    <x v="2"/>
    <n v="53"/>
    <x v="2"/>
    <n v="1"/>
    <n v="2"/>
    <b v="0"/>
    <n v="849"/>
    <n v="98"/>
    <s v="India"/>
    <s v="Credit Card"/>
    <s v="Mandarin"/>
    <x v="31"/>
    <n v="3.1"/>
    <b v="0"/>
    <x v="0"/>
    <x v="36"/>
    <x v="0"/>
    <x v="0"/>
    <x v="1"/>
  </r>
  <r>
    <n v="7728"/>
    <s v="Derrick"/>
    <s v="9/15/2023"/>
    <s v="12/13/2024"/>
    <x v="1"/>
    <n v="484"/>
    <x v="6"/>
    <n v="3"/>
    <n v="6"/>
    <b v="0"/>
    <n v="515"/>
    <n v="174"/>
    <s v="UK"/>
    <s v="PayPal"/>
    <s v="German"/>
    <x v="32"/>
    <n v="4"/>
    <b v="1"/>
    <x v="0"/>
    <x v="37"/>
    <x v="0"/>
    <x v="1"/>
    <x v="2"/>
  </r>
  <r>
    <n v="7943"/>
    <s v="Nathan"/>
    <s v="10/1/2024"/>
    <s v="12/1/2024"/>
    <x v="2"/>
    <n v="211"/>
    <x v="3"/>
    <n v="2"/>
    <n v="6"/>
    <b v="1"/>
    <n v="657"/>
    <n v="137"/>
    <s v="Australia"/>
    <s v="Credit Card"/>
    <s v="Hindi"/>
    <x v="8"/>
    <n v="4"/>
    <b v="1"/>
    <x v="0"/>
    <x v="38"/>
    <x v="1"/>
    <x v="2"/>
    <x v="0"/>
  </r>
  <r>
    <n v="2490"/>
    <s v="Matthew"/>
    <s v="8/18/2023"/>
    <s v="11/19/2024"/>
    <x v="1"/>
    <n v="248"/>
    <x v="2"/>
    <n v="4"/>
    <n v="1"/>
    <b v="1"/>
    <n v="426"/>
    <n v="21"/>
    <s v="India"/>
    <s v="Debit Card"/>
    <s v="Spanish"/>
    <x v="33"/>
    <n v="4.8"/>
    <b v="0"/>
    <x v="0"/>
    <x v="39"/>
    <x v="0"/>
    <x v="0"/>
    <x v="0"/>
  </r>
  <r>
    <n v="5042"/>
    <s v="Ashley"/>
    <s v="2/16/2024"/>
    <s v="11/23/2024"/>
    <x v="2"/>
    <n v="197"/>
    <x v="6"/>
    <n v="4"/>
    <n v="2"/>
    <b v="0"/>
    <n v="309"/>
    <n v="178"/>
    <s v="Australia"/>
    <s v="Cryptocurrency"/>
    <s v="Mandarin"/>
    <x v="34"/>
    <n v="4.3"/>
    <b v="0"/>
    <x v="0"/>
    <x v="40"/>
    <x v="2"/>
    <x v="0"/>
    <x v="1"/>
  </r>
  <r>
    <n v="3620"/>
    <s v="Kerri"/>
    <s v="8/7/2024"/>
    <s v="12/7/2024"/>
    <x v="2"/>
    <n v="253"/>
    <x v="5"/>
    <n v="5"/>
    <n v="5"/>
    <b v="1"/>
    <n v="141"/>
    <n v="199"/>
    <s v="USA"/>
    <s v="Debit Card"/>
    <s v="French"/>
    <x v="35"/>
    <n v="3.1"/>
    <b v="0"/>
    <x v="0"/>
    <x v="41"/>
    <x v="3"/>
    <x v="3"/>
    <x v="3"/>
  </r>
  <r>
    <n v="8976"/>
    <s v="Jessica"/>
    <s v="9/17/2024"/>
    <s v="12/12/2024"/>
    <x v="0"/>
    <n v="352"/>
    <x v="6"/>
    <n v="4"/>
    <n v="3"/>
    <b v="1"/>
    <n v="112"/>
    <n v="106"/>
    <s v="France"/>
    <s v="Credit Card"/>
    <s v="French"/>
    <x v="36"/>
    <n v="4.5999999999999996"/>
    <b v="1"/>
    <x v="0"/>
    <x v="42"/>
    <x v="4"/>
    <x v="3"/>
    <x v="3"/>
  </r>
  <r>
    <n v="1570"/>
    <s v="Matthew"/>
    <s v="7/18/2023"/>
    <s v="11/22/2024"/>
    <x v="1"/>
    <n v="97"/>
    <x v="6"/>
    <n v="1"/>
    <n v="2"/>
    <b v="0"/>
    <n v="836"/>
    <n v="122"/>
    <s v="UK"/>
    <s v="Debit Card"/>
    <s v="Spanish"/>
    <x v="15"/>
    <n v="4.3"/>
    <b v="1"/>
    <x v="0"/>
    <x v="43"/>
    <x v="0"/>
    <x v="2"/>
    <x v="2"/>
  </r>
  <r>
    <n v="7709"/>
    <s v="Phillip"/>
    <s v="4/4/2023"/>
    <s v="12/1/2024"/>
    <x v="1"/>
    <n v="283"/>
    <x v="2"/>
    <n v="5"/>
    <n v="2"/>
    <b v="0"/>
    <n v="785"/>
    <n v="1"/>
    <s v="Australia"/>
    <s v="Debit Card"/>
    <s v="German"/>
    <x v="37"/>
    <n v="3.4"/>
    <b v="1"/>
    <x v="0"/>
    <x v="44"/>
    <x v="4"/>
    <x v="1"/>
    <x v="1"/>
  </r>
  <r>
    <n v="9503"/>
    <s v="Elizabeth"/>
    <s v="4/11/2024"/>
    <s v="12/5/2024"/>
    <x v="1"/>
    <n v="307"/>
    <x v="3"/>
    <n v="5"/>
    <n v="6"/>
    <b v="0"/>
    <n v="857"/>
    <n v="9"/>
    <s v="France"/>
    <s v="Cryptocurrency"/>
    <s v="Hindi"/>
    <x v="38"/>
    <n v="3.2"/>
    <b v="1"/>
    <x v="0"/>
    <x v="45"/>
    <x v="3"/>
    <x v="0"/>
    <x v="0"/>
  </r>
  <r>
    <n v="9564"/>
    <s v="Lisa"/>
    <s v="4/26/2023"/>
    <s v="12/4/2024"/>
    <x v="2"/>
    <n v="203"/>
    <x v="5"/>
    <n v="5"/>
    <n v="1"/>
    <b v="0"/>
    <n v="347"/>
    <n v="18"/>
    <s v="Australia"/>
    <s v="Cryptocurrency"/>
    <s v="Spanish"/>
    <x v="39"/>
    <n v="4.4000000000000004"/>
    <b v="1"/>
    <x v="0"/>
    <x v="46"/>
    <x v="3"/>
    <x v="3"/>
    <x v="3"/>
  </r>
  <r>
    <n v="8934"/>
    <s v="Natalie"/>
    <s v="3/25/2023"/>
    <s v="12/5/2024"/>
    <x v="0"/>
    <n v="22"/>
    <x v="1"/>
    <n v="4"/>
    <n v="3"/>
    <b v="0"/>
    <n v="707"/>
    <n v="156"/>
    <s v="Canada"/>
    <s v="Cryptocurrency"/>
    <s v="Spanish"/>
    <x v="33"/>
    <n v="3.3"/>
    <b v="0"/>
    <x v="0"/>
    <x v="47"/>
    <x v="1"/>
    <x v="2"/>
    <x v="1"/>
  </r>
  <r>
    <n v="1222"/>
    <s v="Autumn"/>
    <s v="9/1/2023"/>
    <s v="12/8/2024"/>
    <x v="2"/>
    <n v="382"/>
    <x v="6"/>
    <n v="2"/>
    <n v="2"/>
    <b v="0"/>
    <n v="49"/>
    <n v="45"/>
    <s v="Canada"/>
    <s v="PayPal"/>
    <s v="Hindi"/>
    <x v="40"/>
    <n v="4"/>
    <b v="1"/>
    <x v="0"/>
    <x v="48"/>
    <x v="2"/>
    <x v="0"/>
    <x v="2"/>
  </r>
  <r>
    <n v="5762"/>
    <s v="James"/>
    <s v="3/28/2024"/>
    <s v="12/2/2024"/>
    <x v="1"/>
    <n v="302"/>
    <x v="5"/>
    <n v="5"/>
    <n v="4"/>
    <b v="0"/>
    <n v="801"/>
    <n v="141"/>
    <s v="France"/>
    <s v="Debit Card"/>
    <s v="Mandarin"/>
    <x v="12"/>
    <n v="3.5"/>
    <b v="1"/>
    <x v="0"/>
    <x v="49"/>
    <x v="3"/>
    <x v="3"/>
    <x v="2"/>
  </r>
  <r>
    <n v="4066"/>
    <s v="Jessica"/>
    <s v="3/26/2023"/>
    <s v="12/12/2024"/>
    <x v="1"/>
    <n v="76"/>
    <x v="2"/>
    <n v="2"/>
    <n v="3"/>
    <b v="0"/>
    <n v="788"/>
    <n v="55"/>
    <s v="UK"/>
    <s v="Credit Card"/>
    <s v="German"/>
    <x v="16"/>
    <n v="4.8"/>
    <b v="1"/>
    <x v="0"/>
    <x v="50"/>
    <x v="3"/>
    <x v="2"/>
    <x v="2"/>
  </r>
  <r>
    <n v="6469"/>
    <s v="Charles"/>
    <s v="6/18/2024"/>
    <s v="11/24/2024"/>
    <x v="1"/>
    <n v="125"/>
    <x v="3"/>
    <n v="3"/>
    <n v="6"/>
    <b v="1"/>
    <n v="853"/>
    <n v="16"/>
    <s v="Australia"/>
    <s v="PayPal"/>
    <s v="German"/>
    <x v="15"/>
    <n v="4.8"/>
    <b v="1"/>
    <x v="0"/>
    <x v="51"/>
    <x v="3"/>
    <x v="2"/>
    <x v="0"/>
  </r>
  <r>
    <n v="1364"/>
    <s v="Michael"/>
    <s v="7/27/2023"/>
    <s v="12/2/2024"/>
    <x v="1"/>
    <n v="113"/>
    <x v="4"/>
    <n v="1"/>
    <n v="1"/>
    <b v="0"/>
    <n v="970"/>
    <n v="159"/>
    <s v="UK"/>
    <s v="Credit Card"/>
    <s v="German"/>
    <x v="41"/>
    <n v="4.9000000000000004"/>
    <b v="1"/>
    <x v="0"/>
    <x v="52"/>
    <x v="3"/>
    <x v="0"/>
    <x v="0"/>
  </r>
  <r>
    <n v="4197"/>
    <s v="Jessica"/>
    <s v="10/31/2024"/>
    <s v="12/13/2024"/>
    <x v="2"/>
    <n v="183"/>
    <x v="6"/>
    <n v="3"/>
    <n v="5"/>
    <b v="0"/>
    <n v="490"/>
    <n v="127"/>
    <s v="Canada"/>
    <s v="Debit Card"/>
    <s v="Hindi"/>
    <x v="42"/>
    <n v="4.5999999999999996"/>
    <b v="1"/>
    <x v="0"/>
    <x v="53"/>
    <x v="1"/>
    <x v="3"/>
    <x v="2"/>
  </r>
  <r>
    <n v="9700"/>
    <s v="Molly"/>
    <s v="12/26/2022"/>
    <s v="11/30/2024"/>
    <x v="2"/>
    <n v="272"/>
    <x v="3"/>
    <n v="5"/>
    <n v="1"/>
    <b v="0"/>
    <n v="201"/>
    <n v="122"/>
    <s v="India"/>
    <s v="Cryptocurrency"/>
    <s v="English"/>
    <x v="43"/>
    <n v="4.5999999999999996"/>
    <b v="1"/>
    <x v="0"/>
    <x v="54"/>
    <x v="3"/>
    <x v="3"/>
    <x v="3"/>
  </r>
  <r>
    <n v="5644"/>
    <s v="Joshua"/>
    <s v="4/6/2024"/>
    <s v="12/3/2024"/>
    <x v="1"/>
    <n v="19"/>
    <x v="5"/>
    <n v="4"/>
    <n v="2"/>
    <b v="1"/>
    <n v="741"/>
    <n v="36"/>
    <s v="France"/>
    <s v="PayPal"/>
    <s v="English"/>
    <x v="44"/>
    <n v="4.4000000000000004"/>
    <b v="0"/>
    <x v="0"/>
    <x v="55"/>
    <x v="4"/>
    <x v="2"/>
    <x v="3"/>
  </r>
  <r>
    <n v="5420"/>
    <s v="Lance"/>
    <s v="12/31/2022"/>
    <s v="12/1/2024"/>
    <x v="1"/>
    <n v="204"/>
    <x v="1"/>
    <n v="4"/>
    <n v="6"/>
    <b v="0"/>
    <n v="928"/>
    <n v="30"/>
    <s v="India"/>
    <s v="Credit Card"/>
    <s v="Mandarin"/>
    <x v="27"/>
    <n v="4.4000000000000004"/>
    <b v="0"/>
    <x v="0"/>
    <x v="56"/>
    <x v="0"/>
    <x v="3"/>
    <x v="0"/>
  </r>
  <r>
    <n v="7560"/>
    <s v="Lori"/>
    <s v="12/24/2022"/>
    <s v="12/3/2024"/>
    <x v="0"/>
    <n v="345"/>
    <x v="4"/>
    <n v="3"/>
    <n v="3"/>
    <b v="0"/>
    <n v="80"/>
    <n v="100"/>
    <s v="USA"/>
    <s v="Credit Card"/>
    <s v="Hindi"/>
    <x v="42"/>
    <n v="4.9000000000000004"/>
    <b v="1"/>
    <x v="0"/>
    <x v="57"/>
    <x v="0"/>
    <x v="4"/>
    <x v="2"/>
  </r>
  <r>
    <n v="9644"/>
    <s v="Mark"/>
    <s v="9/8/2024"/>
    <s v="11/25/2024"/>
    <x v="0"/>
    <n v="294"/>
    <x v="5"/>
    <n v="4"/>
    <n v="1"/>
    <b v="1"/>
    <n v="453"/>
    <n v="149"/>
    <s v="France"/>
    <s v="PayPal"/>
    <s v="Hindi"/>
    <x v="45"/>
    <n v="3.9"/>
    <b v="1"/>
    <x v="0"/>
    <x v="58"/>
    <x v="1"/>
    <x v="2"/>
    <x v="2"/>
  </r>
  <r>
    <n v="7239"/>
    <s v="Jeremy"/>
    <s v="12/19/2023"/>
    <s v="11/29/2024"/>
    <x v="2"/>
    <n v="318"/>
    <x v="0"/>
    <n v="3"/>
    <n v="2"/>
    <b v="1"/>
    <n v="943"/>
    <n v="116"/>
    <s v="Canada"/>
    <s v="PayPal"/>
    <s v="Hindi"/>
    <x v="46"/>
    <n v="4.0999999999999996"/>
    <b v="0"/>
    <x v="0"/>
    <x v="59"/>
    <x v="3"/>
    <x v="1"/>
    <x v="3"/>
  </r>
  <r>
    <n v="6415"/>
    <s v="Scott"/>
    <s v="10/12/2023"/>
    <s v="11/19/2024"/>
    <x v="1"/>
    <n v="396"/>
    <x v="0"/>
    <n v="1"/>
    <n v="2"/>
    <b v="0"/>
    <n v="348"/>
    <n v="172"/>
    <s v="UK"/>
    <s v="Cryptocurrency"/>
    <s v="Hindi"/>
    <x v="47"/>
    <n v="3.9"/>
    <b v="0"/>
    <x v="0"/>
    <x v="60"/>
    <x v="0"/>
    <x v="0"/>
    <x v="3"/>
  </r>
  <r>
    <n v="9020"/>
    <s v="Sabrina"/>
    <s v="2/3/2023"/>
    <s v="12/3/2024"/>
    <x v="1"/>
    <n v="455"/>
    <x v="4"/>
    <n v="5"/>
    <n v="3"/>
    <b v="1"/>
    <n v="112"/>
    <n v="158"/>
    <s v="India"/>
    <s v="Credit Card"/>
    <s v="German"/>
    <x v="48"/>
    <n v="3.9"/>
    <b v="1"/>
    <x v="0"/>
    <x v="61"/>
    <x v="2"/>
    <x v="1"/>
    <x v="2"/>
  </r>
  <r>
    <n v="2324"/>
    <s v="Zachary"/>
    <s v="11/24/2024"/>
    <s v="12/11/2024"/>
    <x v="0"/>
    <n v="175"/>
    <x v="5"/>
    <n v="5"/>
    <n v="6"/>
    <b v="1"/>
    <n v="606"/>
    <n v="195"/>
    <s v="USA"/>
    <s v="Credit Card"/>
    <s v="English"/>
    <x v="49"/>
    <n v="4"/>
    <b v="0"/>
    <x v="0"/>
    <x v="62"/>
    <x v="4"/>
    <x v="0"/>
    <x v="0"/>
  </r>
  <r>
    <n v="1354"/>
    <s v="Levi"/>
    <s v="6/24/2023"/>
    <s v="12/7/2024"/>
    <x v="0"/>
    <n v="36"/>
    <x v="2"/>
    <n v="1"/>
    <n v="6"/>
    <b v="0"/>
    <n v="214"/>
    <n v="114"/>
    <s v="India"/>
    <s v="PayPal"/>
    <s v="Spanish"/>
    <x v="4"/>
    <n v="4.9000000000000004"/>
    <b v="0"/>
    <x v="0"/>
    <x v="63"/>
    <x v="4"/>
    <x v="2"/>
    <x v="3"/>
  </r>
  <r>
    <n v="4019"/>
    <s v="Christine"/>
    <s v="12/29/2023"/>
    <s v="12/6/2024"/>
    <x v="2"/>
    <n v="349"/>
    <x v="3"/>
    <n v="1"/>
    <n v="6"/>
    <b v="1"/>
    <n v="334"/>
    <n v="76"/>
    <s v="Canada"/>
    <s v="Credit Card"/>
    <s v="Mandarin"/>
    <x v="7"/>
    <n v="3.3"/>
    <b v="0"/>
    <x v="0"/>
    <x v="64"/>
    <x v="2"/>
    <x v="4"/>
    <x v="3"/>
  </r>
  <r>
    <n v="6178"/>
    <s v="Emily"/>
    <s v="3/1/2023"/>
    <s v="12/9/2024"/>
    <x v="1"/>
    <n v="262"/>
    <x v="3"/>
    <n v="5"/>
    <n v="5"/>
    <b v="1"/>
    <n v="849"/>
    <n v="68"/>
    <s v="India"/>
    <s v="Credit Card"/>
    <s v="French"/>
    <x v="50"/>
    <n v="3"/>
    <b v="0"/>
    <x v="0"/>
    <x v="65"/>
    <x v="0"/>
    <x v="2"/>
    <x v="2"/>
  </r>
  <r>
    <n v="8673"/>
    <s v="Derrick"/>
    <s v="12/29/2023"/>
    <s v="12/11/2024"/>
    <x v="0"/>
    <n v="378"/>
    <x v="0"/>
    <n v="2"/>
    <n v="3"/>
    <b v="0"/>
    <n v="155"/>
    <n v="69"/>
    <s v="UK"/>
    <s v="Debit Card"/>
    <s v="Spanish"/>
    <x v="17"/>
    <n v="3.3"/>
    <b v="0"/>
    <x v="0"/>
    <x v="66"/>
    <x v="2"/>
    <x v="4"/>
    <x v="2"/>
  </r>
  <r>
    <n v="8250"/>
    <s v="Jonathan"/>
    <s v="3/15/2024"/>
    <s v="11/29/2024"/>
    <x v="2"/>
    <n v="469"/>
    <x v="3"/>
    <n v="3"/>
    <n v="5"/>
    <b v="1"/>
    <n v="406"/>
    <n v="71"/>
    <s v="Australia"/>
    <s v="Cryptocurrency"/>
    <s v="French"/>
    <x v="51"/>
    <n v="4.8"/>
    <b v="1"/>
    <x v="0"/>
    <x v="67"/>
    <x v="4"/>
    <x v="0"/>
    <x v="3"/>
  </r>
  <r>
    <n v="1609"/>
    <s v="David"/>
    <s v="4/13/2023"/>
    <s v="12/17/2024"/>
    <x v="0"/>
    <n v="87"/>
    <x v="4"/>
    <n v="4"/>
    <n v="4"/>
    <b v="0"/>
    <n v="571"/>
    <n v="54"/>
    <s v="Canada"/>
    <s v="Credit Card"/>
    <s v="German"/>
    <x v="10"/>
    <n v="4.2"/>
    <b v="0"/>
    <x v="0"/>
    <x v="68"/>
    <x v="2"/>
    <x v="4"/>
    <x v="2"/>
  </r>
  <r>
    <n v="3806"/>
    <s v="Gina"/>
    <s v="2/19/2023"/>
    <s v="12/12/2024"/>
    <x v="2"/>
    <n v="471"/>
    <x v="3"/>
    <n v="3"/>
    <n v="6"/>
    <b v="1"/>
    <n v="56"/>
    <n v="69"/>
    <s v="Canada"/>
    <s v="PayPal"/>
    <s v="Mandarin"/>
    <x v="52"/>
    <n v="3.6"/>
    <b v="1"/>
    <x v="0"/>
    <x v="69"/>
    <x v="4"/>
    <x v="4"/>
    <x v="2"/>
  </r>
  <r>
    <n v="7973"/>
    <s v="Kristin"/>
    <s v="10/1/2024"/>
    <s v="12/3/2024"/>
    <x v="0"/>
    <n v="469"/>
    <x v="6"/>
    <n v="5"/>
    <n v="2"/>
    <b v="1"/>
    <n v="748"/>
    <n v="147"/>
    <s v="France"/>
    <s v="Cryptocurrency"/>
    <s v="Hindi"/>
    <x v="36"/>
    <n v="4.5999999999999996"/>
    <b v="1"/>
    <x v="0"/>
    <x v="70"/>
    <x v="2"/>
    <x v="4"/>
    <x v="1"/>
  </r>
  <r>
    <n v="7948"/>
    <s v="Douglas"/>
    <s v="11/26/2023"/>
    <s v="11/23/2024"/>
    <x v="2"/>
    <n v="298"/>
    <x v="2"/>
    <n v="4"/>
    <n v="1"/>
    <b v="0"/>
    <n v="603"/>
    <n v="161"/>
    <s v="Germany"/>
    <s v="PayPal"/>
    <s v="Spanish"/>
    <x v="53"/>
    <n v="4.4000000000000004"/>
    <b v="0"/>
    <x v="0"/>
    <x v="71"/>
    <x v="3"/>
    <x v="0"/>
    <x v="3"/>
  </r>
  <r>
    <n v="3195"/>
    <s v="Nicole"/>
    <s v="10/13/2023"/>
    <s v="12/17/2024"/>
    <x v="1"/>
    <n v="331"/>
    <x v="0"/>
    <n v="5"/>
    <n v="5"/>
    <b v="0"/>
    <n v="990"/>
    <n v="72"/>
    <s v="Germany"/>
    <s v="Debit Card"/>
    <s v="Spanish"/>
    <x v="54"/>
    <n v="3.7"/>
    <b v="0"/>
    <x v="0"/>
    <x v="72"/>
    <x v="0"/>
    <x v="0"/>
    <x v="2"/>
  </r>
  <r>
    <n v="6285"/>
    <s v="Chloe"/>
    <s v="7/31/2023"/>
    <s v="11/30/2024"/>
    <x v="1"/>
    <n v="238"/>
    <x v="3"/>
    <n v="3"/>
    <n v="6"/>
    <b v="1"/>
    <n v="831"/>
    <n v="101"/>
    <s v="USA"/>
    <s v="PayPal"/>
    <s v="German"/>
    <x v="43"/>
    <n v="4.4000000000000004"/>
    <b v="1"/>
    <x v="0"/>
    <x v="73"/>
    <x v="2"/>
    <x v="0"/>
    <x v="1"/>
  </r>
  <r>
    <n v="4303"/>
    <s v="David"/>
    <s v="9/6/2023"/>
    <s v="12/17/2024"/>
    <x v="0"/>
    <n v="231"/>
    <x v="5"/>
    <n v="1"/>
    <n v="4"/>
    <b v="0"/>
    <n v="420"/>
    <n v="85"/>
    <s v="Germany"/>
    <s v="Cryptocurrency"/>
    <s v="Mandarin"/>
    <x v="55"/>
    <n v="3.5"/>
    <b v="0"/>
    <x v="0"/>
    <x v="74"/>
    <x v="2"/>
    <x v="4"/>
    <x v="1"/>
  </r>
  <r>
    <n v="7751"/>
    <s v="Kevin"/>
    <s v="7/8/2024"/>
    <s v="11/23/2024"/>
    <x v="1"/>
    <n v="457"/>
    <x v="2"/>
    <n v="2"/>
    <n v="5"/>
    <b v="1"/>
    <n v="754"/>
    <n v="98"/>
    <s v="Canada"/>
    <s v="PayPal"/>
    <s v="Mandarin"/>
    <x v="56"/>
    <n v="3.6"/>
    <b v="1"/>
    <x v="0"/>
    <x v="75"/>
    <x v="0"/>
    <x v="4"/>
    <x v="1"/>
  </r>
  <r>
    <n v="7813"/>
    <s v="Nicholas"/>
    <s v="7/20/2024"/>
    <s v="11/21/2024"/>
    <x v="2"/>
    <n v="373"/>
    <x v="1"/>
    <n v="4"/>
    <n v="4"/>
    <b v="1"/>
    <n v="782"/>
    <n v="7"/>
    <s v="India"/>
    <s v="Cryptocurrency"/>
    <s v="Spanish"/>
    <x v="57"/>
    <n v="3.2"/>
    <b v="1"/>
    <x v="0"/>
    <x v="76"/>
    <x v="2"/>
    <x v="4"/>
    <x v="1"/>
  </r>
  <r>
    <n v="9028"/>
    <s v="Terry"/>
    <s v="12/6/2023"/>
    <s v="11/28/2024"/>
    <x v="2"/>
    <n v="11"/>
    <x v="0"/>
    <n v="1"/>
    <n v="4"/>
    <b v="0"/>
    <n v="557"/>
    <n v="165"/>
    <s v="USA"/>
    <s v="PayPal"/>
    <s v="French"/>
    <x v="17"/>
    <n v="4"/>
    <b v="1"/>
    <x v="0"/>
    <x v="77"/>
    <x v="0"/>
    <x v="1"/>
    <x v="0"/>
  </r>
  <r>
    <n v="6109"/>
    <s v="Garrett"/>
    <s v="10/25/2023"/>
    <s v="12/6/2024"/>
    <x v="2"/>
    <n v="425"/>
    <x v="6"/>
    <n v="2"/>
    <n v="2"/>
    <b v="1"/>
    <n v="552"/>
    <n v="27"/>
    <s v="Germany"/>
    <s v="Cryptocurrency"/>
    <s v="English"/>
    <x v="58"/>
    <n v="4"/>
    <b v="1"/>
    <x v="0"/>
    <x v="78"/>
    <x v="4"/>
    <x v="2"/>
    <x v="0"/>
  </r>
  <r>
    <n v="2565"/>
    <s v="Jose"/>
    <s v="9/15/2024"/>
    <s v="12/18/2024"/>
    <x v="0"/>
    <n v="231"/>
    <x v="5"/>
    <n v="5"/>
    <n v="4"/>
    <b v="1"/>
    <n v="356"/>
    <n v="81"/>
    <s v="Australia"/>
    <s v="Credit Card"/>
    <s v="French"/>
    <x v="59"/>
    <n v="3.4"/>
    <b v="0"/>
    <x v="0"/>
    <x v="79"/>
    <x v="4"/>
    <x v="4"/>
    <x v="0"/>
  </r>
  <r>
    <n v="7551"/>
    <s v="Courtney"/>
    <s v="12/31/2023"/>
    <s v="12/2/2024"/>
    <x v="2"/>
    <n v="483"/>
    <x v="1"/>
    <n v="2"/>
    <n v="4"/>
    <b v="0"/>
    <n v="161"/>
    <n v="110"/>
    <s v="USA"/>
    <s v="Cryptocurrency"/>
    <s v="French"/>
    <x v="5"/>
    <n v="4.4000000000000004"/>
    <b v="1"/>
    <x v="0"/>
    <x v="80"/>
    <x v="0"/>
    <x v="1"/>
    <x v="1"/>
  </r>
  <r>
    <n v="6398"/>
    <s v="Kim"/>
    <s v="8/20/2023"/>
    <s v="12/7/2024"/>
    <x v="0"/>
    <n v="55"/>
    <x v="6"/>
    <n v="3"/>
    <n v="2"/>
    <b v="1"/>
    <n v="17"/>
    <n v="40"/>
    <s v="UK"/>
    <s v="PayPal"/>
    <s v="Mandarin"/>
    <x v="60"/>
    <n v="3.7"/>
    <b v="0"/>
    <x v="0"/>
    <x v="81"/>
    <x v="2"/>
    <x v="3"/>
    <x v="0"/>
  </r>
  <r>
    <n v="4982"/>
    <s v="Katherine"/>
    <s v="11/19/2023"/>
    <s v="12/12/2024"/>
    <x v="1"/>
    <n v="375"/>
    <x v="1"/>
    <n v="4"/>
    <n v="3"/>
    <b v="0"/>
    <n v="366"/>
    <n v="13"/>
    <s v="Canada"/>
    <s v="PayPal"/>
    <s v="Hindi"/>
    <x v="59"/>
    <n v="4.8"/>
    <b v="1"/>
    <x v="0"/>
    <x v="82"/>
    <x v="4"/>
    <x v="1"/>
    <x v="3"/>
  </r>
  <r>
    <n v="8108"/>
    <s v="Lynn"/>
    <s v="10/20/2024"/>
    <s v="11/30/2024"/>
    <x v="1"/>
    <n v="336"/>
    <x v="5"/>
    <n v="1"/>
    <n v="2"/>
    <b v="0"/>
    <n v="758"/>
    <n v="32"/>
    <s v="Canada"/>
    <s v="Cryptocurrency"/>
    <s v="German"/>
    <x v="61"/>
    <n v="5"/>
    <b v="0"/>
    <x v="0"/>
    <x v="83"/>
    <x v="0"/>
    <x v="2"/>
    <x v="1"/>
  </r>
  <r>
    <n v="6779"/>
    <s v="Leah"/>
    <s v="7/22/2024"/>
    <s v="12/3/2024"/>
    <x v="0"/>
    <n v="196"/>
    <x v="6"/>
    <n v="1"/>
    <n v="6"/>
    <b v="1"/>
    <n v="936"/>
    <n v="152"/>
    <s v="Australia"/>
    <s v="PayPal"/>
    <s v="Mandarin"/>
    <x v="20"/>
    <n v="3.1"/>
    <b v="1"/>
    <x v="0"/>
    <x v="84"/>
    <x v="0"/>
    <x v="3"/>
    <x v="3"/>
  </r>
  <r>
    <n v="1169"/>
    <s v="Michael"/>
    <s v="8/21/2024"/>
    <s v="12/3/2024"/>
    <x v="1"/>
    <n v="285"/>
    <x v="1"/>
    <n v="3"/>
    <n v="1"/>
    <b v="0"/>
    <n v="13"/>
    <n v="103"/>
    <s v="Australia"/>
    <s v="Credit Card"/>
    <s v="Spanish"/>
    <x v="17"/>
    <n v="3.7"/>
    <b v="0"/>
    <x v="0"/>
    <x v="85"/>
    <x v="3"/>
    <x v="2"/>
    <x v="2"/>
  </r>
  <r>
    <n v="5067"/>
    <s v="Kayla"/>
    <s v="8/31/2024"/>
    <s v="11/27/2024"/>
    <x v="0"/>
    <n v="155"/>
    <x v="3"/>
    <n v="5"/>
    <n v="1"/>
    <b v="1"/>
    <n v="305"/>
    <n v="77"/>
    <s v="USA"/>
    <s v="Cryptocurrency"/>
    <s v="French"/>
    <x v="29"/>
    <n v="3.4"/>
    <b v="0"/>
    <x v="0"/>
    <x v="86"/>
    <x v="0"/>
    <x v="4"/>
    <x v="3"/>
  </r>
  <r>
    <n v="5299"/>
    <s v="Katelyn"/>
    <s v="4/30/2023"/>
    <s v="12/2/2024"/>
    <x v="0"/>
    <n v="275"/>
    <x v="5"/>
    <n v="2"/>
    <n v="2"/>
    <b v="1"/>
    <n v="755"/>
    <n v="166"/>
    <s v="Germany"/>
    <s v="Debit Card"/>
    <s v="Mandarin"/>
    <x v="30"/>
    <n v="3.9"/>
    <b v="0"/>
    <x v="0"/>
    <x v="87"/>
    <x v="4"/>
    <x v="0"/>
    <x v="2"/>
  </r>
  <r>
    <n v="3978"/>
    <s v="Jessica"/>
    <s v="5/15/2024"/>
    <s v="11/28/2024"/>
    <x v="0"/>
    <n v="341"/>
    <x v="1"/>
    <n v="3"/>
    <n v="4"/>
    <b v="0"/>
    <n v="27"/>
    <n v="82"/>
    <s v="USA"/>
    <s v="Debit Card"/>
    <s v="German"/>
    <x v="25"/>
    <n v="3.7"/>
    <b v="1"/>
    <x v="0"/>
    <x v="88"/>
    <x v="4"/>
    <x v="3"/>
    <x v="3"/>
  </r>
  <r>
    <n v="8634"/>
    <s v="Maria"/>
    <s v="8/2/2023"/>
    <s v="12/13/2024"/>
    <x v="2"/>
    <n v="321"/>
    <x v="1"/>
    <n v="2"/>
    <n v="2"/>
    <b v="0"/>
    <n v="676"/>
    <n v="81"/>
    <s v="USA"/>
    <s v="Cryptocurrency"/>
    <s v="English"/>
    <x v="15"/>
    <n v="4.5999999999999996"/>
    <b v="0"/>
    <x v="0"/>
    <x v="89"/>
    <x v="4"/>
    <x v="4"/>
    <x v="0"/>
  </r>
  <r>
    <n v="9635"/>
    <s v="Justin"/>
    <s v="12/18/2023"/>
    <s v="11/26/2024"/>
    <x v="1"/>
    <n v="456"/>
    <x v="5"/>
    <n v="2"/>
    <n v="5"/>
    <b v="0"/>
    <n v="734"/>
    <n v="83"/>
    <s v="India"/>
    <s v="Debit Card"/>
    <s v="French"/>
    <x v="62"/>
    <n v="3.8"/>
    <b v="1"/>
    <x v="0"/>
    <x v="90"/>
    <x v="4"/>
    <x v="0"/>
    <x v="1"/>
  </r>
  <r>
    <n v="1776"/>
    <s v="Susan"/>
    <s v="10/22/2023"/>
    <s v="11/20/2024"/>
    <x v="2"/>
    <n v="15"/>
    <x v="5"/>
    <n v="1"/>
    <n v="4"/>
    <b v="0"/>
    <n v="687"/>
    <n v="183"/>
    <s v="France"/>
    <s v="Cryptocurrency"/>
    <s v="Hindi"/>
    <x v="63"/>
    <n v="4.2"/>
    <b v="1"/>
    <x v="0"/>
    <x v="91"/>
    <x v="1"/>
    <x v="4"/>
    <x v="0"/>
  </r>
  <r>
    <n v="9703"/>
    <s v="Mark"/>
    <s v="2/29/2024"/>
    <s v="12/12/2024"/>
    <x v="1"/>
    <n v="410"/>
    <x v="2"/>
    <n v="3"/>
    <n v="5"/>
    <b v="0"/>
    <n v="826"/>
    <n v="182"/>
    <s v="UK"/>
    <s v="Cryptocurrency"/>
    <s v="English"/>
    <x v="1"/>
    <n v="4.2"/>
    <b v="0"/>
    <x v="0"/>
    <x v="92"/>
    <x v="0"/>
    <x v="0"/>
    <x v="1"/>
  </r>
  <r>
    <n v="3498"/>
    <s v="Sue"/>
    <s v="9/11/2023"/>
    <s v="12/1/2024"/>
    <x v="2"/>
    <n v="29"/>
    <x v="1"/>
    <n v="2"/>
    <n v="4"/>
    <b v="1"/>
    <n v="450"/>
    <n v="67"/>
    <s v="India"/>
    <s v="Credit Card"/>
    <s v="German"/>
    <x v="64"/>
    <n v="3.3"/>
    <b v="0"/>
    <x v="0"/>
    <x v="93"/>
    <x v="0"/>
    <x v="4"/>
    <x v="2"/>
  </r>
  <r>
    <n v="4260"/>
    <s v="Jean"/>
    <s v="6/24/2024"/>
    <s v="12/16/2024"/>
    <x v="0"/>
    <n v="427"/>
    <x v="4"/>
    <n v="1"/>
    <n v="1"/>
    <b v="0"/>
    <n v="159"/>
    <n v="98"/>
    <s v="Germany"/>
    <s v="Credit Card"/>
    <s v="Spanish"/>
    <x v="29"/>
    <n v="3.3"/>
    <b v="0"/>
    <x v="0"/>
    <x v="94"/>
    <x v="0"/>
    <x v="4"/>
    <x v="0"/>
  </r>
  <r>
    <n v="7152"/>
    <s v="James"/>
    <s v="2/5/2023"/>
    <s v="12/4/2024"/>
    <x v="1"/>
    <n v="166"/>
    <x v="0"/>
    <n v="5"/>
    <n v="3"/>
    <b v="0"/>
    <n v="367"/>
    <n v="198"/>
    <s v="India"/>
    <s v="Debit Card"/>
    <s v="Hindi"/>
    <x v="17"/>
    <n v="4.5999999999999996"/>
    <b v="1"/>
    <x v="0"/>
    <x v="95"/>
    <x v="3"/>
    <x v="0"/>
    <x v="3"/>
  </r>
  <r>
    <n v="2457"/>
    <s v="David"/>
    <s v="10/21/2023"/>
    <s v="11/26/2024"/>
    <x v="0"/>
    <n v="192"/>
    <x v="5"/>
    <n v="1"/>
    <n v="1"/>
    <b v="0"/>
    <n v="786"/>
    <n v="140"/>
    <s v="Canada"/>
    <s v="Debit Card"/>
    <s v="French"/>
    <x v="49"/>
    <n v="3.4"/>
    <b v="0"/>
    <x v="0"/>
    <x v="96"/>
    <x v="4"/>
    <x v="1"/>
    <x v="0"/>
  </r>
  <r>
    <n v="8530"/>
    <s v="Ebony"/>
    <s v="3/25/2023"/>
    <s v="12/4/2024"/>
    <x v="1"/>
    <n v="88"/>
    <x v="3"/>
    <n v="1"/>
    <n v="6"/>
    <b v="1"/>
    <n v="962"/>
    <n v="183"/>
    <s v="Australia"/>
    <s v="Debit Card"/>
    <s v="English"/>
    <x v="9"/>
    <n v="5"/>
    <b v="0"/>
    <x v="0"/>
    <x v="97"/>
    <x v="2"/>
    <x v="4"/>
    <x v="0"/>
  </r>
  <r>
    <n v="9131"/>
    <s v="Derek"/>
    <s v="8/3/2023"/>
    <s v="11/27/2024"/>
    <x v="0"/>
    <n v="127"/>
    <x v="2"/>
    <n v="2"/>
    <n v="5"/>
    <b v="0"/>
    <n v="482"/>
    <n v="5"/>
    <s v="India"/>
    <s v="Cryptocurrency"/>
    <s v="English"/>
    <x v="33"/>
    <n v="3.6"/>
    <b v="0"/>
    <x v="0"/>
    <x v="98"/>
    <x v="1"/>
    <x v="1"/>
    <x v="3"/>
  </r>
  <r>
    <n v="9770"/>
    <s v="John"/>
    <s v="10/28/2023"/>
    <s v="11/24/2024"/>
    <x v="0"/>
    <n v="327"/>
    <x v="6"/>
    <n v="4"/>
    <n v="3"/>
    <b v="0"/>
    <n v="451"/>
    <n v="108"/>
    <s v="UK"/>
    <s v="PayPal"/>
    <s v="Spanish"/>
    <x v="23"/>
    <n v="3.2"/>
    <b v="1"/>
    <x v="0"/>
    <x v="99"/>
    <x v="2"/>
    <x v="1"/>
    <x v="1"/>
  </r>
  <r>
    <n v="8095"/>
    <s v="Rebecca"/>
    <s v="4/15/2023"/>
    <s v="12/11/2024"/>
    <x v="0"/>
    <n v="10"/>
    <x v="0"/>
    <n v="2"/>
    <n v="5"/>
    <b v="1"/>
    <n v="22"/>
    <n v="14"/>
    <s v="Australia"/>
    <s v="Debit Card"/>
    <s v="English"/>
    <x v="14"/>
    <n v="4.0999999999999996"/>
    <b v="1"/>
    <x v="0"/>
    <x v="100"/>
    <x v="2"/>
    <x v="0"/>
    <x v="1"/>
  </r>
  <r>
    <n v="3763"/>
    <s v="Juan"/>
    <s v="12/19/2022"/>
    <s v="12/6/2024"/>
    <x v="1"/>
    <n v="181"/>
    <x v="4"/>
    <n v="4"/>
    <n v="2"/>
    <b v="0"/>
    <n v="848"/>
    <n v="172"/>
    <s v="India"/>
    <s v="Cryptocurrency"/>
    <s v="Mandarin"/>
    <x v="65"/>
    <n v="3.4"/>
    <b v="0"/>
    <x v="0"/>
    <x v="101"/>
    <x v="0"/>
    <x v="4"/>
    <x v="2"/>
  </r>
  <r>
    <n v="4346"/>
    <s v="Gabrielle"/>
    <s v="2/14/2024"/>
    <s v="12/12/2024"/>
    <x v="2"/>
    <n v="238"/>
    <x v="0"/>
    <n v="4"/>
    <n v="2"/>
    <b v="0"/>
    <n v="524"/>
    <n v="162"/>
    <s v="USA"/>
    <s v="Cryptocurrency"/>
    <s v="German"/>
    <x v="66"/>
    <n v="3"/>
    <b v="1"/>
    <x v="0"/>
    <x v="102"/>
    <x v="0"/>
    <x v="3"/>
    <x v="2"/>
  </r>
  <r>
    <n v="5866"/>
    <s v="Nicholas"/>
    <s v="6/1/2024"/>
    <s v="11/26/2024"/>
    <x v="0"/>
    <n v="380"/>
    <x v="3"/>
    <n v="2"/>
    <n v="3"/>
    <b v="0"/>
    <n v="76"/>
    <n v="25"/>
    <s v="Germany"/>
    <s v="PayPal"/>
    <s v="Hindi"/>
    <x v="49"/>
    <n v="4.2"/>
    <b v="1"/>
    <x v="0"/>
    <x v="103"/>
    <x v="3"/>
    <x v="4"/>
    <x v="3"/>
  </r>
  <r>
    <n v="5865"/>
    <s v="Samantha"/>
    <s v="7/23/2023"/>
    <s v="11/24/2024"/>
    <x v="1"/>
    <n v="444"/>
    <x v="2"/>
    <n v="2"/>
    <n v="3"/>
    <b v="0"/>
    <n v="959"/>
    <n v="183"/>
    <s v="Germany"/>
    <s v="PayPal"/>
    <s v="Hindi"/>
    <x v="67"/>
    <n v="3.8"/>
    <b v="0"/>
    <x v="0"/>
    <x v="104"/>
    <x v="2"/>
    <x v="2"/>
    <x v="3"/>
  </r>
  <r>
    <n v="9398"/>
    <s v="Jesse"/>
    <s v="10/30/2024"/>
    <s v="12/11/2024"/>
    <x v="0"/>
    <n v="83"/>
    <x v="5"/>
    <n v="3"/>
    <n v="5"/>
    <b v="1"/>
    <n v="148"/>
    <n v="154"/>
    <s v="UK"/>
    <s v="Credit Card"/>
    <s v="Hindi"/>
    <x v="68"/>
    <n v="3.1"/>
    <b v="0"/>
    <x v="0"/>
    <x v="105"/>
    <x v="2"/>
    <x v="3"/>
    <x v="0"/>
  </r>
  <r>
    <n v="9695"/>
    <s v="Aaron"/>
    <s v="12/8/2023"/>
    <s v="12/18/2024"/>
    <x v="0"/>
    <n v="452"/>
    <x v="3"/>
    <n v="4"/>
    <n v="4"/>
    <b v="0"/>
    <n v="338"/>
    <n v="132"/>
    <s v="Australia"/>
    <s v="PayPal"/>
    <s v="Spanish"/>
    <x v="40"/>
    <n v="3.3"/>
    <b v="0"/>
    <x v="0"/>
    <x v="106"/>
    <x v="0"/>
    <x v="2"/>
    <x v="0"/>
  </r>
  <r>
    <n v="8805"/>
    <s v="Maurice"/>
    <s v="7/6/2024"/>
    <s v="12/6/2024"/>
    <x v="2"/>
    <n v="53"/>
    <x v="6"/>
    <n v="4"/>
    <n v="2"/>
    <b v="1"/>
    <n v="720"/>
    <n v="37"/>
    <s v="Australia"/>
    <s v="PayPal"/>
    <s v="Spanish"/>
    <x v="39"/>
    <n v="4"/>
    <b v="1"/>
    <x v="0"/>
    <x v="107"/>
    <x v="3"/>
    <x v="4"/>
    <x v="1"/>
  </r>
  <r>
    <n v="8353"/>
    <s v="Lisa"/>
    <s v="6/20/2023"/>
    <s v="11/19/2024"/>
    <x v="2"/>
    <n v="89"/>
    <x v="6"/>
    <n v="5"/>
    <n v="3"/>
    <b v="0"/>
    <n v="387"/>
    <n v="81"/>
    <s v="Australia"/>
    <s v="PayPal"/>
    <s v="English"/>
    <x v="62"/>
    <n v="3.8"/>
    <b v="1"/>
    <x v="0"/>
    <x v="108"/>
    <x v="4"/>
    <x v="3"/>
    <x v="0"/>
  </r>
  <r>
    <n v="3178"/>
    <s v="Melissa"/>
    <s v="3/19/2024"/>
    <s v="12/11/2024"/>
    <x v="0"/>
    <n v="359"/>
    <x v="4"/>
    <n v="5"/>
    <n v="4"/>
    <b v="0"/>
    <n v="624"/>
    <n v="107"/>
    <s v="India"/>
    <s v="Debit Card"/>
    <s v="Spanish"/>
    <x v="69"/>
    <n v="3.1"/>
    <b v="1"/>
    <x v="0"/>
    <x v="109"/>
    <x v="4"/>
    <x v="3"/>
    <x v="3"/>
  </r>
  <r>
    <n v="4917"/>
    <s v="Erin"/>
    <s v="2/19/2023"/>
    <s v="11/20/2024"/>
    <x v="1"/>
    <n v="487"/>
    <x v="4"/>
    <n v="1"/>
    <n v="4"/>
    <b v="0"/>
    <n v="636"/>
    <n v="66"/>
    <s v="Australia"/>
    <s v="PayPal"/>
    <s v="French"/>
    <x v="18"/>
    <n v="3.5"/>
    <b v="0"/>
    <x v="0"/>
    <x v="110"/>
    <x v="0"/>
    <x v="3"/>
    <x v="2"/>
  </r>
  <r>
    <n v="8878"/>
    <s v="Dale"/>
    <s v="2/29/2024"/>
    <s v="11/21/2024"/>
    <x v="0"/>
    <n v="337"/>
    <x v="5"/>
    <n v="5"/>
    <n v="1"/>
    <b v="1"/>
    <n v="429"/>
    <n v="190"/>
    <s v="Canada"/>
    <s v="Credit Card"/>
    <s v="Mandarin"/>
    <x v="51"/>
    <n v="4.8"/>
    <b v="0"/>
    <x v="0"/>
    <x v="111"/>
    <x v="0"/>
    <x v="0"/>
    <x v="3"/>
  </r>
  <r>
    <n v="3810"/>
    <s v="Gregory"/>
    <s v="2/17/2023"/>
    <s v="12/4/2024"/>
    <x v="2"/>
    <n v="427"/>
    <x v="4"/>
    <n v="5"/>
    <n v="3"/>
    <b v="0"/>
    <n v="832"/>
    <n v="103"/>
    <s v="Australia"/>
    <s v="Cryptocurrency"/>
    <s v="Mandarin"/>
    <x v="37"/>
    <n v="3.3"/>
    <b v="0"/>
    <x v="0"/>
    <x v="112"/>
    <x v="0"/>
    <x v="1"/>
    <x v="1"/>
  </r>
  <r>
    <n v="9353"/>
    <s v="Sarah"/>
    <s v="8/6/2023"/>
    <s v="11/26/2024"/>
    <x v="0"/>
    <n v="397"/>
    <x v="3"/>
    <n v="4"/>
    <n v="4"/>
    <b v="1"/>
    <n v="63"/>
    <n v="126"/>
    <s v="Germany"/>
    <s v="Debit Card"/>
    <s v="Mandarin"/>
    <x v="70"/>
    <n v="3.9"/>
    <b v="1"/>
    <x v="0"/>
    <x v="113"/>
    <x v="0"/>
    <x v="1"/>
    <x v="3"/>
  </r>
  <r>
    <n v="1672"/>
    <s v="Carmen"/>
    <s v="12/21/2022"/>
    <s v="11/28/2024"/>
    <x v="2"/>
    <n v="200"/>
    <x v="4"/>
    <n v="4"/>
    <n v="1"/>
    <b v="0"/>
    <n v="52"/>
    <n v="8"/>
    <s v="France"/>
    <s v="Credit Card"/>
    <s v="French"/>
    <x v="71"/>
    <n v="3.2"/>
    <b v="1"/>
    <x v="0"/>
    <x v="114"/>
    <x v="2"/>
    <x v="3"/>
    <x v="2"/>
  </r>
  <r>
    <n v="6650"/>
    <s v="April"/>
    <s v="3/3/2024"/>
    <s v="11/26/2024"/>
    <x v="1"/>
    <n v="464"/>
    <x v="1"/>
    <n v="2"/>
    <n v="3"/>
    <b v="1"/>
    <n v="909"/>
    <n v="165"/>
    <s v="Germany"/>
    <s v="Cryptocurrency"/>
    <s v="Spanish"/>
    <x v="72"/>
    <n v="3.6"/>
    <b v="1"/>
    <x v="0"/>
    <x v="20"/>
    <x v="1"/>
    <x v="2"/>
    <x v="1"/>
  </r>
  <r>
    <n v="2581"/>
    <s v="Anthony"/>
    <s v="4/13/2023"/>
    <s v="12/2/2024"/>
    <x v="2"/>
    <n v="495"/>
    <x v="3"/>
    <n v="1"/>
    <n v="3"/>
    <b v="0"/>
    <n v="704"/>
    <n v="53"/>
    <s v="UK"/>
    <s v="Credit Card"/>
    <s v="English"/>
    <x v="43"/>
    <n v="3.4"/>
    <b v="0"/>
    <x v="0"/>
    <x v="115"/>
    <x v="4"/>
    <x v="4"/>
    <x v="1"/>
  </r>
  <r>
    <n v="6860"/>
    <s v="Brett"/>
    <s v="2/11/2024"/>
    <s v="12/16/2024"/>
    <x v="0"/>
    <n v="286"/>
    <x v="1"/>
    <n v="5"/>
    <n v="4"/>
    <b v="0"/>
    <n v="751"/>
    <n v="103"/>
    <s v="UK"/>
    <s v="Cryptocurrency"/>
    <s v="French"/>
    <x v="36"/>
    <n v="3.6"/>
    <b v="0"/>
    <x v="0"/>
    <x v="116"/>
    <x v="2"/>
    <x v="4"/>
    <x v="0"/>
  </r>
  <r>
    <n v="4584"/>
    <s v="Matthew"/>
    <s v="9/26/2024"/>
    <s v="12/14/2024"/>
    <x v="0"/>
    <n v="446"/>
    <x v="1"/>
    <n v="3"/>
    <n v="6"/>
    <b v="0"/>
    <n v="185"/>
    <n v="134"/>
    <s v="USA"/>
    <s v="Credit Card"/>
    <s v="Spanish"/>
    <x v="57"/>
    <n v="3.3"/>
    <b v="0"/>
    <x v="0"/>
    <x v="117"/>
    <x v="0"/>
    <x v="3"/>
    <x v="2"/>
  </r>
  <r>
    <n v="3354"/>
    <s v="Lisa"/>
    <s v="10/1/2023"/>
    <s v="11/22/2024"/>
    <x v="1"/>
    <n v="342"/>
    <x v="5"/>
    <n v="2"/>
    <n v="2"/>
    <b v="0"/>
    <n v="503"/>
    <n v="6"/>
    <s v="France"/>
    <s v="PayPal"/>
    <s v="French"/>
    <x v="73"/>
    <n v="3.2"/>
    <b v="1"/>
    <x v="0"/>
    <x v="118"/>
    <x v="3"/>
    <x v="3"/>
    <x v="3"/>
  </r>
  <r>
    <n v="4668"/>
    <s v="Carly"/>
    <s v="12/17/2024"/>
    <s v="12/9/2024"/>
    <x v="1"/>
    <n v="396"/>
    <x v="2"/>
    <n v="5"/>
    <n v="5"/>
    <b v="1"/>
    <n v="549"/>
    <n v="35"/>
    <s v="Canada"/>
    <s v="PayPal"/>
    <s v="German"/>
    <x v="29"/>
    <n v="3.6"/>
    <b v="1"/>
    <x v="0"/>
    <x v="119"/>
    <x v="3"/>
    <x v="4"/>
    <x v="2"/>
  </r>
  <r>
    <n v="6684"/>
    <s v="Dennis"/>
    <s v="9/17/2024"/>
    <s v="12/11/2024"/>
    <x v="1"/>
    <n v="491"/>
    <x v="6"/>
    <n v="1"/>
    <n v="6"/>
    <b v="1"/>
    <n v="434"/>
    <n v="182"/>
    <s v="Germany"/>
    <s v="Cryptocurrency"/>
    <s v="Spanish"/>
    <x v="50"/>
    <n v="4.0999999999999996"/>
    <b v="0"/>
    <x v="0"/>
    <x v="120"/>
    <x v="4"/>
    <x v="3"/>
    <x v="0"/>
  </r>
  <r>
    <n v="8058"/>
    <s v="Alexandra"/>
    <s v="4/2/2023"/>
    <s v="12/14/2024"/>
    <x v="2"/>
    <n v="239"/>
    <x v="2"/>
    <n v="4"/>
    <n v="6"/>
    <b v="0"/>
    <n v="832"/>
    <n v="134"/>
    <s v="Australia"/>
    <s v="Cryptocurrency"/>
    <s v="Spanish"/>
    <x v="33"/>
    <n v="4.5999999999999996"/>
    <b v="1"/>
    <x v="0"/>
    <x v="121"/>
    <x v="1"/>
    <x v="2"/>
    <x v="2"/>
  </r>
  <r>
    <n v="3035"/>
    <s v="Michael"/>
    <s v="4/26/2023"/>
    <s v="11/24/2024"/>
    <x v="2"/>
    <n v="106"/>
    <x v="6"/>
    <n v="3"/>
    <n v="3"/>
    <b v="1"/>
    <n v="377"/>
    <n v="31"/>
    <s v="Germany"/>
    <s v="Credit Card"/>
    <s v="English"/>
    <x v="26"/>
    <n v="3.5"/>
    <b v="1"/>
    <x v="0"/>
    <x v="122"/>
    <x v="1"/>
    <x v="4"/>
    <x v="0"/>
  </r>
  <r>
    <n v="2146"/>
    <s v="Ryan"/>
    <s v="7/11/2024"/>
    <s v="11/22/2024"/>
    <x v="1"/>
    <n v="388"/>
    <x v="4"/>
    <n v="5"/>
    <n v="4"/>
    <b v="1"/>
    <n v="380"/>
    <n v="125"/>
    <s v="Australia"/>
    <s v="PayPal"/>
    <s v="German"/>
    <x v="31"/>
    <n v="3.2"/>
    <b v="0"/>
    <x v="0"/>
    <x v="123"/>
    <x v="4"/>
    <x v="1"/>
    <x v="3"/>
  </r>
  <r>
    <n v="5761"/>
    <s v="Tony"/>
    <s v="1/20/2024"/>
    <s v="12/8/2024"/>
    <x v="2"/>
    <n v="452"/>
    <x v="1"/>
    <n v="2"/>
    <n v="5"/>
    <b v="0"/>
    <n v="315"/>
    <n v="118"/>
    <s v="India"/>
    <s v="Cryptocurrency"/>
    <s v="Spanish"/>
    <x v="72"/>
    <n v="3"/>
    <b v="1"/>
    <x v="0"/>
    <x v="124"/>
    <x v="1"/>
    <x v="3"/>
    <x v="2"/>
  </r>
  <r>
    <n v="5256"/>
    <s v="Daniel"/>
    <s v="11/18/2024"/>
    <s v="12/2/2024"/>
    <x v="2"/>
    <n v="368"/>
    <x v="2"/>
    <n v="4"/>
    <n v="4"/>
    <b v="1"/>
    <n v="968"/>
    <n v="24"/>
    <s v="Australia"/>
    <s v="Debit Card"/>
    <s v="Mandarin"/>
    <x v="55"/>
    <n v="3"/>
    <b v="1"/>
    <x v="0"/>
    <x v="125"/>
    <x v="4"/>
    <x v="4"/>
    <x v="0"/>
  </r>
  <r>
    <n v="5995"/>
    <s v="Melissa"/>
    <s v="6/17/2023"/>
    <s v="11/27/2024"/>
    <x v="2"/>
    <n v="325"/>
    <x v="0"/>
    <n v="2"/>
    <n v="5"/>
    <b v="1"/>
    <n v="757"/>
    <n v="35"/>
    <s v="UK"/>
    <s v="Credit Card"/>
    <s v="Mandarin"/>
    <x v="74"/>
    <n v="4.5999999999999996"/>
    <b v="0"/>
    <x v="0"/>
    <x v="126"/>
    <x v="0"/>
    <x v="1"/>
    <x v="0"/>
  </r>
  <r>
    <n v="4155"/>
    <s v="Jacob"/>
    <s v="3/7/2023"/>
    <s v="12/6/2024"/>
    <x v="1"/>
    <n v="42"/>
    <x v="2"/>
    <n v="4"/>
    <n v="2"/>
    <b v="0"/>
    <n v="560"/>
    <n v="98"/>
    <s v="France"/>
    <s v="Debit Card"/>
    <s v="Mandarin"/>
    <x v="9"/>
    <n v="3.8"/>
    <b v="0"/>
    <x v="0"/>
    <x v="127"/>
    <x v="3"/>
    <x v="2"/>
    <x v="3"/>
  </r>
  <r>
    <n v="1851"/>
    <s v="Jennifer"/>
    <s v="10/3/2023"/>
    <s v="12/11/2024"/>
    <x v="1"/>
    <n v="344"/>
    <x v="4"/>
    <n v="3"/>
    <n v="1"/>
    <b v="0"/>
    <n v="456"/>
    <n v="196"/>
    <s v="France"/>
    <s v="Credit Card"/>
    <s v="Mandarin"/>
    <x v="75"/>
    <n v="5"/>
    <b v="0"/>
    <x v="0"/>
    <x v="128"/>
    <x v="1"/>
    <x v="3"/>
    <x v="1"/>
  </r>
  <r>
    <n v="8068"/>
    <s v="Carolyn"/>
    <s v="12/14/2024"/>
    <s v="11/23/2024"/>
    <x v="2"/>
    <n v="77"/>
    <x v="1"/>
    <n v="5"/>
    <n v="3"/>
    <b v="0"/>
    <n v="780"/>
    <n v="138"/>
    <s v="India"/>
    <s v="Cryptocurrency"/>
    <s v="French"/>
    <x v="29"/>
    <n v="3.4"/>
    <b v="0"/>
    <x v="0"/>
    <x v="129"/>
    <x v="4"/>
    <x v="2"/>
    <x v="3"/>
  </r>
  <r>
    <n v="8425"/>
    <s v="Patrick"/>
    <s v="11/14/2024"/>
    <s v="11/28/2024"/>
    <x v="0"/>
    <n v="237"/>
    <x v="5"/>
    <n v="5"/>
    <n v="3"/>
    <b v="1"/>
    <n v="168"/>
    <n v="18"/>
    <s v="Australia"/>
    <s v="Cryptocurrency"/>
    <s v="Mandarin"/>
    <x v="7"/>
    <n v="3.5"/>
    <b v="1"/>
    <x v="0"/>
    <x v="112"/>
    <x v="3"/>
    <x v="1"/>
    <x v="1"/>
  </r>
  <r>
    <n v="4706"/>
    <s v="Sabrina"/>
    <s v="2/8/2023"/>
    <s v="12/6/2024"/>
    <x v="1"/>
    <n v="480"/>
    <x v="2"/>
    <n v="1"/>
    <n v="2"/>
    <b v="1"/>
    <n v="350"/>
    <n v="122"/>
    <s v="France"/>
    <s v="PayPal"/>
    <s v="Spanish"/>
    <x v="76"/>
    <n v="4.5999999999999996"/>
    <b v="0"/>
    <x v="0"/>
    <x v="130"/>
    <x v="1"/>
    <x v="0"/>
    <x v="0"/>
  </r>
  <r>
    <n v="7544"/>
    <s v="Denise"/>
    <s v="9/1/2023"/>
    <s v="11/25/2024"/>
    <x v="2"/>
    <n v="152"/>
    <x v="4"/>
    <n v="1"/>
    <n v="3"/>
    <b v="0"/>
    <n v="341"/>
    <n v="193"/>
    <s v="UK"/>
    <s v="Credit Card"/>
    <s v="Mandarin"/>
    <x v="49"/>
    <n v="3.7"/>
    <b v="0"/>
    <x v="0"/>
    <x v="131"/>
    <x v="0"/>
    <x v="3"/>
    <x v="3"/>
  </r>
  <r>
    <n v="4029"/>
    <s v="Cassandra"/>
    <s v="10/15/2024"/>
    <s v="11/24/2024"/>
    <x v="1"/>
    <n v="308"/>
    <x v="1"/>
    <n v="2"/>
    <n v="3"/>
    <b v="0"/>
    <n v="392"/>
    <n v="151"/>
    <s v="Canada"/>
    <s v="Debit Card"/>
    <s v="German"/>
    <x v="21"/>
    <n v="4.2"/>
    <b v="1"/>
    <x v="0"/>
    <x v="132"/>
    <x v="0"/>
    <x v="2"/>
    <x v="1"/>
  </r>
  <r>
    <n v="6117"/>
    <s v="Elizabeth"/>
    <s v="5/30/2024"/>
    <s v="11/27/2024"/>
    <x v="0"/>
    <n v="14"/>
    <x v="1"/>
    <n v="5"/>
    <n v="5"/>
    <b v="1"/>
    <n v="95"/>
    <n v="158"/>
    <s v="Australia"/>
    <s v="Credit Card"/>
    <s v="Hindi"/>
    <x v="77"/>
    <n v="3.9"/>
    <b v="0"/>
    <x v="0"/>
    <x v="133"/>
    <x v="4"/>
    <x v="2"/>
    <x v="1"/>
  </r>
  <r>
    <n v="1408"/>
    <s v="Dustin"/>
    <s v="1/23/2023"/>
    <s v="11/20/2024"/>
    <x v="1"/>
    <n v="233"/>
    <x v="1"/>
    <n v="5"/>
    <n v="6"/>
    <b v="1"/>
    <n v="186"/>
    <n v="129"/>
    <s v="India"/>
    <s v="Debit Card"/>
    <s v="Hindi"/>
    <x v="11"/>
    <n v="4"/>
    <b v="1"/>
    <x v="0"/>
    <x v="134"/>
    <x v="3"/>
    <x v="0"/>
    <x v="1"/>
  </r>
  <r>
    <n v="8396"/>
    <s v="Mary"/>
    <s v="2/16/2024"/>
    <s v="12/11/2024"/>
    <x v="0"/>
    <n v="169"/>
    <x v="3"/>
    <n v="1"/>
    <n v="5"/>
    <b v="0"/>
    <n v="543"/>
    <n v="111"/>
    <s v="Germany"/>
    <s v="PayPal"/>
    <s v="French"/>
    <x v="72"/>
    <n v="3.7"/>
    <b v="0"/>
    <x v="0"/>
    <x v="135"/>
    <x v="2"/>
    <x v="4"/>
    <x v="1"/>
  </r>
  <r>
    <n v="6806"/>
    <s v="Crystal"/>
    <s v="12/18/2023"/>
    <s v="11/23/2024"/>
    <x v="0"/>
    <n v="358"/>
    <x v="0"/>
    <n v="2"/>
    <n v="3"/>
    <b v="1"/>
    <n v="858"/>
    <n v="65"/>
    <s v="Germany"/>
    <s v="Debit Card"/>
    <s v="Mandarin"/>
    <x v="78"/>
    <n v="4.5999999999999996"/>
    <b v="1"/>
    <x v="0"/>
    <x v="136"/>
    <x v="3"/>
    <x v="3"/>
    <x v="3"/>
  </r>
  <r>
    <n v="3496"/>
    <s v="Gregory"/>
    <s v="11/24/2023"/>
    <s v="12/11/2024"/>
    <x v="1"/>
    <n v="404"/>
    <x v="1"/>
    <n v="4"/>
    <n v="6"/>
    <b v="0"/>
    <n v="906"/>
    <n v="43"/>
    <s v="India"/>
    <s v="PayPal"/>
    <s v="German"/>
    <x v="76"/>
    <n v="4.9000000000000004"/>
    <b v="1"/>
    <x v="0"/>
    <x v="137"/>
    <x v="4"/>
    <x v="1"/>
    <x v="2"/>
  </r>
  <r>
    <n v="7840"/>
    <s v="Barbara"/>
    <s v="2/2/2024"/>
    <s v="12/11/2024"/>
    <x v="2"/>
    <n v="131"/>
    <x v="5"/>
    <n v="5"/>
    <n v="3"/>
    <b v="1"/>
    <n v="808"/>
    <n v="48"/>
    <s v="UK"/>
    <s v="PayPal"/>
    <s v="Hindi"/>
    <x v="38"/>
    <n v="3.3"/>
    <b v="1"/>
    <x v="0"/>
    <x v="138"/>
    <x v="2"/>
    <x v="4"/>
    <x v="3"/>
  </r>
  <r>
    <n v="2099"/>
    <s v="Michael"/>
    <s v="7/20/2024"/>
    <s v="11/23/2024"/>
    <x v="1"/>
    <n v="32"/>
    <x v="1"/>
    <n v="1"/>
    <n v="6"/>
    <b v="1"/>
    <n v="84"/>
    <n v="73"/>
    <s v="Germany"/>
    <s v="Cryptocurrency"/>
    <s v="Hindi"/>
    <x v="76"/>
    <n v="3.6"/>
    <b v="1"/>
    <x v="0"/>
    <x v="139"/>
    <x v="1"/>
    <x v="0"/>
    <x v="2"/>
  </r>
  <r>
    <n v="6518"/>
    <s v="Kathryn"/>
    <s v="11/21/2024"/>
    <s v="12/7/2024"/>
    <x v="0"/>
    <n v="478"/>
    <x v="0"/>
    <n v="5"/>
    <n v="3"/>
    <b v="1"/>
    <n v="780"/>
    <n v="78"/>
    <s v="UK"/>
    <s v="PayPal"/>
    <s v="Spanish"/>
    <x v="29"/>
    <n v="4"/>
    <b v="0"/>
    <x v="0"/>
    <x v="140"/>
    <x v="2"/>
    <x v="0"/>
    <x v="2"/>
  </r>
  <r>
    <n v="1976"/>
    <s v="Brett"/>
    <s v="10/20/2024"/>
    <s v="12/16/2024"/>
    <x v="1"/>
    <n v="88"/>
    <x v="2"/>
    <n v="3"/>
    <n v="1"/>
    <b v="0"/>
    <n v="247"/>
    <n v="30"/>
    <s v="UK"/>
    <s v="Debit Card"/>
    <s v="Mandarin"/>
    <x v="63"/>
    <n v="4.7"/>
    <b v="1"/>
    <x v="0"/>
    <x v="141"/>
    <x v="4"/>
    <x v="1"/>
    <x v="2"/>
  </r>
  <r>
    <n v="8777"/>
    <s v="Christopher"/>
    <s v="2/11/2024"/>
    <s v="11/27/2024"/>
    <x v="1"/>
    <n v="395"/>
    <x v="2"/>
    <n v="4"/>
    <n v="4"/>
    <b v="0"/>
    <n v="190"/>
    <n v="105"/>
    <s v="France"/>
    <s v="Credit Card"/>
    <s v="German"/>
    <x v="79"/>
    <n v="4.0999999999999996"/>
    <b v="0"/>
    <x v="0"/>
    <x v="142"/>
    <x v="0"/>
    <x v="3"/>
    <x v="1"/>
  </r>
  <r>
    <n v="1576"/>
    <s v="Jeremy"/>
    <s v="3/19/2023"/>
    <s v="11/20/2024"/>
    <x v="1"/>
    <n v="385"/>
    <x v="1"/>
    <n v="4"/>
    <n v="1"/>
    <b v="1"/>
    <n v="390"/>
    <n v="163"/>
    <s v="Australia"/>
    <s v="Cryptocurrency"/>
    <s v="French"/>
    <x v="80"/>
    <n v="3.3"/>
    <b v="0"/>
    <x v="0"/>
    <x v="143"/>
    <x v="2"/>
    <x v="1"/>
    <x v="3"/>
  </r>
  <r>
    <n v="7979"/>
    <s v="Martin"/>
    <s v="5/3/2023"/>
    <s v="11/27/2024"/>
    <x v="1"/>
    <n v="280"/>
    <x v="2"/>
    <n v="4"/>
    <n v="5"/>
    <b v="1"/>
    <n v="203"/>
    <n v="50"/>
    <s v="France"/>
    <s v="PayPal"/>
    <s v="Spanish"/>
    <x v="32"/>
    <n v="3.4"/>
    <b v="1"/>
    <x v="0"/>
    <x v="144"/>
    <x v="0"/>
    <x v="1"/>
    <x v="2"/>
  </r>
  <r>
    <n v="6300"/>
    <s v="Taylor"/>
    <s v="9/20/2023"/>
    <s v="12/9/2024"/>
    <x v="2"/>
    <n v="164"/>
    <x v="0"/>
    <n v="3"/>
    <n v="5"/>
    <b v="0"/>
    <n v="161"/>
    <n v="77"/>
    <s v="Australia"/>
    <s v="Cryptocurrency"/>
    <s v="German"/>
    <x v="28"/>
    <n v="3.7"/>
    <b v="1"/>
    <x v="0"/>
    <x v="145"/>
    <x v="3"/>
    <x v="3"/>
    <x v="0"/>
  </r>
  <r>
    <n v="1003"/>
    <s v="Vickie"/>
    <s v="12/12/2024"/>
    <s v="11/22/2024"/>
    <x v="1"/>
    <n v="433"/>
    <x v="4"/>
    <n v="5"/>
    <n v="4"/>
    <b v="0"/>
    <n v="350"/>
    <n v="2"/>
    <s v="Germany"/>
    <s v="Cryptocurrency"/>
    <s v="Spanish"/>
    <x v="81"/>
    <n v="3.1"/>
    <b v="1"/>
    <x v="0"/>
    <x v="146"/>
    <x v="0"/>
    <x v="0"/>
    <x v="0"/>
  </r>
  <r>
    <n v="8238"/>
    <s v="Betty"/>
    <s v="1/12/2024"/>
    <s v="11/28/2024"/>
    <x v="0"/>
    <n v="460"/>
    <x v="5"/>
    <n v="3"/>
    <n v="5"/>
    <b v="0"/>
    <n v="26"/>
    <n v="2"/>
    <s v="France"/>
    <s v="PayPal"/>
    <s v="German"/>
    <x v="4"/>
    <n v="4.8"/>
    <b v="0"/>
    <x v="0"/>
    <x v="147"/>
    <x v="0"/>
    <x v="3"/>
    <x v="0"/>
  </r>
  <r>
    <n v="8261"/>
    <s v="James"/>
    <s v="12/25/2022"/>
    <s v="12/4/2024"/>
    <x v="0"/>
    <n v="374"/>
    <x v="5"/>
    <n v="1"/>
    <n v="3"/>
    <b v="1"/>
    <n v="819"/>
    <n v="18"/>
    <s v="Germany"/>
    <s v="Debit Card"/>
    <s v="Hindi"/>
    <x v="32"/>
    <n v="3.4"/>
    <b v="1"/>
    <x v="0"/>
    <x v="148"/>
    <x v="3"/>
    <x v="1"/>
    <x v="2"/>
  </r>
  <r>
    <n v="7729"/>
    <s v="Brittany"/>
    <s v="2/20/2023"/>
    <s v="12/11/2024"/>
    <x v="1"/>
    <n v="147"/>
    <x v="6"/>
    <n v="5"/>
    <n v="4"/>
    <b v="0"/>
    <n v="27"/>
    <n v="175"/>
    <s v="Germany"/>
    <s v="PayPal"/>
    <s v="Hindi"/>
    <x v="18"/>
    <n v="4"/>
    <b v="1"/>
    <x v="0"/>
    <x v="149"/>
    <x v="1"/>
    <x v="3"/>
    <x v="3"/>
  </r>
  <r>
    <n v="8616"/>
    <s v="John"/>
    <s v="12/1/2024"/>
    <s v="12/4/2024"/>
    <x v="1"/>
    <n v="129"/>
    <x v="4"/>
    <n v="4"/>
    <n v="6"/>
    <b v="0"/>
    <n v="543"/>
    <n v="126"/>
    <s v="UK"/>
    <s v="Debit Card"/>
    <s v="Mandarin"/>
    <x v="49"/>
    <n v="3.4"/>
    <b v="1"/>
    <x v="0"/>
    <x v="150"/>
    <x v="0"/>
    <x v="0"/>
    <x v="0"/>
  </r>
  <r>
    <n v="9734"/>
    <s v="Destiny"/>
    <s v="11/24/2024"/>
    <s v="12/14/2024"/>
    <x v="2"/>
    <n v="217"/>
    <x v="0"/>
    <n v="2"/>
    <n v="2"/>
    <b v="1"/>
    <n v="872"/>
    <n v="8"/>
    <s v="Canada"/>
    <s v="Cryptocurrency"/>
    <s v="French"/>
    <x v="82"/>
    <n v="3.6"/>
    <b v="1"/>
    <x v="0"/>
    <x v="151"/>
    <x v="3"/>
    <x v="0"/>
    <x v="0"/>
  </r>
  <r>
    <n v="2086"/>
    <s v="Amanda"/>
    <s v="5/12/2023"/>
    <s v="11/19/2024"/>
    <x v="0"/>
    <n v="426"/>
    <x v="1"/>
    <n v="4"/>
    <n v="1"/>
    <b v="0"/>
    <n v="606"/>
    <n v="135"/>
    <s v="USA"/>
    <s v="PayPal"/>
    <s v="German"/>
    <x v="16"/>
    <n v="3.8"/>
    <b v="1"/>
    <x v="0"/>
    <x v="152"/>
    <x v="1"/>
    <x v="4"/>
    <x v="0"/>
  </r>
  <r>
    <n v="8721"/>
    <s v="Stephen"/>
    <s v="2/23/2023"/>
    <s v="12/1/2024"/>
    <x v="2"/>
    <n v="81"/>
    <x v="1"/>
    <n v="3"/>
    <n v="5"/>
    <b v="0"/>
    <n v="394"/>
    <n v="168"/>
    <s v="Canada"/>
    <s v="Cryptocurrency"/>
    <s v="Mandarin"/>
    <x v="68"/>
    <n v="4.7"/>
    <b v="1"/>
    <x v="0"/>
    <x v="153"/>
    <x v="2"/>
    <x v="2"/>
    <x v="0"/>
  </r>
  <r>
    <n v="1075"/>
    <s v="Dawn"/>
    <s v="5/5/2023"/>
    <s v="11/28/2024"/>
    <x v="0"/>
    <n v="296"/>
    <x v="6"/>
    <n v="3"/>
    <n v="2"/>
    <b v="1"/>
    <n v="411"/>
    <n v="96"/>
    <s v="USA"/>
    <s v="Cryptocurrency"/>
    <s v="English"/>
    <x v="6"/>
    <n v="3.1"/>
    <b v="0"/>
    <x v="0"/>
    <x v="154"/>
    <x v="4"/>
    <x v="2"/>
    <x v="1"/>
  </r>
  <r>
    <n v="2690"/>
    <s v="Jonathan"/>
    <s v="9/5/2023"/>
    <s v="11/29/2024"/>
    <x v="2"/>
    <n v="466"/>
    <x v="2"/>
    <n v="3"/>
    <n v="2"/>
    <b v="0"/>
    <n v="977"/>
    <n v="94"/>
    <s v="France"/>
    <s v="Cryptocurrency"/>
    <s v="Mandarin"/>
    <x v="79"/>
    <n v="3.6"/>
    <b v="1"/>
    <x v="0"/>
    <x v="155"/>
    <x v="0"/>
    <x v="0"/>
    <x v="3"/>
  </r>
  <r>
    <n v="7654"/>
    <s v="Amy"/>
    <s v="12/19/2023"/>
    <s v="11/27/2024"/>
    <x v="1"/>
    <n v="424"/>
    <x v="4"/>
    <n v="5"/>
    <n v="2"/>
    <b v="0"/>
    <n v="406"/>
    <n v="150"/>
    <s v="Canada"/>
    <s v="Debit Card"/>
    <s v="Spanish"/>
    <x v="16"/>
    <n v="3.5"/>
    <b v="0"/>
    <x v="0"/>
    <x v="156"/>
    <x v="2"/>
    <x v="1"/>
    <x v="0"/>
  </r>
  <r>
    <n v="7577"/>
    <s v="Paul"/>
    <s v="10/17/2024"/>
    <s v="12/3/2024"/>
    <x v="2"/>
    <n v="233"/>
    <x v="2"/>
    <n v="2"/>
    <n v="5"/>
    <b v="1"/>
    <n v="781"/>
    <n v="23"/>
    <s v="France"/>
    <s v="Credit Card"/>
    <s v="Hindi"/>
    <x v="83"/>
    <n v="3.3"/>
    <b v="0"/>
    <x v="0"/>
    <x v="157"/>
    <x v="4"/>
    <x v="3"/>
    <x v="2"/>
  </r>
  <r>
    <n v="9814"/>
    <s v="Kenneth"/>
    <s v="8/11/2024"/>
    <s v="11/27/2024"/>
    <x v="1"/>
    <n v="413"/>
    <x v="5"/>
    <n v="1"/>
    <n v="6"/>
    <b v="1"/>
    <n v="330"/>
    <n v="63"/>
    <s v="USA"/>
    <s v="PayPal"/>
    <s v="French"/>
    <x v="16"/>
    <n v="4.0999999999999996"/>
    <b v="1"/>
    <x v="0"/>
    <x v="158"/>
    <x v="2"/>
    <x v="3"/>
    <x v="0"/>
  </r>
  <r>
    <n v="5423"/>
    <s v="Jamie"/>
    <s v="9/30/2024"/>
    <s v="11/19/2024"/>
    <x v="0"/>
    <n v="278"/>
    <x v="0"/>
    <n v="1"/>
    <n v="5"/>
    <b v="1"/>
    <n v="163"/>
    <n v="88"/>
    <s v="Australia"/>
    <s v="PayPal"/>
    <s v="Mandarin"/>
    <x v="12"/>
    <n v="3.2"/>
    <b v="0"/>
    <x v="0"/>
    <x v="159"/>
    <x v="0"/>
    <x v="3"/>
    <x v="3"/>
  </r>
  <r>
    <n v="2660"/>
    <s v="Bruce"/>
    <s v="12/30/2022"/>
    <s v="12/4/2024"/>
    <x v="1"/>
    <n v="351"/>
    <x v="4"/>
    <n v="1"/>
    <n v="1"/>
    <b v="1"/>
    <n v="80"/>
    <n v="70"/>
    <s v="USA"/>
    <s v="Credit Card"/>
    <s v="German"/>
    <x v="84"/>
    <n v="4.5"/>
    <b v="1"/>
    <x v="0"/>
    <x v="160"/>
    <x v="4"/>
    <x v="0"/>
    <x v="1"/>
  </r>
  <r>
    <n v="4206"/>
    <s v="Kevin"/>
    <s v="4/4/2024"/>
    <s v="12/6/2024"/>
    <x v="1"/>
    <n v="354"/>
    <x v="6"/>
    <n v="1"/>
    <n v="3"/>
    <b v="0"/>
    <n v="885"/>
    <n v="65"/>
    <s v="UK"/>
    <s v="Credit Card"/>
    <s v="English"/>
    <x v="85"/>
    <n v="4.7"/>
    <b v="0"/>
    <x v="0"/>
    <x v="161"/>
    <x v="2"/>
    <x v="2"/>
    <x v="3"/>
  </r>
  <r>
    <n v="5269"/>
    <s v="Jamie"/>
    <s v="3/6/2023"/>
    <s v="12/4/2024"/>
    <x v="1"/>
    <n v="192"/>
    <x v="5"/>
    <n v="5"/>
    <n v="4"/>
    <b v="0"/>
    <n v="123"/>
    <n v="34"/>
    <s v="India"/>
    <s v="Cryptocurrency"/>
    <s v="English"/>
    <x v="59"/>
    <n v="3.8"/>
    <b v="1"/>
    <x v="0"/>
    <x v="162"/>
    <x v="4"/>
    <x v="3"/>
    <x v="2"/>
  </r>
  <r>
    <n v="7922"/>
    <s v="Andrew"/>
    <s v="2/19/2023"/>
    <s v="12/18/2024"/>
    <x v="0"/>
    <n v="176"/>
    <x v="3"/>
    <n v="4"/>
    <n v="6"/>
    <b v="1"/>
    <n v="830"/>
    <n v="74"/>
    <s v="UK"/>
    <s v="PayPal"/>
    <s v="German"/>
    <x v="29"/>
    <n v="3.5"/>
    <b v="1"/>
    <x v="0"/>
    <x v="163"/>
    <x v="4"/>
    <x v="0"/>
    <x v="1"/>
  </r>
  <r>
    <n v="7829"/>
    <s v="Brandon"/>
    <s v="10/18/2023"/>
    <s v="12/18/2024"/>
    <x v="0"/>
    <n v="482"/>
    <x v="5"/>
    <n v="1"/>
    <n v="4"/>
    <b v="1"/>
    <n v="770"/>
    <n v="129"/>
    <s v="Canada"/>
    <s v="PayPal"/>
    <s v="Mandarin"/>
    <x v="13"/>
    <n v="3.7"/>
    <b v="1"/>
    <x v="0"/>
    <x v="164"/>
    <x v="3"/>
    <x v="1"/>
    <x v="2"/>
  </r>
  <r>
    <n v="1715"/>
    <s v="Ryan"/>
    <s v="6/17/2024"/>
    <s v="12/4/2024"/>
    <x v="0"/>
    <n v="87"/>
    <x v="1"/>
    <n v="3"/>
    <n v="5"/>
    <b v="1"/>
    <n v="753"/>
    <n v="181"/>
    <s v="UK"/>
    <s v="Debit Card"/>
    <s v="Hindi"/>
    <x v="82"/>
    <n v="3.1"/>
    <b v="1"/>
    <x v="0"/>
    <x v="165"/>
    <x v="0"/>
    <x v="2"/>
    <x v="3"/>
  </r>
  <r>
    <n v="2639"/>
    <s v="Steven"/>
    <s v="6/18/2024"/>
    <s v="12/7/2024"/>
    <x v="1"/>
    <n v="163"/>
    <x v="1"/>
    <n v="5"/>
    <n v="1"/>
    <b v="1"/>
    <n v="38"/>
    <n v="53"/>
    <s v="Australia"/>
    <s v="Debit Card"/>
    <s v="English"/>
    <x v="86"/>
    <n v="4.5999999999999996"/>
    <b v="0"/>
    <x v="0"/>
    <x v="166"/>
    <x v="0"/>
    <x v="0"/>
    <x v="1"/>
  </r>
  <r>
    <n v="1801"/>
    <s v="Christine"/>
    <s v="1/14/2024"/>
    <s v="12/13/2024"/>
    <x v="1"/>
    <n v="419"/>
    <x v="4"/>
    <n v="4"/>
    <n v="5"/>
    <b v="0"/>
    <n v="386"/>
    <n v="122"/>
    <s v="Germany"/>
    <s v="Credit Card"/>
    <s v="German"/>
    <x v="87"/>
    <n v="4.5999999999999996"/>
    <b v="0"/>
    <x v="0"/>
    <x v="167"/>
    <x v="1"/>
    <x v="3"/>
    <x v="0"/>
  </r>
  <r>
    <n v="9163"/>
    <s v="Martin"/>
    <s v="4/4/2023"/>
    <s v="11/27/2024"/>
    <x v="1"/>
    <n v="203"/>
    <x v="2"/>
    <n v="4"/>
    <n v="4"/>
    <b v="1"/>
    <n v="874"/>
    <n v="67"/>
    <s v="India"/>
    <s v="Debit Card"/>
    <s v="French"/>
    <x v="43"/>
    <n v="3.9"/>
    <b v="1"/>
    <x v="0"/>
    <x v="168"/>
    <x v="0"/>
    <x v="0"/>
    <x v="3"/>
  </r>
  <r>
    <n v="1284"/>
    <s v="Michael"/>
    <s v="12/4/2024"/>
    <s v="12/1/2024"/>
    <x v="0"/>
    <n v="405"/>
    <x v="5"/>
    <n v="4"/>
    <n v="3"/>
    <b v="1"/>
    <n v="695"/>
    <n v="85"/>
    <s v="Australia"/>
    <s v="Credit Card"/>
    <s v="French"/>
    <x v="19"/>
    <n v="3.7"/>
    <b v="0"/>
    <x v="0"/>
    <x v="169"/>
    <x v="3"/>
    <x v="1"/>
    <x v="2"/>
  </r>
  <r>
    <n v="8774"/>
    <s v="Hunter"/>
    <s v="11/3/2023"/>
    <s v="12/8/2024"/>
    <x v="2"/>
    <n v="496"/>
    <x v="5"/>
    <n v="5"/>
    <n v="6"/>
    <b v="0"/>
    <n v="803"/>
    <n v="130"/>
    <s v="USA"/>
    <s v="Cryptocurrency"/>
    <s v="French"/>
    <x v="69"/>
    <n v="4.8"/>
    <b v="0"/>
    <x v="0"/>
    <x v="170"/>
    <x v="2"/>
    <x v="3"/>
    <x v="2"/>
  </r>
  <r>
    <n v="3866"/>
    <s v="Catherine"/>
    <s v="2/1/2024"/>
    <s v="11/28/2024"/>
    <x v="2"/>
    <n v="328"/>
    <x v="2"/>
    <n v="2"/>
    <n v="2"/>
    <b v="0"/>
    <n v="268"/>
    <n v="50"/>
    <s v="Germany"/>
    <s v="Debit Card"/>
    <s v="Mandarin"/>
    <x v="20"/>
    <n v="4.4000000000000004"/>
    <b v="1"/>
    <x v="0"/>
    <x v="171"/>
    <x v="3"/>
    <x v="2"/>
    <x v="1"/>
  </r>
  <r>
    <n v="4477"/>
    <s v="Christopher"/>
    <s v="4/28/2024"/>
    <s v="11/23/2024"/>
    <x v="0"/>
    <n v="85"/>
    <x v="1"/>
    <n v="5"/>
    <n v="1"/>
    <b v="0"/>
    <n v="429"/>
    <n v="52"/>
    <s v="UK"/>
    <s v="PayPal"/>
    <s v="German"/>
    <x v="88"/>
    <n v="3.8"/>
    <b v="0"/>
    <x v="0"/>
    <x v="172"/>
    <x v="0"/>
    <x v="3"/>
    <x v="1"/>
  </r>
  <r>
    <n v="4829"/>
    <s v="Jeff"/>
    <s v="9/21/2024"/>
    <s v="12/17/2024"/>
    <x v="1"/>
    <n v="386"/>
    <x v="2"/>
    <n v="3"/>
    <n v="4"/>
    <b v="0"/>
    <n v="62"/>
    <n v="50"/>
    <s v="Germany"/>
    <s v="Credit Card"/>
    <s v="Hindi"/>
    <x v="52"/>
    <n v="4.7"/>
    <b v="0"/>
    <x v="0"/>
    <x v="173"/>
    <x v="0"/>
    <x v="0"/>
    <x v="2"/>
  </r>
  <r>
    <n v="1257"/>
    <s v="Daniel"/>
    <s v="2/8/2023"/>
    <s v="12/8/2024"/>
    <x v="0"/>
    <n v="245"/>
    <x v="0"/>
    <n v="3"/>
    <n v="4"/>
    <b v="0"/>
    <n v="831"/>
    <n v="15"/>
    <s v="Canada"/>
    <s v="PayPal"/>
    <s v="German"/>
    <x v="61"/>
    <n v="4.9000000000000004"/>
    <b v="0"/>
    <x v="0"/>
    <x v="174"/>
    <x v="4"/>
    <x v="3"/>
    <x v="3"/>
  </r>
  <r>
    <n v="1897"/>
    <s v="Cathy"/>
    <s v="3/19/2023"/>
    <s v="12/16/2024"/>
    <x v="1"/>
    <n v="97"/>
    <x v="4"/>
    <n v="5"/>
    <n v="5"/>
    <b v="1"/>
    <n v="737"/>
    <n v="85"/>
    <s v="India"/>
    <s v="PayPal"/>
    <s v="French"/>
    <x v="54"/>
    <n v="3.6"/>
    <b v="1"/>
    <x v="0"/>
    <x v="175"/>
    <x v="0"/>
    <x v="4"/>
    <x v="3"/>
  </r>
  <r>
    <n v="3603"/>
    <s v="Sylvia"/>
    <s v="4/4/2023"/>
    <s v="11/20/2024"/>
    <x v="0"/>
    <n v="216"/>
    <x v="3"/>
    <n v="4"/>
    <n v="3"/>
    <b v="1"/>
    <n v="923"/>
    <n v="143"/>
    <s v="USA"/>
    <s v="Credit Card"/>
    <s v="Mandarin"/>
    <x v="66"/>
    <n v="3.4"/>
    <b v="0"/>
    <x v="0"/>
    <x v="176"/>
    <x v="1"/>
    <x v="4"/>
    <x v="0"/>
  </r>
  <r>
    <n v="9256"/>
    <s v="Daniel"/>
    <s v="2/7/2023"/>
    <s v="11/22/2024"/>
    <x v="0"/>
    <n v="331"/>
    <x v="6"/>
    <n v="5"/>
    <n v="1"/>
    <b v="0"/>
    <n v="85"/>
    <n v="117"/>
    <s v="France"/>
    <s v="Credit Card"/>
    <s v="French"/>
    <x v="68"/>
    <n v="4.8"/>
    <b v="1"/>
    <x v="0"/>
    <x v="177"/>
    <x v="2"/>
    <x v="1"/>
    <x v="3"/>
  </r>
  <r>
    <n v="9469"/>
    <s v="William"/>
    <s v="6/10/2023"/>
    <s v="11/25/2024"/>
    <x v="1"/>
    <n v="451"/>
    <x v="2"/>
    <n v="2"/>
    <n v="3"/>
    <b v="0"/>
    <n v="59"/>
    <n v="38"/>
    <s v="Germany"/>
    <s v="Credit Card"/>
    <s v="German"/>
    <x v="43"/>
    <n v="3"/>
    <b v="1"/>
    <x v="0"/>
    <x v="178"/>
    <x v="3"/>
    <x v="3"/>
    <x v="1"/>
  </r>
  <r>
    <n v="7136"/>
    <s v="Jessica"/>
    <s v="5/19/2024"/>
    <s v="12/14/2024"/>
    <x v="0"/>
    <n v="326"/>
    <x v="0"/>
    <n v="5"/>
    <n v="1"/>
    <b v="0"/>
    <n v="590"/>
    <n v="105"/>
    <s v="France"/>
    <s v="PayPal"/>
    <s v="Hindi"/>
    <x v="2"/>
    <n v="3.3"/>
    <b v="0"/>
    <x v="0"/>
    <x v="179"/>
    <x v="0"/>
    <x v="1"/>
    <x v="3"/>
  </r>
  <r>
    <n v="2321"/>
    <s v="Joseph"/>
    <s v="2/20/2024"/>
    <s v="12/14/2024"/>
    <x v="2"/>
    <n v="358"/>
    <x v="1"/>
    <n v="3"/>
    <n v="1"/>
    <b v="0"/>
    <n v="348"/>
    <n v="49"/>
    <s v="France"/>
    <s v="Debit Card"/>
    <s v="Hindi"/>
    <x v="31"/>
    <n v="4.2"/>
    <b v="0"/>
    <x v="0"/>
    <x v="180"/>
    <x v="1"/>
    <x v="0"/>
    <x v="2"/>
  </r>
  <r>
    <n v="4243"/>
    <s v="Christopher"/>
    <s v="3/13/2023"/>
    <s v="11/29/2024"/>
    <x v="2"/>
    <n v="91"/>
    <x v="0"/>
    <n v="2"/>
    <n v="1"/>
    <b v="1"/>
    <n v="561"/>
    <n v="153"/>
    <s v="Canada"/>
    <s v="Cryptocurrency"/>
    <s v="English"/>
    <x v="34"/>
    <n v="4.0999999999999996"/>
    <b v="0"/>
    <x v="0"/>
    <x v="181"/>
    <x v="4"/>
    <x v="4"/>
    <x v="2"/>
  </r>
  <r>
    <n v="8015"/>
    <s v="Laurie"/>
    <s v="10/28/2023"/>
    <s v="12/18/2024"/>
    <x v="0"/>
    <n v="478"/>
    <x v="0"/>
    <n v="2"/>
    <n v="2"/>
    <b v="1"/>
    <n v="214"/>
    <n v="191"/>
    <s v="UK"/>
    <s v="Debit Card"/>
    <s v="Spanish"/>
    <x v="52"/>
    <n v="3.6"/>
    <b v="0"/>
    <x v="0"/>
    <x v="182"/>
    <x v="1"/>
    <x v="0"/>
    <x v="3"/>
  </r>
  <r>
    <n v="3440"/>
    <s v="William"/>
    <s v="2/25/2023"/>
    <s v="11/22/2024"/>
    <x v="0"/>
    <n v="16"/>
    <x v="3"/>
    <n v="3"/>
    <n v="4"/>
    <b v="0"/>
    <n v="964"/>
    <n v="111"/>
    <s v="France"/>
    <s v="PayPal"/>
    <s v="Mandarin"/>
    <x v="64"/>
    <n v="3.1"/>
    <b v="1"/>
    <x v="0"/>
    <x v="183"/>
    <x v="4"/>
    <x v="2"/>
    <x v="2"/>
  </r>
  <r>
    <n v="9914"/>
    <s v="Courtney"/>
    <s v="10/17/2023"/>
    <s v="12/8/2024"/>
    <x v="1"/>
    <n v="44"/>
    <x v="5"/>
    <n v="2"/>
    <n v="1"/>
    <b v="1"/>
    <n v="897"/>
    <n v="62"/>
    <s v="Germany"/>
    <s v="PayPal"/>
    <s v="English"/>
    <x v="57"/>
    <n v="4.4000000000000004"/>
    <b v="0"/>
    <x v="0"/>
    <x v="184"/>
    <x v="0"/>
    <x v="0"/>
    <x v="3"/>
  </r>
  <r>
    <n v="5045"/>
    <s v="Ashley"/>
    <s v="8/25/2024"/>
    <s v="11/21/2024"/>
    <x v="1"/>
    <n v="100"/>
    <x v="5"/>
    <n v="4"/>
    <n v="1"/>
    <b v="1"/>
    <n v="983"/>
    <n v="191"/>
    <s v="France"/>
    <s v="PayPal"/>
    <s v="Mandarin"/>
    <x v="56"/>
    <n v="4.5"/>
    <b v="0"/>
    <x v="0"/>
    <x v="185"/>
    <x v="4"/>
    <x v="2"/>
    <x v="3"/>
  </r>
  <r>
    <n v="1379"/>
    <s v="Erin"/>
    <s v="4/19/2023"/>
    <s v="12/5/2024"/>
    <x v="1"/>
    <n v="44"/>
    <x v="1"/>
    <n v="5"/>
    <n v="4"/>
    <b v="1"/>
    <n v="432"/>
    <n v="73"/>
    <s v="UK"/>
    <s v="PayPal"/>
    <s v="English"/>
    <x v="51"/>
    <n v="4.5999999999999996"/>
    <b v="0"/>
    <x v="0"/>
    <x v="186"/>
    <x v="3"/>
    <x v="0"/>
    <x v="1"/>
  </r>
  <r>
    <n v="6099"/>
    <s v="Danielle"/>
    <s v="2/23/2024"/>
    <s v="11/27/2024"/>
    <x v="1"/>
    <n v="37"/>
    <x v="5"/>
    <n v="3"/>
    <n v="1"/>
    <b v="1"/>
    <n v="881"/>
    <n v="189"/>
    <s v="Canada"/>
    <s v="Debit Card"/>
    <s v="French"/>
    <x v="7"/>
    <n v="3.9"/>
    <b v="0"/>
    <x v="0"/>
    <x v="187"/>
    <x v="0"/>
    <x v="0"/>
    <x v="2"/>
  </r>
  <r>
    <n v="4696"/>
    <s v="Alexander"/>
    <s v="6/18/2023"/>
    <s v="12/4/2024"/>
    <x v="2"/>
    <n v="48"/>
    <x v="0"/>
    <n v="5"/>
    <n v="2"/>
    <b v="0"/>
    <n v="331"/>
    <n v="93"/>
    <s v="USA"/>
    <s v="Cryptocurrency"/>
    <s v="French"/>
    <x v="29"/>
    <n v="3.7"/>
    <b v="0"/>
    <x v="0"/>
    <x v="188"/>
    <x v="3"/>
    <x v="1"/>
    <x v="0"/>
  </r>
  <r>
    <n v="4808"/>
    <s v="Amanda"/>
    <s v="3/26/2024"/>
    <s v="11/27/2024"/>
    <x v="0"/>
    <n v="371"/>
    <x v="6"/>
    <n v="1"/>
    <n v="1"/>
    <b v="1"/>
    <n v="819"/>
    <n v="71"/>
    <s v="Canada"/>
    <s v="PayPal"/>
    <s v="Spanish"/>
    <x v="58"/>
    <n v="4.0999999999999996"/>
    <b v="1"/>
    <x v="0"/>
    <x v="189"/>
    <x v="1"/>
    <x v="3"/>
    <x v="0"/>
  </r>
  <r>
    <n v="3633"/>
    <s v="Randy"/>
    <s v="12/18/2024"/>
    <s v="12/10/2024"/>
    <x v="0"/>
    <n v="176"/>
    <x v="0"/>
    <n v="5"/>
    <n v="1"/>
    <b v="1"/>
    <n v="936"/>
    <n v="11"/>
    <s v="France"/>
    <s v="Cryptocurrency"/>
    <s v="English"/>
    <x v="19"/>
    <n v="3.2"/>
    <b v="0"/>
    <x v="0"/>
    <x v="190"/>
    <x v="0"/>
    <x v="0"/>
    <x v="0"/>
  </r>
  <r>
    <n v="4979"/>
    <s v="Tony"/>
    <s v="11/16/2024"/>
    <s v="11/24/2024"/>
    <x v="2"/>
    <n v="312"/>
    <x v="1"/>
    <n v="4"/>
    <n v="4"/>
    <b v="0"/>
    <n v="321"/>
    <n v="19"/>
    <s v="Australia"/>
    <s v="PayPal"/>
    <s v="Spanish"/>
    <x v="57"/>
    <n v="4.3"/>
    <b v="1"/>
    <x v="0"/>
    <x v="191"/>
    <x v="3"/>
    <x v="1"/>
    <x v="1"/>
  </r>
  <r>
    <n v="2214"/>
    <s v="Michelle"/>
    <s v="10/21/2024"/>
    <s v="11/24/2024"/>
    <x v="0"/>
    <n v="375"/>
    <x v="6"/>
    <n v="1"/>
    <n v="1"/>
    <b v="1"/>
    <n v="244"/>
    <n v="106"/>
    <s v="India"/>
    <s v="PayPal"/>
    <s v="French"/>
    <x v="88"/>
    <n v="3.9"/>
    <b v="1"/>
    <x v="0"/>
    <x v="121"/>
    <x v="0"/>
    <x v="1"/>
    <x v="0"/>
  </r>
  <r>
    <n v="6606"/>
    <s v="Danielle"/>
    <s v="1/26/2024"/>
    <s v="11/29/2024"/>
    <x v="2"/>
    <n v="134"/>
    <x v="2"/>
    <n v="3"/>
    <n v="5"/>
    <b v="1"/>
    <n v="826"/>
    <n v="160"/>
    <s v="France"/>
    <s v="Cryptocurrency"/>
    <s v="English"/>
    <x v="41"/>
    <n v="3.6"/>
    <b v="1"/>
    <x v="0"/>
    <x v="192"/>
    <x v="0"/>
    <x v="1"/>
    <x v="0"/>
  </r>
  <r>
    <n v="4246"/>
    <s v="Jacob"/>
    <s v="9/24/2023"/>
    <s v="12/15/2024"/>
    <x v="0"/>
    <n v="91"/>
    <x v="1"/>
    <n v="5"/>
    <n v="1"/>
    <b v="0"/>
    <n v="159"/>
    <n v="14"/>
    <s v="UK"/>
    <s v="PayPal"/>
    <s v="Spanish"/>
    <x v="26"/>
    <n v="4.4000000000000004"/>
    <b v="0"/>
    <x v="0"/>
    <x v="193"/>
    <x v="2"/>
    <x v="0"/>
    <x v="0"/>
  </r>
  <r>
    <n v="2836"/>
    <s v="Samantha"/>
    <s v="2/7/2024"/>
    <s v="12/17/2024"/>
    <x v="0"/>
    <n v="359"/>
    <x v="4"/>
    <n v="2"/>
    <n v="6"/>
    <b v="0"/>
    <n v="305"/>
    <n v="81"/>
    <s v="Australia"/>
    <s v="Cryptocurrency"/>
    <s v="German"/>
    <x v="72"/>
    <n v="3.3"/>
    <b v="0"/>
    <x v="0"/>
    <x v="194"/>
    <x v="1"/>
    <x v="4"/>
    <x v="2"/>
  </r>
  <r>
    <n v="6963"/>
    <s v="Chris"/>
    <s v="7/6/2023"/>
    <s v="11/29/2024"/>
    <x v="2"/>
    <n v="172"/>
    <x v="5"/>
    <n v="2"/>
    <n v="6"/>
    <b v="0"/>
    <n v="841"/>
    <n v="83"/>
    <s v="UK"/>
    <s v="PayPal"/>
    <s v="French"/>
    <x v="52"/>
    <n v="5"/>
    <b v="1"/>
    <x v="0"/>
    <x v="195"/>
    <x v="4"/>
    <x v="1"/>
    <x v="1"/>
  </r>
  <r>
    <n v="2243"/>
    <s v="Sherri"/>
    <s v="7/17/2024"/>
    <s v="12/2/2024"/>
    <x v="1"/>
    <n v="490"/>
    <x v="5"/>
    <n v="3"/>
    <n v="3"/>
    <b v="1"/>
    <n v="123"/>
    <n v="183"/>
    <s v="France"/>
    <s v="Cryptocurrency"/>
    <s v="German"/>
    <x v="30"/>
    <n v="4.4000000000000004"/>
    <b v="0"/>
    <x v="0"/>
    <x v="196"/>
    <x v="1"/>
    <x v="2"/>
    <x v="1"/>
  </r>
  <r>
    <n v="5081"/>
    <s v="Angela"/>
    <s v="10/27/2024"/>
    <s v="11/20/2024"/>
    <x v="1"/>
    <n v="16"/>
    <x v="6"/>
    <n v="1"/>
    <n v="5"/>
    <b v="1"/>
    <n v="803"/>
    <n v="196"/>
    <s v="Australia"/>
    <s v="Cryptocurrency"/>
    <s v="Hindi"/>
    <x v="9"/>
    <n v="4.3"/>
    <b v="1"/>
    <x v="0"/>
    <x v="197"/>
    <x v="2"/>
    <x v="3"/>
    <x v="0"/>
  </r>
  <r>
    <n v="4171"/>
    <s v="John"/>
    <s v="7/4/2024"/>
    <s v="12/14/2024"/>
    <x v="1"/>
    <n v="291"/>
    <x v="2"/>
    <n v="2"/>
    <n v="1"/>
    <b v="1"/>
    <n v="380"/>
    <n v="106"/>
    <s v="Canada"/>
    <s v="PayPal"/>
    <s v="Spanish"/>
    <x v="46"/>
    <n v="4.0999999999999996"/>
    <b v="0"/>
    <x v="0"/>
    <x v="198"/>
    <x v="2"/>
    <x v="3"/>
    <x v="1"/>
  </r>
  <r>
    <n v="7399"/>
    <s v="Katherine"/>
    <s v="8/13/2024"/>
    <s v="12/9/2024"/>
    <x v="1"/>
    <n v="119"/>
    <x v="6"/>
    <n v="2"/>
    <n v="5"/>
    <b v="1"/>
    <n v="344"/>
    <n v="93"/>
    <s v="Germany"/>
    <s v="Debit Card"/>
    <s v="Hindi"/>
    <x v="13"/>
    <n v="4.2"/>
    <b v="0"/>
    <x v="0"/>
    <x v="199"/>
    <x v="4"/>
    <x v="3"/>
    <x v="0"/>
  </r>
  <r>
    <n v="1110"/>
    <s v="April"/>
    <s v="5/5/2024"/>
    <s v="12/4/2024"/>
    <x v="1"/>
    <n v="35"/>
    <x v="0"/>
    <n v="2"/>
    <n v="3"/>
    <b v="1"/>
    <n v="908"/>
    <n v="128"/>
    <s v="USA"/>
    <s v="PayPal"/>
    <s v="Spanish"/>
    <x v="89"/>
    <n v="3.2"/>
    <b v="1"/>
    <x v="0"/>
    <x v="200"/>
    <x v="4"/>
    <x v="0"/>
    <x v="1"/>
  </r>
  <r>
    <n v="5630"/>
    <s v="Francis"/>
    <s v="12/4/2023"/>
    <s v="11/24/2024"/>
    <x v="0"/>
    <n v="88"/>
    <x v="1"/>
    <n v="4"/>
    <n v="6"/>
    <b v="1"/>
    <n v="782"/>
    <n v="180"/>
    <s v="USA"/>
    <s v="Debit Card"/>
    <s v="French"/>
    <x v="89"/>
    <n v="5"/>
    <b v="1"/>
    <x v="0"/>
    <x v="201"/>
    <x v="2"/>
    <x v="3"/>
    <x v="0"/>
  </r>
  <r>
    <n v="9430"/>
    <s v="Katie"/>
    <s v="11/3/2023"/>
    <s v="11/21/2024"/>
    <x v="0"/>
    <n v="312"/>
    <x v="2"/>
    <n v="4"/>
    <n v="1"/>
    <b v="0"/>
    <n v="769"/>
    <n v="140"/>
    <s v="UK"/>
    <s v="Debit Card"/>
    <s v="Mandarin"/>
    <x v="43"/>
    <n v="4.8"/>
    <b v="1"/>
    <x v="0"/>
    <x v="202"/>
    <x v="2"/>
    <x v="3"/>
    <x v="1"/>
  </r>
  <r>
    <n v="7436"/>
    <s v="Natasha"/>
    <s v="2/22/2024"/>
    <s v="12/17/2024"/>
    <x v="2"/>
    <n v="238"/>
    <x v="2"/>
    <n v="4"/>
    <n v="1"/>
    <b v="1"/>
    <n v="233"/>
    <n v="102"/>
    <s v="Canada"/>
    <s v="Debit Card"/>
    <s v="Hindi"/>
    <x v="18"/>
    <n v="3.1"/>
    <b v="0"/>
    <x v="0"/>
    <x v="203"/>
    <x v="2"/>
    <x v="4"/>
    <x v="0"/>
  </r>
  <r>
    <n v="2147"/>
    <s v="Julie"/>
    <s v="1/12/2024"/>
    <s v="12/11/2024"/>
    <x v="1"/>
    <n v="132"/>
    <x v="0"/>
    <n v="4"/>
    <n v="6"/>
    <b v="1"/>
    <n v="170"/>
    <n v="164"/>
    <s v="France"/>
    <s v="Debit Card"/>
    <s v="English"/>
    <x v="5"/>
    <n v="3.3"/>
    <b v="1"/>
    <x v="0"/>
    <x v="204"/>
    <x v="3"/>
    <x v="3"/>
    <x v="2"/>
  </r>
  <r>
    <n v="3264"/>
    <s v="Brittany"/>
    <s v="5/14/2023"/>
    <s v="12/9/2024"/>
    <x v="1"/>
    <n v="456"/>
    <x v="5"/>
    <n v="1"/>
    <n v="6"/>
    <b v="1"/>
    <n v="945"/>
    <n v="114"/>
    <s v="UK"/>
    <s v="Credit Card"/>
    <s v="German"/>
    <x v="52"/>
    <n v="3"/>
    <b v="0"/>
    <x v="0"/>
    <x v="205"/>
    <x v="0"/>
    <x v="4"/>
    <x v="0"/>
  </r>
  <r>
    <n v="1214"/>
    <s v="Jaime"/>
    <s v="6/8/2023"/>
    <s v="12/11/2024"/>
    <x v="1"/>
    <n v="281"/>
    <x v="0"/>
    <n v="5"/>
    <n v="6"/>
    <b v="1"/>
    <n v="945"/>
    <n v="108"/>
    <s v="Germany"/>
    <s v="PayPal"/>
    <s v="English"/>
    <x v="25"/>
    <n v="3.8"/>
    <b v="1"/>
    <x v="0"/>
    <x v="206"/>
    <x v="3"/>
    <x v="2"/>
    <x v="3"/>
  </r>
  <r>
    <n v="6050"/>
    <s v="Emma"/>
    <s v="8/8/2024"/>
    <s v="11/23/2024"/>
    <x v="1"/>
    <n v="281"/>
    <x v="4"/>
    <n v="5"/>
    <n v="3"/>
    <b v="0"/>
    <n v="217"/>
    <n v="162"/>
    <s v="USA"/>
    <s v="Debit Card"/>
    <s v="Mandarin"/>
    <x v="13"/>
    <n v="3.4"/>
    <b v="0"/>
    <x v="0"/>
    <x v="207"/>
    <x v="0"/>
    <x v="3"/>
    <x v="0"/>
  </r>
  <r>
    <n v="7395"/>
    <s v="Stephanie"/>
    <s v="11/26/2023"/>
    <s v="12/5/2024"/>
    <x v="1"/>
    <n v="73"/>
    <x v="0"/>
    <n v="1"/>
    <n v="1"/>
    <b v="1"/>
    <n v="664"/>
    <n v="123"/>
    <s v="Australia"/>
    <s v="Debit Card"/>
    <s v="German"/>
    <x v="85"/>
    <n v="4.4000000000000004"/>
    <b v="1"/>
    <x v="0"/>
    <x v="208"/>
    <x v="2"/>
    <x v="1"/>
    <x v="0"/>
  </r>
  <r>
    <n v="3904"/>
    <s v="John"/>
    <s v="6/18/2024"/>
    <s v="12/9/2024"/>
    <x v="1"/>
    <n v="365"/>
    <x v="4"/>
    <n v="3"/>
    <n v="1"/>
    <b v="1"/>
    <n v="679"/>
    <n v="1"/>
    <s v="France"/>
    <s v="Debit Card"/>
    <s v="French"/>
    <x v="90"/>
    <n v="4.7"/>
    <b v="0"/>
    <x v="0"/>
    <x v="209"/>
    <x v="4"/>
    <x v="0"/>
    <x v="1"/>
  </r>
  <r>
    <n v="6545"/>
    <s v="Elizabeth"/>
    <s v="6/13/2024"/>
    <s v="12/8/2024"/>
    <x v="0"/>
    <n v="61"/>
    <x v="1"/>
    <n v="1"/>
    <n v="5"/>
    <b v="1"/>
    <n v="242"/>
    <n v="200"/>
    <s v="Germany"/>
    <s v="Cryptocurrency"/>
    <s v="Mandarin"/>
    <x v="56"/>
    <n v="4.8"/>
    <b v="1"/>
    <x v="0"/>
    <x v="210"/>
    <x v="3"/>
    <x v="0"/>
    <x v="0"/>
  </r>
  <r>
    <n v="3131"/>
    <s v="James"/>
    <s v="6/11/2023"/>
    <s v="11/21/2024"/>
    <x v="2"/>
    <n v="399"/>
    <x v="2"/>
    <n v="3"/>
    <n v="5"/>
    <b v="0"/>
    <n v="541"/>
    <n v="158"/>
    <s v="UK"/>
    <s v="Debit Card"/>
    <s v="French"/>
    <x v="69"/>
    <n v="4.9000000000000004"/>
    <b v="1"/>
    <x v="0"/>
    <x v="211"/>
    <x v="3"/>
    <x v="4"/>
    <x v="2"/>
  </r>
  <r>
    <n v="8589"/>
    <s v="Kayla"/>
    <s v="1/19/2023"/>
    <s v="11/20/2024"/>
    <x v="1"/>
    <n v="102"/>
    <x v="6"/>
    <n v="2"/>
    <n v="1"/>
    <b v="1"/>
    <n v="108"/>
    <n v="105"/>
    <s v="France"/>
    <s v="PayPal"/>
    <s v="English"/>
    <x v="24"/>
    <n v="4.7"/>
    <b v="0"/>
    <x v="0"/>
    <x v="212"/>
    <x v="1"/>
    <x v="0"/>
    <x v="3"/>
  </r>
  <r>
    <n v="2908"/>
    <s v="Anthony"/>
    <s v="9/26/2024"/>
    <s v="11/22/2024"/>
    <x v="1"/>
    <n v="88"/>
    <x v="2"/>
    <n v="4"/>
    <n v="2"/>
    <b v="1"/>
    <n v="343"/>
    <n v="163"/>
    <s v="France"/>
    <s v="Cryptocurrency"/>
    <s v="German"/>
    <x v="83"/>
    <n v="5"/>
    <b v="1"/>
    <x v="0"/>
    <x v="213"/>
    <x v="2"/>
    <x v="4"/>
    <x v="1"/>
  </r>
  <r>
    <n v="5209"/>
    <s v="Melissa"/>
    <s v="5/10/2023"/>
    <s v="11/19/2024"/>
    <x v="1"/>
    <n v="92"/>
    <x v="6"/>
    <n v="5"/>
    <n v="3"/>
    <b v="1"/>
    <n v="477"/>
    <n v="38"/>
    <s v="France"/>
    <s v="Credit Card"/>
    <s v="English"/>
    <x v="5"/>
    <n v="3.9"/>
    <b v="1"/>
    <x v="0"/>
    <x v="214"/>
    <x v="0"/>
    <x v="3"/>
    <x v="1"/>
  </r>
  <r>
    <n v="2319"/>
    <s v="Natalie"/>
    <s v="6/1/2023"/>
    <s v="11/20/2024"/>
    <x v="2"/>
    <n v="295"/>
    <x v="1"/>
    <n v="5"/>
    <n v="4"/>
    <b v="0"/>
    <n v="767"/>
    <n v="190"/>
    <s v="France"/>
    <s v="Credit Card"/>
    <s v="Spanish"/>
    <x v="34"/>
    <n v="4.0999999999999996"/>
    <b v="0"/>
    <x v="0"/>
    <x v="215"/>
    <x v="0"/>
    <x v="0"/>
    <x v="1"/>
  </r>
  <r>
    <n v="9026"/>
    <s v="Courtney"/>
    <s v="5/3/2024"/>
    <s v="11/22/2024"/>
    <x v="1"/>
    <n v="139"/>
    <x v="5"/>
    <n v="1"/>
    <n v="5"/>
    <b v="1"/>
    <n v="12"/>
    <n v="9"/>
    <s v="UK"/>
    <s v="Credit Card"/>
    <s v="Spanish"/>
    <x v="68"/>
    <n v="4.8"/>
    <b v="1"/>
    <x v="0"/>
    <x v="216"/>
    <x v="4"/>
    <x v="0"/>
    <x v="1"/>
  </r>
  <r>
    <n v="2723"/>
    <s v="Briana"/>
    <s v="9/1/2023"/>
    <s v="11/24/2024"/>
    <x v="2"/>
    <n v="416"/>
    <x v="0"/>
    <n v="1"/>
    <n v="2"/>
    <b v="1"/>
    <n v="920"/>
    <n v="79"/>
    <s v="India"/>
    <s v="Debit Card"/>
    <s v="French"/>
    <x v="66"/>
    <n v="4.4000000000000004"/>
    <b v="0"/>
    <x v="0"/>
    <x v="217"/>
    <x v="0"/>
    <x v="4"/>
    <x v="1"/>
  </r>
  <r>
    <n v="5487"/>
    <s v="Lisa"/>
    <s v="3/25/2024"/>
    <s v="12/16/2024"/>
    <x v="0"/>
    <n v="173"/>
    <x v="5"/>
    <n v="2"/>
    <n v="2"/>
    <b v="0"/>
    <n v="819"/>
    <n v="174"/>
    <s v="USA"/>
    <s v="PayPal"/>
    <s v="Hindi"/>
    <x v="91"/>
    <n v="4.0999999999999996"/>
    <b v="0"/>
    <x v="0"/>
    <x v="218"/>
    <x v="3"/>
    <x v="1"/>
    <x v="1"/>
  </r>
  <r>
    <n v="4656"/>
    <s v="Kayla"/>
    <s v="5/22/2023"/>
    <s v="11/29/2024"/>
    <x v="0"/>
    <n v="75"/>
    <x v="0"/>
    <n v="3"/>
    <n v="5"/>
    <b v="0"/>
    <n v="607"/>
    <n v="94"/>
    <s v="Canada"/>
    <s v="Cryptocurrency"/>
    <s v="German"/>
    <x v="10"/>
    <n v="3.8"/>
    <b v="1"/>
    <x v="0"/>
    <x v="219"/>
    <x v="2"/>
    <x v="1"/>
    <x v="3"/>
  </r>
  <r>
    <n v="5718"/>
    <s v="Bradley"/>
    <s v="6/14/2024"/>
    <s v="11/28/2024"/>
    <x v="2"/>
    <n v="173"/>
    <x v="2"/>
    <n v="1"/>
    <n v="6"/>
    <b v="1"/>
    <n v="346"/>
    <n v="76"/>
    <s v="Canada"/>
    <s v="PayPal"/>
    <s v="Spanish"/>
    <x v="72"/>
    <n v="3.3"/>
    <b v="0"/>
    <x v="0"/>
    <x v="220"/>
    <x v="0"/>
    <x v="3"/>
    <x v="3"/>
  </r>
  <r>
    <n v="1215"/>
    <s v="Devin"/>
    <s v="8/17/2023"/>
    <s v="11/27/2024"/>
    <x v="0"/>
    <n v="421"/>
    <x v="3"/>
    <n v="3"/>
    <n v="1"/>
    <b v="1"/>
    <n v="668"/>
    <n v="17"/>
    <s v="Canada"/>
    <s v="Credit Card"/>
    <s v="Spanish"/>
    <x v="34"/>
    <n v="4"/>
    <b v="1"/>
    <x v="0"/>
    <x v="221"/>
    <x v="4"/>
    <x v="1"/>
    <x v="1"/>
  </r>
  <r>
    <n v="3427"/>
    <s v="Eric"/>
    <s v="12/10/2023"/>
    <s v="12/7/2024"/>
    <x v="2"/>
    <n v="29"/>
    <x v="2"/>
    <n v="5"/>
    <n v="2"/>
    <b v="1"/>
    <n v="317"/>
    <n v="116"/>
    <s v="USA"/>
    <s v="Credit Card"/>
    <s v="German"/>
    <x v="18"/>
    <n v="3.8"/>
    <b v="1"/>
    <x v="0"/>
    <x v="222"/>
    <x v="4"/>
    <x v="1"/>
    <x v="2"/>
  </r>
  <r>
    <n v="2428"/>
    <s v="Brian"/>
    <s v="2/27/2024"/>
    <s v="11/21/2024"/>
    <x v="0"/>
    <n v="180"/>
    <x v="5"/>
    <n v="2"/>
    <n v="4"/>
    <b v="1"/>
    <n v="297"/>
    <n v="19"/>
    <s v="France"/>
    <s v="Credit Card"/>
    <s v="Hindi"/>
    <x v="0"/>
    <n v="4.9000000000000004"/>
    <b v="0"/>
    <x v="0"/>
    <x v="223"/>
    <x v="0"/>
    <x v="2"/>
    <x v="3"/>
  </r>
  <r>
    <n v="1947"/>
    <s v="Ann"/>
    <s v="9/1/2024"/>
    <s v="11/24/2024"/>
    <x v="1"/>
    <n v="469"/>
    <x v="0"/>
    <n v="4"/>
    <n v="6"/>
    <b v="1"/>
    <n v="866"/>
    <n v="120"/>
    <s v="Canada"/>
    <s v="Credit Card"/>
    <s v="English"/>
    <x v="92"/>
    <n v="3.6"/>
    <b v="1"/>
    <x v="0"/>
    <x v="224"/>
    <x v="2"/>
    <x v="2"/>
    <x v="0"/>
  </r>
  <r>
    <n v="5036"/>
    <s v="Andrew"/>
    <s v="8/16/2024"/>
    <s v="11/29/2024"/>
    <x v="2"/>
    <n v="381"/>
    <x v="4"/>
    <n v="5"/>
    <n v="1"/>
    <b v="1"/>
    <n v="286"/>
    <n v="121"/>
    <s v="Canada"/>
    <s v="Cryptocurrency"/>
    <s v="French"/>
    <x v="10"/>
    <n v="4.0999999999999996"/>
    <b v="1"/>
    <x v="0"/>
    <x v="225"/>
    <x v="0"/>
    <x v="2"/>
    <x v="3"/>
  </r>
  <r>
    <n v="5857"/>
    <s v="Jennifer"/>
    <s v="12/5/2024"/>
    <s v="12/15/2024"/>
    <x v="2"/>
    <n v="263"/>
    <x v="4"/>
    <n v="5"/>
    <n v="5"/>
    <b v="0"/>
    <n v="95"/>
    <n v="149"/>
    <s v="Germany"/>
    <s v="Credit Card"/>
    <s v="French"/>
    <x v="71"/>
    <n v="4"/>
    <b v="1"/>
    <x v="0"/>
    <x v="226"/>
    <x v="2"/>
    <x v="4"/>
    <x v="3"/>
  </r>
  <r>
    <n v="8770"/>
    <s v="Mark"/>
    <s v="8/12/2023"/>
    <s v="11/21/2024"/>
    <x v="0"/>
    <n v="48"/>
    <x v="1"/>
    <n v="4"/>
    <n v="2"/>
    <b v="0"/>
    <n v="938"/>
    <n v="92"/>
    <s v="Canada"/>
    <s v="Cryptocurrency"/>
    <s v="French"/>
    <x v="33"/>
    <n v="4.2"/>
    <b v="1"/>
    <x v="0"/>
    <x v="227"/>
    <x v="2"/>
    <x v="4"/>
    <x v="0"/>
  </r>
  <r>
    <n v="4118"/>
    <s v="Valerie"/>
    <s v="5/16/2023"/>
    <s v="11/19/2024"/>
    <x v="1"/>
    <n v="447"/>
    <x v="3"/>
    <n v="3"/>
    <n v="4"/>
    <b v="0"/>
    <n v="264"/>
    <n v="55"/>
    <s v="Australia"/>
    <s v="PayPal"/>
    <s v="Mandarin"/>
    <x v="27"/>
    <n v="3.6"/>
    <b v="0"/>
    <x v="0"/>
    <x v="228"/>
    <x v="0"/>
    <x v="4"/>
    <x v="3"/>
  </r>
  <r>
    <n v="7162"/>
    <s v="Carrie"/>
    <s v="8/21/2024"/>
    <s v="12/14/2024"/>
    <x v="2"/>
    <n v="415"/>
    <x v="2"/>
    <n v="1"/>
    <n v="3"/>
    <b v="1"/>
    <n v="44"/>
    <n v="10"/>
    <s v="France"/>
    <s v="Debit Card"/>
    <s v="French"/>
    <x v="23"/>
    <n v="3.3"/>
    <b v="0"/>
    <x v="0"/>
    <x v="229"/>
    <x v="2"/>
    <x v="4"/>
    <x v="3"/>
  </r>
  <r>
    <n v="9278"/>
    <s v="Joseph"/>
    <s v="9/19/2024"/>
    <s v="12/14/2024"/>
    <x v="0"/>
    <n v="429"/>
    <x v="1"/>
    <n v="5"/>
    <n v="4"/>
    <b v="0"/>
    <n v="944"/>
    <n v="165"/>
    <s v="France"/>
    <s v="PayPal"/>
    <s v="French"/>
    <x v="32"/>
    <n v="4.7"/>
    <b v="1"/>
    <x v="0"/>
    <x v="230"/>
    <x v="4"/>
    <x v="3"/>
    <x v="2"/>
  </r>
  <r>
    <n v="5406"/>
    <s v="Randall"/>
    <s v="10/12/2024"/>
    <s v="12/7/2024"/>
    <x v="0"/>
    <n v="26"/>
    <x v="1"/>
    <n v="5"/>
    <n v="5"/>
    <b v="0"/>
    <n v="542"/>
    <n v="152"/>
    <s v="Canada"/>
    <s v="Credit Card"/>
    <s v="Mandarin"/>
    <x v="65"/>
    <n v="3.1"/>
    <b v="0"/>
    <x v="0"/>
    <x v="231"/>
    <x v="0"/>
    <x v="2"/>
    <x v="2"/>
  </r>
  <r>
    <n v="4641"/>
    <s v="Danielle"/>
    <s v="9/12/2024"/>
    <s v="12/8/2024"/>
    <x v="2"/>
    <n v="101"/>
    <x v="6"/>
    <n v="4"/>
    <n v="6"/>
    <b v="1"/>
    <n v="350"/>
    <n v="17"/>
    <s v="Australia"/>
    <s v="PayPal"/>
    <s v="Mandarin"/>
    <x v="17"/>
    <n v="3.4"/>
    <b v="1"/>
    <x v="0"/>
    <x v="232"/>
    <x v="4"/>
    <x v="0"/>
    <x v="3"/>
  </r>
  <r>
    <n v="3969"/>
    <s v="Katie"/>
    <s v="5/23/2023"/>
    <s v="12/12/2024"/>
    <x v="2"/>
    <n v="461"/>
    <x v="2"/>
    <n v="2"/>
    <n v="6"/>
    <b v="1"/>
    <n v="31"/>
    <n v="173"/>
    <s v="Canada"/>
    <s v="PayPal"/>
    <s v="Spanish"/>
    <x v="0"/>
    <n v="3.5"/>
    <b v="1"/>
    <x v="0"/>
    <x v="233"/>
    <x v="4"/>
    <x v="1"/>
    <x v="2"/>
  </r>
  <r>
    <n v="3078"/>
    <s v="Victor"/>
    <s v="6/24/2023"/>
    <s v="12/14/2024"/>
    <x v="0"/>
    <n v="246"/>
    <x v="0"/>
    <n v="3"/>
    <n v="3"/>
    <b v="0"/>
    <n v="358"/>
    <n v="158"/>
    <s v="Germany"/>
    <s v="Credit Card"/>
    <s v="Hindi"/>
    <x v="57"/>
    <n v="3.8"/>
    <b v="0"/>
    <x v="0"/>
    <x v="234"/>
    <x v="2"/>
    <x v="2"/>
    <x v="3"/>
  </r>
  <r>
    <n v="2808"/>
    <s v="Jonathan"/>
    <s v="11/12/2023"/>
    <s v="12/14/2024"/>
    <x v="2"/>
    <n v="91"/>
    <x v="4"/>
    <n v="3"/>
    <n v="6"/>
    <b v="0"/>
    <n v="961"/>
    <n v="170"/>
    <s v="USA"/>
    <s v="PayPal"/>
    <s v="Mandarin"/>
    <x v="62"/>
    <n v="4.2"/>
    <b v="0"/>
    <x v="0"/>
    <x v="235"/>
    <x v="2"/>
    <x v="1"/>
    <x v="3"/>
  </r>
  <r>
    <n v="7484"/>
    <s v="Bradley"/>
    <s v="12/8/2024"/>
    <s v="11/21/2024"/>
    <x v="1"/>
    <n v="152"/>
    <x v="6"/>
    <n v="5"/>
    <n v="1"/>
    <b v="0"/>
    <n v="623"/>
    <n v="180"/>
    <s v="Canada"/>
    <s v="Cryptocurrency"/>
    <s v="French"/>
    <x v="83"/>
    <n v="4.5"/>
    <b v="1"/>
    <x v="0"/>
    <x v="236"/>
    <x v="0"/>
    <x v="1"/>
    <x v="0"/>
  </r>
  <r>
    <n v="2396"/>
    <s v="Christopher"/>
    <s v="12/2/2023"/>
    <s v="11/25/2024"/>
    <x v="1"/>
    <n v="283"/>
    <x v="0"/>
    <n v="3"/>
    <n v="5"/>
    <b v="0"/>
    <n v="466"/>
    <n v="139"/>
    <s v="UK"/>
    <s v="PayPal"/>
    <s v="Hindi"/>
    <x v="12"/>
    <n v="4"/>
    <b v="1"/>
    <x v="0"/>
    <x v="237"/>
    <x v="3"/>
    <x v="0"/>
    <x v="1"/>
  </r>
  <r>
    <n v="2472"/>
    <s v="Angela"/>
    <s v="11/18/2023"/>
    <s v="11/25/2024"/>
    <x v="0"/>
    <n v="61"/>
    <x v="5"/>
    <n v="3"/>
    <n v="4"/>
    <b v="0"/>
    <n v="860"/>
    <n v="145"/>
    <s v="India"/>
    <s v="Debit Card"/>
    <s v="Spanish"/>
    <x v="45"/>
    <n v="4.7"/>
    <b v="1"/>
    <x v="0"/>
    <x v="238"/>
    <x v="4"/>
    <x v="4"/>
    <x v="0"/>
  </r>
  <r>
    <n v="7939"/>
    <s v="Richard"/>
    <s v="9/8/2023"/>
    <s v="11/25/2024"/>
    <x v="1"/>
    <n v="410"/>
    <x v="5"/>
    <n v="5"/>
    <n v="6"/>
    <b v="0"/>
    <n v="410"/>
    <n v="125"/>
    <s v="France"/>
    <s v="PayPal"/>
    <s v="German"/>
    <x v="53"/>
    <n v="4.7"/>
    <b v="0"/>
    <x v="0"/>
    <x v="239"/>
    <x v="1"/>
    <x v="1"/>
    <x v="2"/>
  </r>
  <r>
    <n v="8269"/>
    <s v="Jennifer"/>
    <s v="2/26/2024"/>
    <s v="12/17/2024"/>
    <x v="0"/>
    <n v="88"/>
    <x v="0"/>
    <n v="3"/>
    <n v="1"/>
    <b v="0"/>
    <n v="69"/>
    <n v="75"/>
    <s v="India"/>
    <s v="Credit Card"/>
    <s v="German"/>
    <x v="54"/>
    <n v="4.0999999999999996"/>
    <b v="0"/>
    <x v="0"/>
    <x v="240"/>
    <x v="2"/>
    <x v="4"/>
    <x v="1"/>
  </r>
  <r>
    <n v="9073"/>
    <s v="Tiffany"/>
    <s v="7/11/2023"/>
    <s v="12/9/2024"/>
    <x v="2"/>
    <n v="322"/>
    <x v="3"/>
    <n v="3"/>
    <n v="4"/>
    <b v="1"/>
    <n v="424"/>
    <n v="74"/>
    <s v="Australia"/>
    <s v="Credit Card"/>
    <s v="French"/>
    <x v="20"/>
    <n v="3"/>
    <b v="0"/>
    <x v="0"/>
    <x v="241"/>
    <x v="4"/>
    <x v="3"/>
    <x v="1"/>
  </r>
  <r>
    <n v="9879"/>
    <s v="Jessica"/>
    <s v="2/2/2023"/>
    <s v="12/4/2024"/>
    <x v="0"/>
    <n v="217"/>
    <x v="4"/>
    <n v="3"/>
    <n v="3"/>
    <b v="0"/>
    <n v="377"/>
    <n v="136"/>
    <s v="Canada"/>
    <s v="PayPal"/>
    <s v="Mandarin"/>
    <x v="39"/>
    <n v="4.2"/>
    <b v="1"/>
    <x v="0"/>
    <x v="242"/>
    <x v="4"/>
    <x v="1"/>
    <x v="0"/>
  </r>
  <r>
    <n v="3822"/>
    <s v="Tyler"/>
    <s v="8/3/2023"/>
    <s v="12/4/2024"/>
    <x v="2"/>
    <n v="180"/>
    <x v="0"/>
    <n v="3"/>
    <n v="4"/>
    <b v="0"/>
    <n v="132"/>
    <n v="127"/>
    <s v="USA"/>
    <s v="Credit Card"/>
    <s v="English"/>
    <x v="37"/>
    <n v="4.8"/>
    <b v="1"/>
    <x v="0"/>
    <x v="243"/>
    <x v="0"/>
    <x v="0"/>
    <x v="3"/>
  </r>
  <r>
    <n v="9183"/>
    <s v="William"/>
    <s v="4/26/2023"/>
    <s v="12/9/2024"/>
    <x v="2"/>
    <n v="11"/>
    <x v="2"/>
    <n v="1"/>
    <n v="1"/>
    <b v="0"/>
    <n v="818"/>
    <n v="45"/>
    <s v="Germany"/>
    <s v="PayPal"/>
    <s v="Spanish"/>
    <x v="28"/>
    <n v="4.9000000000000004"/>
    <b v="0"/>
    <x v="0"/>
    <x v="244"/>
    <x v="1"/>
    <x v="2"/>
    <x v="3"/>
  </r>
  <r>
    <n v="8674"/>
    <s v="Johnny"/>
    <s v="1/1/2023"/>
    <s v="11/20/2024"/>
    <x v="2"/>
    <n v="455"/>
    <x v="5"/>
    <n v="5"/>
    <n v="6"/>
    <b v="1"/>
    <n v="813"/>
    <n v="155"/>
    <s v="Canada"/>
    <s v="Cryptocurrency"/>
    <s v="French"/>
    <x v="26"/>
    <n v="3.6"/>
    <b v="1"/>
    <x v="0"/>
    <x v="245"/>
    <x v="2"/>
    <x v="1"/>
    <x v="2"/>
  </r>
  <r>
    <n v="2481"/>
    <s v="Jesus"/>
    <s v="3/23/2024"/>
    <s v="11/20/2024"/>
    <x v="0"/>
    <n v="487"/>
    <x v="6"/>
    <n v="2"/>
    <n v="6"/>
    <b v="0"/>
    <n v="362"/>
    <n v="130"/>
    <s v="France"/>
    <s v="Cryptocurrency"/>
    <s v="English"/>
    <x v="58"/>
    <n v="3.3"/>
    <b v="1"/>
    <x v="0"/>
    <x v="246"/>
    <x v="2"/>
    <x v="3"/>
    <x v="2"/>
  </r>
  <r>
    <n v="8729"/>
    <s v="Jill"/>
    <s v="1/9/2024"/>
    <s v="12/13/2024"/>
    <x v="0"/>
    <n v="459"/>
    <x v="3"/>
    <n v="2"/>
    <n v="4"/>
    <b v="0"/>
    <n v="573"/>
    <n v="190"/>
    <s v="Australia"/>
    <s v="PayPal"/>
    <s v="Spanish"/>
    <x v="74"/>
    <n v="4.3"/>
    <b v="0"/>
    <x v="0"/>
    <x v="247"/>
    <x v="3"/>
    <x v="3"/>
    <x v="2"/>
  </r>
  <r>
    <n v="5534"/>
    <s v="Andrea"/>
    <s v="3/4/2023"/>
    <s v="12/13/2024"/>
    <x v="0"/>
    <n v="74"/>
    <x v="1"/>
    <n v="2"/>
    <n v="1"/>
    <b v="0"/>
    <n v="657"/>
    <n v="88"/>
    <s v="Canada"/>
    <s v="Debit Card"/>
    <s v="Mandarin"/>
    <x v="42"/>
    <n v="3.8"/>
    <b v="0"/>
    <x v="0"/>
    <x v="203"/>
    <x v="1"/>
    <x v="2"/>
    <x v="2"/>
  </r>
  <r>
    <n v="9785"/>
    <s v="Jacob"/>
    <s v="1/4/2024"/>
    <s v="12/18/2024"/>
    <x v="1"/>
    <n v="54"/>
    <x v="0"/>
    <n v="5"/>
    <n v="4"/>
    <b v="0"/>
    <n v="659"/>
    <n v="2"/>
    <s v="Germany"/>
    <s v="PayPal"/>
    <s v="Mandarin"/>
    <x v="45"/>
    <n v="4.3"/>
    <b v="1"/>
    <x v="0"/>
    <x v="248"/>
    <x v="1"/>
    <x v="0"/>
    <x v="2"/>
  </r>
  <r>
    <n v="9609"/>
    <s v="Eric"/>
    <s v="9/3/2023"/>
    <s v="11/27/2024"/>
    <x v="1"/>
    <n v="292"/>
    <x v="6"/>
    <n v="3"/>
    <n v="4"/>
    <b v="1"/>
    <n v="653"/>
    <n v="173"/>
    <s v="Australia"/>
    <s v="Debit Card"/>
    <s v="Hindi"/>
    <x v="39"/>
    <n v="3.5"/>
    <b v="0"/>
    <x v="0"/>
    <x v="249"/>
    <x v="1"/>
    <x v="3"/>
    <x v="1"/>
  </r>
  <r>
    <n v="2829"/>
    <s v="Sara"/>
    <s v="9/23/2024"/>
    <s v="12/9/2024"/>
    <x v="2"/>
    <n v="23"/>
    <x v="0"/>
    <n v="2"/>
    <n v="2"/>
    <b v="0"/>
    <n v="577"/>
    <n v="131"/>
    <s v="France"/>
    <s v="Credit Card"/>
    <s v="German"/>
    <x v="31"/>
    <n v="3.9"/>
    <b v="0"/>
    <x v="0"/>
    <x v="250"/>
    <x v="3"/>
    <x v="1"/>
    <x v="3"/>
  </r>
  <r>
    <n v="1714"/>
    <s v="Tammy"/>
    <s v="8/29/2023"/>
    <s v="11/26/2024"/>
    <x v="1"/>
    <n v="147"/>
    <x v="4"/>
    <n v="3"/>
    <n v="1"/>
    <b v="1"/>
    <n v="802"/>
    <n v="177"/>
    <s v="France"/>
    <s v="Credit Card"/>
    <s v="German"/>
    <x v="68"/>
    <n v="3.5"/>
    <b v="1"/>
    <x v="0"/>
    <x v="251"/>
    <x v="2"/>
    <x v="0"/>
    <x v="2"/>
  </r>
  <r>
    <n v="4475"/>
    <s v="Sandra"/>
    <s v="12/26/2023"/>
    <s v="12/12/2024"/>
    <x v="0"/>
    <n v="221"/>
    <x v="0"/>
    <n v="2"/>
    <n v="4"/>
    <b v="0"/>
    <n v="702"/>
    <n v="130"/>
    <s v="Canada"/>
    <s v="PayPal"/>
    <s v="French"/>
    <x v="58"/>
    <n v="4.3"/>
    <b v="0"/>
    <x v="0"/>
    <x v="252"/>
    <x v="3"/>
    <x v="1"/>
    <x v="1"/>
  </r>
  <r>
    <n v="9820"/>
    <s v="James"/>
    <s v="10/21/2024"/>
    <s v="11/27/2024"/>
    <x v="0"/>
    <n v="40"/>
    <x v="3"/>
    <n v="2"/>
    <n v="1"/>
    <b v="1"/>
    <n v="92"/>
    <n v="184"/>
    <s v="UK"/>
    <s v="Credit Card"/>
    <s v="Mandarin"/>
    <x v="29"/>
    <n v="4.0999999999999996"/>
    <b v="1"/>
    <x v="0"/>
    <x v="253"/>
    <x v="2"/>
    <x v="1"/>
    <x v="3"/>
  </r>
  <r>
    <n v="3261"/>
    <s v="David"/>
    <s v="12/31/2022"/>
    <s v="12/13/2024"/>
    <x v="1"/>
    <n v="365"/>
    <x v="2"/>
    <n v="1"/>
    <n v="5"/>
    <b v="1"/>
    <n v="582"/>
    <n v="162"/>
    <s v="Australia"/>
    <s v="Cryptocurrency"/>
    <s v="Hindi"/>
    <x v="39"/>
    <n v="3.3"/>
    <b v="0"/>
    <x v="0"/>
    <x v="254"/>
    <x v="3"/>
    <x v="1"/>
    <x v="1"/>
  </r>
  <r>
    <n v="6130"/>
    <s v="Michael"/>
    <s v="4/25/2024"/>
    <s v="12/16/2024"/>
    <x v="1"/>
    <n v="360"/>
    <x v="6"/>
    <n v="1"/>
    <n v="2"/>
    <b v="1"/>
    <n v="161"/>
    <n v="93"/>
    <s v="India"/>
    <s v="Debit Card"/>
    <s v="Spanish"/>
    <x v="55"/>
    <n v="3.3"/>
    <b v="1"/>
    <x v="0"/>
    <x v="255"/>
    <x v="1"/>
    <x v="4"/>
    <x v="3"/>
  </r>
  <r>
    <n v="9399"/>
    <s v="Kristin"/>
    <s v="4/24/2023"/>
    <s v="11/28/2024"/>
    <x v="0"/>
    <n v="127"/>
    <x v="0"/>
    <n v="2"/>
    <n v="2"/>
    <b v="0"/>
    <n v="842"/>
    <n v="24"/>
    <s v="Canada"/>
    <s v="Cryptocurrency"/>
    <s v="Spanish"/>
    <x v="35"/>
    <n v="3.2"/>
    <b v="1"/>
    <x v="0"/>
    <x v="256"/>
    <x v="0"/>
    <x v="1"/>
    <x v="0"/>
  </r>
  <r>
    <n v="6047"/>
    <s v="Paul"/>
    <s v="11/23/2024"/>
    <s v="12/2/2024"/>
    <x v="2"/>
    <n v="30"/>
    <x v="4"/>
    <n v="3"/>
    <n v="2"/>
    <b v="1"/>
    <n v="609"/>
    <n v="6"/>
    <s v="Canada"/>
    <s v="PayPal"/>
    <s v="Mandarin"/>
    <x v="10"/>
    <n v="3"/>
    <b v="1"/>
    <x v="0"/>
    <x v="257"/>
    <x v="4"/>
    <x v="4"/>
    <x v="0"/>
  </r>
  <r>
    <n v="7789"/>
    <s v="Amy"/>
    <s v="7/27/2023"/>
    <s v="11/24/2024"/>
    <x v="0"/>
    <n v="222"/>
    <x v="1"/>
    <n v="1"/>
    <n v="6"/>
    <b v="0"/>
    <n v="391"/>
    <n v="17"/>
    <s v="USA"/>
    <s v="Cryptocurrency"/>
    <s v="Hindi"/>
    <x v="68"/>
    <n v="3.4"/>
    <b v="1"/>
    <x v="0"/>
    <x v="258"/>
    <x v="4"/>
    <x v="3"/>
    <x v="1"/>
  </r>
  <r>
    <n v="6111"/>
    <s v="Emily"/>
    <s v="11/11/2023"/>
    <s v="12/13/2024"/>
    <x v="1"/>
    <n v="168"/>
    <x v="6"/>
    <n v="1"/>
    <n v="2"/>
    <b v="0"/>
    <n v="247"/>
    <n v="172"/>
    <s v="France"/>
    <s v="Cryptocurrency"/>
    <s v="French"/>
    <x v="25"/>
    <n v="3.5"/>
    <b v="0"/>
    <x v="0"/>
    <x v="45"/>
    <x v="2"/>
    <x v="0"/>
    <x v="1"/>
  </r>
  <r>
    <n v="4968"/>
    <s v="Alicia"/>
    <s v="4/11/2024"/>
    <s v="11/26/2024"/>
    <x v="0"/>
    <n v="317"/>
    <x v="5"/>
    <n v="5"/>
    <n v="1"/>
    <b v="0"/>
    <n v="559"/>
    <n v="113"/>
    <s v="India"/>
    <s v="Credit Card"/>
    <s v="English"/>
    <x v="92"/>
    <n v="4.5999999999999996"/>
    <b v="0"/>
    <x v="0"/>
    <x v="259"/>
    <x v="3"/>
    <x v="4"/>
    <x v="1"/>
  </r>
  <r>
    <n v="2739"/>
    <s v="Margaret"/>
    <s v="4/24/2023"/>
    <s v="11/20/2024"/>
    <x v="2"/>
    <n v="285"/>
    <x v="3"/>
    <n v="1"/>
    <n v="3"/>
    <b v="0"/>
    <n v="706"/>
    <n v="22"/>
    <s v="UK"/>
    <s v="PayPal"/>
    <s v="Mandarin"/>
    <x v="69"/>
    <n v="3.4"/>
    <b v="1"/>
    <x v="0"/>
    <x v="260"/>
    <x v="1"/>
    <x v="1"/>
    <x v="0"/>
  </r>
  <r>
    <n v="6974"/>
    <s v="Linda"/>
    <s v="8/30/2023"/>
    <s v="11/28/2024"/>
    <x v="1"/>
    <n v="420"/>
    <x v="5"/>
    <n v="1"/>
    <n v="2"/>
    <b v="0"/>
    <n v="1000"/>
    <n v="159"/>
    <s v="India"/>
    <s v="Cryptocurrency"/>
    <s v="German"/>
    <x v="46"/>
    <n v="4.8"/>
    <b v="0"/>
    <x v="0"/>
    <x v="261"/>
    <x v="2"/>
    <x v="1"/>
    <x v="2"/>
  </r>
  <r>
    <n v="1784"/>
    <s v="Sarah"/>
    <s v="6/11/2023"/>
    <s v="12/16/2024"/>
    <x v="2"/>
    <n v="100"/>
    <x v="1"/>
    <n v="5"/>
    <n v="1"/>
    <b v="1"/>
    <n v="586"/>
    <n v="32"/>
    <s v="France"/>
    <s v="Credit Card"/>
    <s v="Hindi"/>
    <x v="90"/>
    <n v="3.6"/>
    <b v="1"/>
    <x v="0"/>
    <x v="262"/>
    <x v="1"/>
    <x v="1"/>
    <x v="3"/>
  </r>
  <r>
    <n v="8077"/>
    <s v="Megan"/>
    <s v="6/3/2024"/>
    <s v="12/18/2024"/>
    <x v="1"/>
    <n v="426"/>
    <x v="3"/>
    <n v="4"/>
    <n v="6"/>
    <b v="0"/>
    <n v="450"/>
    <n v="92"/>
    <s v="Germany"/>
    <s v="Debit Card"/>
    <s v="Hindi"/>
    <x v="5"/>
    <n v="4.0999999999999996"/>
    <b v="0"/>
    <x v="0"/>
    <x v="263"/>
    <x v="0"/>
    <x v="1"/>
    <x v="2"/>
  </r>
  <r>
    <n v="2727"/>
    <s v="Renee"/>
    <s v="1/29/2024"/>
    <s v="12/8/2024"/>
    <x v="0"/>
    <n v="263"/>
    <x v="6"/>
    <n v="1"/>
    <n v="4"/>
    <b v="1"/>
    <n v="468"/>
    <n v="95"/>
    <s v="India"/>
    <s v="Debit Card"/>
    <s v="English"/>
    <x v="62"/>
    <n v="3.5"/>
    <b v="0"/>
    <x v="0"/>
    <x v="264"/>
    <x v="4"/>
    <x v="1"/>
    <x v="1"/>
  </r>
  <r>
    <n v="7661"/>
    <s v="Wayne"/>
    <s v="8/20/2023"/>
    <s v="12/14/2024"/>
    <x v="1"/>
    <n v="162"/>
    <x v="0"/>
    <n v="1"/>
    <n v="1"/>
    <b v="0"/>
    <n v="370"/>
    <n v="130"/>
    <s v="USA"/>
    <s v="Debit Card"/>
    <s v="Hindi"/>
    <x v="77"/>
    <n v="4.0999999999999996"/>
    <b v="1"/>
    <x v="0"/>
    <x v="265"/>
    <x v="2"/>
    <x v="3"/>
    <x v="3"/>
  </r>
  <r>
    <n v="5083"/>
    <s v="Lisa"/>
    <s v="11/24/2024"/>
    <s v="11/23/2024"/>
    <x v="2"/>
    <n v="19"/>
    <x v="6"/>
    <n v="3"/>
    <n v="2"/>
    <b v="1"/>
    <n v="781"/>
    <n v="179"/>
    <s v="Canada"/>
    <s v="Debit Card"/>
    <s v="German"/>
    <x v="39"/>
    <n v="4.3"/>
    <b v="0"/>
    <x v="0"/>
    <x v="266"/>
    <x v="3"/>
    <x v="3"/>
    <x v="1"/>
  </r>
  <r>
    <n v="7275"/>
    <s v="Rhonda"/>
    <s v="9/5/2024"/>
    <s v="12/7/2024"/>
    <x v="1"/>
    <n v="358"/>
    <x v="6"/>
    <n v="5"/>
    <n v="4"/>
    <b v="1"/>
    <n v="829"/>
    <n v="62"/>
    <s v="Germany"/>
    <s v="PayPal"/>
    <s v="German"/>
    <x v="15"/>
    <n v="3.4"/>
    <b v="0"/>
    <x v="0"/>
    <x v="267"/>
    <x v="2"/>
    <x v="4"/>
    <x v="0"/>
  </r>
  <r>
    <n v="7316"/>
    <s v="Darrell"/>
    <s v="2/24/2023"/>
    <s v="12/15/2024"/>
    <x v="1"/>
    <n v="183"/>
    <x v="1"/>
    <n v="3"/>
    <n v="5"/>
    <b v="0"/>
    <n v="944"/>
    <n v="94"/>
    <s v="Canada"/>
    <s v="PayPal"/>
    <s v="English"/>
    <x v="35"/>
    <n v="4.7"/>
    <b v="0"/>
    <x v="0"/>
    <x v="268"/>
    <x v="2"/>
    <x v="3"/>
    <x v="0"/>
  </r>
  <r>
    <n v="4497"/>
    <s v="Diana"/>
    <s v="1/3/2023"/>
    <s v="12/15/2024"/>
    <x v="2"/>
    <n v="63"/>
    <x v="0"/>
    <n v="4"/>
    <n v="4"/>
    <b v="0"/>
    <n v="670"/>
    <n v="72"/>
    <s v="USA"/>
    <s v="PayPal"/>
    <s v="Spanish"/>
    <x v="21"/>
    <n v="4.8"/>
    <b v="0"/>
    <x v="0"/>
    <x v="269"/>
    <x v="0"/>
    <x v="0"/>
    <x v="1"/>
  </r>
  <r>
    <n v="8685"/>
    <s v="Matthew"/>
    <s v="3/9/2024"/>
    <s v="11/20/2024"/>
    <x v="1"/>
    <n v="446"/>
    <x v="3"/>
    <n v="5"/>
    <n v="3"/>
    <b v="1"/>
    <n v="831"/>
    <n v="37"/>
    <s v="France"/>
    <s v="PayPal"/>
    <s v="English"/>
    <x v="84"/>
    <n v="3.3"/>
    <b v="1"/>
    <x v="0"/>
    <x v="270"/>
    <x v="2"/>
    <x v="3"/>
    <x v="1"/>
  </r>
  <r>
    <n v="8583"/>
    <s v="Brittany"/>
    <s v="11/16/2024"/>
    <s v="11/27/2024"/>
    <x v="2"/>
    <n v="352"/>
    <x v="2"/>
    <n v="3"/>
    <n v="3"/>
    <b v="0"/>
    <n v="154"/>
    <n v="148"/>
    <s v="France"/>
    <s v="Debit Card"/>
    <s v="English"/>
    <x v="4"/>
    <n v="4.7"/>
    <b v="1"/>
    <x v="0"/>
    <x v="271"/>
    <x v="3"/>
    <x v="0"/>
    <x v="2"/>
  </r>
  <r>
    <n v="1062"/>
    <s v="David"/>
    <s v="10/3/2024"/>
    <s v="12/13/2024"/>
    <x v="0"/>
    <n v="209"/>
    <x v="2"/>
    <n v="2"/>
    <n v="6"/>
    <b v="0"/>
    <n v="707"/>
    <n v="162"/>
    <s v="USA"/>
    <s v="Debit Card"/>
    <s v="German"/>
    <x v="49"/>
    <n v="3.5"/>
    <b v="1"/>
    <x v="0"/>
    <x v="272"/>
    <x v="0"/>
    <x v="4"/>
    <x v="0"/>
  </r>
  <r>
    <n v="2593"/>
    <s v="Stephanie"/>
    <s v="12/21/2022"/>
    <s v="12/11/2024"/>
    <x v="0"/>
    <n v="311"/>
    <x v="4"/>
    <n v="5"/>
    <n v="6"/>
    <b v="0"/>
    <n v="587"/>
    <n v="140"/>
    <s v="India"/>
    <s v="PayPal"/>
    <s v="Mandarin"/>
    <x v="80"/>
    <n v="3.6"/>
    <b v="1"/>
    <x v="0"/>
    <x v="273"/>
    <x v="0"/>
    <x v="2"/>
    <x v="3"/>
  </r>
  <r>
    <n v="3951"/>
    <s v="Christina"/>
    <s v="6/26/2023"/>
    <s v="12/6/2024"/>
    <x v="1"/>
    <n v="293"/>
    <x v="2"/>
    <n v="3"/>
    <n v="6"/>
    <b v="1"/>
    <n v="158"/>
    <n v="119"/>
    <s v="India"/>
    <s v="Credit Card"/>
    <s v="Spanish"/>
    <x v="22"/>
    <n v="3.7"/>
    <b v="0"/>
    <x v="0"/>
    <x v="274"/>
    <x v="4"/>
    <x v="3"/>
    <x v="0"/>
  </r>
  <r>
    <n v="8580"/>
    <s v="Darlene"/>
    <s v="6/2/2024"/>
    <s v="12/10/2024"/>
    <x v="2"/>
    <n v="119"/>
    <x v="6"/>
    <n v="4"/>
    <n v="2"/>
    <b v="0"/>
    <n v="936"/>
    <n v="188"/>
    <s v="USA"/>
    <s v="Cryptocurrency"/>
    <s v="Mandarin"/>
    <x v="76"/>
    <n v="4.0999999999999996"/>
    <b v="1"/>
    <x v="0"/>
    <x v="186"/>
    <x v="1"/>
    <x v="1"/>
    <x v="3"/>
  </r>
  <r>
    <n v="4372"/>
    <s v="Michael"/>
    <s v="1/18/2023"/>
    <s v="12/5/2024"/>
    <x v="2"/>
    <n v="329"/>
    <x v="2"/>
    <n v="2"/>
    <n v="1"/>
    <b v="0"/>
    <n v="670"/>
    <n v="94"/>
    <s v="UK"/>
    <s v="PayPal"/>
    <s v="Hindi"/>
    <x v="47"/>
    <n v="3"/>
    <b v="0"/>
    <x v="0"/>
    <x v="275"/>
    <x v="3"/>
    <x v="0"/>
    <x v="2"/>
  </r>
  <r>
    <n v="4463"/>
    <s v="Janet"/>
    <s v="10/15/2023"/>
    <s v="11/24/2024"/>
    <x v="2"/>
    <n v="141"/>
    <x v="4"/>
    <n v="5"/>
    <n v="5"/>
    <b v="1"/>
    <n v="636"/>
    <n v="186"/>
    <s v="UK"/>
    <s v="Credit Card"/>
    <s v="Mandarin"/>
    <x v="49"/>
    <n v="3.6"/>
    <b v="0"/>
    <x v="0"/>
    <x v="276"/>
    <x v="3"/>
    <x v="2"/>
    <x v="0"/>
  </r>
  <r>
    <n v="7498"/>
    <s v="Ethan"/>
    <s v="2/9/2023"/>
    <s v="11/24/2024"/>
    <x v="1"/>
    <n v="15"/>
    <x v="3"/>
    <n v="1"/>
    <n v="3"/>
    <b v="1"/>
    <n v="700"/>
    <n v="64"/>
    <s v="Australia"/>
    <s v="Cryptocurrency"/>
    <s v="Spanish"/>
    <x v="93"/>
    <n v="4.7"/>
    <b v="0"/>
    <x v="0"/>
    <x v="277"/>
    <x v="3"/>
    <x v="1"/>
    <x v="0"/>
  </r>
  <r>
    <n v="9618"/>
    <s v="Jesse"/>
    <s v="11/17/2024"/>
    <s v="11/30/2024"/>
    <x v="1"/>
    <n v="30"/>
    <x v="5"/>
    <n v="5"/>
    <n v="4"/>
    <b v="1"/>
    <n v="310"/>
    <n v="162"/>
    <s v="Australia"/>
    <s v="Debit Card"/>
    <s v="German"/>
    <x v="55"/>
    <n v="3.1"/>
    <b v="1"/>
    <x v="0"/>
    <x v="278"/>
    <x v="2"/>
    <x v="1"/>
    <x v="1"/>
  </r>
  <r>
    <n v="1813"/>
    <s v="Phyllis"/>
    <s v="6/21/2024"/>
    <s v="11/29/2024"/>
    <x v="1"/>
    <n v="145"/>
    <x v="4"/>
    <n v="2"/>
    <n v="4"/>
    <b v="0"/>
    <n v="237"/>
    <n v="32"/>
    <s v="Australia"/>
    <s v="Cryptocurrency"/>
    <s v="French"/>
    <x v="4"/>
    <n v="4.8"/>
    <b v="0"/>
    <x v="0"/>
    <x v="279"/>
    <x v="1"/>
    <x v="3"/>
    <x v="2"/>
  </r>
  <r>
    <n v="3009"/>
    <s v="Joel"/>
    <s v="9/24/2024"/>
    <s v="12/13/2024"/>
    <x v="2"/>
    <n v="250"/>
    <x v="3"/>
    <n v="4"/>
    <n v="3"/>
    <b v="0"/>
    <n v="774"/>
    <n v="88"/>
    <s v="Australia"/>
    <s v="Debit Card"/>
    <s v="Mandarin"/>
    <x v="61"/>
    <n v="3.3"/>
    <b v="0"/>
    <x v="0"/>
    <x v="274"/>
    <x v="1"/>
    <x v="2"/>
    <x v="2"/>
  </r>
  <r>
    <n v="8210"/>
    <s v="Cynthia"/>
    <s v="1/5/2023"/>
    <s v="11/22/2024"/>
    <x v="2"/>
    <n v="243"/>
    <x v="4"/>
    <n v="2"/>
    <n v="6"/>
    <b v="1"/>
    <n v="532"/>
    <n v="110"/>
    <s v="Germany"/>
    <s v="PayPal"/>
    <s v="Spanish"/>
    <x v="59"/>
    <n v="4.7"/>
    <b v="0"/>
    <x v="0"/>
    <x v="280"/>
    <x v="0"/>
    <x v="3"/>
    <x v="3"/>
  </r>
  <r>
    <n v="8439"/>
    <s v="Craig"/>
    <s v="7/26/2023"/>
    <s v="11/21/2024"/>
    <x v="1"/>
    <n v="392"/>
    <x v="4"/>
    <n v="4"/>
    <n v="1"/>
    <b v="1"/>
    <n v="813"/>
    <n v="2"/>
    <s v="UK"/>
    <s v="Cryptocurrency"/>
    <s v="English"/>
    <x v="10"/>
    <n v="3"/>
    <b v="1"/>
    <x v="0"/>
    <x v="281"/>
    <x v="1"/>
    <x v="2"/>
    <x v="3"/>
  </r>
  <r>
    <n v="8310"/>
    <s v="Eric"/>
    <s v="5/29/2023"/>
    <s v="12/11/2024"/>
    <x v="1"/>
    <n v="389"/>
    <x v="1"/>
    <n v="5"/>
    <n v="4"/>
    <b v="0"/>
    <n v="727"/>
    <n v="26"/>
    <s v="Germany"/>
    <s v="PayPal"/>
    <s v="English"/>
    <x v="79"/>
    <n v="3.4"/>
    <b v="0"/>
    <x v="0"/>
    <x v="154"/>
    <x v="0"/>
    <x v="3"/>
    <x v="3"/>
  </r>
  <r>
    <n v="6369"/>
    <s v="Jessica"/>
    <s v="10/23/2023"/>
    <s v="11/27/2024"/>
    <x v="0"/>
    <n v="414"/>
    <x v="4"/>
    <n v="4"/>
    <n v="6"/>
    <b v="1"/>
    <n v="271"/>
    <n v="51"/>
    <s v="India"/>
    <s v="PayPal"/>
    <s v="German"/>
    <x v="39"/>
    <n v="4.3"/>
    <b v="0"/>
    <x v="0"/>
    <x v="282"/>
    <x v="1"/>
    <x v="1"/>
    <x v="1"/>
  </r>
  <r>
    <n v="5721"/>
    <s v="Jordan"/>
    <s v="6/11/2023"/>
    <s v="12/12/2024"/>
    <x v="2"/>
    <n v="415"/>
    <x v="3"/>
    <n v="2"/>
    <n v="1"/>
    <b v="0"/>
    <n v="958"/>
    <n v="192"/>
    <s v="USA"/>
    <s v="Credit Card"/>
    <s v="German"/>
    <x v="46"/>
    <n v="4.8"/>
    <b v="1"/>
    <x v="0"/>
    <x v="283"/>
    <x v="4"/>
    <x v="0"/>
    <x v="3"/>
  </r>
  <r>
    <n v="4204"/>
    <s v="Scott"/>
    <s v="11/12/2023"/>
    <s v="12/14/2024"/>
    <x v="1"/>
    <n v="494"/>
    <x v="4"/>
    <n v="5"/>
    <n v="6"/>
    <b v="1"/>
    <n v="202"/>
    <n v="163"/>
    <s v="UK"/>
    <s v="Debit Card"/>
    <s v="Spanish"/>
    <x v="47"/>
    <n v="4"/>
    <b v="1"/>
    <x v="0"/>
    <x v="284"/>
    <x v="4"/>
    <x v="0"/>
    <x v="2"/>
  </r>
  <r>
    <n v="5666"/>
    <s v="Christopher"/>
    <s v="4/22/2023"/>
    <s v="11/20/2024"/>
    <x v="0"/>
    <n v="109"/>
    <x v="1"/>
    <n v="4"/>
    <n v="4"/>
    <b v="1"/>
    <n v="899"/>
    <n v="11"/>
    <s v="UK"/>
    <s v="Credit Card"/>
    <s v="German"/>
    <x v="40"/>
    <n v="4.3"/>
    <b v="0"/>
    <x v="0"/>
    <x v="285"/>
    <x v="3"/>
    <x v="2"/>
    <x v="0"/>
  </r>
  <r>
    <n v="5943"/>
    <s v="Victoria"/>
    <s v="12/18/2023"/>
    <s v="12/7/2024"/>
    <x v="0"/>
    <n v="200"/>
    <x v="6"/>
    <n v="1"/>
    <n v="2"/>
    <b v="0"/>
    <n v="465"/>
    <n v="35"/>
    <s v="India"/>
    <s v="Cryptocurrency"/>
    <s v="Mandarin"/>
    <x v="94"/>
    <n v="4.7"/>
    <b v="1"/>
    <x v="0"/>
    <x v="286"/>
    <x v="1"/>
    <x v="4"/>
    <x v="1"/>
  </r>
  <r>
    <n v="3202"/>
    <s v="Mary"/>
    <s v="2/23/2024"/>
    <s v="12/4/2024"/>
    <x v="1"/>
    <n v="134"/>
    <x v="2"/>
    <n v="4"/>
    <n v="1"/>
    <b v="1"/>
    <n v="459"/>
    <n v="105"/>
    <s v="UK"/>
    <s v="Cryptocurrency"/>
    <s v="German"/>
    <x v="20"/>
    <n v="3.7"/>
    <b v="1"/>
    <x v="0"/>
    <x v="287"/>
    <x v="0"/>
    <x v="3"/>
    <x v="3"/>
  </r>
  <r>
    <n v="4512"/>
    <s v="Jacob"/>
    <s v="2/21/2023"/>
    <s v="11/30/2024"/>
    <x v="1"/>
    <n v="250"/>
    <x v="3"/>
    <n v="5"/>
    <n v="2"/>
    <b v="0"/>
    <n v="611"/>
    <n v="170"/>
    <s v="UK"/>
    <s v="Credit Card"/>
    <s v="English"/>
    <x v="5"/>
    <n v="3.9"/>
    <b v="0"/>
    <x v="0"/>
    <x v="288"/>
    <x v="0"/>
    <x v="1"/>
    <x v="1"/>
  </r>
  <r>
    <n v="2075"/>
    <s v="Ann"/>
    <s v="10/28/2024"/>
    <s v="12/9/2024"/>
    <x v="0"/>
    <n v="305"/>
    <x v="1"/>
    <n v="2"/>
    <n v="3"/>
    <b v="1"/>
    <n v="49"/>
    <n v="146"/>
    <s v="USA"/>
    <s v="Debit Card"/>
    <s v="Mandarin"/>
    <x v="60"/>
    <n v="4.5999999999999996"/>
    <b v="0"/>
    <x v="0"/>
    <x v="289"/>
    <x v="2"/>
    <x v="4"/>
    <x v="2"/>
  </r>
  <r>
    <n v="4057"/>
    <s v="Rachel"/>
    <s v="5/10/2024"/>
    <s v="11/28/2024"/>
    <x v="2"/>
    <n v="256"/>
    <x v="5"/>
    <n v="5"/>
    <n v="3"/>
    <b v="0"/>
    <n v="929"/>
    <n v="89"/>
    <s v="Canada"/>
    <s v="PayPal"/>
    <s v="Spanish"/>
    <x v="83"/>
    <n v="3.3"/>
    <b v="0"/>
    <x v="0"/>
    <x v="290"/>
    <x v="0"/>
    <x v="4"/>
    <x v="2"/>
  </r>
  <r>
    <n v="5537"/>
    <s v="Justin"/>
    <s v="9/12/2024"/>
    <s v="11/19/2024"/>
    <x v="1"/>
    <n v="214"/>
    <x v="3"/>
    <n v="1"/>
    <n v="3"/>
    <b v="0"/>
    <n v="39"/>
    <n v="89"/>
    <s v="Canada"/>
    <s v="Debit Card"/>
    <s v="Hindi"/>
    <x v="86"/>
    <n v="3.5"/>
    <b v="1"/>
    <x v="0"/>
    <x v="291"/>
    <x v="4"/>
    <x v="3"/>
    <x v="2"/>
  </r>
  <r>
    <n v="9520"/>
    <s v="Tina"/>
    <s v="8/5/2023"/>
    <s v="12/1/2024"/>
    <x v="1"/>
    <n v="272"/>
    <x v="6"/>
    <n v="1"/>
    <n v="2"/>
    <b v="0"/>
    <n v="520"/>
    <n v="170"/>
    <s v="Germany"/>
    <s v="PayPal"/>
    <s v="German"/>
    <x v="90"/>
    <n v="5"/>
    <b v="0"/>
    <x v="0"/>
    <x v="292"/>
    <x v="4"/>
    <x v="4"/>
    <x v="2"/>
  </r>
  <r>
    <n v="1081"/>
    <s v="Vincent"/>
    <s v="7/28/2024"/>
    <s v="11/29/2024"/>
    <x v="2"/>
    <n v="144"/>
    <x v="1"/>
    <n v="3"/>
    <n v="4"/>
    <b v="0"/>
    <n v="501"/>
    <n v="64"/>
    <s v="Canada"/>
    <s v="Debit Card"/>
    <s v="English"/>
    <x v="25"/>
    <n v="3.3"/>
    <b v="0"/>
    <x v="0"/>
    <x v="293"/>
    <x v="4"/>
    <x v="0"/>
    <x v="0"/>
  </r>
  <r>
    <n v="7621"/>
    <s v="Tina"/>
    <s v="9/6/2023"/>
    <s v="12/6/2024"/>
    <x v="0"/>
    <n v="381"/>
    <x v="1"/>
    <n v="5"/>
    <n v="6"/>
    <b v="0"/>
    <n v="593"/>
    <n v="46"/>
    <s v="Australia"/>
    <s v="Debit Card"/>
    <s v="English"/>
    <x v="95"/>
    <n v="4.5999999999999996"/>
    <b v="1"/>
    <x v="0"/>
    <x v="294"/>
    <x v="4"/>
    <x v="4"/>
    <x v="1"/>
  </r>
  <r>
    <n v="4558"/>
    <s v="Leah"/>
    <s v="1/18/2023"/>
    <s v="11/20/2024"/>
    <x v="1"/>
    <n v="292"/>
    <x v="1"/>
    <n v="4"/>
    <n v="2"/>
    <b v="1"/>
    <n v="109"/>
    <n v="68"/>
    <s v="Germany"/>
    <s v="Credit Card"/>
    <s v="English"/>
    <x v="49"/>
    <n v="4.3"/>
    <b v="0"/>
    <x v="0"/>
    <x v="295"/>
    <x v="3"/>
    <x v="4"/>
    <x v="1"/>
  </r>
  <r>
    <n v="6628"/>
    <s v="Richard"/>
    <s v="3/28/2023"/>
    <s v="12/15/2024"/>
    <x v="1"/>
    <n v="358"/>
    <x v="6"/>
    <n v="4"/>
    <n v="3"/>
    <b v="0"/>
    <n v="472"/>
    <n v="65"/>
    <s v="India"/>
    <s v="Debit Card"/>
    <s v="Spanish"/>
    <x v="92"/>
    <n v="4"/>
    <b v="0"/>
    <x v="0"/>
    <x v="296"/>
    <x v="0"/>
    <x v="3"/>
    <x v="1"/>
  </r>
  <r>
    <n v="7643"/>
    <s v="Cindy"/>
    <s v="7/10/2024"/>
    <s v="12/3/2024"/>
    <x v="2"/>
    <n v="426"/>
    <x v="2"/>
    <n v="1"/>
    <n v="6"/>
    <b v="1"/>
    <n v="229"/>
    <n v="120"/>
    <s v="USA"/>
    <s v="PayPal"/>
    <s v="French"/>
    <x v="11"/>
    <n v="3.3"/>
    <b v="1"/>
    <x v="0"/>
    <x v="297"/>
    <x v="0"/>
    <x v="4"/>
    <x v="2"/>
  </r>
  <r>
    <n v="4709"/>
    <s v="Gary"/>
    <s v="9/22/2023"/>
    <s v="11/24/2024"/>
    <x v="1"/>
    <n v="474"/>
    <x v="5"/>
    <n v="5"/>
    <n v="1"/>
    <b v="0"/>
    <n v="487"/>
    <n v="107"/>
    <s v="Australia"/>
    <s v="Debit Card"/>
    <s v="German"/>
    <x v="29"/>
    <n v="4"/>
    <b v="0"/>
    <x v="0"/>
    <x v="298"/>
    <x v="1"/>
    <x v="3"/>
    <x v="0"/>
  </r>
  <r>
    <n v="8408"/>
    <s v="Emily"/>
    <s v="7/28/2023"/>
    <s v="12/12/2024"/>
    <x v="0"/>
    <n v="286"/>
    <x v="3"/>
    <n v="2"/>
    <n v="5"/>
    <b v="1"/>
    <n v="543"/>
    <n v="16"/>
    <s v="USA"/>
    <s v="Credit Card"/>
    <s v="Mandarin"/>
    <x v="39"/>
    <n v="3.7"/>
    <b v="1"/>
    <x v="0"/>
    <x v="299"/>
    <x v="0"/>
    <x v="0"/>
    <x v="3"/>
  </r>
  <r>
    <n v="3530"/>
    <s v="Lindsey"/>
    <s v="10/10/2024"/>
    <s v="12/6/2024"/>
    <x v="2"/>
    <n v="498"/>
    <x v="1"/>
    <n v="5"/>
    <n v="6"/>
    <b v="0"/>
    <n v="105"/>
    <n v="35"/>
    <s v="India"/>
    <s v="Debit Card"/>
    <s v="English"/>
    <x v="65"/>
    <n v="3.9"/>
    <b v="1"/>
    <x v="0"/>
    <x v="300"/>
    <x v="1"/>
    <x v="1"/>
    <x v="0"/>
  </r>
  <r>
    <n v="3779"/>
    <s v="Brandon"/>
    <s v="6/21/2024"/>
    <s v="12/15/2024"/>
    <x v="1"/>
    <n v="32"/>
    <x v="1"/>
    <n v="2"/>
    <n v="4"/>
    <b v="0"/>
    <n v="334"/>
    <n v="151"/>
    <s v="UK"/>
    <s v="Cryptocurrency"/>
    <s v="Spanish"/>
    <x v="51"/>
    <n v="3.4"/>
    <b v="0"/>
    <x v="0"/>
    <x v="301"/>
    <x v="4"/>
    <x v="1"/>
    <x v="1"/>
  </r>
  <r>
    <n v="8564"/>
    <s v="Lynn"/>
    <s v="4/17/2023"/>
    <s v="12/1/2024"/>
    <x v="0"/>
    <n v="84"/>
    <x v="6"/>
    <n v="1"/>
    <n v="2"/>
    <b v="1"/>
    <n v="871"/>
    <n v="187"/>
    <s v="USA"/>
    <s v="Debit Card"/>
    <s v="Mandarin"/>
    <x v="41"/>
    <n v="4.5"/>
    <b v="1"/>
    <x v="0"/>
    <x v="302"/>
    <x v="0"/>
    <x v="3"/>
    <x v="0"/>
  </r>
  <r>
    <n v="8731"/>
    <s v="Jonathan"/>
    <s v="12/31/2023"/>
    <s v="12/2/2024"/>
    <x v="2"/>
    <n v="210"/>
    <x v="6"/>
    <n v="5"/>
    <n v="5"/>
    <b v="0"/>
    <n v="206"/>
    <n v="194"/>
    <s v="Canada"/>
    <s v="PayPal"/>
    <s v="Hindi"/>
    <x v="12"/>
    <n v="3.9"/>
    <b v="0"/>
    <x v="0"/>
    <x v="303"/>
    <x v="0"/>
    <x v="3"/>
    <x v="1"/>
  </r>
  <r>
    <n v="5000"/>
    <s v="Natalie"/>
    <s v="2/15/2023"/>
    <s v="11/24/2024"/>
    <x v="2"/>
    <n v="231"/>
    <x v="4"/>
    <n v="3"/>
    <n v="5"/>
    <b v="1"/>
    <n v="701"/>
    <n v="173"/>
    <s v="India"/>
    <s v="Credit Card"/>
    <s v="German"/>
    <x v="15"/>
    <n v="3.4"/>
    <b v="1"/>
    <x v="0"/>
    <x v="304"/>
    <x v="0"/>
    <x v="2"/>
    <x v="2"/>
  </r>
  <r>
    <n v="3882"/>
    <s v="Michelle"/>
    <s v="12/1/2024"/>
    <s v="12/15/2024"/>
    <x v="2"/>
    <n v="246"/>
    <x v="1"/>
    <n v="3"/>
    <n v="3"/>
    <b v="0"/>
    <n v="505"/>
    <n v="129"/>
    <s v="Canada"/>
    <s v="Credit Card"/>
    <s v="English"/>
    <x v="45"/>
    <n v="4.9000000000000004"/>
    <b v="0"/>
    <x v="0"/>
    <x v="305"/>
    <x v="3"/>
    <x v="2"/>
    <x v="1"/>
  </r>
  <r>
    <n v="4551"/>
    <s v="Gabriel"/>
    <s v="1/19/2024"/>
    <s v="11/19/2024"/>
    <x v="1"/>
    <n v="174"/>
    <x v="6"/>
    <n v="1"/>
    <n v="6"/>
    <b v="1"/>
    <n v="239"/>
    <n v="175"/>
    <s v="USA"/>
    <s v="Credit Card"/>
    <s v="English"/>
    <x v="15"/>
    <n v="3.7"/>
    <b v="0"/>
    <x v="0"/>
    <x v="306"/>
    <x v="4"/>
    <x v="2"/>
    <x v="2"/>
  </r>
  <r>
    <n v="7970"/>
    <s v="Scott"/>
    <s v="7/21/2023"/>
    <s v="11/19/2024"/>
    <x v="2"/>
    <n v="298"/>
    <x v="5"/>
    <n v="3"/>
    <n v="1"/>
    <b v="1"/>
    <n v="115"/>
    <n v="168"/>
    <s v="Germany"/>
    <s v="PayPal"/>
    <s v="Hindi"/>
    <x v="21"/>
    <n v="3"/>
    <b v="0"/>
    <x v="0"/>
    <x v="307"/>
    <x v="0"/>
    <x v="4"/>
    <x v="2"/>
  </r>
  <r>
    <n v="2466"/>
    <s v="Heidi"/>
    <s v="10/29/2024"/>
    <s v="12/3/2024"/>
    <x v="1"/>
    <n v="344"/>
    <x v="3"/>
    <n v="5"/>
    <n v="2"/>
    <b v="0"/>
    <n v="142"/>
    <n v="113"/>
    <s v="USA"/>
    <s v="PayPal"/>
    <s v="German"/>
    <x v="90"/>
    <n v="4.5999999999999996"/>
    <b v="1"/>
    <x v="0"/>
    <x v="308"/>
    <x v="3"/>
    <x v="1"/>
    <x v="3"/>
  </r>
  <r>
    <n v="1303"/>
    <s v="Ashley"/>
    <s v="6/17/2023"/>
    <s v="12/4/2024"/>
    <x v="1"/>
    <n v="264"/>
    <x v="6"/>
    <n v="2"/>
    <n v="1"/>
    <b v="1"/>
    <n v="744"/>
    <n v="33"/>
    <s v="Australia"/>
    <s v="Cryptocurrency"/>
    <s v="English"/>
    <x v="94"/>
    <n v="4.9000000000000004"/>
    <b v="1"/>
    <x v="0"/>
    <x v="309"/>
    <x v="1"/>
    <x v="1"/>
    <x v="1"/>
  </r>
  <r>
    <n v="9832"/>
    <s v="Danielle"/>
    <s v="12/21/2022"/>
    <s v="11/21/2024"/>
    <x v="0"/>
    <n v="380"/>
    <x v="1"/>
    <n v="2"/>
    <n v="5"/>
    <b v="1"/>
    <n v="820"/>
    <n v="17"/>
    <s v="Australia"/>
    <s v="PayPal"/>
    <s v="French"/>
    <x v="67"/>
    <n v="3"/>
    <b v="0"/>
    <x v="0"/>
    <x v="310"/>
    <x v="3"/>
    <x v="1"/>
    <x v="1"/>
  </r>
  <r>
    <n v="3618"/>
    <s v="Paul"/>
    <s v="2/3/2024"/>
    <s v="12/3/2024"/>
    <x v="1"/>
    <n v="160"/>
    <x v="0"/>
    <n v="2"/>
    <n v="1"/>
    <b v="0"/>
    <n v="940"/>
    <n v="50"/>
    <s v="Australia"/>
    <s v="Cryptocurrency"/>
    <s v="German"/>
    <x v="5"/>
    <n v="3"/>
    <b v="0"/>
    <x v="0"/>
    <x v="311"/>
    <x v="1"/>
    <x v="4"/>
    <x v="0"/>
  </r>
  <r>
    <n v="7424"/>
    <s v="Lisa"/>
    <s v="8/8/2023"/>
    <s v="12/13/2024"/>
    <x v="0"/>
    <n v="55"/>
    <x v="5"/>
    <n v="4"/>
    <n v="6"/>
    <b v="1"/>
    <n v="135"/>
    <n v="138"/>
    <s v="Germany"/>
    <s v="Credit Card"/>
    <s v="French"/>
    <x v="78"/>
    <n v="3.4"/>
    <b v="0"/>
    <x v="0"/>
    <x v="312"/>
    <x v="4"/>
    <x v="3"/>
    <x v="1"/>
  </r>
  <r>
    <n v="8414"/>
    <s v="Lisa"/>
    <s v="1/13/2024"/>
    <s v="11/22/2024"/>
    <x v="1"/>
    <n v="70"/>
    <x v="1"/>
    <n v="2"/>
    <n v="3"/>
    <b v="1"/>
    <n v="803"/>
    <n v="51"/>
    <s v="India"/>
    <s v="Cryptocurrency"/>
    <s v="Mandarin"/>
    <x v="50"/>
    <n v="3.8"/>
    <b v="0"/>
    <x v="0"/>
    <x v="313"/>
    <x v="3"/>
    <x v="4"/>
    <x v="3"/>
  </r>
  <r>
    <n v="5688"/>
    <s v="Ashley"/>
    <s v="9/27/2024"/>
    <s v="11/30/2024"/>
    <x v="0"/>
    <n v="256"/>
    <x v="1"/>
    <n v="3"/>
    <n v="3"/>
    <b v="0"/>
    <n v="322"/>
    <n v="199"/>
    <s v="Canada"/>
    <s v="Credit Card"/>
    <s v="English"/>
    <x v="15"/>
    <n v="4.5"/>
    <b v="0"/>
    <x v="0"/>
    <x v="314"/>
    <x v="0"/>
    <x v="3"/>
    <x v="2"/>
  </r>
  <r>
    <n v="2062"/>
    <s v="Darren"/>
    <s v="6/24/2024"/>
    <s v="11/24/2024"/>
    <x v="2"/>
    <n v="436"/>
    <x v="3"/>
    <n v="5"/>
    <n v="6"/>
    <b v="1"/>
    <n v="424"/>
    <n v="111"/>
    <s v="France"/>
    <s v="Credit Card"/>
    <s v="German"/>
    <x v="61"/>
    <n v="3.5"/>
    <b v="1"/>
    <x v="0"/>
    <x v="315"/>
    <x v="2"/>
    <x v="3"/>
    <x v="0"/>
  </r>
  <r>
    <n v="5031"/>
    <s v="Bethany"/>
    <s v="8/4/2023"/>
    <s v="11/27/2024"/>
    <x v="0"/>
    <n v="394"/>
    <x v="0"/>
    <n v="2"/>
    <n v="6"/>
    <b v="1"/>
    <n v="60"/>
    <n v="159"/>
    <s v="UK"/>
    <s v="PayPal"/>
    <s v="German"/>
    <x v="82"/>
    <n v="3"/>
    <b v="1"/>
    <x v="0"/>
    <x v="316"/>
    <x v="1"/>
    <x v="2"/>
    <x v="0"/>
  </r>
  <r>
    <n v="1162"/>
    <s v="Steven"/>
    <s v="1/28/2023"/>
    <s v="11/29/2024"/>
    <x v="2"/>
    <n v="131"/>
    <x v="2"/>
    <n v="3"/>
    <n v="3"/>
    <b v="0"/>
    <n v="865"/>
    <n v="8"/>
    <s v="India"/>
    <s v="Debit Card"/>
    <s v="Spanish"/>
    <x v="18"/>
    <n v="4.5999999999999996"/>
    <b v="0"/>
    <x v="0"/>
    <x v="317"/>
    <x v="2"/>
    <x v="3"/>
    <x v="3"/>
  </r>
  <r>
    <n v="6564"/>
    <s v="James"/>
    <s v="10/23/2023"/>
    <s v="12/7/2024"/>
    <x v="1"/>
    <n v="98"/>
    <x v="1"/>
    <n v="5"/>
    <n v="2"/>
    <b v="1"/>
    <n v="526"/>
    <n v="144"/>
    <s v="USA"/>
    <s v="Debit Card"/>
    <s v="English"/>
    <x v="95"/>
    <n v="3.9"/>
    <b v="1"/>
    <x v="0"/>
    <x v="318"/>
    <x v="3"/>
    <x v="1"/>
    <x v="3"/>
  </r>
  <r>
    <n v="9298"/>
    <s v="Christine"/>
    <s v="6/2/2024"/>
    <s v="12/4/2024"/>
    <x v="1"/>
    <n v="276"/>
    <x v="5"/>
    <n v="5"/>
    <n v="4"/>
    <b v="0"/>
    <n v="389"/>
    <n v="177"/>
    <s v="France"/>
    <s v="PayPal"/>
    <s v="English"/>
    <x v="96"/>
    <n v="4.3"/>
    <b v="0"/>
    <x v="0"/>
    <x v="319"/>
    <x v="4"/>
    <x v="4"/>
    <x v="1"/>
  </r>
  <r>
    <n v="4216"/>
    <s v="Beth"/>
    <s v="3/14/2024"/>
    <s v="11/19/2024"/>
    <x v="1"/>
    <n v="251"/>
    <x v="0"/>
    <n v="3"/>
    <n v="3"/>
    <b v="0"/>
    <n v="922"/>
    <n v="106"/>
    <s v="Australia"/>
    <s v="Debit Card"/>
    <s v="Hindi"/>
    <x v="2"/>
    <n v="4.3"/>
    <b v="1"/>
    <x v="0"/>
    <x v="320"/>
    <x v="0"/>
    <x v="1"/>
    <x v="0"/>
  </r>
  <r>
    <n v="3677"/>
    <s v="Rebecca"/>
    <s v="3/8/2023"/>
    <s v="11/29/2024"/>
    <x v="0"/>
    <n v="233"/>
    <x v="2"/>
    <n v="4"/>
    <n v="2"/>
    <b v="1"/>
    <n v="485"/>
    <n v="37"/>
    <s v="Canada"/>
    <s v="PayPal"/>
    <s v="Mandarin"/>
    <x v="3"/>
    <n v="3.4"/>
    <b v="1"/>
    <x v="0"/>
    <x v="321"/>
    <x v="0"/>
    <x v="1"/>
    <x v="3"/>
  </r>
  <r>
    <n v="8453"/>
    <s v="Eric"/>
    <s v="5/17/2024"/>
    <s v="11/27/2024"/>
    <x v="1"/>
    <n v="136"/>
    <x v="6"/>
    <n v="2"/>
    <n v="5"/>
    <b v="1"/>
    <n v="112"/>
    <n v="181"/>
    <s v="India"/>
    <s v="Cryptocurrency"/>
    <s v="Hindi"/>
    <x v="48"/>
    <n v="3.6"/>
    <b v="0"/>
    <x v="0"/>
    <x v="322"/>
    <x v="3"/>
    <x v="2"/>
    <x v="2"/>
  </r>
  <r>
    <n v="6231"/>
    <s v="Nicole"/>
    <s v="1/24/2023"/>
    <s v="12/7/2024"/>
    <x v="2"/>
    <n v="248"/>
    <x v="4"/>
    <n v="1"/>
    <n v="6"/>
    <b v="0"/>
    <n v="181"/>
    <n v="13"/>
    <s v="France"/>
    <s v="Credit Card"/>
    <s v="Spanish"/>
    <x v="80"/>
    <n v="4.9000000000000004"/>
    <b v="1"/>
    <x v="0"/>
    <x v="323"/>
    <x v="3"/>
    <x v="3"/>
    <x v="0"/>
  </r>
  <r>
    <n v="1481"/>
    <s v="Mary"/>
    <s v="2/20/2023"/>
    <s v="12/1/2024"/>
    <x v="0"/>
    <n v="180"/>
    <x v="3"/>
    <n v="3"/>
    <n v="4"/>
    <b v="0"/>
    <n v="936"/>
    <n v="166"/>
    <s v="UK"/>
    <s v="Debit Card"/>
    <s v="English"/>
    <x v="5"/>
    <n v="4.9000000000000004"/>
    <b v="1"/>
    <x v="0"/>
    <x v="324"/>
    <x v="0"/>
    <x v="3"/>
    <x v="2"/>
  </r>
  <r>
    <n v="7400"/>
    <s v="Allen"/>
    <s v="5/9/2024"/>
    <s v="12/15/2024"/>
    <x v="1"/>
    <n v="254"/>
    <x v="0"/>
    <n v="4"/>
    <n v="1"/>
    <b v="1"/>
    <n v="406"/>
    <n v="47"/>
    <s v="Australia"/>
    <s v="Debit Card"/>
    <s v="Mandarin"/>
    <x v="78"/>
    <n v="3.6"/>
    <b v="0"/>
    <x v="0"/>
    <x v="325"/>
    <x v="1"/>
    <x v="3"/>
    <x v="0"/>
  </r>
  <r>
    <n v="7447"/>
    <s v="Stephanie"/>
    <s v="5/31/2023"/>
    <s v="11/20/2024"/>
    <x v="0"/>
    <n v="108"/>
    <x v="1"/>
    <n v="2"/>
    <n v="1"/>
    <b v="0"/>
    <n v="717"/>
    <n v="84"/>
    <s v="Germany"/>
    <s v="PayPal"/>
    <s v="Hindi"/>
    <x v="45"/>
    <n v="3.9"/>
    <b v="0"/>
    <x v="0"/>
    <x v="326"/>
    <x v="2"/>
    <x v="0"/>
    <x v="0"/>
  </r>
  <r>
    <n v="4597"/>
    <s v="Sarah"/>
    <s v="8/10/2024"/>
    <s v="12/13/2024"/>
    <x v="0"/>
    <n v="183"/>
    <x v="3"/>
    <n v="4"/>
    <n v="5"/>
    <b v="0"/>
    <n v="833"/>
    <n v="154"/>
    <s v="France"/>
    <s v="PayPal"/>
    <s v="German"/>
    <x v="63"/>
    <n v="3.9"/>
    <b v="0"/>
    <x v="0"/>
    <x v="327"/>
    <x v="4"/>
    <x v="0"/>
    <x v="1"/>
  </r>
  <r>
    <n v="3173"/>
    <s v="Aaron"/>
    <s v="9/25/2024"/>
    <s v="12/9/2024"/>
    <x v="0"/>
    <n v="53"/>
    <x v="2"/>
    <n v="2"/>
    <n v="4"/>
    <b v="1"/>
    <n v="304"/>
    <n v="49"/>
    <s v="France"/>
    <s v="Cryptocurrency"/>
    <s v="English"/>
    <x v="10"/>
    <n v="4.3"/>
    <b v="0"/>
    <x v="0"/>
    <x v="328"/>
    <x v="1"/>
    <x v="1"/>
    <x v="1"/>
  </r>
  <r>
    <n v="9514"/>
    <s v="Veronica"/>
    <s v="6/6/2023"/>
    <s v="12/10/2024"/>
    <x v="0"/>
    <n v="120"/>
    <x v="4"/>
    <n v="3"/>
    <n v="3"/>
    <b v="1"/>
    <n v="802"/>
    <n v="31"/>
    <s v="UK"/>
    <s v="Debit Card"/>
    <s v="Hindi"/>
    <x v="88"/>
    <n v="4"/>
    <b v="1"/>
    <x v="0"/>
    <x v="329"/>
    <x v="3"/>
    <x v="1"/>
    <x v="1"/>
  </r>
  <r>
    <n v="4985"/>
    <s v="Michael"/>
    <s v="8/11/2023"/>
    <s v="12/1/2024"/>
    <x v="0"/>
    <n v="118"/>
    <x v="2"/>
    <n v="5"/>
    <n v="4"/>
    <b v="0"/>
    <n v="522"/>
    <n v="160"/>
    <s v="UK"/>
    <s v="Cryptocurrency"/>
    <s v="Mandarin"/>
    <x v="43"/>
    <n v="4.0999999999999996"/>
    <b v="1"/>
    <x v="0"/>
    <x v="330"/>
    <x v="1"/>
    <x v="2"/>
    <x v="0"/>
  </r>
  <r>
    <n v="4486"/>
    <s v="Craig"/>
    <s v="1/5/2024"/>
    <s v="12/13/2024"/>
    <x v="0"/>
    <n v="113"/>
    <x v="1"/>
    <n v="1"/>
    <n v="1"/>
    <b v="0"/>
    <n v="177"/>
    <n v="3"/>
    <s v="Australia"/>
    <s v="Cryptocurrency"/>
    <s v="English"/>
    <x v="1"/>
    <n v="4.8"/>
    <b v="0"/>
    <x v="0"/>
    <x v="331"/>
    <x v="1"/>
    <x v="4"/>
    <x v="0"/>
  </r>
  <r>
    <n v="8756"/>
    <s v="Jessica"/>
    <s v="12/22/2023"/>
    <s v="12/9/2024"/>
    <x v="0"/>
    <n v="138"/>
    <x v="1"/>
    <n v="3"/>
    <n v="2"/>
    <b v="1"/>
    <n v="811"/>
    <n v="37"/>
    <s v="Australia"/>
    <s v="Debit Card"/>
    <s v="Mandarin"/>
    <x v="58"/>
    <n v="3.6"/>
    <b v="0"/>
    <x v="0"/>
    <x v="332"/>
    <x v="0"/>
    <x v="0"/>
    <x v="1"/>
  </r>
  <r>
    <n v="9121"/>
    <s v="Denise"/>
    <s v="6/18/2023"/>
    <s v="12/12/2024"/>
    <x v="0"/>
    <n v="178"/>
    <x v="4"/>
    <n v="1"/>
    <n v="4"/>
    <b v="0"/>
    <n v="239"/>
    <n v="126"/>
    <s v="Canada"/>
    <s v="Cryptocurrency"/>
    <s v="English"/>
    <x v="89"/>
    <n v="3.9"/>
    <b v="0"/>
    <x v="0"/>
    <x v="333"/>
    <x v="3"/>
    <x v="3"/>
    <x v="1"/>
  </r>
  <r>
    <n v="6471"/>
    <s v="Jennifer"/>
    <s v="12/28/2023"/>
    <s v="11/25/2024"/>
    <x v="0"/>
    <n v="105"/>
    <x v="5"/>
    <n v="4"/>
    <n v="3"/>
    <b v="1"/>
    <n v="49"/>
    <n v="71"/>
    <s v="Australia"/>
    <s v="Credit Card"/>
    <s v="French"/>
    <x v="39"/>
    <n v="3.6"/>
    <b v="0"/>
    <x v="0"/>
    <x v="334"/>
    <x v="1"/>
    <x v="3"/>
    <x v="3"/>
  </r>
  <r>
    <n v="6601"/>
    <s v="Larry"/>
    <s v="5/23/2023"/>
    <s v="12/18/2024"/>
    <x v="0"/>
    <n v="283"/>
    <x v="0"/>
    <n v="1"/>
    <n v="5"/>
    <b v="1"/>
    <n v="407"/>
    <n v="15"/>
    <s v="France"/>
    <s v="Debit Card"/>
    <s v="French"/>
    <x v="8"/>
    <n v="3.1"/>
    <b v="1"/>
    <x v="0"/>
    <x v="335"/>
    <x v="2"/>
    <x v="4"/>
    <x v="3"/>
  </r>
  <r>
    <n v="4340"/>
    <s v="Makayla"/>
    <s v="3/18/2023"/>
    <s v="12/7/2024"/>
    <x v="2"/>
    <n v="154"/>
    <x v="2"/>
    <n v="4"/>
    <n v="5"/>
    <b v="1"/>
    <n v="804"/>
    <n v="106"/>
    <s v="UK"/>
    <s v="PayPal"/>
    <s v="English"/>
    <x v="22"/>
    <n v="4.8"/>
    <b v="0"/>
    <x v="0"/>
    <x v="336"/>
    <x v="3"/>
    <x v="4"/>
    <x v="0"/>
  </r>
  <r>
    <n v="5112"/>
    <s v="Juan"/>
    <s v="11/5/2024"/>
    <s v="12/14/2024"/>
    <x v="2"/>
    <n v="240"/>
    <x v="4"/>
    <n v="2"/>
    <n v="6"/>
    <b v="1"/>
    <n v="564"/>
    <n v="121"/>
    <s v="USA"/>
    <s v="Cryptocurrency"/>
    <s v="Hindi"/>
    <x v="42"/>
    <n v="3.5"/>
    <b v="1"/>
    <x v="0"/>
    <x v="337"/>
    <x v="2"/>
    <x v="1"/>
    <x v="1"/>
  </r>
  <r>
    <n v="5700"/>
    <s v="Gregory"/>
    <s v="5/26/2023"/>
    <s v="12/9/2024"/>
    <x v="1"/>
    <n v="29"/>
    <x v="2"/>
    <n v="1"/>
    <n v="5"/>
    <b v="1"/>
    <n v="625"/>
    <n v="165"/>
    <s v="France"/>
    <s v="Credit Card"/>
    <s v="Spanish"/>
    <x v="81"/>
    <n v="4.3"/>
    <b v="0"/>
    <x v="0"/>
    <x v="338"/>
    <x v="3"/>
    <x v="2"/>
    <x v="3"/>
  </r>
  <r>
    <n v="8617"/>
    <s v="Ashley"/>
    <s v="10/14/2024"/>
    <s v="12/11/2024"/>
    <x v="2"/>
    <n v="202"/>
    <x v="5"/>
    <n v="1"/>
    <n v="2"/>
    <b v="1"/>
    <n v="260"/>
    <n v="53"/>
    <s v="Australia"/>
    <s v="Cryptocurrency"/>
    <s v="English"/>
    <x v="44"/>
    <n v="3.9"/>
    <b v="1"/>
    <x v="0"/>
    <x v="339"/>
    <x v="3"/>
    <x v="4"/>
    <x v="1"/>
  </r>
  <r>
    <n v="9149"/>
    <s v="Angelica"/>
    <s v="1/5/2023"/>
    <s v="12/17/2024"/>
    <x v="2"/>
    <n v="348"/>
    <x v="3"/>
    <n v="2"/>
    <n v="6"/>
    <b v="1"/>
    <n v="378"/>
    <n v="56"/>
    <s v="Australia"/>
    <s v="Debit Card"/>
    <s v="Spanish"/>
    <x v="87"/>
    <n v="4.5"/>
    <b v="1"/>
    <x v="0"/>
    <x v="340"/>
    <x v="2"/>
    <x v="2"/>
    <x v="3"/>
  </r>
  <r>
    <n v="8651"/>
    <s v="Dawn"/>
    <s v="8/19/2024"/>
    <s v="11/26/2024"/>
    <x v="2"/>
    <n v="380"/>
    <x v="6"/>
    <n v="5"/>
    <n v="5"/>
    <b v="0"/>
    <n v="334"/>
    <n v="175"/>
    <s v="France"/>
    <s v="Credit Card"/>
    <s v="German"/>
    <x v="1"/>
    <n v="3.1"/>
    <b v="0"/>
    <x v="0"/>
    <x v="341"/>
    <x v="4"/>
    <x v="4"/>
    <x v="0"/>
  </r>
  <r>
    <n v="1495"/>
    <s v="Timothy"/>
    <s v="8/19/2024"/>
    <s v="11/22/2024"/>
    <x v="2"/>
    <n v="254"/>
    <x v="6"/>
    <n v="3"/>
    <n v="2"/>
    <b v="0"/>
    <n v="544"/>
    <n v="89"/>
    <s v="France"/>
    <s v="Debit Card"/>
    <s v="English"/>
    <x v="28"/>
    <n v="3.1"/>
    <b v="0"/>
    <x v="0"/>
    <x v="342"/>
    <x v="0"/>
    <x v="1"/>
    <x v="0"/>
  </r>
  <r>
    <n v="7359"/>
    <s v="Kevin"/>
    <s v="3/20/2023"/>
    <s v="12/17/2024"/>
    <x v="2"/>
    <n v="477"/>
    <x v="0"/>
    <n v="2"/>
    <n v="3"/>
    <b v="1"/>
    <n v="899"/>
    <n v="97"/>
    <s v="USA"/>
    <s v="Credit Card"/>
    <s v="English"/>
    <x v="19"/>
    <n v="4.7"/>
    <b v="1"/>
    <x v="0"/>
    <x v="32"/>
    <x v="3"/>
    <x v="3"/>
    <x v="2"/>
  </r>
  <r>
    <n v="6525"/>
    <s v="Paul"/>
    <s v="1/25/2023"/>
    <s v="11/22/2024"/>
    <x v="2"/>
    <n v="385"/>
    <x v="5"/>
    <n v="3"/>
    <n v="1"/>
    <b v="0"/>
    <n v="807"/>
    <n v="188"/>
    <s v="USA"/>
    <s v="Credit Card"/>
    <s v="French"/>
    <x v="20"/>
    <n v="3.4"/>
    <b v="0"/>
    <x v="0"/>
    <x v="343"/>
    <x v="4"/>
    <x v="0"/>
    <x v="3"/>
  </r>
  <r>
    <n v="7207"/>
    <s v="Christina"/>
    <s v="8/19/2024"/>
    <s v="12/17/2024"/>
    <x v="0"/>
    <n v="336"/>
    <x v="2"/>
    <n v="1"/>
    <n v="2"/>
    <b v="0"/>
    <n v="235"/>
    <n v="25"/>
    <s v="Australia"/>
    <s v="Credit Card"/>
    <s v="French"/>
    <x v="97"/>
    <n v="3.9"/>
    <b v="0"/>
    <x v="0"/>
    <x v="344"/>
    <x v="3"/>
    <x v="0"/>
    <x v="0"/>
  </r>
  <r>
    <n v="2361"/>
    <s v="Karen"/>
    <s v="3/18/2023"/>
    <s v="11/25/2024"/>
    <x v="2"/>
    <n v="171"/>
    <x v="0"/>
    <n v="2"/>
    <n v="3"/>
    <b v="0"/>
    <n v="763"/>
    <n v="16"/>
    <s v="UK"/>
    <s v="PayPal"/>
    <s v="Spanish"/>
    <x v="71"/>
    <n v="3.4"/>
    <b v="1"/>
    <x v="0"/>
    <x v="238"/>
    <x v="4"/>
    <x v="1"/>
    <x v="1"/>
  </r>
  <r>
    <n v="8766"/>
    <s v="Anna"/>
    <s v="9/29/2023"/>
    <s v="11/27/2024"/>
    <x v="2"/>
    <n v="33"/>
    <x v="3"/>
    <n v="1"/>
    <n v="4"/>
    <b v="1"/>
    <n v="475"/>
    <n v="151"/>
    <s v="Canada"/>
    <s v="Credit Card"/>
    <s v="French"/>
    <x v="88"/>
    <n v="4.7"/>
    <b v="1"/>
    <x v="0"/>
    <x v="345"/>
    <x v="2"/>
    <x v="3"/>
    <x v="0"/>
  </r>
  <r>
    <n v="7236"/>
    <s v="Mary"/>
    <s v="4/13/2024"/>
    <s v="12/10/2024"/>
    <x v="0"/>
    <n v="193"/>
    <x v="6"/>
    <n v="3"/>
    <n v="6"/>
    <b v="1"/>
    <n v="453"/>
    <n v="113"/>
    <s v="UK"/>
    <s v="Cryptocurrency"/>
    <s v="French"/>
    <x v="98"/>
    <n v="3.5"/>
    <b v="1"/>
    <x v="0"/>
    <x v="346"/>
    <x v="3"/>
    <x v="1"/>
    <x v="1"/>
  </r>
  <r>
    <n v="8605"/>
    <s v="Jessica"/>
    <s v="5/31/2023"/>
    <s v="12/1/2024"/>
    <x v="1"/>
    <n v="153"/>
    <x v="4"/>
    <n v="2"/>
    <n v="2"/>
    <b v="1"/>
    <n v="40"/>
    <n v="106"/>
    <s v="India"/>
    <s v="Debit Card"/>
    <s v="French"/>
    <x v="52"/>
    <n v="4.4000000000000004"/>
    <b v="1"/>
    <x v="0"/>
    <x v="347"/>
    <x v="4"/>
    <x v="1"/>
    <x v="3"/>
  </r>
  <r>
    <n v="1055"/>
    <s v="Taylor"/>
    <s v="2/20/2023"/>
    <s v="12/12/2024"/>
    <x v="2"/>
    <n v="140"/>
    <x v="4"/>
    <n v="5"/>
    <n v="5"/>
    <b v="1"/>
    <n v="112"/>
    <n v="30"/>
    <s v="France"/>
    <s v="Credit Card"/>
    <s v="Hindi"/>
    <x v="22"/>
    <n v="3.1"/>
    <b v="1"/>
    <x v="0"/>
    <x v="348"/>
    <x v="1"/>
    <x v="0"/>
    <x v="1"/>
  </r>
  <r>
    <n v="7986"/>
    <s v="Douglas"/>
    <s v="1/23/2023"/>
    <s v="12/10/2024"/>
    <x v="2"/>
    <n v="196"/>
    <x v="5"/>
    <n v="2"/>
    <n v="2"/>
    <b v="1"/>
    <n v="102"/>
    <n v="66"/>
    <s v="Australia"/>
    <s v="Cryptocurrency"/>
    <s v="Spanish"/>
    <x v="17"/>
    <n v="3.7"/>
    <b v="0"/>
    <x v="0"/>
    <x v="349"/>
    <x v="4"/>
    <x v="3"/>
    <x v="3"/>
  </r>
  <r>
    <n v="6170"/>
    <s v="Sarah"/>
    <s v="6/21/2024"/>
    <s v="11/22/2024"/>
    <x v="2"/>
    <n v="298"/>
    <x v="4"/>
    <n v="5"/>
    <n v="1"/>
    <b v="1"/>
    <n v="943"/>
    <n v="187"/>
    <s v="UK"/>
    <s v="Cryptocurrency"/>
    <s v="Spanish"/>
    <x v="22"/>
    <n v="3.7"/>
    <b v="0"/>
    <x v="0"/>
    <x v="350"/>
    <x v="1"/>
    <x v="3"/>
    <x v="0"/>
  </r>
  <r>
    <n v="7172"/>
    <s v="Felicia"/>
    <s v="7/9/2023"/>
    <s v="11/22/2024"/>
    <x v="1"/>
    <n v="477"/>
    <x v="3"/>
    <n v="5"/>
    <n v="4"/>
    <b v="0"/>
    <n v="426"/>
    <n v="137"/>
    <s v="France"/>
    <s v="Credit Card"/>
    <s v="Hindi"/>
    <x v="97"/>
    <n v="5"/>
    <b v="0"/>
    <x v="0"/>
    <x v="351"/>
    <x v="2"/>
    <x v="3"/>
    <x v="2"/>
  </r>
  <r>
    <n v="7408"/>
    <s v="Aaron"/>
    <s v="12/27/2022"/>
    <s v="11/24/2024"/>
    <x v="2"/>
    <n v="308"/>
    <x v="6"/>
    <n v="1"/>
    <n v="2"/>
    <b v="1"/>
    <n v="202"/>
    <n v="12"/>
    <s v="India"/>
    <s v="Cryptocurrency"/>
    <s v="Spanish"/>
    <x v="68"/>
    <n v="4.5"/>
    <b v="0"/>
    <x v="0"/>
    <x v="352"/>
    <x v="1"/>
    <x v="1"/>
    <x v="2"/>
  </r>
  <r>
    <n v="7274"/>
    <s v="Joseph"/>
    <s v="4/12/2023"/>
    <s v="12/6/2024"/>
    <x v="1"/>
    <n v="193"/>
    <x v="3"/>
    <n v="4"/>
    <n v="4"/>
    <b v="0"/>
    <n v="364"/>
    <n v="181"/>
    <s v="France"/>
    <s v="Credit Card"/>
    <s v="English"/>
    <x v="82"/>
    <n v="4.7"/>
    <b v="0"/>
    <x v="0"/>
    <x v="353"/>
    <x v="1"/>
    <x v="4"/>
    <x v="3"/>
  </r>
  <r>
    <n v="6001"/>
    <s v="Vickie"/>
    <s v="9/2/2024"/>
    <s v="11/28/2024"/>
    <x v="2"/>
    <n v="420"/>
    <x v="3"/>
    <n v="3"/>
    <n v="3"/>
    <b v="1"/>
    <n v="562"/>
    <n v="67"/>
    <s v="USA"/>
    <s v="Debit Card"/>
    <s v="English"/>
    <x v="99"/>
    <n v="3.2"/>
    <b v="1"/>
    <x v="0"/>
    <x v="354"/>
    <x v="2"/>
    <x v="3"/>
    <x v="1"/>
  </r>
  <r>
    <n v="9418"/>
    <s v="Stacey"/>
    <s v="7/21/2024"/>
    <s v="11/26/2024"/>
    <x v="0"/>
    <n v="128"/>
    <x v="0"/>
    <n v="5"/>
    <n v="6"/>
    <b v="1"/>
    <n v="481"/>
    <n v="128"/>
    <s v="India"/>
    <s v="Credit Card"/>
    <s v="German"/>
    <x v="83"/>
    <n v="3.3"/>
    <b v="1"/>
    <x v="0"/>
    <x v="355"/>
    <x v="4"/>
    <x v="2"/>
    <x v="2"/>
  </r>
  <r>
    <n v="9354"/>
    <s v="Timothy"/>
    <s v="7/21/2023"/>
    <s v="11/30/2024"/>
    <x v="1"/>
    <n v="133"/>
    <x v="0"/>
    <n v="4"/>
    <n v="6"/>
    <b v="0"/>
    <n v="469"/>
    <n v="182"/>
    <s v="Australia"/>
    <s v="PayPal"/>
    <s v="English"/>
    <x v="26"/>
    <n v="4.4000000000000004"/>
    <b v="0"/>
    <x v="0"/>
    <x v="356"/>
    <x v="4"/>
    <x v="0"/>
    <x v="3"/>
  </r>
  <r>
    <n v="8122"/>
    <s v="Alison"/>
    <s v="9/11/2024"/>
    <s v="11/29/2024"/>
    <x v="2"/>
    <n v="413"/>
    <x v="2"/>
    <n v="5"/>
    <n v="2"/>
    <b v="0"/>
    <n v="708"/>
    <n v="4"/>
    <s v="UK"/>
    <s v="Credit Card"/>
    <s v="French"/>
    <x v="12"/>
    <n v="4.3"/>
    <b v="1"/>
    <x v="0"/>
    <x v="357"/>
    <x v="0"/>
    <x v="4"/>
    <x v="1"/>
  </r>
  <r>
    <n v="1765"/>
    <s v="Harold"/>
    <s v="9/16/2024"/>
    <s v="11/24/2024"/>
    <x v="1"/>
    <n v="28"/>
    <x v="3"/>
    <n v="4"/>
    <n v="1"/>
    <b v="1"/>
    <n v="990"/>
    <n v="88"/>
    <s v="UK"/>
    <s v="Credit Card"/>
    <s v="French"/>
    <x v="28"/>
    <n v="5"/>
    <b v="0"/>
    <x v="0"/>
    <x v="358"/>
    <x v="4"/>
    <x v="0"/>
    <x v="0"/>
  </r>
  <r>
    <n v="5352"/>
    <s v="Andrew"/>
    <s v="1/16/2024"/>
    <s v="12/14/2024"/>
    <x v="2"/>
    <n v="453"/>
    <x v="1"/>
    <n v="5"/>
    <n v="3"/>
    <b v="1"/>
    <n v="236"/>
    <n v="121"/>
    <s v="USA"/>
    <s v="Cryptocurrency"/>
    <s v="Mandarin"/>
    <x v="6"/>
    <n v="3.7"/>
    <b v="0"/>
    <x v="0"/>
    <x v="359"/>
    <x v="1"/>
    <x v="4"/>
    <x v="2"/>
  </r>
  <r>
    <n v="7578"/>
    <s v="Stephanie"/>
    <s v="10/3/2023"/>
    <s v="12/3/2024"/>
    <x v="1"/>
    <n v="186"/>
    <x v="1"/>
    <n v="2"/>
    <n v="5"/>
    <b v="1"/>
    <n v="784"/>
    <n v="29"/>
    <s v="USA"/>
    <s v="Debit Card"/>
    <s v="German"/>
    <x v="24"/>
    <n v="4.3"/>
    <b v="1"/>
    <x v="0"/>
    <x v="360"/>
    <x v="1"/>
    <x v="2"/>
    <x v="2"/>
  </r>
  <r>
    <n v="8912"/>
    <s v="Scott"/>
    <s v="9/5/2024"/>
    <s v="11/21/2024"/>
    <x v="2"/>
    <n v="287"/>
    <x v="6"/>
    <n v="3"/>
    <n v="6"/>
    <b v="0"/>
    <n v="714"/>
    <n v="3"/>
    <s v="India"/>
    <s v="Debit Card"/>
    <s v="Mandarin"/>
    <x v="30"/>
    <n v="4.3"/>
    <b v="1"/>
    <x v="0"/>
    <x v="361"/>
    <x v="4"/>
    <x v="3"/>
    <x v="2"/>
  </r>
  <r>
    <n v="6641"/>
    <s v="Ashley"/>
    <s v="7/20/2024"/>
    <s v="12/8/2024"/>
    <x v="0"/>
    <n v="45"/>
    <x v="4"/>
    <n v="4"/>
    <n v="3"/>
    <b v="0"/>
    <n v="420"/>
    <n v="87"/>
    <s v="UK"/>
    <s v="Cryptocurrency"/>
    <s v="Mandarin"/>
    <x v="81"/>
    <n v="3.3"/>
    <b v="1"/>
    <x v="0"/>
    <x v="362"/>
    <x v="3"/>
    <x v="4"/>
    <x v="1"/>
  </r>
  <r>
    <n v="9664"/>
    <s v="Rick"/>
    <s v="7/11/2023"/>
    <s v="11/22/2024"/>
    <x v="1"/>
    <n v="463"/>
    <x v="5"/>
    <n v="5"/>
    <n v="4"/>
    <b v="0"/>
    <n v="961"/>
    <n v="9"/>
    <s v="UK"/>
    <s v="Cryptocurrency"/>
    <s v="Spanish"/>
    <x v="12"/>
    <n v="3.4"/>
    <b v="1"/>
    <x v="0"/>
    <x v="363"/>
    <x v="3"/>
    <x v="2"/>
    <x v="1"/>
  </r>
  <r>
    <n v="9134"/>
    <s v="Stephanie"/>
    <s v="1/26/2023"/>
    <s v="11/19/2024"/>
    <x v="2"/>
    <n v="241"/>
    <x v="2"/>
    <n v="1"/>
    <n v="5"/>
    <b v="1"/>
    <n v="775"/>
    <n v="194"/>
    <s v="France"/>
    <s v="Debit Card"/>
    <s v="Hindi"/>
    <x v="43"/>
    <n v="3.1"/>
    <b v="0"/>
    <x v="0"/>
    <x v="364"/>
    <x v="3"/>
    <x v="4"/>
    <x v="2"/>
  </r>
  <r>
    <n v="6663"/>
    <s v="Douglas"/>
    <s v="5/19/2024"/>
    <s v="12/7/2024"/>
    <x v="0"/>
    <n v="11"/>
    <x v="3"/>
    <n v="4"/>
    <n v="1"/>
    <b v="1"/>
    <n v="773"/>
    <n v="139"/>
    <s v="Germany"/>
    <s v="Debit Card"/>
    <s v="German"/>
    <x v="30"/>
    <n v="4.0999999999999996"/>
    <b v="0"/>
    <x v="0"/>
    <x v="365"/>
    <x v="4"/>
    <x v="4"/>
    <x v="1"/>
  </r>
  <r>
    <n v="9800"/>
    <s v="Troy"/>
    <s v="12/31/2022"/>
    <s v="12/5/2024"/>
    <x v="2"/>
    <n v="123"/>
    <x v="4"/>
    <n v="1"/>
    <n v="1"/>
    <b v="1"/>
    <n v="841"/>
    <n v="45"/>
    <s v="UK"/>
    <s v="PayPal"/>
    <s v="Hindi"/>
    <x v="24"/>
    <n v="4.3"/>
    <b v="1"/>
    <x v="0"/>
    <x v="70"/>
    <x v="0"/>
    <x v="0"/>
    <x v="0"/>
  </r>
  <r>
    <n v="2363"/>
    <s v="Cindy"/>
    <s v="5/21/2023"/>
    <s v="12/1/2024"/>
    <x v="0"/>
    <n v="411"/>
    <x v="3"/>
    <n v="3"/>
    <n v="2"/>
    <b v="1"/>
    <n v="412"/>
    <n v="20"/>
    <s v="Australia"/>
    <s v="PayPal"/>
    <s v="Spanish"/>
    <x v="43"/>
    <n v="4.7"/>
    <b v="1"/>
    <x v="0"/>
    <x v="366"/>
    <x v="0"/>
    <x v="1"/>
    <x v="1"/>
  </r>
  <r>
    <n v="4875"/>
    <s v="Christopher"/>
    <s v="4/21/2024"/>
    <s v="11/23/2024"/>
    <x v="0"/>
    <n v="469"/>
    <x v="5"/>
    <n v="2"/>
    <n v="1"/>
    <b v="0"/>
    <n v="160"/>
    <n v="79"/>
    <s v="Germany"/>
    <s v="Debit Card"/>
    <s v="French"/>
    <x v="10"/>
    <n v="4.5"/>
    <b v="1"/>
    <x v="0"/>
    <x v="367"/>
    <x v="0"/>
    <x v="1"/>
    <x v="0"/>
  </r>
  <r>
    <n v="8961"/>
    <s v="Nathan"/>
    <s v="7/9/2023"/>
    <s v="12/7/2024"/>
    <x v="1"/>
    <n v="120"/>
    <x v="4"/>
    <n v="3"/>
    <n v="6"/>
    <b v="0"/>
    <n v="346"/>
    <n v="125"/>
    <s v="USA"/>
    <s v="Cryptocurrency"/>
    <s v="German"/>
    <x v="14"/>
    <n v="4.0999999999999996"/>
    <b v="0"/>
    <x v="0"/>
    <x v="368"/>
    <x v="1"/>
    <x v="1"/>
    <x v="2"/>
  </r>
  <r>
    <n v="1539"/>
    <s v="Linda"/>
    <s v="8/29/2024"/>
    <s v="11/29/2024"/>
    <x v="2"/>
    <n v="348"/>
    <x v="1"/>
    <n v="1"/>
    <n v="5"/>
    <b v="1"/>
    <n v="266"/>
    <n v="94"/>
    <s v="Australia"/>
    <s v="Debit Card"/>
    <s v="English"/>
    <x v="45"/>
    <n v="4.3"/>
    <b v="1"/>
    <x v="0"/>
    <x v="369"/>
    <x v="3"/>
    <x v="3"/>
    <x v="2"/>
  </r>
  <r>
    <n v="4037"/>
    <s v="Tina"/>
    <s v="11/30/2023"/>
    <s v="12/14/2024"/>
    <x v="1"/>
    <n v="103"/>
    <x v="6"/>
    <n v="4"/>
    <n v="4"/>
    <b v="0"/>
    <n v="305"/>
    <n v="191"/>
    <s v="Canada"/>
    <s v="PayPal"/>
    <s v="French"/>
    <x v="25"/>
    <n v="4.7"/>
    <b v="1"/>
    <x v="0"/>
    <x v="370"/>
    <x v="4"/>
    <x v="2"/>
    <x v="3"/>
  </r>
  <r>
    <n v="4239"/>
    <s v="Christopher"/>
    <s v="11/18/2024"/>
    <s v="11/23/2024"/>
    <x v="0"/>
    <n v="470"/>
    <x v="5"/>
    <n v="2"/>
    <n v="3"/>
    <b v="0"/>
    <n v="89"/>
    <n v="135"/>
    <s v="India"/>
    <s v="Debit Card"/>
    <s v="Mandarin"/>
    <x v="30"/>
    <n v="4.5"/>
    <b v="0"/>
    <x v="0"/>
    <x v="371"/>
    <x v="0"/>
    <x v="2"/>
    <x v="2"/>
  </r>
  <r>
    <n v="4364"/>
    <s v="Victor"/>
    <s v="10/27/2024"/>
    <s v="12/1/2024"/>
    <x v="0"/>
    <n v="241"/>
    <x v="6"/>
    <n v="3"/>
    <n v="6"/>
    <b v="0"/>
    <n v="905"/>
    <n v="127"/>
    <s v="India"/>
    <s v="PayPal"/>
    <s v="Spanish"/>
    <x v="67"/>
    <n v="4"/>
    <b v="0"/>
    <x v="0"/>
    <x v="372"/>
    <x v="1"/>
    <x v="0"/>
    <x v="2"/>
  </r>
  <r>
    <n v="8946"/>
    <s v="Judy"/>
    <s v="5/18/2024"/>
    <s v="12/14/2024"/>
    <x v="2"/>
    <n v="277"/>
    <x v="6"/>
    <n v="3"/>
    <n v="5"/>
    <b v="0"/>
    <n v="959"/>
    <n v="174"/>
    <s v="USA"/>
    <s v="PayPal"/>
    <s v="French"/>
    <x v="82"/>
    <n v="3.4"/>
    <b v="1"/>
    <x v="0"/>
    <x v="373"/>
    <x v="0"/>
    <x v="1"/>
    <x v="0"/>
  </r>
  <r>
    <n v="5911"/>
    <s v="Stephanie"/>
    <s v="1/2/2024"/>
    <s v="12/10/2024"/>
    <x v="0"/>
    <n v="158"/>
    <x v="6"/>
    <n v="3"/>
    <n v="1"/>
    <b v="1"/>
    <n v="426"/>
    <n v="7"/>
    <s v="France"/>
    <s v="Cryptocurrency"/>
    <s v="French"/>
    <x v="58"/>
    <n v="3.6"/>
    <b v="0"/>
    <x v="0"/>
    <x v="374"/>
    <x v="4"/>
    <x v="4"/>
    <x v="2"/>
  </r>
  <r>
    <n v="8033"/>
    <s v="Rhonda"/>
    <s v="1/18/2024"/>
    <s v="11/28/2024"/>
    <x v="2"/>
    <n v="23"/>
    <x v="6"/>
    <n v="1"/>
    <n v="1"/>
    <b v="0"/>
    <n v="585"/>
    <n v="97"/>
    <s v="Australia"/>
    <s v="Debit Card"/>
    <s v="Hindi"/>
    <x v="73"/>
    <n v="3.4"/>
    <b v="1"/>
    <x v="0"/>
    <x v="375"/>
    <x v="4"/>
    <x v="1"/>
    <x v="1"/>
  </r>
  <r>
    <n v="6603"/>
    <s v="Amanda"/>
    <s v="1/30/2024"/>
    <s v="12/7/2024"/>
    <x v="1"/>
    <n v="200"/>
    <x v="6"/>
    <n v="4"/>
    <n v="5"/>
    <b v="0"/>
    <n v="65"/>
    <n v="11"/>
    <s v="Australia"/>
    <s v="Cryptocurrency"/>
    <s v="French"/>
    <x v="55"/>
    <n v="3.2"/>
    <b v="1"/>
    <x v="0"/>
    <x v="376"/>
    <x v="1"/>
    <x v="1"/>
    <x v="3"/>
  </r>
  <r>
    <n v="9630"/>
    <s v="William"/>
    <s v="6/1/2023"/>
    <s v="11/26/2024"/>
    <x v="0"/>
    <n v="264"/>
    <x v="1"/>
    <n v="5"/>
    <n v="6"/>
    <b v="0"/>
    <n v="367"/>
    <n v="163"/>
    <s v="Germany"/>
    <s v="Cryptocurrency"/>
    <s v="French"/>
    <x v="51"/>
    <n v="3.5"/>
    <b v="1"/>
    <x v="0"/>
    <x v="377"/>
    <x v="3"/>
    <x v="3"/>
    <x v="0"/>
  </r>
  <r>
    <n v="1691"/>
    <s v="Elizabeth"/>
    <s v="9/4/2023"/>
    <s v="12/7/2024"/>
    <x v="1"/>
    <n v="309"/>
    <x v="2"/>
    <n v="4"/>
    <n v="4"/>
    <b v="0"/>
    <n v="891"/>
    <n v="93"/>
    <s v="Canada"/>
    <s v="Cryptocurrency"/>
    <s v="Spanish"/>
    <x v="15"/>
    <n v="4"/>
    <b v="1"/>
    <x v="0"/>
    <x v="378"/>
    <x v="2"/>
    <x v="4"/>
    <x v="2"/>
  </r>
  <r>
    <n v="5590"/>
    <s v="Jennifer"/>
    <s v="7/27/2024"/>
    <s v="12/15/2024"/>
    <x v="0"/>
    <n v="30"/>
    <x v="3"/>
    <n v="2"/>
    <n v="6"/>
    <b v="0"/>
    <n v="468"/>
    <n v="196"/>
    <s v="UK"/>
    <s v="PayPal"/>
    <s v="Hindi"/>
    <x v="64"/>
    <n v="4.5"/>
    <b v="0"/>
    <x v="0"/>
    <x v="379"/>
    <x v="0"/>
    <x v="2"/>
    <x v="3"/>
  </r>
  <r>
    <n v="8645"/>
    <s v="Daniel"/>
    <s v="4/17/2024"/>
    <s v="11/29/2024"/>
    <x v="1"/>
    <n v="289"/>
    <x v="2"/>
    <n v="4"/>
    <n v="3"/>
    <b v="1"/>
    <n v="999"/>
    <n v="22"/>
    <s v="USA"/>
    <s v="PayPal"/>
    <s v="Mandarin"/>
    <x v="16"/>
    <n v="4.3"/>
    <b v="1"/>
    <x v="0"/>
    <x v="380"/>
    <x v="2"/>
    <x v="4"/>
    <x v="0"/>
  </r>
  <r>
    <n v="7663"/>
    <s v="David"/>
    <s v="5/5/2024"/>
    <s v="11/28/2024"/>
    <x v="0"/>
    <n v="432"/>
    <x v="3"/>
    <n v="5"/>
    <n v="4"/>
    <b v="1"/>
    <n v="263"/>
    <n v="55"/>
    <s v="France"/>
    <s v="Credit Card"/>
    <s v="English"/>
    <x v="46"/>
    <n v="3.5"/>
    <b v="1"/>
    <x v="0"/>
    <x v="381"/>
    <x v="1"/>
    <x v="3"/>
    <x v="2"/>
  </r>
  <r>
    <n v="2647"/>
    <s v="John"/>
    <s v="7/23/2024"/>
    <s v="12/17/2024"/>
    <x v="0"/>
    <n v="393"/>
    <x v="4"/>
    <n v="4"/>
    <n v="2"/>
    <b v="1"/>
    <n v="487"/>
    <n v="105"/>
    <s v="Canada"/>
    <s v="PayPal"/>
    <s v="French"/>
    <x v="33"/>
    <n v="3.4"/>
    <b v="0"/>
    <x v="0"/>
    <x v="382"/>
    <x v="4"/>
    <x v="0"/>
    <x v="2"/>
  </r>
  <r>
    <n v="6539"/>
    <s v="Katherine"/>
    <s v="4/19/2024"/>
    <s v="12/1/2024"/>
    <x v="1"/>
    <n v="203"/>
    <x v="4"/>
    <n v="1"/>
    <n v="3"/>
    <b v="0"/>
    <n v="961"/>
    <n v="41"/>
    <s v="Australia"/>
    <s v="Debit Card"/>
    <s v="German"/>
    <x v="24"/>
    <n v="4.2"/>
    <b v="1"/>
    <x v="0"/>
    <x v="383"/>
    <x v="2"/>
    <x v="4"/>
    <x v="0"/>
  </r>
  <r>
    <n v="3472"/>
    <s v="James"/>
    <s v="9/19/2023"/>
    <s v="11/23/2024"/>
    <x v="0"/>
    <n v="43"/>
    <x v="5"/>
    <n v="4"/>
    <n v="1"/>
    <b v="0"/>
    <n v="973"/>
    <n v="7"/>
    <s v="UK"/>
    <s v="Credit Card"/>
    <s v="Hindi"/>
    <x v="24"/>
    <n v="4.0999999999999996"/>
    <b v="1"/>
    <x v="0"/>
    <x v="165"/>
    <x v="0"/>
    <x v="4"/>
    <x v="2"/>
  </r>
  <r>
    <n v="4314"/>
    <s v="Alicia"/>
    <s v="7/10/2023"/>
    <s v="12/15/2024"/>
    <x v="0"/>
    <n v="311"/>
    <x v="6"/>
    <n v="3"/>
    <n v="5"/>
    <b v="1"/>
    <n v="724"/>
    <n v="191"/>
    <s v="USA"/>
    <s v="PayPal"/>
    <s v="Hindi"/>
    <x v="38"/>
    <n v="4.7"/>
    <b v="1"/>
    <x v="0"/>
    <x v="384"/>
    <x v="2"/>
    <x v="0"/>
    <x v="2"/>
  </r>
  <r>
    <n v="6739"/>
    <s v="Richard"/>
    <s v="7/30/2024"/>
    <s v="12/1/2024"/>
    <x v="1"/>
    <n v="23"/>
    <x v="3"/>
    <n v="5"/>
    <n v="3"/>
    <b v="0"/>
    <n v="725"/>
    <n v="168"/>
    <s v="USA"/>
    <s v="Debit Card"/>
    <s v="Hindi"/>
    <x v="14"/>
    <n v="3.6"/>
    <b v="1"/>
    <x v="0"/>
    <x v="385"/>
    <x v="3"/>
    <x v="2"/>
    <x v="0"/>
  </r>
  <r>
    <n v="6368"/>
    <s v="Robert"/>
    <s v="8/28/2023"/>
    <s v="12/14/2024"/>
    <x v="1"/>
    <n v="370"/>
    <x v="5"/>
    <n v="3"/>
    <n v="4"/>
    <b v="1"/>
    <n v="973"/>
    <n v="152"/>
    <s v="Canada"/>
    <s v="Credit Card"/>
    <s v="Hindi"/>
    <x v="25"/>
    <n v="3.1"/>
    <b v="1"/>
    <x v="0"/>
    <x v="386"/>
    <x v="4"/>
    <x v="3"/>
    <x v="3"/>
  </r>
  <r>
    <n v="7309"/>
    <s v="Emily"/>
    <s v="6/30/2024"/>
    <s v="11/19/2024"/>
    <x v="2"/>
    <n v="343"/>
    <x v="3"/>
    <n v="2"/>
    <n v="2"/>
    <b v="0"/>
    <n v="830"/>
    <n v="172"/>
    <s v="Canada"/>
    <s v="Credit Card"/>
    <s v="German"/>
    <x v="33"/>
    <n v="4.9000000000000004"/>
    <b v="0"/>
    <x v="0"/>
    <x v="387"/>
    <x v="2"/>
    <x v="3"/>
    <x v="2"/>
  </r>
  <r>
    <n v="3976"/>
    <s v="Catherine"/>
    <s v="11/7/2023"/>
    <s v="12/3/2024"/>
    <x v="0"/>
    <n v="391"/>
    <x v="2"/>
    <n v="4"/>
    <n v="6"/>
    <b v="0"/>
    <n v="726"/>
    <n v="176"/>
    <s v="Canada"/>
    <s v="Debit Card"/>
    <s v="French"/>
    <x v="15"/>
    <n v="3.8"/>
    <b v="0"/>
    <x v="0"/>
    <x v="194"/>
    <x v="3"/>
    <x v="3"/>
    <x v="3"/>
  </r>
  <r>
    <n v="7230"/>
    <s v="Jeffrey"/>
    <s v="6/20/2024"/>
    <s v="12/13/2024"/>
    <x v="1"/>
    <n v="405"/>
    <x v="1"/>
    <n v="3"/>
    <n v="3"/>
    <b v="0"/>
    <n v="90"/>
    <n v="151"/>
    <s v="Canada"/>
    <s v="Debit Card"/>
    <s v="German"/>
    <x v="61"/>
    <n v="4.0999999999999996"/>
    <b v="0"/>
    <x v="0"/>
    <x v="388"/>
    <x v="2"/>
    <x v="0"/>
    <x v="0"/>
  </r>
  <r>
    <n v="8888"/>
    <s v="Eric"/>
    <s v="4/22/2024"/>
    <s v="12/13/2024"/>
    <x v="2"/>
    <n v="14"/>
    <x v="4"/>
    <n v="5"/>
    <n v="1"/>
    <b v="0"/>
    <n v="617"/>
    <n v="128"/>
    <s v="India"/>
    <s v="Debit Card"/>
    <s v="French"/>
    <x v="97"/>
    <n v="3.5"/>
    <b v="0"/>
    <x v="0"/>
    <x v="389"/>
    <x v="0"/>
    <x v="0"/>
    <x v="1"/>
  </r>
  <r>
    <n v="1194"/>
    <s v="Richard"/>
    <s v="10/20/2024"/>
    <s v="12/2/2024"/>
    <x v="0"/>
    <n v="11"/>
    <x v="4"/>
    <n v="4"/>
    <n v="6"/>
    <b v="0"/>
    <n v="246"/>
    <n v="96"/>
    <s v="France"/>
    <s v="PayPal"/>
    <s v="Spanish"/>
    <x v="2"/>
    <n v="4.5999999999999996"/>
    <b v="1"/>
    <x v="0"/>
    <x v="390"/>
    <x v="3"/>
    <x v="4"/>
    <x v="2"/>
  </r>
  <r>
    <n v="6983"/>
    <s v="Jennifer"/>
    <s v="8/28/2024"/>
    <s v="12/7/2024"/>
    <x v="1"/>
    <n v="335"/>
    <x v="2"/>
    <n v="1"/>
    <n v="2"/>
    <b v="1"/>
    <n v="484"/>
    <n v="54"/>
    <s v="UK"/>
    <s v="PayPal"/>
    <s v="French"/>
    <x v="82"/>
    <n v="4"/>
    <b v="1"/>
    <x v="0"/>
    <x v="391"/>
    <x v="0"/>
    <x v="3"/>
    <x v="1"/>
  </r>
  <r>
    <n v="1413"/>
    <s v="Charles"/>
    <s v="12/20/2022"/>
    <s v="11/30/2024"/>
    <x v="1"/>
    <n v="408"/>
    <x v="2"/>
    <n v="3"/>
    <n v="5"/>
    <b v="1"/>
    <n v="418"/>
    <n v="198"/>
    <s v="USA"/>
    <s v="PayPal"/>
    <s v="Spanish"/>
    <x v="13"/>
    <n v="3"/>
    <b v="0"/>
    <x v="0"/>
    <x v="392"/>
    <x v="0"/>
    <x v="2"/>
    <x v="3"/>
  </r>
  <r>
    <n v="9509"/>
    <s v="Samantha"/>
    <s v="7/28/2024"/>
    <s v="11/26/2024"/>
    <x v="1"/>
    <n v="302"/>
    <x v="0"/>
    <n v="2"/>
    <n v="2"/>
    <b v="0"/>
    <n v="431"/>
    <n v="116"/>
    <s v="India"/>
    <s v="Debit Card"/>
    <s v="French"/>
    <x v="48"/>
    <n v="3.9"/>
    <b v="1"/>
    <x v="0"/>
    <x v="393"/>
    <x v="2"/>
    <x v="3"/>
    <x v="2"/>
  </r>
  <r>
    <n v="6330"/>
    <s v="Meghan"/>
    <s v="1/25/2024"/>
    <s v="12/4/2024"/>
    <x v="0"/>
    <n v="329"/>
    <x v="2"/>
    <n v="4"/>
    <n v="1"/>
    <b v="1"/>
    <n v="973"/>
    <n v="163"/>
    <s v="USA"/>
    <s v="Cryptocurrency"/>
    <s v="English"/>
    <x v="18"/>
    <n v="4.2"/>
    <b v="1"/>
    <x v="0"/>
    <x v="394"/>
    <x v="4"/>
    <x v="2"/>
    <x v="1"/>
  </r>
  <r>
    <n v="2504"/>
    <s v="Calvin"/>
    <s v="8/22/2024"/>
    <s v="12/15/2024"/>
    <x v="1"/>
    <n v="328"/>
    <x v="5"/>
    <n v="4"/>
    <n v="6"/>
    <b v="1"/>
    <n v="858"/>
    <n v="159"/>
    <s v="UK"/>
    <s v="PayPal"/>
    <s v="German"/>
    <x v="100"/>
    <n v="4.5999999999999996"/>
    <b v="1"/>
    <x v="0"/>
    <x v="395"/>
    <x v="0"/>
    <x v="3"/>
    <x v="3"/>
  </r>
  <r>
    <n v="6593"/>
    <s v="Richard"/>
    <s v="8/13/2024"/>
    <s v="12/7/2024"/>
    <x v="1"/>
    <n v="353"/>
    <x v="1"/>
    <n v="3"/>
    <n v="6"/>
    <b v="0"/>
    <n v="637"/>
    <n v="160"/>
    <s v="UK"/>
    <s v="Debit Card"/>
    <s v="English"/>
    <x v="79"/>
    <n v="5"/>
    <b v="1"/>
    <x v="0"/>
    <x v="396"/>
    <x v="1"/>
    <x v="3"/>
    <x v="0"/>
  </r>
  <r>
    <n v="9537"/>
    <s v="Richard"/>
    <s v="2/20/2024"/>
    <s v="11/20/2024"/>
    <x v="1"/>
    <n v="386"/>
    <x v="5"/>
    <n v="3"/>
    <n v="3"/>
    <b v="0"/>
    <n v="693"/>
    <n v="61"/>
    <s v="UK"/>
    <s v="Cryptocurrency"/>
    <s v="Hindi"/>
    <x v="60"/>
    <n v="3.8"/>
    <b v="0"/>
    <x v="0"/>
    <x v="397"/>
    <x v="2"/>
    <x v="0"/>
    <x v="3"/>
  </r>
  <r>
    <n v="9628"/>
    <s v="Maria"/>
    <s v="10/27/2023"/>
    <s v="12/11/2024"/>
    <x v="0"/>
    <n v="401"/>
    <x v="5"/>
    <n v="5"/>
    <n v="6"/>
    <b v="0"/>
    <n v="308"/>
    <n v="103"/>
    <s v="USA"/>
    <s v="Credit Card"/>
    <s v="Mandarin"/>
    <x v="25"/>
    <n v="3.1"/>
    <b v="1"/>
    <x v="0"/>
    <x v="398"/>
    <x v="3"/>
    <x v="0"/>
    <x v="2"/>
  </r>
  <r>
    <n v="4024"/>
    <s v="Sarah"/>
    <s v="4/21/2023"/>
    <s v="12/7/2024"/>
    <x v="0"/>
    <n v="286"/>
    <x v="1"/>
    <n v="3"/>
    <n v="1"/>
    <b v="0"/>
    <n v="843"/>
    <n v="26"/>
    <s v="UK"/>
    <s v="PayPal"/>
    <s v="German"/>
    <x v="17"/>
    <n v="3.5"/>
    <b v="0"/>
    <x v="0"/>
    <x v="399"/>
    <x v="4"/>
    <x v="4"/>
    <x v="2"/>
  </r>
  <r>
    <n v="5321"/>
    <s v="Joseph"/>
    <s v="12/30/2023"/>
    <s v="12/10/2024"/>
    <x v="0"/>
    <n v="20"/>
    <x v="6"/>
    <n v="5"/>
    <n v="2"/>
    <b v="0"/>
    <n v="895"/>
    <n v="40"/>
    <s v="Canada"/>
    <s v="Cryptocurrency"/>
    <s v="English"/>
    <x v="28"/>
    <n v="3.8"/>
    <b v="0"/>
    <x v="0"/>
    <x v="307"/>
    <x v="1"/>
    <x v="4"/>
    <x v="3"/>
  </r>
  <r>
    <n v="3926"/>
    <s v="Sheri"/>
    <s v="11/20/2024"/>
    <s v="11/25/2024"/>
    <x v="0"/>
    <n v="167"/>
    <x v="6"/>
    <n v="3"/>
    <n v="1"/>
    <b v="1"/>
    <n v="466"/>
    <n v="69"/>
    <s v="France"/>
    <s v="Cryptocurrency"/>
    <s v="Mandarin"/>
    <x v="89"/>
    <n v="4.3"/>
    <b v="0"/>
    <x v="0"/>
    <x v="400"/>
    <x v="2"/>
    <x v="0"/>
    <x v="1"/>
  </r>
  <r>
    <n v="8738"/>
    <s v="Ashley"/>
    <s v="9/21/2024"/>
    <s v="11/29/2024"/>
    <x v="0"/>
    <n v="427"/>
    <x v="6"/>
    <n v="1"/>
    <n v="1"/>
    <b v="1"/>
    <n v="886"/>
    <n v="17"/>
    <s v="UK"/>
    <s v="Debit Card"/>
    <s v="Mandarin"/>
    <x v="81"/>
    <n v="4.0999999999999996"/>
    <b v="0"/>
    <x v="0"/>
    <x v="401"/>
    <x v="2"/>
    <x v="3"/>
    <x v="3"/>
  </r>
  <r>
    <n v="2701"/>
    <s v="Victor"/>
    <s v="5/5/2024"/>
    <s v="12/1/2024"/>
    <x v="1"/>
    <n v="13"/>
    <x v="1"/>
    <n v="4"/>
    <n v="6"/>
    <b v="1"/>
    <n v="537"/>
    <n v="121"/>
    <s v="Australia"/>
    <s v="Cryptocurrency"/>
    <s v="Spanish"/>
    <x v="71"/>
    <n v="3.1"/>
    <b v="1"/>
    <x v="0"/>
    <x v="402"/>
    <x v="1"/>
    <x v="4"/>
    <x v="2"/>
  </r>
  <r>
    <n v="5339"/>
    <s v="Tommy"/>
    <s v="2/19/2024"/>
    <s v="12/14/2024"/>
    <x v="2"/>
    <n v="53"/>
    <x v="0"/>
    <n v="5"/>
    <n v="5"/>
    <b v="0"/>
    <n v="524"/>
    <n v="161"/>
    <s v="France"/>
    <s v="Cryptocurrency"/>
    <s v="German"/>
    <x v="15"/>
    <n v="4.9000000000000004"/>
    <b v="0"/>
    <x v="0"/>
    <x v="403"/>
    <x v="1"/>
    <x v="3"/>
    <x v="3"/>
  </r>
  <r>
    <n v="1612"/>
    <s v="Trevor"/>
    <s v="5/23/2023"/>
    <s v="12/4/2024"/>
    <x v="0"/>
    <n v="197"/>
    <x v="0"/>
    <n v="1"/>
    <n v="2"/>
    <b v="1"/>
    <n v="409"/>
    <n v="22"/>
    <s v="India"/>
    <s v="Debit Card"/>
    <s v="German"/>
    <x v="61"/>
    <n v="4.3"/>
    <b v="1"/>
    <x v="0"/>
    <x v="404"/>
    <x v="4"/>
    <x v="0"/>
    <x v="2"/>
  </r>
  <r>
    <n v="5407"/>
    <s v="William"/>
    <s v="10/13/2023"/>
    <s v="12/4/2024"/>
    <x v="0"/>
    <n v="429"/>
    <x v="4"/>
    <n v="3"/>
    <n v="5"/>
    <b v="0"/>
    <n v="988"/>
    <n v="115"/>
    <s v="USA"/>
    <s v="Credit Card"/>
    <s v="Spanish"/>
    <x v="96"/>
    <n v="4.3"/>
    <b v="1"/>
    <x v="0"/>
    <x v="405"/>
    <x v="3"/>
    <x v="1"/>
    <x v="0"/>
  </r>
  <r>
    <n v="8225"/>
    <s v="Darrell"/>
    <s v="5/8/2024"/>
    <s v="11/24/2024"/>
    <x v="2"/>
    <n v="282"/>
    <x v="4"/>
    <n v="1"/>
    <n v="1"/>
    <b v="1"/>
    <n v="386"/>
    <n v="177"/>
    <s v="Germany"/>
    <s v="PayPal"/>
    <s v="Spanish"/>
    <x v="71"/>
    <n v="3.4"/>
    <b v="1"/>
    <x v="0"/>
    <x v="406"/>
    <x v="3"/>
    <x v="4"/>
    <x v="3"/>
  </r>
  <r>
    <n v="4714"/>
    <s v="Dana"/>
    <s v="10/13/2024"/>
    <s v="11/20/2024"/>
    <x v="1"/>
    <n v="248"/>
    <x v="2"/>
    <n v="5"/>
    <n v="6"/>
    <b v="0"/>
    <n v="996"/>
    <n v="24"/>
    <s v="Australia"/>
    <s v="Debit Card"/>
    <s v="German"/>
    <x v="56"/>
    <n v="3.3"/>
    <b v="1"/>
    <x v="0"/>
    <x v="407"/>
    <x v="1"/>
    <x v="1"/>
    <x v="1"/>
  </r>
  <r>
    <n v="3826"/>
    <s v="Richard"/>
    <s v="10/2/2024"/>
    <s v="12/16/2024"/>
    <x v="1"/>
    <n v="406"/>
    <x v="3"/>
    <n v="3"/>
    <n v="3"/>
    <b v="0"/>
    <n v="369"/>
    <n v="13"/>
    <s v="USA"/>
    <s v="Cryptocurrency"/>
    <s v="Mandarin"/>
    <x v="45"/>
    <n v="4.7"/>
    <b v="0"/>
    <x v="0"/>
    <x v="408"/>
    <x v="4"/>
    <x v="4"/>
    <x v="0"/>
  </r>
  <r>
    <n v="3781"/>
    <s v="Jasmine"/>
    <s v="12/17/2024"/>
    <s v="11/29/2024"/>
    <x v="2"/>
    <n v="249"/>
    <x v="6"/>
    <n v="1"/>
    <n v="4"/>
    <b v="1"/>
    <n v="713"/>
    <n v="125"/>
    <s v="UK"/>
    <s v="PayPal"/>
    <s v="German"/>
    <x v="49"/>
    <n v="4.8"/>
    <b v="0"/>
    <x v="0"/>
    <x v="409"/>
    <x v="3"/>
    <x v="2"/>
    <x v="2"/>
  </r>
  <r>
    <n v="5635"/>
    <s v="Chelsea"/>
    <s v="10/18/2023"/>
    <s v="11/24/2024"/>
    <x v="0"/>
    <n v="12"/>
    <x v="4"/>
    <n v="2"/>
    <n v="4"/>
    <b v="0"/>
    <n v="928"/>
    <n v="147"/>
    <s v="Australia"/>
    <s v="Debit Card"/>
    <s v="English"/>
    <x v="92"/>
    <n v="4.7"/>
    <b v="0"/>
    <x v="0"/>
    <x v="410"/>
    <x v="4"/>
    <x v="1"/>
    <x v="0"/>
  </r>
  <r>
    <n v="2291"/>
    <s v="Courtney"/>
    <s v="4/12/2023"/>
    <s v="12/1/2024"/>
    <x v="0"/>
    <n v="57"/>
    <x v="0"/>
    <n v="2"/>
    <n v="6"/>
    <b v="1"/>
    <n v="869"/>
    <n v="107"/>
    <s v="Australia"/>
    <s v="Credit Card"/>
    <s v="Spanish"/>
    <x v="79"/>
    <n v="4.3"/>
    <b v="0"/>
    <x v="0"/>
    <x v="411"/>
    <x v="1"/>
    <x v="2"/>
    <x v="3"/>
  </r>
  <r>
    <n v="3119"/>
    <s v="Stacey"/>
    <s v="9/18/2024"/>
    <s v="12/13/2024"/>
    <x v="0"/>
    <n v="247"/>
    <x v="6"/>
    <n v="5"/>
    <n v="6"/>
    <b v="1"/>
    <n v="563"/>
    <n v="185"/>
    <s v="Australia"/>
    <s v="Debit Card"/>
    <s v="Mandarin"/>
    <x v="20"/>
    <n v="4.8"/>
    <b v="0"/>
    <x v="0"/>
    <x v="412"/>
    <x v="2"/>
    <x v="3"/>
    <x v="1"/>
  </r>
  <r>
    <n v="5280"/>
    <s v="Kristy"/>
    <s v="3/25/2023"/>
    <s v="11/29/2024"/>
    <x v="0"/>
    <n v="25"/>
    <x v="4"/>
    <n v="5"/>
    <n v="2"/>
    <b v="1"/>
    <n v="429"/>
    <n v="138"/>
    <s v="Australia"/>
    <s v="Credit Card"/>
    <s v="English"/>
    <x v="42"/>
    <n v="3.5"/>
    <b v="0"/>
    <x v="0"/>
    <x v="413"/>
    <x v="0"/>
    <x v="4"/>
    <x v="0"/>
  </r>
  <r>
    <n v="2546"/>
    <s v="Terri"/>
    <s v="5/17/2023"/>
    <s v="12/3/2024"/>
    <x v="2"/>
    <n v="425"/>
    <x v="5"/>
    <n v="3"/>
    <n v="6"/>
    <b v="0"/>
    <n v="236"/>
    <n v="37"/>
    <s v="Australia"/>
    <s v="Debit Card"/>
    <s v="English"/>
    <x v="77"/>
    <n v="4"/>
    <b v="0"/>
    <x v="0"/>
    <x v="414"/>
    <x v="0"/>
    <x v="1"/>
    <x v="1"/>
  </r>
  <r>
    <n v="5975"/>
    <s v="Jessica"/>
    <s v="9/24/2023"/>
    <s v="12/17/2024"/>
    <x v="0"/>
    <n v="315"/>
    <x v="3"/>
    <n v="2"/>
    <n v="5"/>
    <b v="1"/>
    <n v="889"/>
    <n v="80"/>
    <s v="Germany"/>
    <s v="Credit Card"/>
    <s v="German"/>
    <x v="64"/>
    <n v="4.4000000000000004"/>
    <b v="1"/>
    <x v="0"/>
    <x v="415"/>
    <x v="2"/>
    <x v="4"/>
    <x v="3"/>
  </r>
  <r>
    <n v="9113"/>
    <s v="Aaron"/>
    <s v="9/13/2024"/>
    <s v="11/30/2024"/>
    <x v="0"/>
    <n v="466"/>
    <x v="5"/>
    <n v="4"/>
    <n v="4"/>
    <b v="0"/>
    <n v="785"/>
    <n v="12"/>
    <s v="UK"/>
    <s v="Debit Card"/>
    <s v="Spanish"/>
    <x v="43"/>
    <n v="4.9000000000000004"/>
    <b v="0"/>
    <x v="0"/>
    <x v="416"/>
    <x v="1"/>
    <x v="4"/>
    <x v="1"/>
  </r>
  <r>
    <n v="6250"/>
    <s v="Madison"/>
    <s v="7/8/2024"/>
    <s v="11/22/2024"/>
    <x v="2"/>
    <n v="207"/>
    <x v="2"/>
    <n v="3"/>
    <n v="6"/>
    <b v="0"/>
    <n v="909"/>
    <n v="164"/>
    <s v="Canada"/>
    <s v="Credit Card"/>
    <s v="Hindi"/>
    <x v="100"/>
    <n v="4.2"/>
    <b v="1"/>
    <x v="0"/>
    <x v="417"/>
    <x v="3"/>
    <x v="3"/>
    <x v="3"/>
  </r>
  <r>
    <n v="6190"/>
    <s v="Alyssa"/>
    <s v="11/17/2024"/>
    <s v="12/8/2024"/>
    <x v="0"/>
    <n v="248"/>
    <x v="1"/>
    <n v="5"/>
    <n v="2"/>
    <b v="0"/>
    <n v="142"/>
    <n v="22"/>
    <s v="USA"/>
    <s v="Debit Card"/>
    <s v="Mandarin"/>
    <x v="43"/>
    <n v="4.2"/>
    <b v="0"/>
    <x v="0"/>
    <x v="418"/>
    <x v="4"/>
    <x v="4"/>
    <x v="0"/>
  </r>
  <r>
    <n v="5713"/>
    <s v="Carlos"/>
    <s v="4/17/2024"/>
    <s v="11/24/2024"/>
    <x v="0"/>
    <n v="278"/>
    <x v="1"/>
    <n v="5"/>
    <n v="1"/>
    <b v="0"/>
    <n v="743"/>
    <n v="180"/>
    <s v="USA"/>
    <s v="Cryptocurrency"/>
    <s v="Hindi"/>
    <x v="13"/>
    <n v="4.3"/>
    <b v="1"/>
    <x v="0"/>
    <x v="419"/>
    <x v="1"/>
    <x v="3"/>
    <x v="2"/>
  </r>
  <r>
    <n v="1932"/>
    <s v="Scott"/>
    <s v="1/21/2024"/>
    <s v="12/17/2024"/>
    <x v="0"/>
    <n v="315"/>
    <x v="3"/>
    <n v="1"/>
    <n v="2"/>
    <b v="0"/>
    <n v="40"/>
    <n v="188"/>
    <s v="France"/>
    <s v="Debit Card"/>
    <s v="French"/>
    <x v="89"/>
    <n v="3.7"/>
    <b v="1"/>
    <x v="0"/>
    <x v="420"/>
    <x v="0"/>
    <x v="3"/>
    <x v="0"/>
  </r>
  <r>
    <n v="6527"/>
    <s v="Debra"/>
    <s v="5/25/2023"/>
    <s v="11/23/2024"/>
    <x v="0"/>
    <n v="190"/>
    <x v="6"/>
    <n v="4"/>
    <n v="1"/>
    <b v="1"/>
    <n v="400"/>
    <n v="151"/>
    <s v="Australia"/>
    <s v="PayPal"/>
    <s v="German"/>
    <x v="64"/>
    <n v="4.3"/>
    <b v="0"/>
    <x v="0"/>
    <x v="421"/>
    <x v="1"/>
    <x v="4"/>
    <x v="0"/>
  </r>
  <r>
    <n v="9363"/>
    <s v="Ashley"/>
    <s v="10/5/2024"/>
    <s v="11/23/2024"/>
    <x v="1"/>
    <n v="190"/>
    <x v="4"/>
    <n v="2"/>
    <n v="1"/>
    <b v="0"/>
    <n v="359"/>
    <n v="192"/>
    <s v="Germany"/>
    <s v="PayPal"/>
    <s v="English"/>
    <x v="11"/>
    <n v="4.4000000000000004"/>
    <b v="1"/>
    <x v="0"/>
    <x v="422"/>
    <x v="0"/>
    <x v="3"/>
    <x v="3"/>
  </r>
  <r>
    <n v="5019"/>
    <s v="Elizabeth"/>
    <s v="10/2/2024"/>
    <s v="12/12/2024"/>
    <x v="2"/>
    <n v="408"/>
    <x v="3"/>
    <n v="4"/>
    <n v="3"/>
    <b v="0"/>
    <n v="711"/>
    <n v="23"/>
    <s v="Germany"/>
    <s v="Credit Card"/>
    <s v="French"/>
    <x v="15"/>
    <n v="3.6"/>
    <b v="1"/>
    <x v="0"/>
    <x v="423"/>
    <x v="3"/>
    <x v="1"/>
    <x v="1"/>
  </r>
  <r>
    <n v="9258"/>
    <s v="Bianca"/>
    <s v="2/26/2024"/>
    <s v="12/6/2024"/>
    <x v="2"/>
    <n v="227"/>
    <x v="3"/>
    <n v="2"/>
    <n v="1"/>
    <b v="0"/>
    <n v="581"/>
    <n v="146"/>
    <s v="Germany"/>
    <s v="PayPal"/>
    <s v="Spanish"/>
    <x v="86"/>
    <n v="4.4000000000000004"/>
    <b v="0"/>
    <x v="0"/>
    <x v="424"/>
    <x v="0"/>
    <x v="2"/>
    <x v="1"/>
  </r>
  <r>
    <n v="7512"/>
    <s v="Joann"/>
    <s v="12/13/2023"/>
    <s v="11/24/2024"/>
    <x v="1"/>
    <n v="479"/>
    <x v="5"/>
    <n v="2"/>
    <n v="4"/>
    <b v="1"/>
    <n v="923"/>
    <n v="182"/>
    <s v="India"/>
    <s v="Debit Card"/>
    <s v="Hindi"/>
    <x v="31"/>
    <n v="4.9000000000000004"/>
    <b v="1"/>
    <x v="0"/>
    <x v="425"/>
    <x v="3"/>
    <x v="4"/>
    <x v="3"/>
  </r>
  <r>
    <n v="8195"/>
    <s v="Gail"/>
    <s v="4/17/2023"/>
    <s v="11/20/2024"/>
    <x v="1"/>
    <n v="415"/>
    <x v="1"/>
    <n v="3"/>
    <n v="1"/>
    <b v="0"/>
    <n v="381"/>
    <n v="78"/>
    <s v="Germany"/>
    <s v="Debit Card"/>
    <s v="Mandarin"/>
    <x v="0"/>
    <n v="4.4000000000000004"/>
    <b v="1"/>
    <x v="0"/>
    <x v="426"/>
    <x v="4"/>
    <x v="4"/>
    <x v="2"/>
  </r>
  <r>
    <n v="8242"/>
    <s v="Daniel"/>
    <s v="12/19/2022"/>
    <s v="12/4/2024"/>
    <x v="1"/>
    <n v="204"/>
    <x v="6"/>
    <n v="4"/>
    <n v="4"/>
    <b v="1"/>
    <n v="706"/>
    <n v="153"/>
    <s v="Canada"/>
    <s v="PayPal"/>
    <s v="Hindi"/>
    <x v="43"/>
    <n v="3.7"/>
    <b v="1"/>
    <x v="0"/>
    <x v="427"/>
    <x v="0"/>
    <x v="4"/>
    <x v="0"/>
  </r>
  <r>
    <n v="2220"/>
    <s v="Felicia"/>
    <s v="10/21/2023"/>
    <s v="11/28/2024"/>
    <x v="2"/>
    <n v="205"/>
    <x v="5"/>
    <n v="3"/>
    <n v="1"/>
    <b v="1"/>
    <n v="792"/>
    <n v="103"/>
    <s v="Germany"/>
    <s v="PayPal"/>
    <s v="Mandarin"/>
    <x v="50"/>
    <n v="3.9"/>
    <b v="1"/>
    <x v="0"/>
    <x v="428"/>
    <x v="3"/>
    <x v="4"/>
    <x v="1"/>
  </r>
  <r>
    <n v="9308"/>
    <s v="Jennifer"/>
    <s v="9/30/2024"/>
    <s v="11/25/2024"/>
    <x v="1"/>
    <n v="64"/>
    <x v="3"/>
    <n v="2"/>
    <n v="3"/>
    <b v="1"/>
    <n v="221"/>
    <n v="4"/>
    <s v="USA"/>
    <s v="PayPal"/>
    <s v="Mandarin"/>
    <x v="51"/>
    <n v="3.7"/>
    <b v="1"/>
    <x v="0"/>
    <x v="73"/>
    <x v="4"/>
    <x v="2"/>
    <x v="3"/>
  </r>
  <r>
    <n v="3437"/>
    <s v="Susan"/>
    <s v="1/24/2023"/>
    <s v="12/5/2024"/>
    <x v="0"/>
    <n v="281"/>
    <x v="2"/>
    <n v="2"/>
    <n v="4"/>
    <b v="0"/>
    <n v="770"/>
    <n v="74"/>
    <s v="Australia"/>
    <s v="Debit Card"/>
    <s v="German"/>
    <x v="32"/>
    <n v="4"/>
    <b v="0"/>
    <x v="0"/>
    <x v="429"/>
    <x v="3"/>
    <x v="0"/>
    <x v="0"/>
  </r>
  <r>
    <n v="8305"/>
    <s v="Ashley"/>
    <s v="1/26/2023"/>
    <s v="12/6/2024"/>
    <x v="1"/>
    <n v="78"/>
    <x v="5"/>
    <n v="4"/>
    <n v="5"/>
    <b v="0"/>
    <n v="914"/>
    <n v="22"/>
    <s v="France"/>
    <s v="Debit Card"/>
    <s v="German"/>
    <x v="31"/>
    <n v="4.5"/>
    <b v="0"/>
    <x v="0"/>
    <x v="430"/>
    <x v="0"/>
    <x v="0"/>
    <x v="0"/>
  </r>
  <r>
    <n v="6773"/>
    <s v="Jeffrey"/>
    <s v="2/6/2024"/>
    <s v="11/29/2024"/>
    <x v="0"/>
    <n v="343"/>
    <x v="1"/>
    <n v="4"/>
    <n v="1"/>
    <b v="1"/>
    <n v="492"/>
    <n v="187"/>
    <s v="USA"/>
    <s v="PayPal"/>
    <s v="French"/>
    <x v="100"/>
    <n v="4.9000000000000004"/>
    <b v="1"/>
    <x v="0"/>
    <x v="431"/>
    <x v="1"/>
    <x v="3"/>
    <x v="0"/>
  </r>
  <r>
    <n v="3010"/>
    <s v="Amanda"/>
    <s v="11/3/2024"/>
    <s v="11/24/2024"/>
    <x v="1"/>
    <n v="318"/>
    <x v="2"/>
    <n v="1"/>
    <n v="5"/>
    <b v="0"/>
    <n v="925"/>
    <n v="191"/>
    <s v="Australia"/>
    <s v="PayPal"/>
    <s v="Mandarin"/>
    <x v="11"/>
    <n v="4.5999999999999996"/>
    <b v="1"/>
    <x v="0"/>
    <x v="432"/>
    <x v="4"/>
    <x v="1"/>
    <x v="3"/>
  </r>
  <r>
    <n v="3622"/>
    <s v="Paul"/>
    <s v="8/16/2024"/>
    <s v="12/9/2024"/>
    <x v="0"/>
    <n v="444"/>
    <x v="1"/>
    <n v="3"/>
    <n v="5"/>
    <b v="0"/>
    <n v="183"/>
    <n v="195"/>
    <s v="France"/>
    <s v="Cryptocurrency"/>
    <s v="Mandarin"/>
    <x v="58"/>
    <n v="4.7"/>
    <b v="0"/>
    <x v="0"/>
    <x v="433"/>
    <x v="2"/>
    <x v="1"/>
    <x v="2"/>
  </r>
  <r>
    <n v="6006"/>
    <s v="Mark"/>
    <s v="9/7/2024"/>
    <s v="11/19/2024"/>
    <x v="1"/>
    <n v="171"/>
    <x v="4"/>
    <n v="3"/>
    <n v="1"/>
    <b v="1"/>
    <n v="889"/>
    <n v="54"/>
    <s v="France"/>
    <s v="Cryptocurrency"/>
    <s v="German"/>
    <x v="6"/>
    <n v="3.3"/>
    <b v="1"/>
    <x v="0"/>
    <x v="434"/>
    <x v="0"/>
    <x v="3"/>
    <x v="0"/>
  </r>
  <r>
    <n v="1338"/>
    <s v="Lisa"/>
    <s v="3/26/2023"/>
    <s v="12/2/2024"/>
    <x v="2"/>
    <n v="309"/>
    <x v="6"/>
    <n v="5"/>
    <n v="4"/>
    <b v="0"/>
    <n v="174"/>
    <n v="172"/>
    <s v="Australia"/>
    <s v="Cryptocurrency"/>
    <s v="English"/>
    <x v="5"/>
    <n v="3.1"/>
    <b v="1"/>
    <x v="0"/>
    <x v="435"/>
    <x v="2"/>
    <x v="4"/>
    <x v="2"/>
  </r>
  <r>
    <n v="6722"/>
    <s v="Matthew"/>
    <s v="5/8/2023"/>
    <s v="11/27/2024"/>
    <x v="2"/>
    <n v="447"/>
    <x v="5"/>
    <n v="5"/>
    <n v="2"/>
    <b v="0"/>
    <n v="709"/>
    <n v="93"/>
    <s v="India"/>
    <s v="Debit Card"/>
    <s v="German"/>
    <x v="93"/>
    <n v="4.8"/>
    <b v="1"/>
    <x v="0"/>
    <x v="436"/>
    <x v="2"/>
    <x v="1"/>
    <x v="1"/>
  </r>
  <r>
    <n v="5871"/>
    <s v="Travis"/>
    <s v="7/13/2024"/>
    <s v="12/4/2024"/>
    <x v="0"/>
    <n v="120"/>
    <x v="6"/>
    <n v="3"/>
    <n v="5"/>
    <b v="1"/>
    <n v="783"/>
    <n v="81"/>
    <s v="Canada"/>
    <s v="PayPal"/>
    <s v="Mandarin"/>
    <x v="64"/>
    <n v="4.3"/>
    <b v="0"/>
    <x v="0"/>
    <x v="437"/>
    <x v="3"/>
    <x v="4"/>
    <x v="3"/>
  </r>
  <r>
    <n v="9290"/>
    <s v="Reginald"/>
    <s v="11/9/2023"/>
    <s v="12/8/2024"/>
    <x v="2"/>
    <n v="168"/>
    <x v="0"/>
    <n v="5"/>
    <n v="4"/>
    <b v="1"/>
    <n v="304"/>
    <n v="196"/>
    <s v="USA"/>
    <s v="Debit Card"/>
    <s v="Spanish"/>
    <x v="52"/>
    <n v="4.0999999999999996"/>
    <b v="0"/>
    <x v="0"/>
    <x v="438"/>
    <x v="2"/>
    <x v="0"/>
    <x v="3"/>
  </r>
  <r>
    <n v="8567"/>
    <s v="Jennifer"/>
    <s v="5/18/2024"/>
    <s v="12/13/2024"/>
    <x v="0"/>
    <n v="203"/>
    <x v="2"/>
    <n v="1"/>
    <n v="3"/>
    <b v="1"/>
    <n v="738"/>
    <n v="96"/>
    <s v="Australia"/>
    <s v="Cryptocurrency"/>
    <s v="French"/>
    <x v="95"/>
    <n v="4"/>
    <b v="0"/>
    <x v="0"/>
    <x v="439"/>
    <x v="3"/>
    <x v="2"/>
    <x v="3"/>
  </r>
  <r>
    <n v="5253"/>
    <s v="Debra"/>
    <s v="12/7/2023"/>
    <s v="11/24/2024"/>
    <x v="1"/>
    <n v="436"/>
    <x v="5"/>
    <n v="5"/>
    <n v="5"/>
    <b v="1"/>
    <n v="228"/>
    <n v="110"/>
    <s v="Australia"/>
    <s v="Cryptocurrency"/>
    <s v="Hindi"/>
    <x v="18"/>
    <n v="4.5"/>
    <b v="1"/>
    <x v="0"/>
    <x v="440"/>
    <x v="1"/>
    <x v="0"/>
    <x v="2"/>
  </r>
  <r>
    <n v="8172"/>
    <s v="Ian"/>
    <s v="3/21/2024"/>
    <s v="12/17/2024"/>
    <x v="1"/>
    <n v="195"/>
    <x v="6"/>
    <n v="5"/>
    <n v="6"/>
    <b v="1"/>
    <n v="997"/>
    <n v="107"/>
    <s v="Canada"/>
    <s v="Credit Card"/>
    <s v="French"/>
    <x v="18"/>
    <n v="4.9000000000000004"/>
    <b v="0"/>
    <x v="0"/>
    <x v="441"/>
    <x v="4"/>
    <x v="3"/>
    <x v="1"/>
  </r>
  <r>
    <n v="2154"/>
    <s v="Cassie"/>
    <s v="12/11/2023"/>
    <s v="12/5/2024"/>
    <x v="0"/>
    <n v="454"/>
    <x v="1"/>
    <n v="5"/>
    <n v="1"/>
    <b v="1"/>
    <n v="722"/>
    <n v="98"/>
    <s v="UK"/>
    <s v="Credit Card"/>
    <s v="Mandarin"/>
    <x v="58"/>
    <n v="3.4"/>
    <b v="0"/>
    <x v="0"/>
    <x v="442"/>
    <x v="4"/>
    <x v="0"/>
    <x v="1"/>
  </r>
  <r>
    <n v="5013"/>
    <s v="Claudia"/>
    <s v="8/26/2023"/>
    <s v="11/24/2024"/>
    <x v="2"/>
    <n v="187"/>
    <x v="1"/>
    <n v="1"/>
    <n v="1"/>
    <b v="0"/>
    <n v="316"/>
    <n v="10"/>
    <s v="UK"/>
    <s v="PayPal"/>
    <s v="English"/>
    <x v="39"/>
    <n v="4.7"/>
    <b v="0"/>
    <x v="0"/>
    <x v="443"/>
    <x v="0"/>
    <x v="4"/>
    <x v="0"/>
  </r>
  <r>
    <n v="4211"/>
    <s v="Kristina"/>
    <s v="10/7/2024"/>
    <s v="12/1/2024"/>
    <x v="0"/>
    <n v="277"/>
    <x v="6"/>
    <n v="1"/>
    <n v="3"/>
    <b v="1"/>
    <n v="455"/>
    <n v="120"/>
    <s v="France"/>
    <s v="PayPal"/>
    <s v="Spanish"/>
    <x v="92"/>
    <n v="4.7"/>
    <b v="0"/>
    <x v="0"/>
    <x v="444"/>
    <x v="3"/>
    <x v="2"/>
    <x v="3"/>
  </r>
  <r>
    <n v="4408"/>
    <s v="Melissa"/>
    <s v="9/28/2023"/>
    <s v="11/30/2024"/>
    <x v="0"/>
    <n v="257"/>
    <x v="6"/>
    <n v="3"/>
    <n v="6"/>
    <b v="1"/>
    <n v="985"/>
    <n v="97"/>
    <s v="UK"/>
    <s v="Credit Card"/>
    <s v="Mandarin"/>
    <x v="51"/>
    <n v="3.9"/>
    <b v="1"/>
    <x v="0"/>
    <x v="445"/>
    <x v="1"/>
    <x v="2"/>
    <x v="2"/>
  </r>
  <r>
    <n v="8473"/>
    <s v="Desiree"/>
    <s v="2/25/2023"/>
    <s v="12/12/2024"/>
    <x v="1"/>
    <n v="12"/>
    <x v="3"/>
    <n v="4"/>
    <n v="6"/>
    <b v="0"/>
    <n v="718"/>
    <n v="100"/>
    <s v="France"/>
    <s v="Debit Card"/>
    <s v="Mandarin"/>
    <x v="50"/>
    <n v="4.0999999999999996"/>
    <b v="0"/>
    <x v="0"/>
    <x v="446"/>
    <x v="0"/>
    <x v="2"/>
    <x v="2"/>
  </r>
  <r>
    <n v="7510"/>
    <s v="Audrey"/>
    <s v="1/15/2023"/>
    <s v="11/29/2024"/>
    <x v="0"/>
    <n v="362"/>
    <x v="6"/>
    <n v="2"/>
    <n v="4"/>
    <b v="1"/>
    <n v="923"/>
    <n v="57"/>
    <s v="France"/>
    <s v="PayPal"/>
    <s v="German"/>
    <x v="11"/>
    <n v="4.8"/>
    <b v="0"/>
    <x v="0"/>
    <x v="447"/>
    <x v="3"/>
    <x v="0"/>
    <x v="3"/>
  </r>
  <r>
    <n v="5376"/>
    <s v="John"/>
    <s v="4/7/2023"/>
    <s v="11/26/2024"/>
    <x v="0"/>
    <n v="89"/>
    <x v="6"/>
    <n v="2"/>
    <n v="4"/>
    <b v="1"/>
    <n v="174"/>
    <n v="178"/>
    <s v="Germany"/>
    <s v="PayPal"/>
    <s v="French"/>
    <x v="34"/>
    <n v="3.7"/>
    <b v="0"/>
    <x v="0"/>
    <x v="448"/>
    <x v="3"/>
    <x v="0"/>
    <x v="2"/>
  </r>
  <r>
    <n v="8005"/>
    <s v="Ryan"/>
    <s v="3/8/2023"/>
    <s v="12/14/2024"/>
    <x v="0"/>
    <n v="123"/>
    <x v="3"/>
    <n v="5"/>
    <n v="5"/>
    <b v="1"/>
    <n v="253"/>
    <n v="157"/>
    <s v="UK"/>
    <s v="PayPal"/>
    <s v="Spanish"/>
    <x v="26"/>
    <n v="4"/>
    <b v="0"/>
    <x v="0"/>
    <x v="449"/>
    <x v="2"/>
    <x v="3"/>
    <x v="0"/>
  </r>
  <r>
    <n v="7439"/>
    <s v="Kim"/>
    <s v="8/25/2023"/>
    <s v="12/5/2024"/>
    <x v="2"/>
    <n v="427"/>
    <x v="5"/>
    <n v="1"/>
    <n v="1"/>
    <b v="0"/>
    <n v="479"/>
    <n v="98"/>
    <s v="USA"/>
    <s v="PayPal"/>
    <s v="English"/>
    <x v="57"/>
    <n v="3.8"/>
    <b v="1"/>
    <x v="0"/>
    <x v="450"/>
    <x v="4"/>
    <x v="4"/>
    <x v="0"/>
  </r>
  <r>
    <n v="3699"/>
    <s v="Lindsey"/>
    <s v="5/26/2023"/>
    <s v="11/24/2024"/>
    <x v="2"/>
    <n v="439"/>
    <x v="6"/>
    <n v="2"/>
    <n v="4"/>
    <b v="0"/>
    <n v="932"/>
    <n v="98"/>
    <s v="France"/>
    <s v="Cryptocurrency"/>
    <s v="Hindi"/>
    <x v="27"/>
    <n v="4.9000000000000004"/>
    <b v="0"/>
    <x v="0"/>
    <x v="451"/>
    <x v="4"/>
    <x v="0"/>
    <x v="3"/>
  </r>
  <r>
    <n v="3162"/>
    <s v="Michael"/>
    <s v="12/19/2022"/>
    <s v="12/13/2024"/>
    <x v="2"/>
    <n v="396"/>
    <x v="4"/>
    <n v="3"/>
    <n v="3"/>
    <b v="1"/>
    <n v="175"/>
    <n v="17"/>
    <s v="USA"/>
    <s v="Credit Card"/>
    <s v="French"/>
    <x v="17"/>
    <n v="3.4"/>
    <b v="0"/>
    <x v="0"/>
    <x v="452"/>
    <x v="0"/>
    <x v="0"/>
    <x v="1"/>
  </r>
  <r>
    <n v="8798"/>
    <s v="Pamela"/>
    <s v="4/20/2023"/>
    <s v="12/15/2024"/>
    <x v="2"/>
    <n v="453"/>
    <x v="4"/>
    <n v="5"/>
    <n v="2"/>
    <b v="1"/>
    <n v="591"/>
    <n v="169"/>
    <s v="Canada"/>
    <s v="PayPal"/>
    <s v="English"/>
    <x v="35"/>
    <n v="4.0999999999999996"/>
    <b v="1"/>
    <x v="0"/>
    <x v="453"/>
    <x v="4"/>
    <x v="1"/>
    <x v="1"/>
  </r>
  <r>
    <n v="6400"/>
    <s v="Jonathan"/>
    <s v="2/27/2024"/>
    <s v="12/14/2024"/>
    <x v="1"/>
    <n v="356"/>
    <x v="4"/>
    <n v="3"/>
    <n v="2"/>
    <b v="1"/>
    <n v="776"/>
    <n v="40"/>
    <s v="USA"/>
    <s v="Credit Card"/>
    <s v="Mandarin"/>
    <x v="2"/>
    <n v="3.4"/>
    <b v="1"/>
    <x v="0"/>
    <x v="454"/>
    <x v="4"/>
    <x v="0"/>
    <x v="1"/>
  </r>
  <r>
    <n v="9404"/>
    <s v="Michael"/>
    <s v="9/10/2023"/>
    <s v="12/3/2024"/>
    <x v="2"/>
    <n v="192"/>
    <x v="2"/>
    <n v="1"/>
    <n v="3"/>
    <b v="1"/>
    <n v="229"/>
    <n v="54"/>
    <s v="Germany"/>
    <s v="PayPal"/>
    <s v="Spanish"/>
    <x v="62"/>
    <n v="3.1"/>
    <b v="0"/>
    <x v="0"/>
    <x v="455"/>
    <x v="2"/>
    <x v="3"/>
    <x v="3"/>
  </r>
  <r>
    <n v="8151"/>
    <s v="Mark"/>
    <s v="6/22/2024"/>
    <s v="11/24/2024"/>
    <x v="1"/>
    <n v="483"/>
    <x v="6"/>
    <n v="3"/>
    <n v="6"/>
    <b v="0"/>
    <n v="730"/>
    <n v="98"/>
    <s v="Canada"/>
    <s v="Cryptocurrency"/>
    <s v="Mandarin"/>
    <x v="94"/>
    <n v="3.8"/>
    <b v="0"/>
    <x v="0"/>
    <x v="398"/>
    <x v="1"/>
    <x v="0"/>
    <x v="1"/>
  </r>
  <r>
    <n v="7742"/>
    <s v="James"/>
    <s v="9/27/2024"/>
    <s v="11/22/2024"/>
    <x v="1"/>
    <n v="17"/>
    <x v="5"/>
    <n v="2"/>
    <n v="3"/>
    <b v="1"/>
    <n v="312"/>
    <n v="114"/>
    <s v="USA"/>
    <s v="PayPal"/>
    <s v="German"/>
    <x v="48"/>
    <n v="3.6"/>
    <b v="1"/>
    <x v="0"/>
    <x v="456"/>
    <x v="4"/>
    <x v="2"/>
    <x v="2"/>
  </r>
  <r>
    <n v="4553"/>
    <s v="Janet"/>
    <s v="6/15/2023"/>
    <s v="11/27/2024"/>
    <x v="0"/>
    <n v="272"/>
    <x v="3"/>
    <n v="1"/>
    <n v="6"/>
    <b v="0"/>
    <n v="356"/>
    <n v="126"/>
    <s v="India"/>
    <s v="Debit Card"/>
    <s v="Mandarin"/>
    <x v="42"/>
    <n v="4.3"/>
    <b v="1"/>
    <x v="0"/>
    <x v="457"/>
    <x v="2"/>
    <x v="1"/>
    <x v="2"/>
  </r>
  <r>
    <n v="6919"/>
    <s v="Jane"/>
    <s v="2/25/2023"/>
    <s v="11/24/2024"/>
    <x v="0"/>
    <n v="195"/>
    <x v="0"/>
    <n v="4"/>
    <n v="3"/>
    <b v="1"/>
    <n v="49"/>
    <n v="30"/>
    <s v="Canada"/>
    <s v="PayPal"/>
    <s v="German"/>
    <x v="53"/>
    <n v="4.4000000000000004"/>
    <b v="0"/>
    <x v="0"/>
    <x v="458"/>
    <x v="2"/>
    <x v="2"/>
    <x v="2"/>
  </r>
  <r>
    <n v="7168"/>
    <s v="Tammy"/>
    <s v="1/10/2024"/>
    <s v="11/21/2024"/>
    <x v="1"/>
    <n v="416"/>
    <x v="2"/>
    <n v="3"/>
    <n v="1"/>
    <b v="1"/>
    <n v="774"/>
    <n v="55"/>
    <s v="France"/>
    <s v="PayPal"/>
    <s v="French"/>
    <x v="81"/>
    <n v="3.3"/>
    <b v="0"/>
    <x v="0"/>
    <x v="459"/>
    <x v="0"/>
    <x v="2"/>
    <x v="1"/>
  </r>
  <r>
    <n v="6474"/>
    <s v="Christopher"/>
    <s v="10/31/2023"/>
    <s v="11/19/2024"/>
    <x v="2"/>
    <n v="459"/>
    <x v="3"/>
    <n v="5"/>
    <n v="5"/>
    <b v="1"/>
    <n v="961"/>
    <n v="173"/>
    <s v="UK"/>
    <s v="PayPal"/>
    <s v="German"/>
    <x v="92"/>
    <n v="3.7"/>
    <b v="0"/>
    <x v="0"/>
    <x v="96"/>
    <x v="1"/>
    <x v="4"/>
    <x v="0"/>
  </r>
  <r>
    <n v="4242"/>
    <s v="Robert"/>
    <s v="11/6/2023"/>
    <s v="12/15/2024"/>
    <x v="0"/>
    <n v="168"/>
    <x v="4"/>
    <n v="5"/>
    <n v="3"/>
    <b v="1"/>
    <n v="539"/>
    <n v="48"/>
    <s v="Canada"/>
    <s v="Credit Card"/>
    <s v="Hindi"/>
    <x v="45"/>
    <n v="4.3"/>
    <b v="0"/>
    <x v="0"/>
    <x v="460"/>
    <x v="4"/>
    <x v="1"/>
    <x v="0"/>
  </r>
  <r>
    <n v="3395"/>
    <s v="Michael"/>
    <s v="3/26/2024"/>
    <s v="11/29/2024"/>
    <x v="0"/>
    <n v="307"/>
    <x v="6"/>
    <n v="5"/>
    <n v="6"/>
    <b v="0"/>
    <n v="340"/>
    <n v="174"/>
    <s v="India"/>
    <s v="Cryptocurrency"/>
    <s v="Mandarin"/>
    <x v="17"/>
    <n v="4.5"/>
    <b v="1"/>
    <x v="0"/>
    <x v="461"/>
    <x v="2"/>
    <x v="2"/>
    <x v="1"/>
  </r>
  <r>
    <n v="8694"/>
    <s v="Norma"/>
    <s v="12/14/2023"/>
    <s v="12/3/2024"/>
    <x v="2"/>
    <n v="270"/>
    <x v="5"/>
    <n v="2"/>
    <n v="3"/>
    <b v="1"/>
    <n v="836"/>
    <n v="67"/>
    <s v="Australia"/>
    <s v="PayPal"/>
    <s v="French"/>
    <x v="82"/>
    <n v="4.5"/>
    <b v="1"/>
    <x v="0"/>
    <x v="462"/>
    <x v="2"/>
    <x v="2"/>
    <x v="2"/>
  </r>
  <r>
    <n v="7150"/>
    <s v="Matthew"/>
    <s v="4/13/2023"/>
    <s v="12/7/2024"/>
    <x v="0"/>
    <n v="358"/>
    <x v="0"/>
    <n v="4"/>
    <n v="6"/>
    <b v="1"/>
    <n v="746"/>
    <n v="200"/>
    <s v="India"/>
    <s v="Debit Card"/>
    <s v="English"/>
    <x v="93"/>
    <n v="3.9"/>
    <b v="1"/>
    <x v="0"/>
    <x v="463"/>
    <x v="3"/>
    <x v="3"/>
    <x v="0"/>
  </r>
  <r>
    <n v="4111"/>
    <s v="Tyler"/>
    <s v="4/23/2024"/>
    <s v="11/27/2024"/>
    <x v="1"/>
    <n v="301"/>
    <x v="2"/>
    <n v="2"/>
    <n v="2"/>
    <b v="1"/>
    <n v="939"/>
    <n v="21"/>
    <s v="Germany"/>
    <s v="Credit Card"/>
    <s v="Mandarin"/>
    <x v="75"/>
    <n v="4.9000000000000004"/>
    <b v="0"/>
    <x v="0"/>
    <x v="464"/>
    <x v="2"/>
    <x v="4"/>
    <x v="2"/>
  </r>
  <r>
    <n v="3532"/>
    <s v="Richard"/>
    <s v="1/29/2023"/>
    <s v="12/15/2024"/>
    <x v="0"/>
    <n v="277"/>
    <x v="0"/>
    <n v="2"/>
    <n v="4"/>
    <b v="0"/>
    <n v="659"/>
    <n v="150"/>
    <s v="USA"/>
    <s v="Debit Card"/>
    <s v="English"/>
    <x v="37"/>
    <n v="3.9"/>
    <b v="1"/>
    <x v="0"/>
    <x v="465"/>
    <x v="2"/>
    <x v="3"/>
    <x v="1"/>
  </r>
  <r>
    <n v="5375"/>
    <s v="Wendy"/>
    <s v="12/31/2022"/>
    <s v="11/30/2024"/>
    <x v="2"/>
    <n v="423"/>
    <x v="2"/>
    <n v="5"/>
    <n v="2"/>
    <b v="1"/>
    <n v="435"/>
    <n v="108"/>
    <s v="UK"/>
    <s v="Debit Card"/>
    <s v="English"/>
    <x v="52"/>
    <n v="4.5999999999999996"/>
    <b v="0"/>
    <x v="0"/>
    <x v="466"/>
    <x v="3"/>
    <x v="3"/>
    <x v="2"/>
  </r>
  <r>
    <n v="8881"/>
    <s v="Taylor"/>
    <s v="9/16/2024"/>
    <s v="11/24/2024"/>
    <x v="1"/>
    <n v="197"/>
    <x v="1"/>
    <n v="1"/>
    <n v="5"/>
    <b v="0"/>
    <n v="292"/>
    <n v="169"/>
    <s v="France"/>
    <s v="Cryptocurrency"/>
    <s v="English"/>
    <x v="20"/>
    <n v="4.5"/>
    <b v="0"/>
    <x v="0"/>
    <x v="467"/>
    <x v="1"/>
    <x v="3"/>
    <x v="2"/>
  </r>
  <r>
    <n v="1235"/>
    <s v="William"/>
    <s v="10/31/2023"/>
    <s v="11/27/2024"/>
    <x v="2"/>
    <n v="100"/>
    <x v="3"/>
    <n v="2"/>
    <n v="6"/>
    <b v="1"/>
    <n v="103"/>
    <n v="36"/>
    <s v="India"/>
    <s v="Debit Card"/>
    <s v="Mandarin"/>
    <x v="53"/>
    <n v="3.7"/>
    <b v="0"/>
    <x v="0"/>
    <x v="400"/>
    <x v="4"/>
    <x v="4"/>
    <x v="0"/>
  </r>
  <r>
    <n v="2533"/>
    <s v="Danielle"/>
    <s v="11/3/2023"/>
    <s v="11/23/2024"/>
    <x v="2"/>
    <n v="338"/>
    <x v="0"/>
    <n v="4"/>
    <n v="2"/>
    <b v="0"/>
    <n v="525"/>
    <n v="140"/>
    <s v="Australia"/>
    <s v="Credit Card"/>
    <s v="French"/>
    <x v="100"/>
    <n v="4.5999999999999996"/>
    <b v="1"/>
    <x v="0"/>
    <x v="468"/>
    <x v="2"/>
    <x v="2"/>
    <x v="3"/>
  </r>
  <r>
    <n v="2734"/>
    <s v="Bruce"/>
    <s v="6/6/2024"/>
    <s v="12/1/2024"/>
    <x v="1"/>
    <n v="130"/>
    <x v="3"/>
    <n v="1"/>
    <n v="1"/>
    <b v="1"/>
    <n v="428"/>
    <n v="119"/>
    <s v="France"/>
    <s v="Credit Card"/>
    <s v="French"/>
    <x v="56"/>
    <n v="4.5"/>
    <b v="1"/>
    <x v="0"/>
    <x v="469"/>
    <x v="4"/>
    <x v="0"/>
    <x v="3"/>
  </r>
  <r>
    <n v="4129"/>
    <s v="Erin"/>
    <s v="12/31/2023"/>
    <s v="11/25/2024"/>
    <x v="1"/>
    <n v="383"/>
    <x v="4"/>
    <n v="5"/>
    <n v="4"/>
    <b v="1"/>
    <n v="711"/>
    <n v="147"/>
    <s v="France"/>
    <s v="PayPal"/>
    <s v="Mandarin"/>
    <x v="53"/>
    <n v="3.9"/>
    <b v="1"/>
    <x v="0"/>
    <x v="470"/>
    <x v="3"/>
    <x v="2"/>
    <x v="1"/>
  </r>
  <r>
    <n v="3762"/>
    <s v="Michelle"/>
    <s v="12/28/2023"/>
    <s v="11/30/2024"/>
    <x v="1"/>
    <n v="411"/>
    <x v="0"/>
    <n v="5"/>
    <n v="6"/>
    <b v="1"/>
    <n v="887"/>
    <n v="37"/>
    <s v="Australia"/>
    <s v="PayPal"/>
    <s v="French"/>
    <x v="29"/>
    <n v="3.9"/>
    <b v="1"/>
    <x v="0"/>
    <x v="471"/>
    <x v="1"/>
    <x v="3"/>
    <x v="0"/>
  </r>
  <r>
    <n v="4341"/>
    <s v="Marie"/>
    <s v="6/1/2023"/>
    <s v="12/7/2024"/>
    <x v="1"/>
    <n v="347"/>
    <x v="4"/>
    <n v="4"/>
    <n v="2"/>
    <b v="1"/>
    <n v="546"/>
    <n v="12"/>
    <s v="Australia"/>
    <s v="PayPal"/>
    <s v="Spanish"/>
    <x v="97"/>
    <n v="3.1"/>
    <b v="0"/>
    <x v="0"/>
    <x v="472"/>
    <x v="0"/>
    <x v="0"/>
    <x v="1"/>
  </r>
  <r>
    <n v="6638"/>
    <s v="Cory"/>
    <s v="10/2/2023"/>
    <s v="12/11/2024"/>
    <x v="1"/>
    <n v="302"/>
    <x v="5"/>
    <n v="4"/>
    <n v="2"/>
    <b v="1"/>
    <n v="417"/>
    <n v="143"/>
    <s v="Canada"/>
    <s v="Debit Card"/>
    <s v="Mandarin"/>
    <x v="31"/>
    <n v="4.7"/>
    <b v="0"/>
    <x v="0"/>
    <x v="473"/>
    <x v="0"/>
    <x v="4"/>
    <x v="3"/>
  </r>
  <r>
    <n v="5861"/>
    <s v="Angela"/>
    <s v="5/8/2023"/>
    <s v="12/3/2024"/>
    <x v="2"/>
    <n v="361"/>
    <x v="6"/>
    <n v="3"/>
    <n v="6"/>
    <b v="0"/>
    <n v="407"/>
    <n v="126"/>
    <s v="Germany"/>
    <s v="Debit Card"/>
    <s v="Spanish"/>
    <x v="54"/>
    <n v="4.3"/>
    <b v="0"/>
    <x v="0"/>
    <x v="474"/>
    <x v="3"/>
    <x v="0"/>
    <x v="0"/>
  </r>
  <r>
    <n v="8815"/>
    <s v="Brian"/>
    <s v="11/13/2023"/>
    <s v="12/1/2024"/>
    <x v="0"/>
    <n v="148"/>
    <x v="3"/>
    <n v="1"/>
    <n v="1"/>
    <b v="1"/>
    <n v="579"/>
    <n v="121"/>
    <s v="France"/>
    <s v="Cryptocurrency"/>
    <s v="Spanish"/>
    <x v="39"/>
    <n v="3.6"/>
    <b v="0"/>
    <x v="0"/>
    <x v="475"/>
    <x v="2"/>
    <x v="3"/>
    <x v="1"/>
  </r>
  <r>
    <n v="8793"/>
    <s v="Lisa"/>
    <s v="5/18/2024"/>
    <s v="11/21/2024"/>
    <x v="0"/>
    <n v="162"/>
    <x v="2"/>
    <n v="2"/>
    <n v="5"/>
    <b v="1"/>
    <n v="672"/>
    <n v="57"/>
    <s v="Australia"/>
    <s v="Debit Card"/>
    <s v="Mandarin"/>
    <x v="88"/>
    <n v="4.3"/>
    <b v="0"/>
    <x v="0"/>
    <x v="476"/>
    <x v="3"/>
    <x v="2"/>
    <x v="3"/>
  </r>
  <r>
    <n v="3469"/>
    <s v="Kimberly"/>
    <s v="8/6/2023"/>
    <s v="12/18/2024"/>
    <x v="0"/>
    <n v="379"/>
    <x v="1"/>
    <n v="3"/>
    <n v="5"/>
    <b v="1"/>
    <n v="377"/>
    <n v="153"/>
    <s v="Australia"/>
    <s v="Cryptocurrency"/>
    <s v="Mandarin"/>
    <x v="79"/>
    <n v="3.6"/>
    <b v="1"/>
    <x v="0"/>
    <x v="477"/>
    <x v="0"/>
    <x v="2"/>
    <x v="3"/>
  </r>
  <r>
    <n v="3654"/>
    <s v="James"/>
    <s v="2/24/2024"/>
    <s v="12/14/2024"/>
    <x v="2"/>
    <n v="373"/>
    <x v="5"/>
    <n v="2"/>
    <n v="6"/>
    <b v="1"/>
    <n v="818"/>
    <n v="34"/>
    <s v="Canada"/>
    <s v="PayPal"/>
    <s v="English"/>
    <x v="10"/>
    <n v="3.8"/>
    <b v="1"/>
    <x v="0"/>
    <x v="478"/>
    <x v="1"/>
    <x v="3"/>
    <x v="1"/>
  </r>
  <r>
    <n v="9555"/>
    <s v="Brian"/>
    <s v="8/2/2024"/>
    <s v="11/22/2024"/>
    <x v="1"/>
    <n v="354"/>
    <x v="3"/>
    <n v="1"/>
    <n v="1"/>
    <b v="1"/>
    <n v="225"/>
    <n v="1"/>
    <s v="UK"/>
    <s v="Cryptocurrency"/>
    <s v="Hindi"/>
    <x v="75"/>
    <n v="4.3"/>
    <b v="1"/>
    <x v="0"/>
    <x v="479"/>
    <x v="4"/>
    <x v="4"/>
    <x v="1"/>
  </r>
  <r>
    <n v="4028"/>
    <s v="Juan"/>
    <s v="5/4/2024"/>
    <s v="12/9/2024"/>
    <x v="0"/>
    <n v="76"/>
    <x v="4"/>
    <n v="2"/>
    <n v="4"/>
    <b v="1"/>
    <n v="324"/>
    <n v="113"/>
    <s v="Australia"/>
    <s v="Credit Card"/>
    <s v="French"/>
    <x v="62"/>
    <n v="4.9000000000000004"/>
    <b v="0"/>
    <x v="0"/>
    <x v="480"/>
    <x v="3"/>
    <x v="1"/>
    <x v="2"/>
  </r>
  <r>
    <n v="9499"/>
    <s v="Kevin"/>
    <s v="4/17/2023"/>
    <s v="12/14/2024"/>
    <x v="1"/>
    <n v="316"/>
    <x v="0"/>
    <n v="1"/>
    <n v="3"/>
    <b v="0"/>
    <n v="793"/>
    <n v="141"/>
    <s v="USA"/>
    <s v="PayPal"/>
    <s v="German"/>
    <x v="72"/>
    <n v="3.4"/>
    <b v="0"/>
    <x v="0"/>
    <x v="481"/>
    <x v="1"/>
    <x v="3"/>
    <x v="2"/>
  </r>
  <r>
    <n v="8628"/>
    <s v="Lori"/>
    <s v="12/26/2022"/>
    <s v="11/29/2024"/>
    <x v="1"/>
    <n v="331"/>
    <x v="4"/>
    <n v="4"/>
    <n v="2"/>
    <b v="1"/>
    <n v="133"/>
    <n v="143"/>
    <s v="UK"/>
    <s v="PayPal"/>
    <s v="Spanish"/>
    <x v="93"/>
    <n v="4.5999999999999996"/>
    <b v="1"/>
    <x v="0"/>
    <x v="482"/>
    <x v="3"/>
    <x v="4"/>
    <x v="0"/>
  </r>
  <r>
    <n v="9942"/>
    <s v="Michael"/>
    <s v="8/4/2023"/>
    <s v="11/20/2024"/>
    <x v="2"/>
    <n v="418"/>
    <x v="3"/>
    <n v="1"/>
    <n v="5"/>
    <b v="1"/>
    <n v="260"/>
    <n v="161"/>
    <s v="Canada"/>
    <s v="Cryptocurrency"/>
    <s v="English"/>
    <x v="77"/>
    <n v="3.6"/>
    <b v="1"/>
    <x v="0"/>
    <x v="483"/>
    <x v="2"/>
    <x v="1"/>
    <x v="0"/>
  </r>
  <r>
    <n v="4044"/>
    <s v="Cameron"/>
    <s v="6/4/2023"/>
    <s v="11/23/2024"/>
    <x v="2"/>
    <n v="309"/>
    <x v="6"/>
    <n v="5"/>
    <n v="5"/>
    <b v="0"/>
    <n v="851"/>
    <n v="166"/>
    <s v="France"/>
    <s v="Cryptocurrency"/>
    <s v="Spanish"/>
    <x v="29"/>
    <n v="4"/>
    <b v="1"/>
    <x v="0"/>
    <x v="484"/>
    <x v="3"/>
    <x v="3"/>
    <x v="3"/>
  </r>
  <r>
    <n v="8143"/>
    <s v="Mark"/>
    <s v="5/29/2024"/>
    <s v="12/11/2024"/>
    <x v="0"/>
    <n v="252"/>
    <x v="1"/>
    <n v="3"/>
    <n v="5"/>
    <b v="1"/>
    <n v="105"/>
    <n v="118"/>
    <s v="Germany"/>
    <s v="Debit Card"/>
    <s v="German"/>
    <x v="64"/>
    <n v="4.4000000000000004"/>
    <b v="1"/>
    <x v="0"/>
    <x v="485"/>
    <x v="3"/>
    <x v="1"/>
    <x v="2"/>
  </r>
  <r>
    <n v="3984"/>
    <s v="Daniel"/>
    <s v="3/21/2023"/>
    <s v="12/1/2024"/>
    <x v="2"/>
    <n v="146"/>
    <x v="5"/>
    <n v="4"/>
    <n v="6"/>
    <b v="0"/>
    <n v="646"/>
    <n v="139"/>
    <s v="Germany"/>
    <s v="PayPal"/>
    <s v="German"/>
    <x v="21"/>
    <n v="3.7"/>
    <b v="1"/>
    <x v="0"/>
    <x v="486"/>
    <x v="4"/>
    <x v="2"/>
    <x v="0"/>
  </r>
  <r>
    <n v="9294"/>
    <s v="Jerry"/>
    <s v="2/20/2023"/>
    <s v="11/21/2024"/>
    <x v="1"/>
    <n v="352"/>
    <x v="4"/>
    <n v="4"/>
    <n v="4"/>
    <b v="1"/>
    <n v="358"/>
    <n v="6"/>
    <s v="Canada"/>
    <s v="Debit Card"/>
    <s v="Mandarin"/>
    <x v="7"/>
    <n v="3.8"/>
    <b v="0"/>
    <x v="0"/>
    <x v="149"/>
    <x v="0"/>
    <x v="1"/>
    <x v="1"/>
  </r>
  <r>
    <n v="4769"/>
    <s v="Michael"/>
    <s v="3/6/2024"/>
    <s v="12/17/2024"/>
    <x v="0"/>
    <n v="43"/>
    <x v="6"/>
    <n v="5"/>
    <n v="3"/>
    <b v="1"/>
    <n v="336"/>
    <n v="135"/>
    <s v="USA"/>
    <s v="PayPal"/>
    <s v="English"/>
    <x v="85"/>
    <n v="4"/>
    <b v="1"/>
    <x v="0"/>
    <x v="487"/>
    <x v="0"/>
    <x v="2"/>
    <x v="0"/>
  </r>
  <r>
    <n v="8864"/>
    <s v="Michael"/>
    <s v="3/20/2024"/>
    <s v="11/29/2024"/>
    <x v="1"/>
    <n v="440"/>
    <x v="1"/>
    <n v="4"/>
    <n v="3"/>
    <b v="1"/>
    <n v="80"/>
    <n v="143"/>
    <s v="UK"/>
    <s v="Cryptocurrency"/>
    <s v="German"/>
    <x v="99"/>
    <n v="3.4"/>
    <b v="0"/>
    <x v="0"/>
    <x v="488"/>
    <x v="4"/>
    <x v="0"/>
    <x v="0"/>
  </r>
  <r>
    <n v="1857"/>
    <s v="Brittney"/>
    <s v="6/4/2024"/>
    <s v="11/23/2024"/>
    <x v="2"/>
    <n v="376"/>
    <x v="6"/>
    <n v="2"/>
    <n v="2"/>
    <b v="0"/>
    <n v="326"/>
    <n v="89"/>
    <s v="India"/>
    <s v="Cryptocurrency"/>
    <s v="Spanish"/>
    <x v="0"/>
    <n v="4.5999999999999996"/>
    <b v="1"/>
    <x v="0"/>
    <x v="489"/>
    <x v="3"/>
    <x v="4"/>
    <x v="0"/>
  </r>
  <r>
    <n v="5566"/>
    <s v="Brian"/>
    <s v="12/18/2023"/>
    <s v="12/7/2024"/>
    <x v="1"/>
    <n v="137"/>
    <x v="0"/>
    <n v="3"/>
    <n v="6"/>
    <b v="1"/>
    <n v="699"/>
    <n v="70"/>
    <s v="Germany"/>
    <s v="PayPal"/>
    <s v="Spanish"/>
    <x v="14"/>
    <n v="3.9"/>
    <b v="1"/>
    <x v="0"/>
    <x v="490"/>
    <x v="3"/>
    <x v="0"/>
    <x v="1"/>
  </r>
  <r>
    <n v="1373"/>
    <s v="Elizabeth"/>
    <s v="3/13/2023"/>
    <s v="12/12/2024"/>
    <x v="0"/>
    <n v="301"/>
    <x v="0"/>
    <n v="2"/>
    <n v="5"/>
    <b v="0"/>
    <n v="89"/>
    <n v="55"/>
    <s v="USA"/>
    <s v="Credit Card"/>
    <s v="French"/>
    <x v="84"/>
    <n v="4.2"/>
    <b v="1"/>
    <x v="0"/>
    <x v="491"/>
    <x v="3"/>
    <x v="4"/>
    <x v="0"/>
  </r>
  <r>
    <n v="6345"/>
    <s v="Thomas"/>
    <s v="1/1/2023"/>
    <s v="12/9/2024"/>
    <x v="0"/>
    <n v="410"/>
    <x v="3"/>
    <n v="1"/>
    <n v="1"/>
    <b v="1"/>
    <n v="909"/>
    <n v="99"/>
    <s v="Canada"/>
    <s v="PayPal"/>
    <s v="Mandarin"/>
    <x v="46"/>
    <n v="3.2"/>
    <b v="0"/>
    <x v="0"/>
    <x v="492"/>
    <x v="2"/>
    <x v="1"/>
    <x v="1"/>
  </r>
  <r>
    <n v="3234"/>
    <s v="Jessica"/>
    <s v="1/1/2024"/>
    <s v="12/7/2024"/>
    <x v="1"/>
    <n v="298"/>
    <x v="4"/>
    <n v="2"/>
    <n v="1"/>
    <b v="0"/>
    <n v="918"/>
    <n v="153"/>
    <s v="Australia"/>
    <s v="PayPal"/>
    <s v="Spanish"/>
    <x v="64"/>
    <n v="4.4000000000000004"/>
    <b v="1"/>
    <x v="0"/>
    <x v="493"/>
    <x v="2"/>
    <x v="2"/>
    <x v="2"/>
  </r>
  <r>
    <n v="6998"/>
    <s v="Joshua"/>
    <s v="3/22/2024"/>
    <s v="12/2/2024"/>
    <x v="0"/>
    <n v="54"/>
    <x v="2"/>
    <n v="4"/>
    <n v="5"/>
    <b v="1"/>
    <n v="285"/>
    <n v="66"/>
    <s v="India"/>
    <s v="Credit Card"/>
    <s v="English"/>
    <x v="80"/>
    <n v="3.8"/>
    <b v="0"/>
    <x v="0"/>
    <x v="494"/>
    <x v="4"/>
    <x v="3"/>
    <x v="0"/>
  </r>
  <r>
    <n v="5809"/>
    <s v="Melissa"/>
    <s v="9/13/2024"/>
    <s v="11/19/2024"/>
    <x v="0"/>
    <n v="486"/>
    <x v="4"/>
    <n v="4"/>
    <n v="3"/>
    <b v="0"/>
    <n v="463"/>
    <n v="171"/>
    <s v="UK"/>
    <s v="Debit Card"/>
    <s v="French"/>
    <x v="95"/>
    <n v="3.2"/>
    <b v="0"/>
    <x v="0"/>
    <x v="495"/>
    <x v="1"/>
    <x v="4"/>
    <x v="1"/>
  </r>
  <r>
    <n v="6522"/>
    <s v="Bryan"/>
    <s v="9/10/2023"/>
    <s v="11/27/2024"/>
    <x v="1"/>
    <n v="38"/>
    <x v="5"/>
    <n v="1"/>
    <n v="4"/>
    <b v="1"/>
    <n v="875"/>
    <n v="115"/>
    <s v="Canada"/>
    <s v="Cryptocurrency"/>
    <s v="German"/>
    <x v="100"/>
    <n v="4.7"/>
    <b v="1"/>
    <x v="0"/>
    <x v="496"/>
    <x v="2"/>
    <x v="2"/>
    <x v="0"/>
  </r>
  <r>
    <n v="3892"/>
    <s v="Amanda"/>
    <s v="7/21/2023"/>
    <s v="12/3/2024"/>
    <x v="0"/>
    <n v="442"/>
    <x v="0"/>
    <n v="3"/>
    <n v="6"/>
    <b v="1"/>
    <n v="875"/>
    <n v="70"/>
    <s v="Canada"/>
    <s v="PayPal"/>
    <s v="German"/>
    <x v="41"/>
    <n v="3.7"/>
    <b v="0"/>
    <x v="0"/>
    <x v="497"/>
    <x v="1"/>
    <x v="0"/>
    <x v="1"/>
  </r>
  <r>
    <n v="4427"/>
    <s v="Walter"/>
    <s v="6/17/2023"/>
    <s v="11/28/2024"/>
    <x v="0"/>
    <n v="474"/>
    <x v="4"/>
    <n v="3"/>
    <n v="5"/>
    <b v="1"/>
    <n v="341"/>
    <n v="165"/>
    <s v="Australia"/>
    <s v="Cryptocurrency"/>
    <s v="Mandarin"/>
    <x v="55"/>
    <n v="4.8"/>
    <b v="0"/>
    <x v="0"/>
    <x v="498"/>
    <x v="0"/>
    <x v="3"/>
    <x v="1"/>
  </r>
  <r>
    <n v="8145"/>
    <s v="Samuel"/>
    <s v="2/10/2023"/>
    <s v="11/21/2024"/>
    <x v="2"/>
    <n v="96"/>
    <x v="5"/>
    <n v="5"/>
    <n v="1"/>
    <b v="1"/>
    <n v="273"/>
    <n v="79"/>
    <s v="UK"/>
    <s v="PayPal"/>
    <s v="English"/>
    <x v="22"/>
    <n v="4.3"/>
    <b v="0"/>
    <x v="0"/>
    <x v="223"/>
    <x v="1"/>
    <x v="1"/>
    <x v="3"/>
  </r>
  <r>
    <n v="1150"/>
    <s v="John"/>
    <s v="10/23/2023"/>
    <s v="11/29/2024"/>
    <x v="1"/>
    <n v="160"/>
    <x v="4"/>
    <n v="5"/>
    <n v="5"/>
    <b v="1"/>
    <n v="352"/>
    <n v="31"/>
    <s v="India"/>
    <s v="PayPal"/>
    <s v="Hindi"/>
    <x v="86"/>
    <n v="3.7"/>
    <b v="1"/>
    <x v="0"/>
    <x v="499"/>
    <x v="4"/>
    <x v="1"/>
    <x v="3"/>
  </r>
  <r>
    <n v="7366"/>
    <s v="Dylan"/>
    <s v="6/22/2024"/>
    <s v="12/15/2024"/>
    <x v="0"/>
    <n v="451"/>
    <x v="5"/>
    <n v="3"/>
    <n v="3"/>
    <b v="0"/>
    <n v="588"/>
    <n v="147"/>
    <s v="Germany"/>
    <s v="Debit Card"/>
    <s v="German"/>
    <x v="100"/>
    <n v="3.3"/>
    <b v="1"/>
    <x v="0"/>
    <x v="500"/>
    <x v="4"/>
    <x v="3"/>
    <x v="1"/>
  </r>
  <r>
    <n v="3004"/>
    <s v="Joseph"/>
    <s v="10/22/2024"/>
    <s v="12/18/2024"/>
    <x v="1"/>
    <n v="184"/>
    <x v="3"/>
    <n v="3"/>
    <n v="4"/>
    <b v="0"/>
    <n v="233"/>
    <n v="15"/>
    <s v="Canada"/>
    <s v="Cryptocurrency"/>
    <s v="Mandarin"/>
    <x v="72"/>
    <n v="3.5"/>
    <b v="1"/>
    <x v="0"/>
    <x v="501"/>
    <x v="2"/>
    <x v="3"/>
    <x v="0"/>
  </r>
  <r>
    <n v="9934"/>
    <s v="Heather"/>
    <s v="12/28/2023"/>
    <s v="12/16/2024"/>
    <x v="2"/>
    <n v="50"/>
    <x v="1"/>
    <n v="2"/>
    <n v="6"/>
    <b v="1"/>
    <n v="159"/>
    <n v="131"/>
    <s v="Australia"/>
    <s v="Debit Card"/>
    <s v="Mandarin"/>
    <x v="77"/>
    <n v="3.8"/>
    <b v="0"/>
    <x v="0"/>
    <x v="502"/>
    <x v="1"/>
    <x v="1"/>
    <x v="3"/>
  </r>
  <r>
    <n v="1228"/>
    <s v="Cassandra"/>
    <s v="3/29/2023"/>
    <s v="12/14/2024"/>
    <x v="0"/>
    <n v="299"/>
    <x v="4"/>
    <n v="3"/>
    <n v="1"/>
    <b v="0"/>
    <n v="488"/>
    <n v="135"/>
    <s v="Germany"/>
    <s v="Debit Card"/>
    <s v="German"/>
    <x v="90"/>
    <n v="4.8"/>
    <b v="0"/>
    <x v="0"/>
    <x v="503"/>
    <x v="1"/>
    <x v="3"/>
    <x v="3"/>
  </r>
  <r>
    <n v="5806"/>
    <s v="Marisa"/>
    <s v="8/1/2024"/>
    <s v="12/15/2024"/>
    <x v="0"/>
    <n v="495"/>
    <x v="1"/>
    <n v="5"/>
    <n v="6"/>
    <b v="0"/>
    <n v="522"/>
    <n v="32"/>
    <s v="Australia"/>
    <s v="Cryptocurrency"/>
    <s v="French"/>
    <x v="81"/>
    <n v="3.9"/>
    <b v="1"/>
    <x v="0"/>
    <x v="504"/>
    <x v="4"/>
    <x v="4"/>
    <x v="3"/>
  </r>
  <r>
    <n v="7538"/>
    <s v="Samantha"/>
    <s v="5/12/2024"/>
    <s v="11/26/2024"/>
    <x v="0"/>
    <n v="132"/>
    <x v="4"/>
    <n v="4"/>
    <n v="5"/>
    <b v="1"/>
    <n v="30"/>
    <n v="177"/>
    <s v="USA"/>
    <s v="PayPal"/>
    <s v="French"/>
    <x v="97"/>
    <n v="5"/>
    <b v="0"/>
    <x v="0"/>
    <x v="505"/>
    <x v="2"/>
    <x v="3"/>
    <x v="1"/>
  </r>
  <r>
    <n v="1035"/>
    <s v="Katherine"/>
    <s v="2/16/2024"/>
    <s v="11/22/2024"/>
    <x v="1"/>
    <n v="395"/>
    <x v="6"/>
    <n v="2"/>
    <n v="4"/>
    <b v="1"/>
    <n v="139"/>
    <n v="29"/>
    <s v="Germany"/>
    <s v="Debit Card"/>
    <s v="Spanish"/>
    <x v="52"/>
    <n v="3.9"/>
    <b v="1"/>
    <x v="0"/>
    <x v="506"/>
    <x v="4"/>
    <x v="3"/>
    <x v="2"/>
  </r>
  <r>
    <n v="8399"/>
    <s v="Diana"/>
    <s v="3/5/2023"/>
    <s v="12/3/2024"/>
    <x v="1"/>
    <n v="34"/>
    <x v="0"/>
    <n v="1"/>
    <n v="2"/>
    <b v="1"/>
    <n v="393"/>
    <n v="130"/>
    <s v="UK"/>
    <s v="Cryptocurrency"/>
    <s v="Mandarin"/>
    <x v="95"/>
    <n v="3.9"/>
    <b v="0"/>
    <x v="0"/>
    <x v="507"/>
    <x v="3"/>
    <x v="0"/>
    <x v="0"/>
  </r>
  <r>
    <n v="1912"/>
    <s v="Stephen"/>
    <s v="7/28/2023"/>
    <s v="12/14/2024"/>
    <x v="1"/>
    <n v="348"/>
    <x v="6"/>
    <n v="1"/>
    <n v="4"/>
    <b v="0"/>
    <n v="792"/>
    <n v="67"/>
    <s v="Australia"/>
    <s v="Cryptocurrency"/>
    <s v="French"/>
    <x v="22"/>
    <n v="4.0999999999999996"/>
    <b v="0"/>
    <x v="0"/>
    <x v="508"/>
    <x v="1"/>
    <x v="0"/>
    <x v="0"/>
  </r>
  <r>
    <n v="6604"/>
    <s v="Lisa"/>
    <s v="6/16/2024"/>
    <s v="11/22/2024"/>
    <x v="2"/>
    <n v="247"/>
    <x v="6"/>
    <n v="5"/>
    <n v="4"/>
    <b v="0"/>
    <n v="186"/>
    <n v="158"/>
    <s v="UK"/>
    <s v="Cryptocurrency"/>
    <s v="Spanish"/>
    <x v="96"/>
    <n v="3.8"/>
    <b v="0"/>
    <x v="0"/>
    <x v="509"/>
    <x v="4"/>
    <x v="3"/>
    <x v="1"/>
  </r>
  <r>
    <n v="8952"/>
    <s v="Kristin"/>
    <s v="2/8/2023"/>
    <s v="11/22/2024"/>
    <x v="1"/>
    <n v="216"/>
    <x v="6"/>
    <n v="1"/>
    <n v="1"/>
    <b v="0"/>
    <n v="872"/>
    <n v="150"/>
    <s v="France"/>
    <s v="Credit Card"/>
    <s v="English"/>
    <x v="95"/>
    <n v="3.8"/>
    <b v="1"/>
    <x v="0"/>
    <x v="510"/>
    <x v="4"/>
    <x v="2"/>
    <x v="0"/>
  </r>
  <r>
    <n v="2549"/>
    <s v="Autumn"/>
    <s v="8/16/2024"/>
    <s v="11/26/2024"/>
    <x v="1"/>
    <n v="299"/>
    <x v="5"/>
    <n v="4"/>
    <n v="6"/>
    <b v="0"/>
    <n v="77"/>
    <n v="191"/>
    <s v="Australia"/>
    <s v="Cryptocurrency"/>
    <s v="English"/>
    <x v="26"/>
    <n v="3.4"/>
    <b v="1"/>
    <x v="0"/>
    <x v="511"/>
    <x v="1"/>
    <x v="3"/>
    <x v="3"/>
  </r>
  <r>
    <n v="8954"/>
    <s v="Melissa"/>
    <s v="11/13/2023"/>
    <s v="11/27/2024"/>
    <x v="2"/>
    <n v="315"/>
    <x v="5"/>
    <n v="2"/>
    <n v="1"/>
    <b v="1"/>
    <n v="829"/>
    <n v="178"/>
    <s v="USA"/>
    <s v="Debit Card"/>
    <s v="Spanish"/>
    <x v="56"/>
    <n v="3.1"/>
    <b v="0"/>
    <x v="0"/>
    <x v="512"/>
    <x v="0"/>
    <x v="0"/>
    <x v="1"/>
  </r>
  <r>
    <n v="1922"/>
    <s v="Tiffany"/>
    <s v="12/1/2024"/>
    <s v="12/3/2024"/>
    <x v="1"/>
    <n v="35"/>
    <x v="3"/>
    <n v="2"/>
    <n v="4"/>
    <b v="0"/>
    <n v="821"/>
    <n v="7"/>
    <s v="India"/>
    <s v="Debit Card"/>
    <s v="Mandarin"/>
    <x v="20"/>
    <n v="3.3"/>
    <b v="0"/>
    <x v="0"/>
    <x v="513"/>
    <x v="2"/>
    <x v="0"/>
    <x v="3"/>
  </r>
  <r>
    <n v="9861"/>
    <s v="Ashley"/>
    <s v="12/7/2023"/>
    <s v="12/16/2024"/>
    <x v="2"/>
    <n v="359"/>
    <x v="5"/>
    <n v="3"/>
    <n v="1"/>
    <b v="0"/>
    <n v="265"/>
    <n v="34"/>
    <s v="Australia"/>
    <s v="Credit Card"/>
    <s v="English"/>
    <x v="61"/>
    <n v="4.9000000000000004"/>
    <b v="1"/>
    <x v="0"/>
    <x v="514"/>
    <x v="0"/>
    <x v="1"/>
    <x v="2"/>
  </r>
  <r>
    <n v="4383"/>
    <s v="Tracy"/>
    <s v="9/8/2024"/>
    <s v="11/30/2024"/>
    <x v="2"/>
    <n v="361"/>
    <x v="0"/>
    <n v="4"/>
    <n v="5"/>
    <b v="1"/>
    <n v="416"/>
    <n v="143"/>
    <s v="Australia"/>
    <s v="Credit Card"/>
    <s v="French"/>
    <x v="33"/>
    <n v="3.7"/>
    <b v="0"/>
    <x v="0"/>
    <x v="515"/>
    <x v="2"/>
    <x v="2"/>
    <x v="2"/>
  </r>
  <r>
    <n v="4328"/>
    <s v="Amy"/>
    <s v="5/18/2023"/>
    <s v="11/24/2024"/>
    <x v="1"/>
    <n v="273"/>
    <x v="0"/>
    <n v="3"/>
    <n v="4"/>
    <b v="1"/>
    <n v="253"/>
    <n v="70"/>
    <s v="Germany"/>
    <s v="PayPal"/>
    <s v="English"/>
    <x v="19"/>
    <n v="4.9000000000000004"/>
    <b v="0"/>
    <x v="0"/>
    <x v="516"/>
    <x v="0"/>
    <x v="1"/>
    <x v="1"/>
  </r>
  <r>
    <n v="4622"/>
    <s v="Nicholas"/>
    <s v="11/20/2024"/>
    <s v="12/15/2024"/>
    <x v="0"/>
    <n v="47"/>
    <x v="0"/>
    <n v="2"/>
    <n v="4"/>
    <b v="1"/>
    <n v="770"/>
    <n v="2"/>
    <s v="Australia"/>
    <s v="Credit Card"/>
    <s v="English"/>
    <x v="63"/>
    <n v="4.7"/>
    <b v="1"/>
    <x v="0"/>
    <x v="517"/>
    <x v="1"/>
    <x v="3"/>
    <x v="3"/>
  </r>
  <r>
    <n v="7828"/>
    <s v="Angel"/>
    <s v="4/8/2023"/>
    <s v="12/2/2024"/>
    <x v="0"/>
    <n v="477"/>
    <x v="4"/>
    <n v="5"/>
    <n v="5"/>
    <b v="0"/>
    <n v="969"/>
    <n v="12"/>
    <s v="France"/>
    <s v="Debit Card"/>
    <s v="English"/>
    <x v="86"/>
    <n v="4.7"/>
    <b v="0"/>
    <x v="0"/>
    <x v="518"/>
    <x v="4"/>
    <x v="1"/>
    <x v="0"/>
  </r>
  <r>
    <n v="1393"/>
    <s v="Ryan"/>
    <s v="1/17/2023"/>
    <s v="12/3/2024"/>
    <x v="0"/>
    <n v="418"/>
    <x v="0"/>
    <n v="3"/>
    <n v="4"/>
    <b v="1"/>
    <n v="701"/>
    <n v="125"/>
    <s v="India"/>
    <s v="Debit Card"/>
    <s v="Hindi"/>
    <x v="53"/>
    <n v="4.8"/>
    <b v="1"/>
    <x v="0"/>
    <x v="204"/>
    <x v="4"/>
    <x v="1"/>
    <x v="1"/>
  </r>
  <r>
    <n v="9239"/>
    <s v="Daniel"/>
    <s v="11/25/2024"/>
    <s v="11/21/2024"/>
    <x v="2"/>
    <n v="274"/>
    <x v="1"/>
    <n v="5"/>
    <n v="6"/>
    <b v="0"/>
    <n v="732"/>
    <n v="105"/>
    <s v="UK"/>
    <s v="PayPal"/>
    <s v="Hindi"/>
    <x v="58"/>
    <n v="4.0999999999999996"/>
    <b v="1"/>
    <x v="0"/>
    <x v="519"/>
    <x v="2"/>
    <x v="3"/>
    <x v="1"/>
  </r>
  <r>
    <n v="1636"/>
    <s v="Elizabeth"/>
    <s v="5/27/2023"/>
    <s v="12/6/2024"/>
    <x v="1"/>
    <n v="102"/>
    <x v="6"/>
    <n v="5"/>
    <n v="2"/>
    <b v="0"/>
    <n v="989"/>
    <n v="44"/>
    <s v="Australia"/>
    <s v="Cryptocurrency"/>
    <s v="English"/>
    <x v="40"/>
    <n v="4.8"/>
    <b v="0"/>
    <x v="0"/>
    <x v="520"/>
    <x v="1"/>
    <x v="0"/>
    <x v="0"/>
  </r>
  <r>
    <n v="4401"/>
    <s v="Caitlin"/>
    <s v="4/14/2024"/>
    <s v="12/15/2024"/>
    <x v="2"/>
    <n v="164"/>
    <x v="3"/>
    <n v="3"/>
    <n v="5"/>
    <b v="1"/>
    <n v="89"/>
    <n v="32"/>
    <s v="Germany"/>
    <s v="Cryptocurrency"/>
    <s v="German"/>
    <x v="75"/>
    <n v="3"/>
    <b v="1"/>
    <x v="0"/>
    <x v="521"/>
    <x v="4"/>
    <x v="4"/>
    <x v="1"/>
  </r>
  <r>
    <n v="7135"/>
    <s v="Johnathan"/>
    <s v="12/12/2023"/>
    <s v="12/17/2024"/>
    <x v="2"/>
    <n v="478"/>
    <x v="1"/>
    <n v="4"/>
    <n v="5"/>
    <b v="1"/>
    <n v="578"/>
    <n v="117"/>
    <s v="Germany"/>
    <s v="Credit Card"/>
    <s v="Hindi"/>
    <x v="21"/>
    <n v="4.9000000000000004"/>
    <b v="0"/>
    <x v="0"/>
    <x v="522"/>
    <x v="2"/>
    <x v="3"/>
    <x v="2"/>
  </r>
  <r>
    <n v="8923"/>
    <s v="Douglas"/>
    <s v="12/11/2024"/>
    <s v="12/10/2024"/>
    <x v="1"/>
    <n v="100"/>
    <x v="6"/>
    <n v="3"/>
    <n v="4"/>
    <b v="0"/>
    <n v="417"/>
    <n v="87"/>
    <s v="France"/>
    <s v="Credit Card"/>
    <s v="English"/>
    <x v="31"/>
    <n v="3.4"/>
    <b v="0"/>
    <x v="0"/>
    <x v="523"/>
    <x v="2"/>
    <x v="0"/>
    <x v="3"/>
  </r>
  <r>
    <n v="9748"/>
    <s v="Sherri"/>
    <s v="12/12/2023"/>
    <s v="12/7/2024"/>
    <x v="2"/>
    <n v="264"/>
    <x v="6"/>
    <n v="2"/>
    <n v="6"/>
    <b v="0"/>
    <n v="474"/>
    <n v="10"/>
    <s v="USA"/>
    <s v="Cryptocurrency"/>
    <s v="German"/>
    <x v="57"/>
    <n v="4.7"/>
    <b v="1"/>
    <x v="0"/>
    <x v="524"/>
    <x v="0"/>
    <x v="0"/>
    <x v="2"/>
  </r>
  <r>
    <n v="7046"/>
    <s v="Eric"/>
    <s v="2/26/2023"/>
    <s v="12/10/2024"/>
    <x v="2"/>
    <n v="208"/>
    <x v="4"/>
    <n v="5"/>
    <n v="6"/>
    <b v="0"/>
    <n v="512"/>
    <n v="176"/>
    <s v="Australia"/>
    <s v="PayPal"/>
    <s v="French"/>
    <x v="58"/>
    <n v="4.7"/>
    <b v="0"/>
    <x v="0"/>
    <x v="525"/>
    <x v="0"/>
    <x v="4"/>
    <x v="3"/>
  </r>
  <r>
    <n v="9688"/>
    <s v="Mariah"/>
    <s v="1/16/2024"/>
    <s v="12/4/2024"/>
    <x v="0"/>
    <n v="56"/>
    <x v="5"/>
    <n v="1"/>
    <n v="2"/>
    <b v="1"/>
    <n v="280"/>
    <n v="67"/>
    <s v="France"/>
    <s v="Cryptocurrency"/>
    <s v="Spanish"/>
    <x v="68"/>
    <n v="4.5999999999999996"/>
    <b v="0"/>
    <x v="0"/>
    <x v="526"/>
    <x v="0"/>
    <x v="1"/>
    <x v="2"/>
  </r>
  <r>
    <n v="6720"/>
    <s v="Michael"/>
    <s v="7/8/2023"/>
    <s v="12/13/2024"/>
    <x v="2"/>
    <n v="207"/>
    <x v="4"/>
    <n v="2"/>
    <n v="2"/>
    <b v="1"/>
    <n v="494"/>
    <n v="28"/>
    <s v="France"/>
    <s v="Cryptocurrency"/>
    <s v="German"/>
    <x v="33"/>
    <n v="3.6"/>
    <b v="0"/>
    <x v="0"/>
    <x v="527"/>
    <x v="1"/>
    <x v="4"/>
    <x v="0"/>
  </r>
  <r>
    <n v="2766"/>
    <s v="Jerome"/>
    <s v="1/8/2023"/>
    <s v="11/25/2024"/>
    <x v="0"/>
    <n v="187"/>
    <x v="3"/>
    <n v="2"/>
    <n v="3"/>
    <b v="1"/>
    <n v="697"/>
    <n v="5"/>
    <s v="Australia"/>
    <s v="Debit Card"/>
    <s v="German"/>
    <x v="94"/>
    <n v="4.5"/>
    <b v="0"/>
    <x v="0"/>
    <x v="528"/>
    <x v="2"/>
    <x v="2"/>
    <x v="2"/>
  </r>
  <r>
    <n v="3847"/>
    <s v="Cynthia"/>
    <s v="3/5/2024"/>
    <s v="11/23/2024"/>
    <x v="1"/>
    <n v="62"/>
    <x v="0"/>
    <n v="3"/>
    <n v="1"/>
    <b v="1"/>
    <n v="879"/>
    <n v="128"/>
    <s v="India"/>
    <s v="PayPal"/>
    <s v="Mandarin"/>
    <x v="2"/>
    <n v="3.4"/>
    <b v="0"/>
    <x v="0"/>
    <x v="529"/>
    <x v="3"/>
    <x v="1"/>
    <x v="0"/>
  </r>
  <r>
    <n v="8554"/>
    <s v="James"/>
    <s v="12/2/2023"/>
    <s v="11/21/2024"/>
    <x v="2"/>
    <n v="182"/>
    <x v="6"/>
    <n v="1"/>
    <n v="2"/>
    <b v="1"/>
    <n v="442"/>
    <n v="87"/>
    <s v="USA"/>
    <s v="Credit Card"/>
    <s v="Mandarin"/>
    <x v="12"/>
    <n v="4.9000000000000004"/>
    <b v="0"/>
    <x v="0"/>
    <x v="530"/>
    <x v="1"/>
    <x v="3"/>
    <x v="1"/>
  </r>
  <r>
    <n v="6569"/>
    <s v="Patrick"/>
    <s v="10/31/2023"/>
    <s v="11/25/2024"/>
    <x v="0"/>
    <n v="468"/>
    <x v="6"/>
    <n v="2"/>
    <n v="3"/>
    <b v="0"/>
    <n v="514"/>
    <n v="46"/>
    <s v="Canada"/>
    <s v="Debit Card"/>
    <s v="English"/>
    <x v="98"/>
    <n v="3.2"/>
    <b v="0"/>
    <x v="0"/>
    <x v="531"/>
    <x v="0"/>
    <x v="1"/>
    <x v="3"/>
  </r>
  <r>
    <n v="6391"/>
    <s v="Daniel"/>
    <s v="5/11/2024"/>
    <s v="11/24/2024"/>
    <x v="2"/>
    <n v="389"/>
    <x v="1"/>
    <n v="2"/>
    <n v="2"/>
    <b v="0"/>
    <n v="120"/>
    <n v="191"/>
    <s v="UK"/>
    <s v="Debit Card"/>
    <s v="English"/>
    <x v="100"/>
    <n v="3.8"/>
    <b v="1"/>
    <x v="0"/>
    <x v="532"/>
    <x v="1"/>
    <x v="2"/>
    <x v="2"/>
  </r>
  <r>
    <n v="4883"/>
    <s v="Devon"/>
    <s v="2/7/2024"/>
    <s v="12/9/2024"/>
    <x v="2"/>
    <n v="155"/>
    <x v="0"/>
    <n v="4"/>
    <n v="5"/>
    <b v="0"/>
    <n v="573"/>
    <n v="190"/>
    <s v="India"/>
    <s v="Cryptocurrency"/>
    <s v="Spanish"/>
    <x v="89"/>
    <n v="3.5"/>
    <b v="1"/>
    <x v="0"/>
    <x v="533"/>
    <x v="4"/>
    <x v="0"/>
    <x v="0"/>
  </r>
  <r>
    <n v="4530"/>
    <s v="Rebecca"/>
    <s v="12/15/2023"/>
    <s v="11/26/2024"/>
    <x v="0"/>
    <n v="331"/>
    <x v="0"/>
    <n v="1"/>
    <n v="6"/>
    <b v="1"/>
    <n v="231"/>
    <n v="199"/>
    <s v="Germany"/>
    <s v="PayPal"/>
    <s v="Mandarin"/>
    <x v="67"/>
    <n v="3.4"/>
    <b v="0"/>
    <x v="0"/>
    <x v="534"/>
    <x v="1"/>
    <x v="4"/>
    <x v="0"/>
  </r>
  <r>
    <n v="6531"/>
    <s v="Amanda"/>
    <s v="2/7/2023"/>
    <s v="12/12/2024"/>
    <x v="1"/>
    <n v="131"/>
    <x v="2"/>
    <n v="5"/>
    <n v="2"/>
    <b v="0"/>
    <n v="374"/>
    <n v="154"/>
    <s v="France"/>
    <s v="Debit Card"/>
    <s v="German"/>
    <x v="74"/>
    <n v="4.4000000000000004"/>
    <b v="0"/>
    <x v="0"/>
    <x v="62"/>
    <x v="3"/>
    <x v="0"/>
    <x v="2"/>
  </r>
  <r>
    <n v="9701"/>
    <s v="Antonio"/>
    <s v="3/17/2023"/>
    <s v="11/26/2024"/>
    <x v="0"/>
    <n v="376"/>
    <x v="2"/>
    <n v="3"/>
    <n v="6"/>
    <b v="0"/>
    <n v="727"/>
    <n v="13"/>
    <s v="UK"/>
    <s v="Cryptocurrency"/>
    <s v="German"/>
    <x v="78"/>
    <n v="3.4"/>
    <b v="0"/>
    <x v="0"/>
    <x v="412"/>
    <x v="1"/>
    <x v="1"/>
    <x v="2"/>
  </r>
  <r>
    <n v="4702"/>
    <s v="Christina"/>
    <s v="3/31/2024"/>
    <s v="12/11/2024"/>
    <x v="0"/>
    <n v="106"/>
    <x v="4"/>
    <n v="4"/>
    <n v="6"/>
    <b v="1"/>
    <n v="858"/>
    <n v="12"/>
    <s v="Australia"/>
    <s v="Debit Card"/>
    <s v="Mandarin"/>
    <x v="14"/>
    <n v="3.4"/>
    <b v="1"/>
    <x v="0"/>
    <x v="535"/>
    <x v="1"/>
    <x v="3"/>
    <x v="3"/>
  </r>
  <r>
    <n v="3163"/>
    <s v="Gary"/>
    <s v="7/12/2024"/>
    <s v="11/30/2024"/>
    <x v="1"/>
    <n v="445"/>
    <x v="5"/>
    <n v="4"/>
    <n v="4"/>
    <b v="0"/>
    <n v="25"/>
    <n v="132"/>
    <s v="Germany"/>
    <s v="PayPal"/>
    <s v="Spanish"/>
    <x v="16"/>
    <n v="3.8"/>
    <b v="1"/>
    <x v="0"/>
    <x v="536"/>
    <x v="2"/>
    <x v="1"/>
    <x v="2"/>
  </r>
  <r>
    <n v="8719"/>
    <s v="Joshua"/>
    <s v="9/18/2023"/>
    <s v="11/26/2024"/>
    <x v="2"/>
    <n v="345"/>
    <x v="3"/>
    <n v="4"/>
    <n v="5"/>
    <b v="0"/>
    <n v="180"/>
    <n v="99"/>
    <s v="UK"/>
    <s v="Cryptocurrency"/>
    <s v="French"/>
    <x v="59"/>
    <n v="4.7"/>
    <b v="1"/>
    <x v="0"/>
    <x v="537"/>
    <x v="0"/>
    <x v="2"/>
    <x v="0"/>
  </r>
  <r>
    <n v="1282"/>
    <s v="Amy"/>
    <s v="12/10/2024"/>
    <s v="11/27/2024"/>
    <x v="2"/>
    <n v="432"/>
    <x v="4"/>
    <n v="4"/>
    <n v="3"/>
    <b v="1"/>
    <n v="666"/>
    <n v="76"/>
    <s v="Australia"/>
    <s v="Cryptocurrency"/>
    <s v="French"/>
    <x v="92"/>
    <n v="4.5999999999999996"/>
    <b v="0"/>
    <x v="0"/>
    <x v="538"/>
    <x v="4"/>
    <x v="3"/>
    <x v="0"/>
  </r>
  <r>
    <n v="4538"/>
    <s v="Andrew"/>
    <s v="9/13/2023"/>
    <s v="12/14/2024"/>
    <x v="2"/>
    <n v="362"/>
    <x v="1"/>
    <n v="4"/>
    <n v="1"/>
    <b v="0"/>
    <n v="709"/>
    <n v="52"/>
    <s v="USA"/>
    <s v="Credit Card"/>
    <s v="Spanish"/>
    <x v="54"/>
    <n v="4.5"/>
    <b v="1"/>
    <x v="0"/>
    <x v="539"/>
    <x v="2"/>
    <x v="4"/>
    <x v="0"/>
  </r>
  <r>
    <n v="9538"/>
    <s v="Amanda"/>
    <s v="1/25/2023"/>
    <s v="11/30/2024"/>
    <x v="2"/>
    <n v="174"/>
    <x v="1"/>
    <n v="4"/>
    <n v="3"/>
    <b v="0"/>
    <n v="30"/>
    <n v="136"/>
    <s v="USA"/>
    <s v="Cryptocurrency"/>
    <s v="Mandarin"/>
    <x v="69"/>
    <n v="3.1"/>
    <b v="1"/>
    <x v="0"/>
    <x v="540"/>
    <x v="0"/>
    <x v="0"/>
    <x v="2"/>
  </r>
  <r>
    <n v="5109"/>
    <s v="David"/>
    <s v="4/24/2024"/>
    <s v="12/13/2024"/>
    <x v="1"/>
    <n v="490"/>
    <x v="3"/>
    <n v="4"/>
    <n v="3"/>
    <b v="0"/>
    <n v="466"/>
    <n v="106"/>
    <s v="Germany"/>
    <s v="Credit Card"/>
    <s v="French"/>
    <x v="23"/>
    <n v="3.7"/>
    <b v="0"/>
    <x v="0"/>
    <x v="541"/>
    <x v="1"/>
    <x v="2"/>
    <x v="3"/>
  </r>
  <r>
    <n v="7947"/>
    <s v="Billy"/>
    <s v="11/11/2023"/>
    <s v="12/17/2024"/>
    <x v="2"/>
    <n v="32"/>
    <x v="5"/>
    <n v="3"/>
    <n v="4"/>
    <b v="0"/>
    <n v="385"/>
    <n v="106"/>
    <s v="UK"/>
    <s v="Credit Card"/>
    <s v="Spanish"/>
    <x v="100"/>
    <n v="3.7"/>
    <b v="0"/>
    <x v="0"/>
    <x v="220"/>
    <x v="3"/>
    <x v="0"/>
    <x v="0"/>
  </r>
  <r>
    <n v="7546"/>
    <s v="Elizabeth"/>
    <s v="10/24/2024"/>
    <s v="12/10/2024"/>
    <x v="0"/>
    <n v="48"/>
    <x v="2"/>
    <n v="1"/>
    <n v="4"/>
    <b v="0"/>
    <n v="484"/>
    <n v="131"/>
    <s v="India"/>
    <s v="Cryptocurrency"/>
    <s v="English"/>
    <x v="53"/>
    <n v="4"/>
    <b v="0"/>
    <x v="0"/>
    <x v="542"/>
    <x v="2"/>
    <x v="2"/>
    <x v="3"/>
  </r>
  <r>
    <n v="4213"/>
    <s v="Kelsey"/>
    <s v="12/8/2023"/>
    <s v="11/23/2024"/>
    <x v="0"/>
    <n v="141"/>
    <x v="0"/>
    <n v="4"/>
    <n v="2"/>
    <b v="1"/>
    <n v="379"/>
    <n v="35"/>
    <s v="Canada"/>
    <s v="Cryptocurrency"/>
    <s v="Hindi"/>
    <x v="94"/>
    <n v="4.9000000000000004"/>
    <b v="1"/>
    <x v="0"/>
    <x v="543"/>
    <x v="4"/>
    <x v="3"/>
    <x v="0"/>
  </r>
  <r>
    <n v="3135"/>
    <s v="Angela"/>
    <s v="6/7/2024"/>
    <s v="11/24/2024"/>
    <x v="0"/>
    <n v="368"/>
    <x v="4"/>
    <n v="5"/>
    <n v="1"/>
    <b v="0"/>
    <n v="481"/>
    <n v="58"/>
    <s v="France"/>
    <s v="Cryptocurrency"/>
    <s v="German"/>
    <x v="28"/>
    <n v="4"/>
    <b v="0"/>
    <x v="0"/>
    <x v="544"/>
    <x v="1"/>
    <x v="1"/>
    <x v="1"/>
  </r>
  <r>
    <n v="9916"/>
    <s v="Wendy"/>
    <s v="2/28/2024"/>
    <s v="11/21/2024"/>
    <x v="0"/>
    <n v="227"/>
    <x v="5"/>
    <n v="5"/>
    <n v="2"/>
    <b v="1"/>
    <n v="969"/>
    <n v="175"/>
    <s v="UK"/>
    <s v="Credit Card"/>
    <s v="Spanish"/>
    <x v="17"/>
    <n v="5"/>
    <b v="0"/>
    <x v="0"/>
    <x v="545"/>
    <x v="2"/>
    <x v="0"/>
    <x v="1"/>
  </r>
  <r>
    <n v="2784"/>
    <s v="Matthew"/>
    <s v="11/20/2023"/>
    <s v="12/13/2024"/>
    <x v="0"/>
    <n v="484"/>
    <x v="3"/>
    <n v="5"/>
    <n v="2"/>
    <b v="1"/>
    <n v="52"/>
    <n v="151"/>
    <s v="France"/>
    <s v="PayPal"/>
    <s v="French"/>
    <x v="48"/>
    <n v="3.1"/>
    <b v="0"/>
    <x v="0"/>
    <x v="546"/>
    <x v="4"/>
    <x v="2"/>
    <x v="0"/>
  </r>
  <r>
    <n v="5916"/>
    <s v="Lisa"/>
    <s v="9/18/2024"/>
    <s v="12/9/2024"/>
    <x v="2"/>
    <n v="14"/>
    <x v="1"/>
    <n v="4"/>
    <n v="2"/>
    <b v="1"/>
    <n v="57"/>
    <n v="175"/>
    <s v="Germany"/>
    <s v="Debit Card"/>
    <s v="French"/>
    <x v="81"/>
    <n v="3.4"/>
    <b v="1"/>
    <x v="0"/>
    <x v="547"/>
    <x v="3"/>
    <x v="2"/>
    <x v="1"/>
  </r>
  <r>
    <n v="1674"/>
    <s v="Jonathan"/>
    <s v="7/15/2024"/>
    <s v="12/15/2024"/>
    <x v="1"/>
    <n v="328"/>
    <x v="5"/>
    <n v="2"/>
    <n v="2"/>
    <b v="1"/>
    <n v="415"/>
    <n v="162"/>
    <s v="UK"/>
    <s v="PayPal"/>
    <s v="French"/>
    <x v="96"/>
    <n v="4.4000000000000004"/>
    <b v="1"/>
    <x v="0"/>
    <x v="548"/>
    <x v="0"/>
    <x v="0"/>
    <x v="2"/>
  </r>
  <r>
    <n v="2095"/>
    <s v="Richard"/>
    <s v="8/13/2024"/>
    <s v="11/29/2024"/>
    <x v="1"/>
    <n v="279"/>
    <x v="6"/>
    <n v="5"/>
    <n v="5"/>
    <b v="1"/>
    <n v="285"/>
    <n v="92"/>
    <s v="Canada"/>
    <s v="Cryptocurrency"/>
    <s v="Mandarin"/>
    <x v="74"/>
    <n v="4.7"/>
    <b v="1"/>
    <x v="0"/>
    <x v="549"/>
    <x v="3"/>
    <x v="4"/>
    <x v="0"/>
  </r>
  <r>
    <n v="9594"/>
    <s v="Matthew"/>
    <s v="10/18/2024"/>
    <s v="12/3/2024"/>
    <x v="0"/>
    <n v="158"/>
    <x v="0"/>
    <n v="2"/>
    <n v="5"/>
    <b v="1"/>
    <n v="861"/>
    <n v="125"/>
    <s v="France"/>
    <s v="Credit Card"/>
    <s v="English"/>
    <x v="49"/>
    <n v="4.4000000000000004"/>
    <b v="1"/>
    <x v="0"/>
    <x v="550"/>
    <x v="3"/>
    <x v="2"/>
    <x v="0"/>
  </r>
  <r>
    <n v="6750"/>
    <s v="Amber"/>
    <s v="7/28/2023"/>
    <s v="12/2/2024"/>
    <x v="0"/>
    <n v="422"/>
    <x v="2"/>
    <n v="3"/>
    <n v="5"/>
    <b v="0"/>
    <n v="399"/>
    <n v="27"/>
    <s v="France"/>
    <s v="Credit Card"/>
    <s v="English"/>
    <x v="32"/>
    <n v="4.4000000000000004"/>
    <b v="1"/>
    <x v="0"/>
    <x v="551"/>
    <x v="0"/>
    <x v="2"/>
    <x v="3"/>
  </r>
  <r>
    <n v="7235"/>
    <s v="Zachary"/>
    <s v="1/3/2023"/>
    <s v="11/29/2024"/>
    <x v="0"/>
    <n v="235"/>
    <x v="4"/>
    <n v="1"/>
    <n v="2"/>
    <b v="0"/>
    <n v="765"/>
    <n v="159"/>
    <s v="UK"/>
    <s v="Credit Card"/>
    <s v="Hindi"/>
    <x v="70"/>
    <n v="4.2"/>
    <b v="0"/>
    <x v="0"/>
    <x v="552"/>
    <x v="2"/>
    <x v="3"/>
    <x v="1"/>
  </r>
  <r>
    <n v="3910"/>
    <s v="Carolyn"/>
    <s v="12/31/2023"/>
    <s v="12/8/2024"/>
    <x v="1"/>
    <n v="331"/>
    <x v="6"/>
    <n v="1"/>
    <n v="2"/>
    <b v="0"/>
    <n v="667"/>
    <n v="43"/>
    <s v="Australia"/>
    <s v="Debit Card"/>
    <s v="Mandarin"/>
    <x v="38"/>
    <n v="3.5"/>
    <b v="0"/>
    <x v="0"/>
    <x v="553"/>
    <x v="4"/>
    <x v="2"/>
    <x v="3"/>
  </r>
  <r>
    <n v="8190"/>
    <s v="Erica"/>
    <s v="8/29/2024"/>
    <s v="12/9/2024"/>
    <x v="1"/>
    <n v="148"/>
    <x v="3"/>
    <n v="4"/>
    <n v="1"/>
    <b v="1"/>
    <n v="409"/>
    <n v="38"/>
    <s v="France"/>
    <s v="Credit Card"/>
    <s v="English"/>
    <x v="86"/>
    <n v="3.1"/>
    <b v="1"/>
    <x v="0"/>
    <x v="554"/>
    <x v="2"/>
    <x v="0"/>
    <x v="1"/>
  </r>
  <r>
    <n v="5315"/>
    <s v="Donna"/>
    <s v="6/23/2023"/>
    <s v="11/19/2024"/>
    <x v="0"/>
    <n v="198"/>
    <x v="4"/>
    <n v="4"/>
    <n v="3"/>
    <b v="0"/>
    <n v="202"/>
    <n v="26"/>
    <s v="Canada"/>
    <s v="Cryptocurrency"/>
    <s v="French"/>
    <x v="64"/>
    <n v="4.8"/>
    <b v="0"/>
    <x v="0"/>
    <x v="555"/>
    <x v="3"/>
    <x v="1"/>
    <x v="3"/>
  </r>
  <r>
    <n v="7503"/>
    <s v="James"/>
    <s v="5/19/2023"/>
    <s v="12/3/2024"/>
    <x v="2"/>
    <n v="81"/>
    <x v="4"/>
    <n v="3"/>
    <n v="4"/>
    <b v="0"/>
    <n v="208"/>
    <n v="144"/>
    <s v="France"/>
    <s v="Debit Card"/>
    <s v="English"/>
    <x v="32"/>
    <n v="4.5999999999999996"/>
    <b v="0"/>
    <x v="0"/>
    <x v="556"/>
    <x v="4"/>
    <x v="1"/>
    <x v="2"/>
  </r>
  <r>
    <n v="5788"/>
    <s v="Nicole"/>
    <s v="5/5/2023"/>
    <s v="11/23/2024"/>
    <x v="1"/>
    <n v="131"/>
    <x v="4"/>
    <n v="3"/>
    <n v="3"/>
    <b v="1"/>
    <n v="382"/>
    <n v="50"/>
    <s v="Germany"/>
    <s v="Credit Card"/>
    <s v="Spanish"/>
    <x v="3"/>
    <n v="4.8"/>
    <b v="0"/>
    <x v="0"/>
    <x v="557"/>
    <x v="3"/>
    <x v="1"/>
    <x v="2"/>
  </r>
  <r>
    <n v="7030"/>
    <s v="Paige"/>
    <s v="3/19/2024"/>
    <s v="11/23/2024"/>
    <x v="2"/>
    <n v="210"/>
    <x v="3"/>
    <n v="3"/>
    <n v="4"/>
    <b v="0"/>
    <n v="666"/>
    <n v="164"/>
    <s v="USA"/>
    <s v="PayPal"/>
    <s v="Mandarin"/>
    <x v="11"/>
    <n v="4.2"/>
    <b v="0"/>
    <x v="0"/>
    <x v="558"/>
    <x v="2"/>
    <x v="4"/>
    <x v="0"/>
  </r>
  <r>
    <n v="6619"/>
    <s v="Cindy"/>
    <s v="6/17/2024"/>
    <s v="12/16/2024"/>
    <x v="2"/>
    <n v="301"/>
    <x v="3"/>
    <n v="2"/>
    <n v="1"/>
    <b v="1"/>
    <n v="855"/>
    <n v="46"/>
    <s v="India"/>
    <s v="Cryptocurrency"/>
    <s v="Spanish"/>
    <x v="8"/>
    <n v="4.4000000000000004"/>
    <b v="0"/>
    <x v="0"/>
    <x v="559"/>
    <x v="0"/>
    <x v="0"/>
    <x v="0"/>
  </r>
  <r>
    <n v="6319"/>
    <s v="Todd"/>
    <s v="3/3/2023"/>
    <s v="12/16/2024"/>
    <x v="0"/>
    <n v="466"/>
    <x v="6"/>
    <n v="4"/>
    <n v="1"/>
    <b v="1"/>
    <n v="592"/>
    <n v="67"/>
    <s v="France"/>
    <s v="Debit Card"/>
    <s v="French"/>
    <x v="74"/>
    <n v="4.8"/>
    <b v="0"/>
    <x v="0"/>
    <x v="67"/>
    <x v="1"/>
    <x v="3"/>
    <x v="2"/>
  </r>
  <r>
    <n v="6268"/>
    <s v="Alexander"/>
    <s v="1/17/2024"/>
    <s v="11/26/2024"/>
    <x v="2"/>
    <n v="336"/>
    <x v="4"/>
    <n v="5"/>
    <n v="2"/>
    <b v="0"/>
    <n v="546"/>
    <n v="16"/>
    <s v="India"/>
    <s v="PayPal"/>
    <s v="English"/>
    <x v="97"/>
    <n v="3.6"/>
    <b v="1"/>
    <x v="0"/>
    <x v="560"/>
    <x v="0"/>
    <x v="4"/>
    <x v="3"/>
  </r>
  <r>
    <n v="5016"/>
    <s v="Beth"/>
    <s v="7/29/2023"/>
    <s v="12/11/2024"/>
    <x v="1"/>
    <n v="280"/>
    <x v="5"/>
    <n v="4"/>
    <n v="3"/>
    <b v="0"/>
    <n v="633"/>
    <n v="83"/>
    <s v="USA"/>
    <s v="PayPal"/>
    <s v="Mandarin"/>
    <x v="77"/>
    <n v="3.3"/>
    <b v="0"/>
    <x v="0"/>
    <x v="561"/>
    <x v="2"/>
    <x v="4"/>
    <x v="3"/>
  </r>
  <r>
    <n v="3888"/>
    <s v="Emily"/>
    <s v="5/18/2023"/>
    <s v="12/14/2024"/>
    <x v="2"/>
    <n v="495"/>
    <x v="0"/>
    <n v="3"/>
    <n v="2"/>
    <b v="1"/>
    <n v="883"/>
    <n v="60"/>
    <s v="Australia"/>
    <s v="Cryptocurrency"/>
    <s v="English"/>
    <x v="95"/>
    <n v="4.5"/>
    <b v="0"/>
    <x v="0"/>
    <x v="562"/>
    <x v="4"/>
    <x v="4"/>
    <x v="1"/>
  </r>
  <r>
    <n v="9918"/>
    <s v="Melissa"/>
    <s v="5/14/2024"/>
    <s v="12/12/2024"/>
    <x v="1"/>
    <n v="144"/>
    <x v="3"/>
    <n v="5"/>
    <n v="6"/>
    <b v="0"/>
    <n v="235"/>
    <n v="88"/>
    <s v="India"/>
    <s v="PayPal"/>
    <s v="Hindi"/>
    <x v="57"/>
    <n v="3.1"/>
    <b v="1"/>
    <x v="0"/>
    <x v="563"/>
    <x v="3"/>
    <x v="2"/>
    <x v="2"/>
  </r>
  <r>
    <n v="7305"/>
    <s v="John"/>
    <s v="3/2/2023"/>
    <s v="12/2/2024"/>
    <x v="0"/>
    <n v="165"/>
    <x v="6"/>
    <n v="5"/>
    <n v="4"/>
    <b v="0"/>
    <n v="267"/>
    <n v="146"/>
    <s v="USA"/>
    <s v="Credit Card"/>
    <s v="Spanish"/>
    <x v="91"/>
    <n v="4.2"/>
    <b v="1"/>
    <x v="0"/>
    <x v="564"/>
    <x v="4"/>
    <x v="1"/>
    <x v="1"/>
  </r>
  <r>
    <n v="5719"/>
    <s v="Wendy"/>
    <s v="8/23/2023"/>
    <s v="12/16/2024"/>
    <x v="1"/>
    <n v="479"/>
    <x v="3"/>
    <n v="5"/>
    <n v="2"/>
    <b v="0"/>
    <n v="710"/>
    <n v="68"/>
    <s v="Germany"/>
    <s v="Cryptocurrency"/>
    <s v="French"/>
    <x v="84"/>
    <n v="4.5999999999999996"/>
    <b v="0"/>
    <x v="0"/>
    <x v="565"/>
    <x v="4"/>
    <x v="3"/>
    <x v="3"/>
  </r>
  <r>
    <n v="2334"/>
    <s v="Jeffrey"/>
    <s v="2/26/2024"/>
    <s v="11/24/2024"/>
    <x v="1"/>
    <n v="285"/>
    <x v="5"/>
    <n v="2"/>
    <n v="4"/>
    <b v="0"/>
    <n v="805"/>
    <n v="42"/>
    <s v="UK"/>
    <s v="Debit Card"/>
    <s v="Hindi"/>
    <x v="9"/>
    <n v="4.5"/>
    <b v="0"/>
    <x v="0"/>
    <x v="566"/>
    <x v="0"/>
    <x v="3"/>
    <x v="2"/>
  </r>
  <r>
    <n v="1006"/>
    <s v="Sherry"/>
    <s v="8/31/2023"/>
    <s v="11/29/2024"/>
    <x v="1"/>
    <n v="93"/>
    <x v="1"/>
    <n v="4"/>
    <n v="6"/>
    <b v="0"/>
    <n v="209"/>
    <n v="151"/>
    <s v="India"/>
    <s v="Credit Card"/>
    <s v="English"/>
    <x v="98"/>
    <n v="3"/>
    <b v="0"/>
    <x v="0"/>
    <x v="567"/>
    <x v="2"/>
    <x v="4"/>
    <x v="2"/>
  </r>
  <r>
    <n v="6719"/>
    <s v="Cynthia"/>
    <s v="1/19/2023"/>
    <s v="11/25/2024"/>
    <x v="2"/>
    <n v="299"/>
    <x v="4"/>
    <n v="5"/>
    <n v="2"/>
    <b v="0"/>
    <n v="803"/>
    <n v="197"/>
    <s v="Australia"/>
    <s v="Cryptocurrency"/>
    <s v="French"/>
    <x v="27"/>
    <n v="4.8"/>
    <b v="0"/>
    <x v="0"/>
    <x v="568"/>
    <x v="1"/>
    <x v="1"/>
    <x v="1"/>
  </r>
  <r>
    <n v="6138"/>
    <s v="Patricia"/>
    <s v="1/9/2024"/>
    <s v="11/23/2024"/>
    <x v="2"/>
    <n v="10"/>
    <x v="3"/>
    <n v="4"/>
    <n v="6"/>
    <b v="1"/>
    <n v="236"/>
    <n v="183"/>
    <s v="India"/>
    <s v="Credit Card"/>
    <s v="English"/>
    <x v="89"/>
    <n v="3.8"/>
    <b v="0"/>
    <x v="0"/>
    <x v="376"/>
    <x v="0"/>
    <x v="3"/>
    <x v="0"/>
  </r>
  <r>
    <n v="1255"/>
    <s v="Kimberly"/>
    <s v="5/7/2023"/>
    <s v="12/10/2024"/>
    <x v="1"/>
    <n v="82"/>
    <x v="3"/>
    <n v="4"/>
    <n v="3"/>
    <b v="1"/>
    <n v="264"/>
    <n v="115"/>
    <s v="India"/>
    <s v="Cryptocurrency"/>
    <s v="French"/>
    <x v="55"/>
    <n v="4.7"/>
    <b v="1"/>
    <x v="0"/>
    <x v="569"/>
    <x v="2"/>
    <x v="2"/>
    <x v="3"/>
  </r>
  <r>
    <n v="5528"/>
    <s v="David"/>
    <s v="3/21/2024"/>
    <s v="12/10/2024"/>
    <x v="1"/>
    <n v="27"/>
    <x v="0"/>
    <n v="3"/>
    <n v="6"/>
    <b v="1"/>
    <n v="767"/>
    <n v="5"/>
    <s v="Australia"/>
    <s v="Debit Card"/>
    <s v="French"/>
    <x v="1"/>
    <n v="3.2"/>
    <b v="1"/>
    <x v="0"/>
    <x v="570"/>
    <x v="2"/>
    <x v="3"/>
    <x v="3"/>
  </r>
  <r>
    <n v="2517"/>
    <s v="Michael"/>
    <s v="4/29/2024"/>
    <s v="12/1/2024"/>
    <x v="0"/>
    <n v="105"/>
    <x v="2"/>
    <n v="2"/>
    <n v="1"/>
    <b v="1"/>
    <n v="247"/>
    <n v="104"/>
    <s v="France"/>
    <s v="PayPal"/>
    <s v="Spanish"/>
    <x v="96"/>
    <n v="3.2"/>
    <b v="1"/>
    <x v="0"/>
    <x v="300"/>
    <x v="0"/>
    <x v="0"/>
    <x v="3"/>
  </r>
  <r>
    <n v="9593"/>
    <s v="Erika"/>
    <s v="10/12/2023"/>
    <s v="11/24/2024"/>
    <x v="2"/>
    <n v="330"/>
    <x v="4"/>
    <n v="3"/>
    <n v="1"/>
    <b v="1"/>
    <n v="69"/>
    <n v="101"/>
    <s v="UK"/>
    <s v="PayPal"/>
    <s v="English"/>
    <x v="11"/>
    <n v="3"/>
    <b v="1"/>
    <x v="0"/>
    <x v="571"/>
    <x v="1"/>
    <x v="4"/>
    <x v="1"/>
  </r>
  <r>
    <n v="7507"/>
    <s v="Rachel"/>
    <s v="3/6/2024"/>
    <s v="12/10/2024"/>
    <x v="1"/>
    <n v="462"/>
    <x v="3"/>
    <n v="2"/>
    <n v="4"/>
    <b v="1"/>
    <n v="958"/>
    <n v="153"/>
    <s v="France"/>
    <s v="Credit Card"/>
    <s v="German"/>
    <x v="5"/>
    <n v="4.8"/>
    <b v="0"/>
    <x v="0"/>
    <x v="572"/>
    <x v="2"/>
    <x v="0"/>
    <x v="1"/>
  </r>
  <r>
    <n v="2884"/>
    <s v="Heather"/>
    <s v="11/30/2023"/>
    <s v="12/15/2024"/>
    <x v="2"/>
    <n v="250"/>
    <x v="0"/>
    <n v="4"/>
    <n v="6"/>
    <b v="0"/>
    <n v="271"/>
    <n v="50"/>
    <s v="Germany"/>
    <s v="Cryptocurrency"/>
    <s v="Hindi"/>
    <x v="91"/>
    <n v="4.7"/>
    <b v="0"/>
    <x v="0"/>
    <x v="573"/>
    <x v="4"/>
    <x v="2"/>
    <x v="1"/>
  </r>
  <r>
    <n v="6374"/>
    <s v="Terri"/>
    <s v="7/7/2023"/>
    <s v="11/19/2024"/>
    <x v="2"/>
    <n v="30"/>
    <x v="0"/>
    <n v="1"/>
    <n v="1"/>
    <b v="0"/>
    <n v="178"/>
    <n v="162"/>
    <s v="India"/>
    <s v="PayPal"/>
    <s v="Mandarin"/>
    <x v="66"/>
    <n v="4.5999999999999996"/>
    <b v="1"/>
    <x v="0"/>
    <x v="574"/>
    <x v="0"/>
    <x v="3"/>
    <x v="3"/>
  </r>
  <r>
    <n v="6888"/>
    <s v="Jose"/>
    <s v="5/8/2024"/>
    <s v="12/3/2024"/>
    <x v="2"/>
    <n v="364"/>
    <x v="5"/>
    <n v="2"/>
    <n v="5"/>
    <b v="0"/>
    <n v="865"/>
    <n v="104"/>
    <s v="USA"/>
    <s v="Credit Card"/>
    <s v="Mandarin"/>
    <x v="97"/>
    <n v="3.1"/>
    <b v="0"/>
    <x v="0"/>
    <x v="575"/>
    <x v="0"/>
    <x v="0"/>
    <x v="0"/>
  </r>
  <r>
    <n v="2788"/>
    <s v="Keith"/>
    <s v="2/9/2023"/>
    <s v="12/6/2024"/>
    <x v="2"/>
    <n v="404"/>
    <x v="5"/>
    <n v="2"/>
    <n v="2"/>
    <b v="0"/>
    <n v="257"/>
    <n v="113"/>
    <s v="Germany"/>
    <s v="Credit Card"/>
    <s v="Mandarin"/>
    <x v="22"/>
    <n v="3.8"/>
    <b v="0"/>
    <x v="0"/>
    <x v="576"/>
    <x v="2"/>
    <x v="0"/>
    <x v="0"/>
  </r>
  <r>
    <n v="7892"/>
    <s v="Nathan"/>
    <s v="5/2/2024"/>
    <s v="11/25/2024"/>
    <x v="0"/>
    <n v="499"/>
    <x v="6"/>
    <n v="4"/>
    <n v="3"/>
    <b v="0"/>
    <n v="428"/>
    <n v="168"/>
    <s v="France"/>
    <s v="Credit Card"/>
    <s v="French"/>
    <x v="45"/>
    <n v="3.7"/>
    <b v="0"/>
    <x v="0"/>
    <x v="577"/>
    <x v="0"/>
    <x v="4"/>
    <x v="2"/>
  </r>
  <r>
    <n v="4576"/>
    <s v="Matthew"/>
    <s v="7/19/2024"/>
    <s v="12/16/2024"/>
    <x v="2"/>
    <n v="480"/>
    <x v="1"/>
    <n v="2"/>
    <n v="2"/>
    <b v="1"/>
    <n v="994"/>
    <n v="78"/>
    <s v="Germany"/>
    <s v="Credit Card"/>
    <s v="Mandarin"/>
    <x v="4"/>
    <n v="4.3"/>
    <b v="1"/>
    <x v="0"/>
    <x v="578"/>
    <x v="4"/>
    <x v="1"/>
    <x v="2"/>
  </r>
  <r>
    <n v="8901"/>
    <s v="Jimmy"/>
    <s v="1/9/2024"/>
    <s v="11/29/2024"/>
    <x v="1"/>
    <n v="417"/>
    <x v="0"/>
    <n v="5"/>
    <n v="6"/>
    <b v="0"/>
    <n v="476"/>
    <n v="37"/>
    <s v="USA"/>
    <s v="Cryptocurrency"/>
    <s v="Hindi"/>
    <x v="32"/>
    <n v="4.0999999999999996"/>
    <b v="1"/>
    <x v="0"/>
    <x v="579"/>
    <x v="4"/>
    <x v="4"/>
    <x v="2"/>
  </r>
  <r>
    <n v="5147"/>
    <s v="Ashley"/>
    <s v="6/14/2023"/>
    <s v="12/14/2024"/>
    <x v="0"/>
    <n v="215"/>
    <x v="5"/>
    <n v="5"/>
    <n v="4"/>
    <b v="1"/>
    <n v="150"/>
    <n v="57"/>
    <s v="UK"/>
    <s v="PayPal"/>
    <s v="Hindi"/>
    <x v="24"/>
    <n v="4.5"/>
    <b v="0"/>
    <x v="0"/>
    <x v="580"/>
    <x v="0"/>
    <x v="0"/>
    <x v="0"/>
  </r>
  <r>
    <n v="8646"/>
    <s v="Steven"/>
    <s v="12/21/2023"/>
    <s v="12/6/2024"/>
    <x v="0"/>
    <n v="234"/>
    <x v="0"/>
    <n v="2"/>
    <n v="6"/>
    <b v="1"/>
    <n v="580"/>
    <n v="149"/>
    <s v="UK"/>
    <s v="PayPal"/>
    <s v="French"/>
    <x v="97"/>
    <n v="3.8"/>
    <b v="1"/>
    <x v="0"/>
    <x v="581"/>
    <x v="3"/>
    <x v="4"/>
    <x v="0"/>
  </r>
  <r>
    <n v="8343"/>
    <s v="Ashley"/>
    <s v="11/2/2024"/>
    <s v="12/17/2024"/>
    <x v="0"/>
    <n v="103"/>
    <x v="0"/>
    <n v="2"/>
    <n v="6"/>
    <b v="0"/>
    <n v="284"/>
    <n v="84"/>
    <s v="France"/>
    <s v="PayPal"/>
    <s v="English"/>
    <x v="55"/>
    <n v="4"/>
    <b v="0"/>
    <x v="0"/>
    <x v="410"/>
    <x v="0"/>
    <x v="4"/>
    <x v="3"/>
  </r>
  <r>
    <n v="9332"/>
    <s v="Robert"/>
    <s v="5/29/2023"/>
    <s v="12/18/2024"/>
    <x v="2"/>
    <n v="191"/>
    <x v="3"/>
    <n v="5"/>
    <n v="1"/>
    <b v="0"/>
    <n v="688"/>
    <n v="192"/>
    <s v="USA"/>
    <s v="PayPal"/>
    <s v="Hindi"/>
    <x v="5"/>
    <n v="4"/>
    <b v="0"/>
    <x v="0"/>
    <x v="582"/>
    <x v="2"/>
    <x v="2"/>
    <x v="2"/>
  </r>
  <r>
    <n v="7398"/>
    <s v="Valerie"/>
    <s v="12/15/2023"/>
    <s v="12/15/2024"/>
    <x v="1"/>
    <n v="82"/>
    <x v="1"/>
    <n v="5"/>
    <n v="1"/>
    <b v="1"/>
    <n v="93"/>
    <n v="46"/>
    <s v="Canada"/>
    <s v="PayPal"/>
    <s v="German"/>
    <x v="81"/>
    <n v="4.7"/>
    <b v="1"/>
    <x v="0"/>
    <x v="583"/>
    <x v="0"/>
    <x v="1"/>
    <x v="1"/>
  </r>
  <r>
    <n v="3572"/>
    <s v="Adam"/>
    <s v="4/4/2024"/>
    <s v="12/15/2024"/>
    <x v="1"/>
    <n v="468"/>
    <x v="3"/>
    <n v="5"/>
    <n v="6"/>
    <b v="1"/>
    <n v="799"/>
    <n v="44"/>
    <s v="India"/>
    <s v="PayPal"/>
    <s v="Spanish"/>
    <x v="25"/>
    <n v="4.9000000000000004"/>
    <b v="0"/>
    <x v="0"/>
    <x v="584"/>
    <x v="4"/>
    <x v="2"/>
    <x v="1"/>
  </r>
  <r>
    <n v="4590"/>
    <s v="Tracy"/>
    <s v="6/20/2023"/>
    <s v="12/3/2024"/>
    <x v="1"/>
    <n v="366"/>
    <x v="6"/>
    <n v="4"/>
    <n v="3"/>
    <b v="0"/>
    <n v="327"/>
    <n v="1"/>
    <s v="UK"/>
    <s v="Debit Card"/>
    <s v="Hindi"/>
    <x v="2"/>
    <n v="3.6"/>
    <b v="1"/>
    <x v="0"/>
    <x v="585"/>
    <x v="1"/>
    <x v="4"/>
    <x v="0"/>
  </r>
  <r>
    <n v="1831"/>
    <s v="Jennifer"/>
    <s v="10/12/2024"/>
    <s v="12/11/2024"/>
    <x v="0"/>
    <n v="53"/>
    <x v="2"/>
    <n v="1"/>
    <n v="4"/>
    <b v="0"/>
    <n v="685"/>
    <n v="127"/>
    <s v="Germany"/>
    <s v="Credit Card"/>
    <s v="English"/>
    <x v="8"/>
    <n v="4.0999999999999996"/>
    <b v="1"/>
    <x v="0"/>
    <x v="586"/>
    <x v="2"/>
    <x v="3"/>
    <x v="0"/>
  </r>
  <r>
    <n v="6899"/>
    <s v="Paul"/>
    <s v="4/5/2023"/>
    <s v="12/5/2024"/>
    <x v="2"/>
    <n v="102"/>
    <x v="4"/>
    <n v="1"/>
    <n v="1"/>
    <b v="1"/>
    <n v="604"/>
    <n v="107"/>
    <s v="France"/>
    <s v="Cryptocurrency"/>
    <s v="French"/>
    <x v="87"/>
    <n v="4.3"/>
    <b v="0"/>
    <x v="0"/>
    <x v="587"/>
    <x v="4"/>
    <x v="1"/>
    <x v="0"/>
  </r>
  <r>
    <n v="1148"/>
    <s v="Jennifer"/>
    <s v="5/30/2024"/>
    <s v="11/28/2024"/>
    <x v="2"/>
    <n v="259"/>
    <x v="0"/>
    <n v="1"/>
    <n v="5"/>
    <b v="1"/>
    <n v="597"/>
    <n v="165"/>
    <s v="Germany"/>
    <s v="Cryptocurrency"/>
    <s v="German"/>
    <x v="36"/>
    <n v="4.2"/>
    <b v="1"/>
    <x v="0"/>
    <x v="588"/>
    <x v="4"/>
    <x v="1"/>
    <x v="2"/>
  </r>
  <r>
    <n v="3745"/>
    <s v="Angela"/>
    <s v="9/12/2024"/>
    <s v="12/16/2024"/>
    <x v="1"/>
    <n v="81"/>
    <x v="6"/>
    <n v="2"/>
    <n v="4"/>
    <b v="0"/>
    <n v="451"/>
    <n v="49"/>
    <s v="Canada"/>
    <s v="Debit Card"/>
    <s v="English"/>
    <x v="17"/>
    <n v="4.7"/>
    <b v="1"/>
    <x v="0"/>
    <x v="589"/>
    <x v="4"/>
    <x v="0"/>
    <x v="0"/>
  </r>
  <r>
    <n v="5084"/>
    <s v="Miranda"/>
    <s v="10/25/2023"/>
    <s v="11/22/2024"/>
    <x v="1"/>
    <n v="135"/>
    <x v="0"/>
    <n v="4"/>
    <n v="6"/>
    <b v="0"/>
    <n v="50"/>
    <n v="15"/>
    <s v="Canada"/>
    <s v="Credit Card"/>
    <s v="French"/>
    <x v="23"/>
    <n v="4.4000000000000004"/>
    <b v="0"/>
    <x v="0"/>
    <x v="590"/>
    <x v="2"/>
    <x v="4"/>
    <x v="0"/>
  </r>
  <r>
    <n v="7179"/>
    <s v="Michael"/>
    <s v="9/9/2023"/>
    <s v="11/29/2024"/>
    <x v="1"/>
    <n v="465"/>
    <x v="5"/>
    <n v="2"/>
    <n v="3"/>
    <b v="1"/>
    <n v="987"/>
    <n v="91"/>
    <s v="France"/>
    <s v="Debit Card"/>
    <s v="Mandarin"/>
    <x v="39"/>
    <n v="4.5999999999999996"/>
    <b v="1"/>
    <x v="0"/>
    <x v="591"/>
    <x v="0"/>
    <x v="0"/>
    <x v="2"/>
  </r>
  <r>
    <n v="1005"/>
    <s v="Joseph"/>
    <s v="2/21/2023"/>
    <s v="12/10/2024"/>
    <x v="1"/>
    <n v="163"/>
    <x v="4"/>
    <n v="2"/>
    <n v="1"/>
    <b v="0"/>
    <n v="817"/>
    <n v="182"/>
    <s v="India"/>
    <s v="Credit Card"/>
    <s v="English"/>
    <x v="80"/>
    <n v="4.5999999999999996"/>
    <b v="1"/>
    <x v="0"/>
    <x v="592"/>
    <x v="3"/>
    <x v="4"/>
    <x v="3"/>
  </r>
  <r>
    <n v="6405"/>
    <s v="Adam"/>
    <s v="4/14/2023"/>
    <s v="12/11/2024"/>
    <x v="1"/>
    <n v="321"/>
    <x v="5"/>
    <n v="1"/>
    <n v="6"/>
    <b v="1"/>
    <n v="361"/>
    <n v="12"/>
    <s v="India"/>
    <s v="Cryptocurrency"/>
    <s v="German"/>
    <x v="35"/>
    <n v="4.9000000000000004"/>
    <b v="1"/>
    <x v="0"/>
    <x v="593"/>
    <x v="4"/>
    <x v="2"/>
    <x v="0"/>
  </r>
  <r>
    <n v="5215"/>
    <s v="Robert"/>
    <s v="4/17/2023"/>
    <s v="12/17/2024"/>
    <x v="0"/>
    <n v="212"/>
    <x v="6"/>
    <n v="5"/>
    <n v="5"/>
    <b v="0"/>
    <n v="146"/>
    <n v="147"/>
    <s v="UK"/>
    <s v="Debit Card"/>
    <s v="French"/>
    <x v="73"/>
    <n v="3.4"/>
    <b v="0"/>
    <x v="0"/>
    <x v="594"/>
    <x v="2"/>
    <x v="2"/>
    <x v="3"/>
  </r>
  <r>
    <n v="7525"/>
    <s v="Michelle"/>
    <s v="6/26/2024"/>
    <s v="12/18/2024"/>
    <x v="2"/>
    <n v="453"/>
    <x v="0"/>
    <n v="1"/>
    <n v="4"/>
    <b v="0"/>
    <n v="313"/>
    <n v="1"/>
    <s v="Germany"/>
    <s v="PayPal"/>
    <s v="English"/>
    <x v="34"/>
    <n v="3.7"/>
    <b v="1"/>
    <x v="0"/>
    <x v="595"/>
    <x v="2"/>
    <x v="1"/>
    <x v="2"/>
  </r>
  <r>
    <n v="9115"/>
    <s v="Jennifer"/>
    <s v="7/17/2024"/>
    <s v="12/17/2024"/>
    <x v="1"/>
    <n v="34"/>
    <x v="5"/>
    <n v="1"/>
    <n v="1"/>
    <b v="0"/>
    <n v="80"/>
    <n v="71"/>
    <s v="Canada"/>
    <s v="Credit Card"/>
    <s v="German"/>
    <x v="38"/>
    <n v="3.6"/>
    <b v="0"/>
    <x v="0"/>
    <x v="596"/>
    <x v="3"/>
    <x v="3"/>
    <x v="0"/>
  </r>
  <r>
    <n v="6454"/>
    <s v="Nicholas"/>
    <s v="4/8/2024"/>
    <s v="12/15/2024"/>
    <x v="2"/>
    <n v="197"/>
    <x v="5"/>
    <n v="1"/>
    <n v="4"/>
    <b v="1"/>
    <n v="860"/>
    <n v="42"/>
    <s v="USA"/>
    <s v="Credit Card"/>
    <s v="French"/>
    <x v="28"/>
    <n v="4"/>
    <b v="1"/>
    <x v="0"/>
    <x v="597"/>
    <x v="4"/>
    <x v="0"/>
    <x v="3"/>
  </r>
  <r>
    <n v="4781"/>
    <s v="Sierra"/>
    <s v="4/25/2024"/>
    <s v="12/1/2024"/>
    <x v="2"/>
    <n v="361"/>
    <x v="5"/>
    <n v="5"/>
    <n v="3"/>
    <b v="1"/>
    <n v="67"/>
    <n v="66"/>
    <s v="India"/>
    <s v="PayPal"/>
    <s v="German"/>
    <x v="20"/>
    <n v="3.7"/>
    <b v="1"/>
    <x v="0"/>
    <x v="598"/>
    <x v="4"/>
    <x v="4"/>
    <x v="1"/>
  </r>
  <r>
    <n v="5040"/>
    <s v="Andre"/>
    <s v="12/4/2023"/>
    <s v="12/2/2024"/>
    <x v="1"/>
    <n v="166"/>
    <x v="2"/>
    <n v="5"/>
    <n v="2"/>
    <b v="1"/>
    <n v="178"/>
    <n v="61"/>
    <s v="France"/>
    <s v="Debit Card"/>
    <s v="French"/>
    <x v="55"/>
    <n v="3.1"/>
    <b v="0"/>
    <x v="0"/>
    <x v="599"/>
    <x v="0"/>
    <x v="2"/>
    <x v="0"/>
  </r>
  <r>
    <n v="3209"/>
    <s v="Ann"/>
    <s v="11/20/2023"/>
    <s v="11/26/2024"/>
    <x v="0"/>
    <n v="168"/>
    <x v="3"/>
    <n v="3"/>
    <n v="1"/>
    <b v="0"/>
    <n v="113"/>
    <n v="85"/>
    <s v="UK"/>
    <s v="Cryptocurrency"/>
    <s v="Spanish"/>
    <x v="64"/>
    <n v="4.7"/>
    <b v="0"/>
    <x v="0"/>
    <x v="600"/>
    <x v="0"/>
    <x v="2"/>
    <x v="1"/>
  </r>
  <r>
    <n v="8703"/>
    <s v="Ryan"/>
    <s v="7/6/2024"/>
    <s v="11/22/2024"/>
    <x v="2"/>
    <n v="336"/>
    <x v="1"/>
    <n v="1"/>
    <n v="4"/>
    <b v="1"/>
    <n v="855"/>
    <n v="186"/>
    <s v="Canada"/>
    <s v="PayPal"/>
    <s v="Mandarin"/>
    <x v="84"/>
    <n v="3.6"/>
    <b v="0"/>
    <x v="0"/>
    <x v="202"/>
    <x v="4"/>
    <x v="1"/>
    <x v="0"/>
  </r>
  <r>
    <n v="2536"/>
    <s v="Christopher"/>
    <s v="2/26/2024"/>
    <s v="12/14/2024"/>
    <x v="2"/>
    <n v="212"/>
    <x v="4"/>
    <n v="2"/>
    <n v="4"/>
    <b v="0"/>
    <n v="608"/>
    <n v="96"/>
    <s v="France"/>
    <s v="Cryptocurrency"/>
    <s v="Mandarin"/>
    <x v="24"/>
    <n v="4"/>
    <b v="0"/>
    <x v="0"/>
    <x v="601"/>
    <x v="2"/>
    <x v="4"/>
    <x v="3"/>
  </r>
  <r>
    <n v="2057"/>
    <s v="Jocelyn"/>
    <s v="4/25/2023"/>
    <s v="11/23/2024"/>
    <x v="0"/>
    <n v="185"/>
    <x v="4"/>
    <n v="3"/>
    <n v="6"/>
    <b v="1"/>
    <n v="804"/>
    <n v="49"/>
    <s v="USA"/>
    <s v="Credit Card"/>
    <s v="Mandarin"/>
    <x v="7"/>
    <n v="4.0999999999999996"/>
    <b v="0"/>
    <x v="0"/>
    <x v="602"/>
    <x v="0"/>
    <x v="0"/>
    <x v="2"/>
  </r>
  <r>
    <n v="5627"/>
    <s v="Kara"/>
    <s v="1/7/2024"/>
    <s v="12/5/2024"/>
    <x v="1"/>
    <n v="124"/>
    <x v="2"/>
    <n v="4"/>
    <n v="2"/>
    <b v="1"/>
    <n v="207"/>
    <n v="140"/>
    <s v="USA"/>
    <s v="Cryptocurrency"/>
    <s v="Hindi"/>
    <x v="52"/>
    <n v="4.8"/>
    <b v="1"/>
    <x v="0"/>
    <x v="603"/>
    <x v="3"/>
    <x v="3"/>
    <x v="1"/>
  </r>
  <r>
    <n v="4763"/>
    <s v="Dustin"/>
    <s v="2/12/2024"/>
    <s v="12/5/2024"/>
    <x v="2"/>
    <n v="256"/>
    <x v="0"/>
    <n v="1"/>
    <n v="1"/>
    <b v="0"/>
    <n v="118"/>
    <n v="104"/>
    <s v="Australia"/>
    <s v="Debit Card"/>
    <s v="Mandarin"/>
    <x v="39"/>
    <n v="3.5"/>
    <b v="0"/>
    <x v="0"/>
    <x v="604"/>
    <x v="1"/>
    <x v="3"/>
    <x v="1"/>
  </r>
  <r>
    <n v="4577"/>
    <s v="Kevin"/>
    <s v="6/22/2024"/>
    <s v="12/11/2024"/>
    <x v="1"/>
    <n v="58"/>
    <x v="5"/>
    <n v="1"/>
    <n v="6"/>
    <b v="0"/>
    <n v="983"/>
    <n v="8"/>
    <s v="UK"/>
    <s v="Credit Card"/>
    <s v="English"/>
    <x v="100"/>
    <n v="4.3"/>
    <b v="1"/>
    <x v="0"/>
    <x v="39"/>
    <x v="4"/>
    <x v="4"/>
    <x v="3"/>
  </r>
  <r>
    <n v="5216"/>
    <s v="Tammy"/>
    <s v="9/22/2024"/>
    <s v="11/21/2024"/>
    <x v="2"/>
    <n v="135"/>
    <x v="5"/>
    <n v="3"/>
    <n v="2"/>
    <b v="0"/>
    <n v="523"/>
    <n v="159"/>
    <s v="USA"/>
    <s v="Debit Card"/>
    <s v="Hindi"/>
    <x v="17"/>
    <n v="4.8"/>
    <b v="1"/>
    <x v="0"/>
    <x v="605"/>
    <x v="3"/>
    <x v="1"/>
    <x v="0"/>
  </r>
  <r>
    <n v="3941"/>
    <s v="Krista"/>
    <s v="9/16/2024"/>
    <s v="11/29/2024"/>
    <x v="1"/>
    <n v="163"/>
    <x v="6"/>
    <n v="5"/>
    <n v="2"/>
    <b v="0"/>
    <n v="786"/>
    <n v="94"/>
    <s v="UK"/>
    <s v="Cryptocurrency"/>
    <s v="Mandarin"/>
    <x v="57"/>
    <n v="4.5999999999999996"/>
    <b v="1"/>
    <x v="0"/>
    <x v="606"/>
    <x v="3"/>
    <x v="1"/>
    <x v="1"/>
  </r>
  <r>
    <n v="4396"/>
    <s v="Jesse"/>
    <s v="1/2/2023"/>
    <s v="12/17/2024"/>
    <x v="2"/>
    <n v="120"/>
    <x v="1"/>
    <n v="2"/>
    <n v="3"/>
    <b v="0"/>
    <n v="781"/>
    <n v="97"/>
    <s v="Canada"/>
    <s v="Credit Card"/>
    <s v="English"/>
    <x v="63"/>
    <n v="3.3"/>
    <b v="1"/>
    <x v="0"/>
    <x v="607"/>
    <x v="2"/>
    <x v="2"/>
    <x v="1"/>
  </r>
  <r>
    <n v="4865"/>
    <s v="Charles"/>
    <s v="12/20/2023"/>
    <s v="11/28/2024"/>
    <x v="0"/>
    <n v="439"/>
    <x v="2"/>
    <n v="1"/>
    <n v="5"/>
    <b v="1"/>
    <n v="434"/>
    <n v="104"/>
    <s v="France"/>
    <s v="PayPal"/>
    <s v="Hindi"/>
    <x v="58"/>
    <n v="4.5"/>
    <b v="1"/>
    <x v="0"/>
    <x v="608"/>
    <x v="0"/>
    <x v="4"/>
    <x v="2"/>
  </r>
  <r>
    <n v="2497"/>
    <s v="Diana"/>
    <s v="7/28/2023"/>
    <s v="11/30/2024"/>
    <x v="0"/>
    <n v="223"/>
    <x v="3"/>
    <n v="1"/>
    <n v="4"/>
    <b v="0"/>
    <n v="824"/>
    <n v="125"/>
    <s v="UK"/>
    <s v="Credit Card"/>
    <s v="Hindi"/>
    <x v="2"/>
    <n v="4.5"/>
    <b v="1"/>
    <x v="0"/>
    <x v="609"/>
    <x v="2"/>
    <x v="2"/>
    <x v="1"/>
  </r>
  <r>
    <n v="4945"/>
    <s v="Alexander"/>
    <s v="5/4/2024"/>
    <s v="11/22/2024"/>
    <x v="1"/>
    <n v="485"/>
    <x v="6"/>
    <n v="1"/>
    <n v="1"/>
    <b v="1"/>
    <n v="230"/>
    <n v="21"/>
    <s v="Canada"/>
    <s v="PayPal"/>
    <s v="Spanish"/>
    <x v="75"/>
    <n v="4.0999999999999996"/>
    <b v="0"/>
    <x v="0"/>
    <x v="610"/>
    <x v="0"/>
    <x v="3"/>
    <x v="3"/>
  </r>
  <r>
    <n v="5227"/>
    <s v="Eugene"/>
    <s v="2/15/2024"/>
    <s v="12/6/2024"/>
    <x v="0"/>
    <n v="474"/>
    <x v="1"/>
    <n v="3"/>
    <n v="6"/>
    <b v="1"/>
    <n v="358"/>
    <n v="147"/>
    <s v="USA"/>
    <s v="Cryptocurrency"/>
    <s v="Hindi"/>
    <x v="52"/>
    <n v="3.9"/>
    <b v="1"/>
    <x v="0"/>
    <x v="611"/>
    <x v="4"/>
    <x v="1"/>
    <x v="2"/>
  </r>
  <r>
    <n v="2150"/>
    <s v="Danielle"/>
    <s v="4/12/2024"/>
    <s v="12/9/2024"/>
    <x v="1"/>
    <n v="259"/>
    <x v="4"/>
    <n v="2"/>
    <n v="1"/>
    <b v="0"/>
    <n v="380"/>
    <n v="9"/>
    <s v="USA"/>
    <s v="Cryptocurrency"/>
    <s v="Mandarin"/>
    <x v="77"/>
    <n v="3.2"/>
    <b v="0"/>
    <x v="0"/>
    <x v="612"/>
    <x v="0"/>
    <x v="4"/>
    <x v="1"/>
  </r>
  <r>
    <n v="7145"/>
    <s v="Abigail"/>
    <s v="10/28/2024"/>
    <s v="11/22/2024"/>
    <x v="0"/>
    <n v="53"/>
    <x v="1"/>
    <n v="2"/>
    <n v="1"/>
    <b v="0"/>
    <n v="647"/>
    <n v="165"/>
    <s v="USA"/>
    <s v="PayPal"/>
    <s v="Spanish"/>
    <x v="51"/>
    <n v="4"/>
    <b v="0"/>
    <x v="0"/>
    <x v="613"/>
    <x v="4"/>
    <x v="3"/>
    <x v="0"/>
  </r>
  <r>
    <n v="2040"/>
    <s v="Hayden"/>
    <s v="10/11/2024"/>
    <s v="11/30/2024"/>
    <x v="0"/>
    <n v="221"/>
    <x v="4"/>
    <n v="1"/>
    <n v="3"/>
    <b v="1"/>
    <n v="518"/>
    <n v="157"/>
    <s v="Australia"/>
    <s v="Cryptocurrency"/>
    <s v="English"/>
    <x v="69"/>
    <n v="3.7"/>
    <b v="1"/>
    <x v="0"/>
    <x v="614"/>
    <x v="3"/>
    <x v="2"/>
    <x v="0"/>
  </r>
  <r>
    <n v="4191"/>
    <s v="Barbara"/>
    <s v="4/19/2023"/>
    <s v="12/3/2024"/>
    <x v="0"/>
    <n v="46"/>
    <x v="4"/>
    <n v="2"/>
    <n v="4"/>
    <b v="0"/>
    <n v="33"/>
    <n v="120"/>
    <s v="Germany"/>
    <s v="Cryptocurrency"/>
    <s v="Hindi"/>
    <x v="70"/>
    <n v="3.9"/>
    <b v="1"/>
    <x v="0"/>
    <x v="615"/>
    <x v="4"/>
    <x v="0"/>
    <x v="1"/>
  </r>
  <r>
    <n v="4336"/>
    <s v="Jennifer"/>
    <s v="8/2/2023"/>
    <s v="12/11/2024"/>
    <x v="2"/>
    <n v="253"/>
    <x v="3"/>
    <n v="4"/>
    <n v="2"/>
    <b v="0"/>
    <n v="660"/>
    <n v="151"/>
    <s v="UK"/>
    <s v="Cryptocurrency"/>
    <s v="Hindi"/>
    <x v="80"/>
    <n v="3.4"/>
    <b v="1"/>
    <x v="0"/>
    <x v="616"/>
    <x v="0"/>
    <x v="2"/>
    <x v="0"/>
  </r>
  <r>
    <n v="5438"/>
    <s v="Lindsey"/>
    <s v="10/6/2023"/>
    <s v="11/30/2024"/>
    <x v="1"/>
    <n v="478"/>
    <x v="1"/>
    <n v="1"/>
    <n v="6"/>
    <b v="1"/>
    <n v="517"/>
    <n v="200"/>
    <s v="France"/>
    <s v="Debit Card"/>
    <s v="Hindi"/>
    <x v="81"/>
    <n v="4.8"/>
    <b v="0"/>
    <x v="0"/>
    <x v="617"/>
    <x v="2"/>
    <x v="3"/>
    <x v="0"/>
  </r>
  <r>
    <n v="9857"/>
    <s v="April"/>
    <s v="9/26/2023"/>
    <s v="12/2/2024"/>
    <x v="0"/>
    <n v="145"/>
    <x v="0"/>
    <n v="2"/>
    <n v="5"/>
    <b v="0"/>
    <n v="882"/>
    <n v="23"/>
    <s v="Germany"/>
    <s v="Cryptocurrency"/>
    <s v="French"/>
    <x v="37"/>
    <n v="5"/>
    <b v="1"/>
    <x v="0"/>
    <x v="618"/>
    <x v="2"/>
    <x v="3"/>
    <x v="2"/>
  </r>
  <r>
    <n v="4767"/>
    <s v="Charles"/>
    <s v="12/19/2023"/>
    <s v="11/24/2024"/>
    <x v="2"/>
    <n v="366"/>
    <x v="3"/>
    <n v="1"/>
    <n v="3"/>
    <b v="1"/>
    <n v="349"/>
    <n v="50"/>
    <s v="Australia"/>
    <s v="Cryptocurrency"/>
    <s v="French"/>
    <x v="68"/>
    <n v="5"/>
    <b v="1"/>
    <x v="0"/>
    <x v="619"/>
    <x v="0"/>
    <x v="1"/>
    <x v="0"/>
  </r>
  <r>
    <n v="9374"/>
    <s v="John"/>
    <s v="12/17/2024"/>
    <s v="12/1/2024"/>
    <x v="2"/>
    <n v="301"/>
    <x v="0"/>
    <n v="4"/>
    <n v="6"/>
    <b v="0"/>
    <n v="619"/>
    <n v="172"/>
    <s v="USA"/>
    <s v="Debit Card"/>
    <s v="English"/>
    <x v="86"/>
    <n v="4.2"/>
    <b v="1"/>
    <x v="0"/>
    <x v="620"/>
    <x v="4"/>
    <x v="3"/>
    <x v="1"/>
  </r>
  <r>
    <n v="3918"/>
    <s v="Jennifer"/>
    <s v="10/17/2023"/>
    <s v="11/28/2024"/>
    <x v="0"/>
    <n v="26"/>
    <x v="0"/>
    <n v="4"/>
    <n v="5"/>
    <b v="0"/>
    <n v="416"/>
    <n v="146"/>
    <s v="UK"/>
    <s v="Debit Card"/>
    <s v="Mandarin"/>
    <x v="81"/>
    <n v="3.5"/>
    <b v="1"/>
    <x v="0"/>
    <x v="621"/>
    <x v="2"/>
    <x v="0"/>
    <x v="1"/>
  </r>
  <r>
    <n v="9866"/>
    <s v="Matthew"/>
    <s v="7/12/2024"/>
    <s v="12/17/2024"/>
    <x v="1"/>
    <n v="208"/>
    <x v="1"/>
    <n v="1"/>
    <n v="1"/>
    <b v="0"/>
    <n v="466"/>
    <n v="174"/>
    <s v="USA"/>
    <s v="Credit Card"/>
    <s v="English"/>
    <x v="82"/>
    <n v="4"/>
    <b v="1"/>
    <x v="0"/>
    <x v="622"/>
    <x v="0"/>
    <x v="0"/>
    <x v="1"/>
  </r>
  <r>
    <n v="6389"/>
    <s v="Brittney"/>
    <s v="12/23/2022"/>
    <s v="12/18/2024"/>
    <x v="1"/>
    <n v="109"/>
    <x v="3"/>
    <n v="2"/>
    <n v="3"/>
    <b v="0"/>
    <n v="701"/>
    <n v="4"/>
    <s v="Canada"/>
    <s v="PayPal"/>
    <s v="Hindi"/>
    <x v="61"/>
    <n v="3.5"/>
    <b v="0"/>
    <x v="0"/>
    <x v="623"/>
    <x v="3"/>
    <x v="0"/>
    <x v="3"/>
  </r>
  <r>
    <n v="8733"/>
    <s v="Steven"/>
    <s v="6/6/2024"/>
    <s v="12/16/2024"/>
    <x v="2"/>
    <n v="451"/>
    <x v="4"/>
    <n v="4"/>
    <n v="4"/>
    <b v="1"/>
    <n v="742"/>
    <n v="140"/>
    <s v="Australia"/>
    <s v="Debit Card"/>
    <s v="English"/>
    <x v="86"/>
    <n v="4.0999999999999996"/>
    <b v="1"/>
    <x v="0"/>
    <x v="624"/>
    <x v="2"/>
    <x v="0"/>
    <x v="3"/>
  </r>
  <r>
    <n v="8105"/>
    <s v="Mary"/>
    <s v="9/23/2023"/>
    <s v="11/26/2024"/>
    <x v="2"/>
    <n v="33"/>
    <x v="1"/>
    <n v="4"/>
    <n v="5"/>
    <b v="1"/>
    <n v="228"/>
    <n v="42"/>
    <s v="India"/>
    <s v="Credit Card"/>
    <s v="Hindi"/>
    <x v="68"/>
    <n v="4"/>
    <b v="1"/>
    <x v="0"/>
    <x v="625"/>
    <x v="0"/>
    <x v="0"/>
    <x v="0"/>
  </r>
  <r>
    <n v="3443"/>
    <s v="Kevin"/>
    <s v="3/1/2024"/>
    <s v="12/5/2024"/>
    <x v="2"/>
    <n v="467"/>
    <x v="3"/>
    <n v="4"/>
    <n v="2"/>
    <b v="0"/>
    <n v="18"/>
    <n v="34"/>
    <s v="Australia"/>
    <s v="Cryptocurrency"/>
    <s v="French"/>
    <x v="90"/>
    <n v="4.0999999999999996"/>
    <b v="1"/>
    <x v="0"/>
    <x v="626"/>
    <x v="0"/>
    <x v="2"/>
    <x v="3"/>
  </r>
  <r>
    <n v="2664"/>
    <s v="Charles"/>
    <s v="10/15/2023"/>
    <s v="11/27/2024"/>
    <x v="0"/>
    <n v="123"/>
    <x v="5"/>
    <n v="2"/>
    <n v="3"/>
    <b v="1"/>
    <n v="826"/>
    <n v="79"/>
    <s v="Germany"/>
    <s v="Credit Card"/>
    <s v="German"/>
    <x v="91"/>
    <n v="3.5"/>
    <b v="0"/>
    <x v="0"/>
    <x v="627"/>
    <x v="1"/>
    <x v="2"/>
    <x v="1"/>
  </r>
  <r>
    <n v="1782"/>
    <s v="Carla"/>
    <s v="5/1/2023"/>
    <s v="11/29/2024"/>
    <x v="2"/>
    <n v="139"/>
    <x v="6"/>
    <n v="1"/>
    <n v="4"/>
    <b v="1"/>
    <n v="357"/>
    <n v="44"/>
    <s v="India"/>
    <s v="Debit Card"/>
    <s v="Spanish"/>
    <x v="79"/>
    <n v="4.0999999999999996"/>
    <b v="0"/>
    <x v="0"/>
    <x v="628"/>
    <x v="1"/>
    <x v="3"/>
    <x v="1"/>
  </r>
  <r>
    <n v="1337"/>
    <s v="Shane"/>
    <s v="4/20/2023"/>
    <s v="12/16/2024"/>
    <x v="0"/>
    <n v="103"/>
    <x v="6"/>
    <n v="2"/>
    <n v="1"/>
    <b v="0"/>
    <n v="474"/>
    <n v="2"/>
    <s v="Germany"/>
    <s v="PayPal"/>
    <s v="German"/>
    <x v="97"/>
    <n v="3.5"/>
    <b v="0"/>
    <x v="0"/>
    <x v="629"/>
    <x v="2"/>
    <x v="2"/>
    <x v="3"/>
  </r>
  <r>
    <n v="5901"/>
    <s v="Robert"/>
    <s v="4/6/2023"/>
    <s v="12/18/2024"/>
    <x v="0"/>
    <n v="207"/>
    <x v="4"/>
    <n v="5"/>
    <n v="5"/>
    <b v="1"/>
    <n v="946"/>
    <n v="166"/>
    <s v="France"/>
    <s v="Cryptocurrency"/>
    <s v="Hindi"/>
    <x v="41"/>
    <n v="4.5999999999999996"/>
    <b v="0"/>
    <x v="0"/>
    <x v="630"/>
    <x v="4"/>
    <x v="4"/>
    <x v="1"/>
  </r>
  <r>
    <n v="2731"/>
    <s v="Brooke"/>
    <s v="6/11/2024"/>
    <s v="12/13/2024"/>
    <x v="2"/>
    <n v="267"/>
    <x v="6"/>
    <n v="5"/>
    <n v="5"/>
    <b v="1"/>
    <n v="890"/>
    <n v="187"/>
    <s v="UK"/>
    <s v="PayPal"/>
    <s v="French"/>
    <x v="25"/>
    <n v="3"/>
    <b v="1"/>
    <x v="0"/>
    <x v="631"/>
    <x v="3"/>
    <x v="3"/>
    <x v="2"/>
  </r>
  <r>
    <n v="8307"/>
    <s v="Carmen"/>
    <s v="1/4/2024"/>
    <s v="12/6/2024"/>
    <x v="0"/>
    <n v="266"/>
    <x v="4"/>
    <n v="5"/>
    <n v="3"/>
    <b v="1"/>
    <n v="583"/>
    <n v="131"/>
    <s v="Canada"/>
    <s v="Debit Card"/>
    <s v="Mandarin"/>
    <x v="13"/>
    <n v="4"/>
    <b v="0"/>
    <x v="0"/>
    <x v="632"/>
    <x v="4"/>
    <x v="0"/>
    <x v="2"/>
  </r>
  <r>
    <n v="8019"/>
    <s v="Stefanie"/>
    <s v="2/19/2023"/>
    <s v="11/19/2024"/>
    <x v="1"/>
    <n v="240"/>
    <x v="5"/>
    <n v="4"/>
    <n v="1"/>
    <b v="0"/>
    <n v="304"/>
    <n v="25"/>
    <s v="Canada"/>
    <s v="PayPal"/>
    <s v="German"/>
    <x v="29"/>
    <n v="4.5999999999999996"/>
    <b v="0"/>
    <x v="0"/>
    <x v="633"/>
    <x v="2"/>
    <x v="2"/>
    <x v="1"/>
  </r>
  <r>
    <n v="4847"/>
    <s v="Melissa"/>
    <s v="12/1/2024"/>
    <s v="11/30/2024"/>
    <x v="2"/>
    <n v="315"/>
    <x v="4"/>
    <n v="1"/>
    <n v="6"/>
    <b v="0"/>
    <n v="205"/>
    <n v="92"/>
    <s v="India"/>
    <s v="PayPal"/>
    <s v="English"/>
    <x v="79"/>
    <n v="3.5"/>
    <b v="0"/>
    <x v="0"/>
    <x v="634"/>
    <x v="4"/>
    <x v="4"/>
    <x v="0"/>
  </r>
  <r>
    <n v="9822"/>
    <s v="Justin"/>
    <s v="6/23/2023"/>
    <s v="12/13/2024"/>
    <x v="0"/>
    <n v="276"/>
    <x v="5"/>
    <n v="4"/>
    <n v="1"/>
    <b v="1"/>
    <n v="348"/>
    <n v="13"/>
    <s v="India"/>
    <s v="Cryptocurrency"/>
    <s v="German"/>
    <x v="91"/>
    <n v="4.7"/>
    <b v="0"/>
    <x v="0"/>
    <x v="635"/>
    <x v="2"/>
    <x v="4"/>
    <x v="3"/>
  </r>
  <r>
    <n v="9141"/>
    <s v="Jeffery"/>
    <s v="10/30/2023"/>
    <s v="11/25/2024"/>
    <x v="0"/>
    <n v="308"/>
    <x v="1"/>
    <n v="1"/>
    <n v="5"/>
    <b v="0"/>
    <n v="107"/>
    <n v="87"/>
    <s v="Canada"/>
    <s v="Cryptocurrency"/>
    <s v="French"/>
    <x v="71"/>
    <n v="3.4"/>
    <b v="0"/>
    <x v="0"/>
    <x v="336"/>
    <x v="1"/>
    <x v="2"/>
    <x v="0"/>
  </r>
  <r>
    <n v="7539"/>
    <s v="Kara"/>
    <s v="9/1/2023"/>
    <s v="12/8/2024"/>
    <x v="0"/>
    <n v="297"/>
    <x v="4"/>
    <n v="1"/>
    <n v="6"/>
    <b v="1"/>
    <n v="959"/>
    <n v="71"/>
    <s v="Germany"/>
    <s v="Cryptocurrency"/>
    <s v="French"/>
    <x v="45"/>
    <n v="3.3"/>
    <b v="1"/>
    <x v="0"/>
    <x v="636"/>
    <x v="4"/>
    <x v="1"/>
    <x v="3"/>
  </r>
  <r>
    <n v="1390"/>
    <s v="Xavier"/>
    <s v="7/28/2024"/>
    <s v="11/29/2024"/>
    <x v="1"/>
    <n v="326"/>
    <x v="4"/>
    <n v="4"/>
    <n v="1"/>
    <b v="0"/>
    <n v="439"/>
    <n v="88"/>
    <s v="France"/>
    <s v="Debit Card"/>
    <s v="English"/>
    <x v="20"/>
    <n v="3.3"/>
    <b v="1"/>
    <x v="0"/>
    <x v="637"/>
    <x v="2"/>
    <x v="1"/>
    <x v="3"/>
  </r>
  <r>
    <n v="9505"/>
    <s v="Paul"/>
    <s v="6/26/2024"/>
    <s v="12/4/2024"/>
    <x v="2"/>
    <n v="352"/>
    <x v="5"/>
    <n v="4"/>
    <n v="6"/>
    <b v="0"/>
    <n v="757"/>
    <n v="13"/>
    <s v="France"/>
    <s v="Debit Card"/>
    <s v="Hindi"/>
    <x v="79"/>
    <n v="4.3"/>
    <b v="1"/>
    <x v="0"/>
    <x v="638"/>
    <x v="4"/>
    <x v="0"/>
    <x v="3"/>
  </r>
  <r>
    <n v="6741"/>
    <s v="Jacob"/>
    <s v="10/28/2023"/>
    <s v="11/20/2024"/>
    <x v="0"/>
    <n v="180"/>
    <x v="2"/>
    <n v="5"/>
    <n v="2"/>
    <b v="1"/>
    <n v="647"/>
    <n v="2"/>
    <s v="Canada"/>
    <s v="Cryptocurrency"/>
    <s v="French"/>
    <x v="87"/>
    <n v="3.5"/>
    <b v="0"/>
    <x v="0"/>
    <x v="639"/>
    <x v="0"/>
    <x v="4"/>
    <x v="3"/>
  </r>
  <r>
    <n v="1790"/>
    <s v="Kelly"/>
    <s v="3/11/2024"/>
    <s v="12/1/2024"/>
    <x v="1"/>
    <n v="362"/>
    <x v="2"/>
    <n v="2"/>
    <n v="2"/>
    <b v="0"/>
    <n v="535"/>
    <n v="200"/>
    <s v="Germany"/>
    <s v="Debit Card"/>
    <s v="Hindi"/>
    <x v="22"/>
    <n v="4.9000000000000004"/>
    <b v="1"/>
    <x v="0"/>
    <x v="640"/>
    <x v="4"/>
    <x v="2"/>
    <x v="0"/>
  </r>
  <r>
    <n v="6491"/>
    <s v="Anita"/>
    <s v="1/15/2023"/>
    <s v="11/28/2024"/>
    <x v="0"/>
    <n v="154"/>
    <x v="0"/>
    <n v="5"/>
    <n v="4"/>
    <b v="1"/>
    <n v="340"/>
    <n v="53"/>
    <s v="Germany"/>
    <s v="Credit Card"/>
    <s v="English"/>
    <x v="97"/>
    <n v="4.4000000000000004"/>
    <b v="0"/>
    <x v="0"/>
    <x v="641"/>
    <x v="1"/>
    <x v="4"/>
    <x v="0"/>
  </r>
  <r>
    <n v="3102"/>
    <s v="Carolyn"/>
    <s v="9/3/2024"/>
    <s v="11/27/2024"/>
    <x v="0"/>
    <n v="287"/>
    <x v="1"/>
    <n v="1"/>
    <n v="2"/>
    <b v="0"/>
    <n v="670"/>
    <n v="147"/>
    <s v="USA"/>
    <s v="Debit Card"/>
    <s v="Hindi"/>
    <x v="19"/>
    <n v="4.3"/>
    <b v="1"/>
    <x v="0"/>
    <x v="642"/>
    <x v="0"/>
    <x v="2"/>
    <x v="1"/>
  </r>
  <r>
    <n v="1300"/>
    <s v="Nicolas"/>
    <s v="6/27/2023"/>
    <s v="12/16/2024"/>
    <x v="1"/>
    <n v="303"/>
    <x v="6"/>
    <n v="3"/>
    <n v="6"/>
    <b v="1"/>
    <n v="780"/>
    <n v="128"/>
    <s v="France"/>
    <s v="Debit Card"/>
    <s v="English"/>
    <x v="32"/>
    <n v="4.5999999999999996"/>
    <b v="1"/>
    <x v="0"/>
    <x v="643"/>
    <x v="1"/>
    <x v="0"/>
    <x v="2"/>
  </r>
  <r>
    <n v="5410"/>
    <s v="Hector"/>
    <s v="7/6/2023"/>
    <s v="12/1/2024"/>
    <x v="2"/>
    <n v="447"/>
    <x v="4"/>
    <n v="1"/>
    <n v="5"/>
    <b v="0"/>
    <n v="615"/>
    <n v="132"/>
    <s v="Australia"/>
    <s v="Cryptocurrency"/>
    <s v="Mandarin"/>
    <x v="51"/>
    <n v="3.9"/>
    <b v="0"/>
    <x v="0"/>
    <x v="644"/>
    <x v="3"/>
    <x v="3"/>
    <x v="2"/>
  </r>
  <r>
    <n v="2714"/>
    <s v="Jack"/>
    <s v="12/9/2024"/>
    <s v="11/28/2024"/>
    <x v="1"/>
    <n v="480"/>
    <x v="2"/>
    <n v="4"/>
    <n v="6"/>
    <b v="1"/>
    <n v="277"/>
    <n v="25"/>
    <s v="Germany"/>
    <s v="Credit Card"/>
    <s v="French"/>
    <x v="81"/>
    <n v="4.8"/>
    <b v="0"/>
    <x v="0"/>
    <x v="645"/>
    <x v="4"/>
    <x v="0"/>
    <x v="3"/>
  </r>
  <r>
    <n v="4700"/>
    <s v="David"/>
    <s v="11/16/2024"/>
    <s v="12/4/2024"/>
    <x v="0"/>
    <n v="438"/>
    <x v="0"/>
    <n v="4"/>
    <n v="4"/>
    <b v="1"/>
    <n v="546"/>
    <n v="88"/>
    <s v="UK"/>
    <s v="Cryptocurrency"/>
    <s v="French"/>
    <x v="58"/>
    <n v="3.5"/>
    <b v="0"/>
    <x v="0"/>
    <x v="646"/>
    <x v="3"/>
    <x v="4"/>
    <x v="3"/>
  </r>
  <r>
    <n v="7589"/>
    <s v="Amanda"/>
    <s v="8/7/2023"/>
    <s v="12/2/2024"/>
    <x v="2"/>
    <n v="295"/>
    <x v="4"/>
    <n v="2"/>
    <n v="5"/>
    <b v="0"/>
    <n v="514"/>
    <n v="102"/>
    <s v="Germany"/>
    <s v="PayPal"/>
    <s v="German"/>
    <x v="20"/>
    <n v="4.8"/>
    <b v="0"/>
    <x v="0"/>
    <x v="565"/>
    <x v="0"/>
    <x v="3"/>
    <x v="3"/>
  </r>
  <r>
    <n v="6866"/>
    <s v="Kim"/>
    <s v="5/18/2024"/>
    <s v="11/24/2024"/>
    <x v="1"/>
    <n v="479"/>
    <x v="4"/>
    <n v="1"/>
    <n v="3"/>
    <b v="1"/>
    <n v="952"/>
    <n v="48"/>
    <s v="USA"/>
    <s v="Credit Card"/>
    <s v="English"/>
    <x v="84"/>
    <n v="4.5999999999999996"/>
    <b v="1"/>
    <x v="0"/>
    <x v="647"/>
    <x v="1"/>
    <x v="4"/>
    <x v="1"/>
  </r>
  <r>
    <n v="6960"/>
    <s v="Julian"/>
    <s v="11/12/2023"/>
    <s v="11/26/2024"/>
    <x v="2"/>
    <n v="214"/>
    <x v="3"/>
    <n v="5"/>
    <n v="6"/>
    <b v="1"/>
    <n v="780"/>
    <n v="16"/>
    <s v="France"/>
    <s v="PayPal"/>
    <s v="French"/>
    <x v="6"/>
    <n v="3.3"/>
    <b v="1"/>
    <x v="0"/>
    <x v="648"/>
    <x v="2"/>
    <x v="4"/>
    <x v="1"/>
  </r>
  <r>
    <n v="5808"/>
    <s v="Jasmine"/>
    <s v="3/22/2024"/>
    <s v="11/19/2024"/>
    <x v="2"/>
    <n v="69"/>
    <x v="0"/>
    <n v="4"/>
    <n v="5"/>
    <b v="0"/>
    <n v="976"/>
    <n v="105"/>
    <s v="USA"/>
    <s v="Cryptocurrency"/>
    <s v="Mandarin"/>
    <x v="16"/>
    <n v="4.7"/>
    <b v="1"/>
    <x v="0"/>
    <x v="649"/>
    <x v="4"/>
    <x v="3"/>
    <x v="1"/>
  </r>
  <r>
    <n v="5525"/>
    <s v="John"/>
    <s v="10/5/2023"/>
    <s v="12/6/2024"/>
    <x v="2"/>
    <n v="344"/>
    <x v="0"/>
    <n v="5"/>
    <n v="2"/>
    <b v="0"/>
    <n v="91"/>
    <n v="137"/>
    <s v="Germany"/>
    <s v="Cryptocurrency"/>
    <s v="German"/>
    <x v="86"/>
    <n v="3.4"/>
    <b v="1"/>
    <x v="0"/>
    <x v="650"/>
    <x v="2"/>
    <x v="0"/>
    <x v="0"/>
  </r>
  <r>
    <n v="1272"/>
    <s v="Christopher"/>
    <s v="7/17/2024"/>
    <s v="11/20/2024"/>
    <x v="2"/>
    <n v="163"/>
    <x v="5"/>
    <n v="5"/>
    <n v="1"/>
    <b v="0"/>
    <n v="683"/>
    <n v="108"/>
    <s v="UK"/>
    <s v="Cryptocurrency"/>
    <s v="Mandarin"/>
    <x v="95"/>
    <n v="4.2"/>
    <b v="0"/>
    <x v="0"/>
    <x v="651"/>
    <x v="0"/>
    <x v="4"/>
    <x v="1"/>
  </r>
  <r>
    <n v="8063"/>
    <s v="Joseph"/>
    <s v="6/27/2023"/>
    <s v="12/12/2024"/>
    <x v="0"/>
    <n v="217"/>
    <x v="5"/>
    <n v="1"/>
    <n v="6"/>
    <b v="0"/>
    <n v="53"/>
    <n v="153"/>
    <s v="Canada"/>
    <s v="PayPal"/>
    <s v="Spanish"/>
    <x v="99"/>
    <n v="3.1"/>
    <b v="1"/>
    <x v="0"/>
    <x v="652"/>
    <x v="3"/>
    <x v="4"/>
    <x v="1"/>
  </r>
  <r>
    <n v="1856"/>
    <s v="Jason"/>
    <s v="9/23/2023"/>
    <s v="12/11/2024"/>
    <x v="2"/>
    <n v="177"/>
    <x v="4"/>
    <n v="3"/>
    <n v="2"/>
    <b v="1"/>
    <n v="246"/>
    <n v="182"/>
    <s v="Germany"/>
    <s v="Debit Card"/>
    <s v="Spanish"/>
    <x v="83"/>
    <n v="3.1"/>
    <b v="0"/>
    <x v="0"/>
    <x v="230"/>
    <x v="4"/>
    <x v="2"/>
    <x v="3"/>
  </r>
  <r>
    <n v="2830"/>
    <s v="Erica"/>
    <s v="5/3/2023"/>
    <s v="12/8/2024"/>
    <x v="1"/>
    <n v="304"/>
    <x v="5"/>
    <n v="1"/>
    <n v="1"/>
    <b v="1"/>
    <n v="389"/>
    <n v="137"/>
    <s v="India"/>
    <s v="Cryptocurrency"/>
    <s v="French"/>
    <x v="99"/>
    <n v="4.8"/>
    <b v="1"/>
    <x v="0"/>
    <x v="653"/>
    <x v="1"/>
    <x v="4"/>
    <x v="2"/>
  </r>
  <r>
    <n v="3287"/>
    <s v="Travis"/>
    <s v="12/20/2023"/>
    <s v="11/21/2024"/>
    <x v="2"/>
    <n v="90"/>
    <x v="4"/>
    <n v="3"/>
    <n v="2"/>
    <b v="0"/>
    <n v="399"/>
    <n v="9"/>
    <s v="France"/>
    <s v="PayPal"/>
    <s v="Mandarin"/>
    <x v="59"/>
    <n v="4.4000000000000004"/>
    <b v="1"/>
    <x v="0"/>
    <x v="654"/>
    <x v="0"/>
    <x v="4"/>
    <x v="3"/>
  </r>
  <r>
    <n v="5679"/>
    <s v="Karen"/>
    <s v="10/31/2023"/>
    <s v="12/6/2024"/>
    <x v="2"/>
    <n v="108"/>
    <x v="0"/>
    <n v="4"/>
    <n v="2"/>
    <b v="0"/>
    <n v="694"/>
    <n v="199"/>
    <s v="UK"/>
    <s v="Cryptocurrency"/>
    <s v="Mandarin"/>
    <x v="74"/>
    <n v="5"/>
    <b v="0"/>
    <x v="0"/>
    <x v="655"/>
    <x v="3"/>
    <x v="3"/>
    <x v="3"/>
  </r>
  <r>
    <n v="6399"/>
    <s v="Michael"/>
    <s v="1/1/2023"/>
    <s v="12/5/2024"/>
    <x v="1"/>
    <n v="96"/>
    <x v="3"/>
    <n v="3"/>
    <n v="2"/>
    <b v="0"/>
    <n v="434"/>
    <n v="11"/>
    <s v="USA"/>
    <s v="Credit Card"/>
    <s v="French"/>
    <x v="54"/>
    <n v="4.5999999999999996"/>
    <b v="0"/>
    <x v="0"/>
    <x v="656"/>
    <x v="3"/>
    <x v="2"/>
    <x v="3"/>
  </r>
  <r>
    <n v="8753"/>
    <s v="Daniel"/>
    <s v="2/17/2024"/>
    <s v="11/30/2024"/>
    <x v="1"/>
    <n v="247"/>
    <x v="0"/>
    <n v="2"/>
    <n v="3"/>
    <b v="0"/>
    <n v="696"/>
    <n v="28"/>
    <s v="Germany"/>
    <s v="Debit Card"/>
    <s v="French"/>
    <x v="37"/>
    <n v="4.8"/>
    <b v="0"/>
    <x v="0"/>
    <x v="657"/>
    <x v="0"/>
    <x v="4"/>
    <x v="0"/>
  </r>
  <r>
    <n v="9267"/>
    <s v="Paul"/>
    <s v="5/7/2024"/>
    <s v="11/24/2024"/>
    <x v="2"/>
    <n v="245"/>
    <x v="6"/>
    <n v="3"/>
    <n v="5"/>
    <b v="1"/>
    <n v="862"/>
    <n v="129"/>
    <s v="India"/>
    <s v="Debit Card"/>
    <s v="Mandarin"/>
    <x v="65"/>
    <n v="3.7"/>
    <b v="1"/>
    <x v="0"/>
    <x v="658"/>
    <x v="4"/>
    <x v="1"/>
    <x v="1"/>
  </r>
  <r>
    <n v="9846"/>
    <s v="Megan"/>
    <s v="2/13/2023"/>
    <s v="12/13/2024"/>
    <x v="0"/>
    <n v="366"/>
    <x v="1"/>
    <n v="4"/>
    <n v="5"/>
    <b v="0"/>
    <n v="631"/>
    <n v="56"/>
    <s v="France"/>
    <s v="PayPal"/>
    <s v="Spanish"/>
    <x v="93"/>
    <n v="4.0999999999999996"/>
    <b v="0"/>
    <x v="0"/>
    <x v="659"/>
    <x v="1"/>
    <x v="0"/>
    <x v="0"/>
  </r>
  <r>
    <n v="2382"/>
    <s v="Todd"/>
    <s v="6/10/2024"/>
    <s v="12/9/2024"/>
    <x v="2"/>
    <n v="170"/>
    <x v="2"/>
    <n v="1"/>
    <n v="3"/>
    <b v="0"/>
    <n v="144"/>
    <n v="142"/>
    <s v="India"/>
    <s v="Cryptocurrency"/>
    <s v="Hindi"/>
    <x v="74"/>
    <n v="4.7"/>
    <b v="1"/>
    <x v="0"/>
    <x v="660"/>
    <x v="3"/>
    <x v="1"/>
    <x v="3"/>
  </r>
  <r>
    <n v="3593"/>
    <s v="Emma"/>
    <s v="9/16/2023"/>
    <s v="11/24/2024"/>
    <x v="0"/>
    <n v="447"/>
    <x v="3"/>
    <n v="3"/>
    <n v="1"/>
    <b v="1"/>
    <n v="466"/>
    <n v="198"/>
    <s v="India"/>
    <s v="Cryptocurrency"/>
    <s v="Hindi"/>
    <x v="20"/>
    <n v="4.5"/>
    <b v="0"/>
    <x v="0"/>
    <x v="661"/>
    <x v="3"/>
    <x v="0"/>
    <x v="0"/>
  </r>
  <r>
    <n v="4097"/>
    <s v="Amanda"/>
    <s v="4/17/2023"/>
    <s v="12/16/2024"/>
    <x v="0"/>
    <n v="369"/>
    <x v="4"/>
    <n v="3"/>
    <n v="1"/>
    <b v="0"/>
    <n v="759"/>
    <n v="56"/>
    <s v="Australia"/>
    <s v="PayPal"/>
    <s v="Hindi"/>
    <x v="55"/>
    <n v="4"/>
    <b v="0"/>
    <x v="0"/>
    <x v="662"/>
    <x v="4"/>
    <x v="2"/>
    <x v="0"/>
  </r>
  <r>
    <n v="2886"/>
    <s v="Mark"/>
    <s v="6/24/2023"/>
    <s v="11/26/2024"/>
    <x v="2"/>
    <n v="62"/>
    <x v="5"/>
    <n v="5"/>
    <n v="1"/>
    <b v="0"/>
    <n v="811"/>
    <n v="109"/>
    <s v="Germany"/>
    <s v="Cryptocurrency"/>
    <s v="German"/>
    <x v="31"/>
    <n v="3.1"/>
    <b v="0"/>
    <x v="0"/>
    <x v="477"/>
    <x v="3"/>
    <x v="4"/>
    <x v="2"/>
  </r>
  <r>
    <n v="3255"/>
    <s v="Dylan"/>
    <s v="1/6/2024"/>
    <s v="11/27/2024"/>
    <x v="0"/>
    <n v="294"/>
    <x v="4"/>
    <n v="1"/>
    <n v="3"/>
    <b v="1"/>
    <n v="936"/>
    <n v="120"/>
    <s v="France"/>
    <s v="Debit Card"/>
    <s v="Spanish"/>
    <x v="77"/>
    <n v="3.2"/>
    <b v="1"/>
    <x v="0"/>
    <x v="663"/>
    <x v="4"/>
    <x v="0"/>
    <x v="3"/>
  </r>
  <r>
    <n v="6752"/>
    <s v="Garrett"/>
    <s v="4/24/2024"/>
    <s v="12/9/2024"/>
    <x v="1"/>
    <n v="10"/>
    <x v="3"/>
    <n v="2"/>
    <n v="4"/>
    <b v="0"/>
    <n v="146"/>
    <n v="95"/>
    <s v="Australia"/>
    <s v="Credit Card"/>
    <s v="Spanish"/>
    <x v="33"/>
    <n v="3.8"/>
    <b v="1"/>
    <x v="0"/>
    <x v="664"/>
    <x v="4"/>
    <x v="0"/>
    <x v="3"/>
  </r>
  <r>
    <n v="7945"/>
    <s v="Jason"/>
    <s v="4/15/2023"/>
    <s v="11/29/2024"/>
    <x v="1"/>
    <n v="389"/>
    <x v="4"/>
    <n v="2"/>
    <n v="2"/>
    <b v="1"/>
    <n v="631"/>
    <n v="85"/>
    <s v="Australia"/>
    <s v="Debit Card"/>
    <s v="Spanish"/>
    <x v="56"/>
    <n v="3.3"/>
    <b v="1"/>
    <x v="0"/>
    <x v="665"/>
    <x v="1"/>
    <x v="4"/>
    <x v="3"/>
  </r>
  <r>
    <n v="6658"/>
    <s v="Michael"/>
    <s v="4/1/2024"/>
    <s v="12/5/2024"/>
    <x v="0"/>
    <n v="55"/>
    <x v="2"/>
    <n v="5"/>
    <n v="6"/>
    <b v="0"/>
    <n v="682"/>
    <n v="141"/>
    <s v="USA"/>
    <s v="Debit Card"/>
    <s v="Hindi"/>
    <x v="19"/>
    <n v="3.6"/>
    <b v="1"/>
    <x v="0"/>
    <x v="666"/>
    <x v="1"/>
    <x v="3"/>
    <x v="0"/>
  </r>
  <r>
    <n v="5468"/>
    <s v="Jonathon"/>
    <s v="4/2/2024"/>
    <s v="11/20/2024"/>
    <x v="1"/>
    <n v="208"/>
    <x v="6"/>
    <n v="4"/>
    <n v="6"/>
    <b v="1"/>
    <n v="135"/>
    <n v="9"/>
    <s v="USA"/>
    <s v="PayPal"/>
    <s v="Hindi"/>
    <x v="81"/>
    <n v="3"/>
    <b v="1"/>
    <x v="0"/>
    <x v="667"/>
    <x v="4"/>
    <x v="0"/>
    <x v="0"/>
  </r>
  <r>
    <n v="7451"/>
    <s v="Sarah"/>
    <s v="7/24/2024"/>
    <s v="12/9/2024"/>
    <x v="2"/>
    <n v="198"/>
    <x v="2"/>
    <n v="5"/>
    <n v="5"/>
    <b v="1"/>
    <n v="255"/>
    <n v="183"/>
    <s v="Canada"/>
    <s v="Debit Card"/>
    <s v="French"/>
    <x v="92"/>
    <n v="4.9000000000000004"/>
    <b v="0"/>
    <x v="0"/>
    <x v="176"/>
    <x v="4"/>
    <x v="2"/>
    <x v="2"/>
  </r>
  <r>
    <n v="1253"/>
    <s v="Michael"/>
    <s v="7/9/2024"/>
    <s v="12/5/2024"/>
    <x v="1"/>
    <n v="280"/>
    <x v="4"/>
    <n v="1"/>
    <n v="1"/>
    <b v="1"/>
    <n v="702"/>
    <n v="58"/>
    <s v="France"/>
    <s v="PayPal"/>
    <s v="French"/>
    <x v="44"/>
    <n v="3.2"/>
    <b v="0"/>
    <x v="0"/>
    <x v="668"/>
    <x v="0"/>
    <x v="3"/>
    <x v="3"/>
  </r>
  <r>
    <n v="6746"/>
    <s v="Caitlin"/>
    <s v="11/2/2024"/>
    <s v="11/28/2024"/>
    <x v="0"/>
    <n v="161"/>
    <x v="5"/>
    <n v="2"/>
    <n v="5"/>
    <b v="0"/>
    <n v="151"/>
    <n v="109"/>
    <s v="UK"/>
    <s v="Cryptocurrency"/>
    <s v="English"/>
    <x v="21"/>
    <n v="3.3"/>
    <b v="0"/>
    <x v="0"/>
    <x v="115"/>
    <x v="2"/>
    <x v="0"/>
    <x v="3"/>
  </r>
  <r>
    <n v="8089"/>
    <s v="Samantha"/>
    <s v="6/8/2024"/>
    <s v="11/27/2024"/>
    <x v="0"/>
    <n v="439"/>
    <x v="0"/>
    <n v="2"/>
    <n v="2"/>
    <b v="1"/>
    <n v="421"/>
    <n v="138"/>
    <s v="India"/>
    <s v="Debit Card"/>
    <s v="Spanish"/>
    <x v="31"/>
    <n v="4.0999999999999996"/>
    <b v="0"/>
    <x v="0"/>
    <x v="669"/>
    <x v="2"/>
    <x v="0"/>
    <x v="2"/>
  </r>
  <r>
    <n v="8045"/>
    <s v="Joseph"/>
    <s v="11/3/2023"/>
    <s v="12/2/2024"/>
    <x v="0"/>
    <n v="339"/>
    <x v="6"/>
    <n v="5"/>
    <n v="5"/>
    <b v="1"/>
    <n v="354"/>
    <n v="129"/>
    <s v="France"/>
    <s v="Cryptocurrency"/>
    <s v="French"/>
    <x v="31"/>
    <n v="3.9"/>
    <b v="0"/>
    <x v="0"/>
    <x v="670"/>
    <x v="1"/>
    <x v="3"/>
    <x v="0"/>
  </r>
  <r>
    <n v="9417"/>
    <s v="Joshua"/>
    <s v="10/15/2024"/>
    <s v="11/28/2024"/>
    <x v="1"/>
    <n v="52"/>
    <x v="0"/>
    <n v="4"/>
    <n v="4"/>
    <b v="0"/>
    <n v="377"/>
    <n v="135"/>
    <s v="UK"/>
    <s v="Credit Card"/>
    <s v="Spanish"/>
    <x v="9"/>
    <n v="4.0999999999999996"/>
    <b v="1"/>
    <x v="0"/>
    <x v="671"/>
    <x v="2"/>
    <x v="1"/>
    <x v="1"/>
  </r>
  <r>
    <n v="3217"/>
    <s v="Ashley"/>
    <s v="5/8/2024"/>
    <s v="12/16/2024"/>
    <x v="2"/>
    <n v="297"/>
    <x v="5"/>
    <n v="5"/>
    <n v="3"/>
    <b v="0"/>
    <n v="796"/>
    <n v="200"/>
    <s v="France"/>
    <s v="Cryptocurrency"/>
    <s v="French"/>
    <x v="58"/>
    <n v="3.1"/>
    <b v="1"/>
    <x v="0"/>
    <x v="672"/>
    <x v="0"/>
    <x v="4"/>
    <x v="1"/>
  </r>
  <r>
    <n v="4234"/>
    <s v="Michael"/>
    <s v="1/8/2023"/>
    <s v="11/19/2024"/>
    <x v="2"/>
    <n v="40"/>
    <x v="3"/>
    <n v="5"/>
    <n v="1"/>
    <b v="1"/>
    <n v="841"/>
    <n v="179"/>
    <s v="Australia"/>
    <s v="PayPal"/>
    <s v="German"/>
    <x v="76"/>
    <n v="3.5"/>
    <b v="1"/>
    <x v="0"/>
    <x v="673"/>
    <x v="2"/>
    <x v="4"/>
    <x v="3"/>
  </r>
  <r>
    <n v="1118"/>
    <s v="Erin"/>
    <s v="2/7/2024"/>
    <s v="12/11/2024"/>
    <x v="2"/>
    <n v="379"/>
    <x v="0"/>
    <n v="2"/>
    <n v="1"/>
    <b v="1"/>
    <n v="885"/>
    <n v="110"/>
    <s v="UK"/>
    <s v="Debit Card"/>
    <s v="Spanish"/>
    <x v="80"/>
    <n v="4.2"/>
    <b v="1"/>
    <x v="0"/>
    <x v="674"/>
    <x v="2"/>
    <x v="4"/>
    <x v="1"/>
  </r>
  <r>
    <n v="4027"/>
    <s v="Jason"/>
    <s v="4/13/2024"/>
    <s v="11/24/2024"/>
    <x v="2"/>
    <n v="82"/>
    <x v="4"/>
    <n v="2"/>
    <n v="3"/>
    <b v="0"/>
    <n v="999"/>
    <n v="190"/>
    <s v="France"/>
    <s v="PayPal"/>
    <s v="Spanish"/>
    <x v="10"/>
    <n v="3.1"/>
    <b v="1"/>
    <x v="0"/>
    <x v="675"/>
    <x v="4"/>
    <x v="0"/>
    <x v="3"/>
  </r>
  <r>
    <n v="8451"/>
    <s v="Grace"/>
    <s v="3/2/2023"/>
    <s v="11/23/2024"/>
    <x v="1"/>
    <n v="192"/>
    <x v="0"/>
    <n v="3"/>
    <n v="3"/>
    <b v="0"/>
    <n v="585"/>
    <n v="82"/>
    <s v="Germany"/>
    <s v="Cryptocurrency"/>
    <s v="Hindi"/>
    <x v="76"/>
    <n v="4.0999999999999996"/>
    <b v="1"/>
    <x v="0"/>
    <x v="245"/>
    <x v="2"/>
    <x v="3"/>
    <x v="2"/>
  </r>
  <r>
    <n v="6647"/>
    <s v="Jennifer"/>
    <s v="10/19/2024"/>
    <s v="11/29/2024"/>
    <x v="2"/>
    <n v="286"/>
    <x v="1"/>
    <n v="5"/>
    <n v="2"/>
    <b v="0"/>
    <n v="617"/>
    <n v="89"/>
    <s v="Canada"/>
    <s v="PayPal"/>
    <s v="German"/>
    <x v="61"/>
    <n v="3.2"/>
    <b v="1"/>
    <x v="0"/>
    <x v="676"/>
    <x v="0"/>
    <x v="3"/>
    <x v="3"/>
  </r>
  <r>
    <n v="4002"/>
    <s v="Timothy"/>
    <s v="4/7/2024"/>
    <s v="12/11/2024"/>
    <x v="1"/>
    <n v="452"/>
    <x v="4"/>
    <n v="2"/>
    <n v="6"/>
    <b v="0"/>
    <n v="196"/>
    <n v="132"/>
    <s v="France"/>
    <s v="Cryptocurrency"/>
    <s v="Spanish"/>
    <x v="0"/>
    <n v="3.7"/>
    <b v="1"/>
    <x v="0"/>
    <x v="677"/>
    <x v="4"/>
    <x v="2"/>
    <x v="1"/>
  </r>
  <r>
    <n v="6910"/>
    <s v="Ann"/>
    <s v="3/3/2023"/>
    <s v="11/27/2024"/>
    <x v="0"/>
    <n v="417"/>
    <x v="4"/>
    <n v="4"/>
    <n v="5"/>
    <b v="0"/>
    <n v="792"/>
    <n v="187"/>
    <s v="France"/>
    <s v="Cryptocurrency"/>
    <s v="English"/>
    <x v="78"/>
    <n v="4.5999999999999996"/>
    <b v="1"/>
    <x v="0"/>
    <x v="678"/>
    <x v="2"/>
    <x v="1"/>
    <x v="3"/>
  </r>
  <r>
    <n v="3164"/>
    <s v="Angela"/>
    <s v="9/22/2023"/>
    <s v="12/13/2024"/>
    <x v="2"/>
    <n v="371"/>
    <x v="5"/>
    <n v="1"/>
    <n v="5"/>
    <b v="1"/>
    <n v="466"/>
    <n v="176"/>
    <s v="Canada"/>
    <s v="Cryptocurrency"/>
    <s v="Hindi"/>
    <x v="59"/>
    <n v="4.9000000000000004"/>
    <b v="0"/>
    <x v="0"/>
    <x v="679"/>
    <x v="1"/>
    <x v="1"/>
    <x v="2"/>
  </r>
  <r>
    <n v="2400"/>
    <s v="Matthew"/>
    <s v="11/9/2023"/>
    <s v="12/12/2024"/>
    <x v="2"/>
    <n v="110"/>
    <x v="4"/>
    <n v="2"/>
    <n v="5"/>
    <b v="1"/>
    <n v="684"/>
    <n v="32"/>
    <s v="UK"/>
    <s v="PayPal"/>
    <s v="French"/>
    <x v="53"/>
    <n v="4"/>
    <b v="0"/>
    <x v="0"/>
    <x v="680"/>
    <x v="3"/>
    <x v="1"/>
    <x v="0"/>
  </r>
  <r>
    <n v="5499"/>
    <s v="Rachel"/>
    <s v="6/24/2023"/>
    <s v="12/2/2024"/>
    <x v="2"/>
    <n v="274"/>
    <x v="4"/>
    <n v="2"/>
    <n v="1"/>
    <b v="1"/>
    <n v="155"/>
    <n v="94"/>
    <s v="UK"/>
    <s v="Debit Card"/>
    <s v="German"/>
    <x v="41"/>
    <n v="3.5"/>
    <b v="0"/>
    <x v="0"/>
    <x v="681"/>
    <x v="1"/>
    <x v="0"/>
    <x v="1"/>
  </r>
  <r>
    <n v="7221"/>
    <s v="Tammy"/>
    <s v="3/15/2024"/>
    <s v="11/25/2024"/>
    <x v="2"/>
    <n v="412"/>
    <x v="2"/>
    <n v="2"/>
    <n v="5"/>
    <b v="1"/>
    <n v="450"/>
    <n v="147"/>
    <s v="Australia"/>
    <s v="Debit Card"/>
    <s v="Hindi"/>
    <x v="17"/>
    <n v="4.4000000000000004"/>
    <b v="1"/>
    <x v="0"/>
    <x v="682"/>
    <x v="4"/>
    <x v="1"/>
    <x v="0"/>
  </r>
  <r>
    <n v="4556"/>
    <s v="Amy"/>
    <s v="2/10/2023"/>
    <s v="11/29/2024"/>
    <x v="1"/>
    <n v="341"/>
    <x v="6"/>
    <n v="4"/>
    <n v="1"/>
    <b v="1"/>
    <n v="744"/>
    <n v="146"/>
    <s v="Australia"/>
    <s v="PayPal"/>
    <s v="English"/>
    <x v="100"/>
    <n v="4.4000000000000004"/>
    <b v="0"/>
    <x v="0"/>
    <x v="683"/>
    <x v="2"/>
    <x v="0"/>
    <x v="2"/>
  </r>
  <r>
    <n v="7175"/>
    <s v="Desiree"/>
    <s v="11/13/2024"/>
    <s v="12/15/2024"/>
    <x v="1"/>
    <n v="388"/>
    <x v="6"/>
    <n v="3"/>
    <n v="6"/>
    <b v="0"/>
    <n v="51"/>
    <n v="27"/>
    <s v="Canada"/>
    <s v="Debit Card"/>
    <s v="German"/>
    <x v="29"/>
    <n v="3.2"/>
    <b v="1"/>
    <x v="0"/>
    <x v="684"/>
    <x v="3"/>
    <x v="4"/>
    <x v="3"/>
  </r>
  <r>
    <n v="7072"/>
    <s v="Erika"/>
    <s v="2/7/2023"/>
    <s v="11/19/2024"/>
    <x v="2"/>
    <n v="446"/>
    <x v="2"/>
    <n v="1"/>
    <n v="4"/>
    <b v="1"/>
    <n v="897"/>
    <n v="19"/>
    <s v="Germany"/>
    <s v="PayPal"/>
    <s v="English"/>
    <x v="31"/>
    <n v="3.5"/>
    <b v="1"/>
    <x v="0"/>
    <x v="685"/>
    <x v="1"/>
    <x v="1"/>
    <x v="0"/>
  </r>
  <r>
    <n v="4320"/>
    <s v="Laurie"/>
    <s v="1/1/2024"/>
    <s v="12/17/2024"/>
    <x v="2"/>
    <n v="223"/>
    <x v="0"/>
    <n v="5"/>
    <n v="3"/>
    <b v="1"/>
    <n v="499"/>
    <n v="124"/>
    <s v="Canada"/>
    <s v="PayPal"/>
    <s v="German"/>
    <x v="18"/>
    <n v="4.7"/>
    <b v="1"/>
    <x v="0"/>
    <x v="686"/>
    <x v="3"/>
    <x v="3"/>
    <x v="2"/>
  </r>
  <r>
    <n v="3558"/>
    <s v="Melvin"/>
    <s v="1/1/2024"/>
    <s v="12/16/2024"/>
    <x v="2"/>
    <n v="417"/>
    <x v="2"/>
    <n v="5"/>
    <n v="4"/>
    <b v="0"/>
    <n v="179"/>
    <n v="29"/>
    <s v="Canada"/>
    <s v="Credit Card"/>
    <s v="Mandarin"/>
    <x v="0"/>
    <n v="4.5"/>
    <b v="0"/>
    <x v="0"/>
    <x v="687"/>
    <x v="2"/>
    <x v="0"/>
    <x v="1"/>
  </r>
  <r>
    <n v="8581"/>
    <s v="Jose"/>
    <s v="12/16/2023"/>
    <s v="11/20/2024"/>
    <x v="1"/>
    <n v="390"/>
    <x v="6"/>
    <n v="5"/>
    <n v="1"/>
    <b v="1"/>
    <n v="889"/>
    <n v="145"/>
    <s v="USA"/>
    <s v="PayPal"/>
    <s v="Hindi"/>
    <x v="22"/>
    <n v="4.5"/>
    <b v="1"/>
    <x v="0"/>
    <x v="688"/>
    <x v="2"/>
    <x v="4"/>
    <x v="0"/>
  </r>
  <r>
    <n v="5827"/>
    <s v="John"/>
    <s v="3/22/2023"/>
    <s v="12/2/2024"/>
    <x v="2"/>
    <n v="33"/>
    <x v="5"/>
    <n v="4"/>
    <n v="2"/>
    <b v="0"/>
    <n v="191"/>
    <n v="25"/>
    <s v="UK"/>
    <s v="Credit Card"/>
    <s v="German"/>
    <x v="52"/>
    <n v="4.5"/>
    <b v="1"/>
    <x v="0"/>
    <x v="689"/>
    <x v="3"/>
    <x v="3"/>
    <x v="1"/>
  </r>
  <r>
    <n v="6929"/>
    <s v="Cynthia"/>
    <s v="10/29/2024"/>
    <s v="12/5/2024"/>
    <x v="1"/>
    <n v="302"/>
    <x v="0"/>
    <n v="5"/>
    <n v="5"/>
    <b v="1"/>
    <n v="42"/>
    <n v="196"/>
    <s v="India"/>
    <s v="Credit Card"/>
    <s v="Hindi"/>
    <x v="98"/>
    <n v="4.5999999999999996"/>
    <b v="0"/>
    <x v="0"/>
    <x v="690"/>
    <x v="1"/>
    <x v="2"/>
    <x v="1"/>
  </r>
  <r>
    <n v="9179"/>
    <s v="Kurt"/>
    <s v="12/11/2024"/>
    <s v="11/27/2024"/>
    <x v="2"/>
    <n v="121"/>
    <x v="4"/>
    <n v="4"/>
    <n v="5"/>
    <b v="1"/>
    <n v="53"/>
    <n v="77"/>
    <s v="Australia"/>
    <s v="PayPal"/>
    <s v="Hindi"/>
    <x v="84"/>
    <n v="3.1"/>
    <b v="1"/>
    <x v="0"/>
    <x v="691"/>
    <x v="3"/>
    <x v="0"/>
    <x v="2"/>
  </r>
  <r>
    <n v="7580"/>
    <s v="Mary"/>
    <s v="2/8/2023"/>
    <s v="11/21/2024"/>
    <x v="0"/>
    <n v="112"/>
    <x v="4"/>
    <n v="5"/>
    <n v="6"/>
    <b v="0"/>
    <n v="535"/>
    <n v="43"/>
    <s v="UK"/>
    <s v="Cryptocurrency"/>
    <s v="English"/>
    <x v="83"/>
    <n v="3.1"/>
    <b v="1"/>
    <x v="0"/>
    <x v="692"/>
    <x v="1"/>
    <x v="2"/>
    <x v="1"/>
  </r>
  <r>
    <n v="3858"/>
    <s v="David"/>
    <s v="6/30/2023"/>
    <s v="12/5/2024"/>
    <x v="2"/>
    <n v="375"/>
    <x v="6"/>
    <n v="3"/>
    <n v="6"/>
    <b v="0"/>
    <n v="416"/>
    <n v="79"/>
    <s v="France"/>
    <s v="PayPal"/>
    <s v="Hindi"/>
    <x v="36"/>
    <n v="3.2"/>
    <b v="1"/>
    <x v="0"/>
    <x v="693"/>
    <x v="1"/>
    <x v="4"/>
    <x v="1"/>
  </r>
  <r>
    <n v="8627"/>
    <s v="Melissa"/>
    <s v="9/17/2024"/>
    <s v="12/1/2024"/>
    <x v="1"/>
    <n v="97"/>
    <x v="5"/>
    <n v="3"/>
    <n v="2"/>
    <b v="0"/>
    <n v="287"/>
    <n v="39"/>
    <s v="France"/>
    <s v="PayPal"/>
    <s v="English"/>
    <x v="87"/>
    <n v="4.9000000000000004"/>
    <b v="0"/>
    <x v="0"/>
    <x v="694"/>
    <x v="3"/>
    <x v="1"/>
    <x v="1"/>
  </r>
  <r>
    <n v="7552"/>
    <s v="Glenda"/>
    <s v="6/8/2024"/>
    <s v="12/4/2024"/>
    <x v="2"/>
    <n v="306"/>
    <x v="3"/>
    <n v="4"/>
    <n v="5"/>
    <b v="0"/>
    <n v="651"/>
    <n v="60"/>
    <s v="Germany"/>
    <s v="Cryptocurrency"/>
    <s v="Mandarin"/>
    <x v="89"/>
    <n v="3.1"/>
    <b v="0"/>
    <x v="0"/>
    <x v="695"/>
    <x v="1"/>
    <x v="4"/>
    <x v="3"/>
  </r>
  <r>
    <n v="6020"/>
    <s v="Melvin"/>
    <s v="7/25/2024"/>
    <s v="11/21/2024"/>
    <x v="1"/>
    <n v="136"/>
    <x v="4"/>
    <n v="5"/>
    <n v="2"/>
    <b v="1"/>
    <n v="821"/>
    <n v="174"/>
    <s v="France"/>
    <s v="Credit Card"/>
    <s v="German"/>
    <x v="92"/>
    <n v="3.6"/>
    <b v="1"/>
    <x v="0"/>
    <x v="696"/>
    <x v="1"/>
    <x v="3"/>
    <x v="3"/>
  </r>
  <r>
    <n v="9408"/>
    <s v="Brandon"/>
    <s v="5/12/2023"/>
    <s v="11/26/2024"/>
    <x v="0"/>
    <n v="12"/>
    <x v="5"/>
    <n v="2"/>
    <n v="3"/>
    <b v="1"/>
    <n v="396"/>
    <n v="22"/>
    <s v="Australia"/>
    <s v="Cryptocurrency"/>
    <s v="Hindi"/>
    <x v="85"/>
    <n v="3.5"/>
    <b v="1"/>
    <x v="0"/>
    <x v="697"/>
    <x v="4"/>
    <x v="3"/>
    <x v="0"/>
  </r>
  <r>
    <n v="9990"/>
    <s v="Duane"/>
    <s v="1/25/2024"/>
    <s v="12/5/2024"/>
    <x v="2"/>
    <n v="379"/>
    <x v="3"/>
    <n v="4"/>
    <n v="5"/>
    <b v="1"/>
    <n v="726"/>
    <n v="103"/>
    <s v="Germany"/>
    <s v="PayPal"/>
    <s v="Mandarin"/>
    <x v="4"/>
    <n v="3.5"/>
    <b v="1"/>
    <x v="0"/>
    <x v="304"/>
    <x v="1"/>
    <x v="2"/>
    <x v="0"/>
  </r>
  <r>
    <n v="3687"/>
    <s v="Laurie"/>
    <s v="11/4/2023"/>
    <s v="12/18/2024"/>
    <x v="2"/>
    <n v="205"/>
    <x v="4"/>
    <n v="3"/>
    <n v="2"/>
    <b v="1"/>
    <n v="420"/>
    <n v="24"/>
    <s v="France"/>
    <s v="Debit Card"/>
    <s v="Spanish"/>
    <x v="47"/>
    <n v="4.8"/>
    <b v="0"/>
    <x v="0"/>
    <x v="698"/>
    <x v="1"/>
    <x v="3"/>
    <x v="3"/>
  </r>
  <r>
    <n v="4540"/>
    <s v="Cody"/>
    <s v="9/7/2023"/>
    <s v="11/25/2024"/>
    <x v="2"/>
    <n v="335"/>
    <x v="0"/>
    <n v="3"/>
    <n v="6"/>
    <b v="1"/>
    <n v="75"/>
    <n v="177"/>
    <s v="UK"/>
    <s v="PayPal"/>
    <s v="Hindi"/>
    <x v="59"/>
    <n v="3.9"/>
    <b v="1"/>
    <x v="0"/>
    <x v="699"/>
    <x v="1"/>
    <x v="2"/>
    <x v="1"/>
  </r>
  <r>
    <n v="8264"/>
    <s v="Valerie"/>
    <s v="5/25/2024"/>
    <s v="11/22/2024"/>
    <x v="2"/>
    <n v="449"/>
    <x v="4"/>
    <n v="5"/>
    <n v="6"/>
    <b v="0"/>
    <n v="683"/>
    <n v="85"/>
    <s v="Germany"/>
    <s v="Debit Card"/>
    <s v="Mandarin"/>
    <x v="14"/>
    <n v="4.2"/>
    <b v="1"/>
    <x v="0"/>
    <x v="700"/>
    <x v="3"/>
    <x v="1"/>
    <x v="3"/>
  </r>
  <r>
    <n v="7448"/>
    <s v="Jennifer"/>
    <s v="4/10/2023"/>
    <s v="12/7/2024"/>
    <x v="0"/>
    <n v="453"/>
    <x v="3"/>
    <n v="1"/>
    <n v="5"/>
    <b v="1"/>
    <n v="487"/>
    <n v="128"/>
    <s v="India"/>
    <s v="Cryptocurrency"/>
    <s v="Mandarin"/>
    <x v="81"/>
    <n v="4.5"/>
    <b v="1"/>
    <x v="0"/>
    <x v="701"/>
    <x v="0"/>
    <x v="2"/>
    <x v="1"/>
  </r>
  <r>
    <n v="1123"/>
    <s v="Tanya"/>
    <s v="10/25/2024"/>
    <s v="11/21/2024"/>
    <x v="0"/>
    <n v="252"/>
    <x v="0"/>
    <n v="1"/>
    <n v="1"/>
    <b v="1"/>
    <n v="968"/>
    <n v="197"/>
    <s v="India"/>
    <s v="Debit Card"/>
    <s v="Hindi"/>
    <x v="63"/>
    <n v="4"/>
    <b v="0"/>
    <x v="0"/>
    <x v="702"/>
    <x v="4"/>
    <x v="2"/>
    <x v="3"/>
  </r>
  <r>
    <n v="4103"/>
    <s v="Daniel"/>
    <s v="10/30/2024"/>
    <s v="11/25/2024"/>
    <x v="1"/>
    <n v="379"/>
    <x v="4"/>
    <n v="2"/>
    <n v="1"/>
    <b v="1"/>
    <n v="632"/>
    <n v="82"/>
    <s v="USA"/>
    <s v="Credit Card"/>
    <s v="Spanish"/>
    <x v="94"/>
    <n v="3.2"/>
    <b v="1"/>
    <x v="0"/>
    <x v="703"/>
    <x v="1"/>
    <x v="1"/>
    <x v="3"/>
  </r>
  <r>
    <n v="2904"/>
    <s v="Troy"/>
    <s v="2/17/2024"/>
    <s v="12/1/2024"/>
    <x v="0"/>
    <n v="280"/>
    <x v="6"/>
    <n v="3"/>
    <n v="1"/>
    <b v="0"/>
    <n v="188"/>
    <n v="103"/>
    <s v="Germany"/>
    <s v="Cryptocurrency"/>
    <s v="English"/>
    <x v="54"/>
    <n v="4.8"/>
    <b v="0"/>
    <x v="0"/>
    <x v="704"/>
    <x v="2"/>
    <x v="4"/>
    <x v="2"/>
  </r>
  <r>
    <n v="5634"/>
    <s v="Emily"/>
    <s v="4/6/2024"/>
    <s v="11/24/2024"/>
    <x v="0"/>
    <n v="187"/>
    <x v="4"/>
    <n v="3"/>
    <n v="3"/>
    <b v="0"/>
    <n v="987"/>
    <n v="166"/>
    <s v="Australia"/>
    <s v="PayPal"/>
    <s v="Spanish"/>
    <x v="50"/>
    <n v="4.7"/>
    <b v="0"/>
    <x v="0"/>
    <x v="705"/>
    <x v="1"/>
    <x v="4"/>
    <x v="1"/>
  </r>
  <r>
    <n v="5360"/>
    <s v="Elizabeth"/>
    <s v="9/23/2023"/>
    <s v="12/2/2024"/>
    <x v="0"/>
    <n v="373"/>
    <x v="0"/>
    <n v="2"/>
    <n v="1"/>
    <b v="1"/>
    <n v="925"/>
    <n v="12"/>
    <s v="UK"/>
    <s v="PayPal"/>
    <s v="Hindi"/>
    <x v="46"/>
    <n v="4.2"/>
    <b v="1"/>
    <x v="0"/>
    <x v="706"/>
    <x v="3"/>
    <x v="0"/>
    <x v="2"/>
  </r>
  <r>
    <n v="8571"/>
    <s v="Brian"/>
    <s v="5/28/2023"/>
    <s v="12/15/2024"/>
    <x v="2"/>
    <n v="482"/>
    <x v="0"/>
    <n v="2"/>
    <n v="5"/>
    <b v="1"/>
    <n v="838"/>
    <n v="159"/>
    <s v="Canada"/>
    <s v="Debit Card"/>
    <s v="French"/>
    <x v="4"/>
    <n v="4.8"/>
    <b v="0"/>
    <x v="0"/>
    <x v="707"/>
    <x v="4"/>
    <x v="3"/>
    <x v="2"/>
  </r>
  <r>
    <n v="9439"/>
    <s v="Claire"/>
    <s v="11/15/2023"/>
    <s v="12/11/2024"/>
    <x v="1"/>
    <n v="360"/>
    <x v="2"/>
    <n v="3"/>
    <n v="4"/>
    <b v="0"/>
    <n v="295"/>
    <n v="55"/>
    <s v="Canada"/>
    <s v="Credit Card"/>
    <s v="Mandarin"/>
    <x v="97"/>
    <n v="3.7"/>
    <b v="0"/>
    <x v="0"/>
    <x v="708"/>
    <x v="4"/>
    <x v="1"/>
    <x v="1"/>
  </r>
  <r>
    <n v="8356"/>
    <s v="Samuel"/>
    <s v="1/16/2023"/>
    <s v="12/14/2024"/>
    <x v="2"/>
    <n v="463"/>
    <x v="5"/>
    <n v="2"/>
    <n v="1"/>
    <b v="0"/>
    <n v="844"/>
    <n v="98"/>
    <s v="UK"/>
    <s v="Cryptocurrency"/>
    <s v="English"/>
    <x v="48"/>
    <n v="3.6"/>
    <b v="1"/>
    <x v="0"/>
    <x v="709"/>
    <x v="0"/>
    <x v="4"/>
    <x v="3"/>
  </r>
  <r>
    <n v="2039"/>
    <s v="Caroline"/>
    <s v="1/2/2023"/>
    <s v="12/2/2024"/>
    <x v="2"/>
    <n v="13"/>
    <x v="6"/>
    <n v="3"/>
    <n v="5"/>
    <b v="0"/>
    <n v="378"/>
    <n v="123"/>
    <s v="India"/>
    <s v="Credit Card"/>
    <s v="German"/>
    <x v="20"/>
    <n v="4.2"/>
    <b v="0"/>
    <x v="0"/>
    <x v="710"/>
    <x v="1"/>
    <x v="1"/>
    <x v="0"/>
  </r>
  <r>
    <n v="2613"/>
    <s v="Benjamin"/>
    <s v="2/7/2023"/>
    <s v="12/16/2024"/>
    <x v="0"/>
    <n v="129"/>
    <x v="3"/>
    <n v="4"/>
    <n v="5"/>
    <b v="0"/>
    <n v="439"/>
    <n v="10"/>
    <s v="UK"/>
    <s v="Credit Card"/>
    <s v="French"/>
    <x v="17"/>
    <n v="3.7"/>
    <b v="0"/>
    <x v="0"/>
    <x v="711"/>
    <x v="4"/>
    <x v="0"/>
    <x v="2"/>
  </r>
  <r>
    <n v="8226"/>
    <s v="Matthew"/>
    <s v="5/2/2024"/>
    <s v="11/23/2024"/>
    <x v="0"/>
    <n v="290"/>
    <x v="1"/>
    <n v="5"/>
    <n v="5"/>
    <b v="0"/>
    <n v="84"/>
    <n v="52"/>
    <s v="Canada"/>
    <s v="Debit Card"/>
    <s v="Hindi"/>
    <x v="23"/>
    <n v="3.1"/>
    <b v="1"/>
    <x v="0"/>
    <x v="712"/>
    <x v="1"/>
    <x v="3"/>
    <x v="3"/>
  </r>
  <r>
    <n v="1425"/>
    <s v="Yolanda"/>
    <s v="9/2/2024"/>
    <s v="11/25/2024"/>
    <x v="0"/>
    <n v="50"/>
    <x v="0"/>
    <n v="2"/>
    <n v="3"/>
    <b v="1"/>
    <n v="502"/>
    <n v="5"/>
    <s v="India"/>
    <s v="Debit Card"/>
    <s v="Hindi"/>
    <x v="41"/>
    <n v="4.4000000000000004"/>
    <b v="1"/>
    <x v="0"/>
    <x v="713"/>
    <x v="4"/>
    <x v="4"/>
    <x v="3"/>
  </r>
  <r>
    <n v="4479"/>
    <s v="Amber"/>
    <s v="11/6/2024"/>
    <s v="12/6/2024"/>
    <x v="2"/>
    <n v="241"/>
    <x v="6"/>
    <n v="3"/>
    <n v="2"/>
    <b v="1"/>
    <n v="549"/>
    <n v="158"/>
    <s v="India"/>
    <s v="Debit Card"/>
    <s v="Mandarin"/>
    <x v="41"/>
    <n v="3.1"/>
    <b v="1"/>
    <x v="0"/>
    <x v="714"/>
    <x v="0"/>
    <x v="1"/>
    <x v="2"/>
  </r>
  <r>
    <n v="3393"/>
    <s v="William"/>
    <s v="1/26/2024"/>
    <s v="11/28/2024"/>
    <x v="0"/>
    <n v="383"/>
    <x v="4"/>
    <n v="3"/>
    <n v="2"/>
    <b v="1"/>
    <n v="699"/>
    <n v="174"/>
    <s v="France"/>
    <s v="Credit Card"/>
    <s v="French"/>
    <x v="44"/>
    <n v="3.8"/>
    <b v="1"/>
    <x v="0"/>
    <x v="715"/>
    <x v="0"/>
    <x v="2"/>
    <x v="3"/>
  </r>
  <r>
    <n v="8528"/>
    <s v="Dawn"/>
    <s v="11/16/2024"/>
    <s v="11/29/2024"/>
    <x v="0"/>
    <n v="384"/>
    <x v="2"/>
    <n v="5"/>
    <n v="1"/>
    <b v="0"/>
    <n v="423"/>
    <n v="110"/>
    <s v="France"/>
    <s v="Credit Card"/>
    <s v="Mandarin"/>
    <x v="47"/>
    <n v="4.7"/>
    <b v="1"/>
    <x v="0"/>
    <x v="716"/>
    <x v="0"/>
    <x v="3"/>
    <x v="2"/>
  </r>
  <r>
    <n v="9372"/>
    <s v="Matthew"/>
    <s v="2/17/2023"/>
    <s v="12/4/2024"/>
    <x v="0"/>
    <n v="302"/>
    <x v="4"/>
    <n v="1"/>
    <n v="1"/>
    <b v="1"/>
    <n v="964"/>
    <n v="165"/>
    <s v="France"/>
    <s v="Cryptocurrency"/>
    <s v="English"/>
    <x v="3"/>
    <n v="4.4000000000000004"/>
    <b v="0"/>
    <x v="0"/>
    <x v="717"/>
    <x v="2"/>
    <x v="4"/>
    <x v="1"/>
  </r>
  <r>
    <n v="5469"/>
    <s v="Jose"/>
    <s v="2/19/2024"/>
    <s v="12/5/2024"/>
    <x v="2"/>
    <n v="24"/>
    <x v="2"/>
    <n v="2"/>
    <n v="1"/>
    <b v="0"/>
    <n v="742"/>
    <n v="150"/>
    <s v="USA"/>
    <s v="Credit Card"/>
    <s v="French"/>
    <x v="10"/>
    <n v="3"/>
    <b v="0"/>
    <x v="0"/>
    <x v="718"/>
    <x v="2"/>
    <x v="2"/>
    <x v="2"/>
  </r>
  <r>
    <n v="2603"/>
    <s v="Peter"/>
    <s v="5/18/2024"/>
    <s v="11/20/2024"/>
    <x v="1"/>
    <n v="416"/>
    <x v="6"/>
    <n v="3"/>
    <n v="5"/>
    <b v="0"/>
    <n v="97"/>
    <n v="172"/>
    <s v="USA"/>
    <s v="Credit Card"/>
    <s v="Spanish"/>
    <x v="83"/>
    <n v="4.3"/>
    <b v="1"/>
    <x v="0"/>
    <x v="719"/>
    <x v="2"/>
    <x v="2"/>
    <x v="3"/>
  </r>
  <r>
    <n v="5306"/>
    <s v="Sandra"/>
    <s v="9/10/2023"/>
    <s v="12/9/2024"/>
    <x v="2"/>
    <n v="272"/>
    <x v="5"/>
    <n v="5"/>
    <n v="1"/>
    <b v="1"/>
    <n v="735"/>
    <n v="74"/>
    <s v="Germany"/>
    <s v="Credit Card"/>
    <s v="English"/>
    <x v="9"/>
    <n v="3.8"/>
    <b v="1"/>
    <x v="0"/>
    <x v="720"/>
    <x v="4"/>
    <x v="1"/>
    <x v="0"/>
  </r>
  <r>
    <n v="7869"/>
    <s v="Dawn"/>
    <s v="5/23/2024"/>
    <s v="12/1/2024"/>
    <x v="2"/>
    <n v="294"/>
    <x v="1"/>
    <n v="3"/>
    <n v="6"/>
    <b v="0"/>
    <n v="709"/>
    <n v="181"/>
    <s v="Germany"/>
    <s v="Cryptocurrency"/>
    <s v="Spanish"/>
    <x v="4"/>
    <n v="3.2"/>
    <b v="1"/>
    <x v="0"/>
    <x v="721"/>
    <x v="3"/>
    <x v="3"/>
    <x v="1"/>
  </r>
  <r>
    <n v="1699"/>
    <s v="John"/>
    <s v="9/13/2023"/>
    <s v="12/11/2024"/>
    <x v="2"/>
    <n v="18"/>
    <x v="3"/>
    <n v="4"/>
    <n v="2"/>
    <b v="0"/>
    <n v="882"/>
    <n v="1"/>
    <s v="France"/>
    <s v="Credit Card"/>
    <s v="Spanish"/>
    <x v="90"/>
    <n v="4.7"/>
    <b v="1"/>
    <x v="0"/>
    <x v="722"/>
    <x v="1"/>
    <x v="1"/>
    <x v="1"/>
  </r>
  <r>
    <n v="3214"/>
    <s v="Cynthia"/>
    <s v="7/14/2024"/>
    <s v="12/12/2024"/>
    <x v="2"/>
    <n v="409"/>
    <x v="0"/>
    <n v="1"/>
    <n v="2"/>
    <b v="1"/>
    <n v="131"/>
    <n v="85"/>
    <s v="Germany"/>
    <s v="Cryptocurrency"/>
    <s v="French"/>
    <x v="49"/>
    <n v="4.3"/>
    <b v="1"/>
    <x v="0"/>
    <x v="723"/>
    <x v="3"/>
    <x v="2"/>
    <x v="3"/>
  </r>
  <r>
    <n v="1050"/>
    <s v="Mary"/>
    <s v="4/13/2024"/>
    <s v="11/29/2024"/>
    <x v="1"/>
    <n v="290"/>
    <x v="6"/>
    <n v="4"/>
    <n v="4"/>
    <b v="0"/>
    <n v="305"/>
    <n v="112"/>
    <s v="USA"/>
    <s v="PayPal"/>
    <s v="Spanish"/>
    <x v="10"/>
    <n v="4.5"/>
    <b v="0"/>
    <x v="0"/>
    <x v="724"/>
    <x v="1"/>
    <x v="3"/>
    <x v="2"/>
  </r>
  <r>
    <n v="3325"/>
    <s v="Tiffany"/>
    <s v="10/10/2024"/>
    <s v="11/30/2024"/>
    <x v="2"/>
    <n v="102"/>
    <x v="1"/>
    <n v="5"/>
    <n v="3"/>
    <b v="0"/>
    <n v="456"/>
    <n v="52"/>
    <s v="Germany"/>
    <s v="Debit Card"/>
    <s v="French"/>
    <x v="7"/>
    <n v="4.9000000000000004"/>
    <b v="1"/>
    <x v="0"/>
    <x v="725"/>
    <x v="4"/>
    <x v="1"/>
    <x v="1"/>
  </r>
  <r>
    <n v="1970"/>
    <s v="Michael"/>
    <s v="9/21/2023"/>
    <s v="12/2/2024"/>
    <x v="2"/>
    <n v="119"/>
    <x v="2"/>
    <n v="2"/>
    <n v="1"/>
    <b v="1"/>
    <n v="385"/>
    <n v="82"/>
    <s v="Australia"/>
    <s v="Cryptocurrency"/>
    <s v="English"/>
    <x v="62"/>
    <n v="3.3"/>
    <b v="0"/>
    <x v="0"/>
    <x v="726"/>
    <x v="4"/>
    <x v="0"/>
    <x v="3"/>
  </r>
  <r>
    <n v="6272"/>
    <s v="Caitlin"/>
    <s v="7/25/2023"/>
    <s v="12/18/2024"/>
    <x v="1"/>
    <n v="87"/>
    <x v="0"/>
    <n v="3"/>
    <n v="6"/>
    <b v="1"/>
    <n v="213"/>
    <n v="98"/>
    <s v="Canada"/>
    <s v="Debit Card"/>
    <s v="Mandarin"/>
    <x v="0"/>
    <n v="4.7"/>
    <b v="0"/>
    <x v="0"/>
    <x v="727"/>
    <x v="4"/>
    <x v="1"/>
    <x v="3"/>
  </r>
  <r>
    <n v="4745"/>
    <s v="Charles"/>
    <s v="7/3/2023"/>
    <s v="11/30/2024"/>
    <x v="0"/>
    <n v="273"/>
    <x v="1"/>
    <n v="5"/>
    <n v="1"/>
    <b v="1"/>
    <n v="830"/>
    <n v="178"/>
    <s v="USA"/>
    <s v="Cryptocurrency"/>
    <s v="French"/>
    <x v="86"/>
    <n v="3.7"/>
    <b v="1"/>
    <x v="0"/>
    <x v="728"/>
    <x v="0"/>
    <x v="4"/>
    <x v="1"/>
  </r>
  <r>
    <n v="8867"/>
    <s v="Derek"/>
    <s v="6/3/2023"/>
    <s v="11/21/2024"/>
    <x v="2"/>
    <n v="281"/>
    <x v="5"/>
    <n v="1"/>
    <n v="2"/>
    <b v="1"/>
    <n v="601"/>
    <n v="75"/>
    <s v="France"/>
    <s v="Credit Card"/>
    <s v="German"/>
    <x v="92"/>
    <n v="4.5"/>
    <b v="0"/>
    <x v="0"/>
    <x v="729"/>
    <x v="2"/>
    <x v="3"/>
    <x v="2"/>
  </r>
  <r>
    <n v="4901"/>
    <s v="Rebecca"/>
    <s v="1/12/2023"/>
    <s v="12/18/2024"/>
    <x v="0"/>
    <n v="115"/>
    <x v="3"/>
    <n v="2"/>
    <n v="3"/>
    <b v="0"/>
    <n v="843"/>
    <n v="153"/>
    <s v="France"/>
    <s v="PayPal"/>
    <s v="Mandarin"/>
    <x v="65"/>
    <n v="3.3"/>
    <b v="1"/>
    <x v="0"/>
    <x v="730"/>
    <x v="4"/>
    <x v="1"/>
    <x v="2"/>
  </r>
  <r>
    <n v="9575"/>
    <s v="John"/>
    <s v="2/25/2023"/>
    <s v="12/13/2024"/>
    <x v="1"/>
    <n v="483"/>
    <x v="4"/>
    <n v="2"/>
    <n v="6"/>
    <b v="0"/>
    <n v="386"/>
    <n v="192"/>
    <s v="Australia"/>
    <s v="PayPal"/>
    <s v="French"/>
    <x v="49"/>
    <n v="4.5999999999999996"/>
    <b v="1"/>
    <x v="0"/>
    <x v="731"/>
    <x v="1"/>
    <x v="4"/>
    <x v="0"/>
  </r>
  <r>
    <n v="4471"/>
    <s v="Jordan"/>
    <s v="3/31/2024"/>
    <s v="12/11/2024"/>
    <x v="1"/>
    <n v="129"/>
    <x v="1"/>
    <n v="5"/>
    <n v="3"/>
    <b v="0"/>
    <n v="291"/>
    <n v="37"/>
    <s v="India"/>
    <s v="Credit Card"/>
    <s v="Mandarin"/>
    <x v="82"/>
    <n v="3.8"/>
    <b v="0"/>
    <x v="0"/>
    <x v="732"/>
    <x v="4"/>
    <x v="1"/>
    <x v="2"/>
  </r>
  <r>
    <n v="1385"/>
    <s v="Norman"/>
    <s v="10/3/2024"/>
    <s v="12/10/2024"/>
    <x v="1"/>
    <n v="292"/>
    <x v="1"/>
    <n v="4"/>
    <n v="3"/>
    <b v="0"/>
    <n v="198"/>
    <n v="195"/>
    <s v="Canada"/>
    <s v="Credit Card"/>
    <s v="English"/>
    <x v="38"/>
    <n v="4.9000000000000004"/>
    <b v="1"/>
    <x v="0"/>
    <x v="733"/>
    <x v="4"/>
    <x v="0"/>
    <x v="0"/>
  </r>
  <r>
    <n v="4302"/>
    <s v="Lori"/>
    <s v="2/16/2023"/>
    <s v="12/10/2024"/>
    <x v="1"/>
    <n v="307"/>
    <x v="4"/>
    <n v="3"/>
    <n v="1"/>
    <b v="0"/>
    <n v="919"/>
    <n v="175"/>
    <s v="India"/>
    <s v="Debit Card"/>
    <s v="English"/>
    <x v="46"/>
    <n v="4"/>
    <b v="1"/>
    <x v="0"/>
    <x v="734"/>
    <x v="1"/>
    <x v="0"/>
    <x v="0"/>
  </r>
  <r>
    <n v="4738"/>
    <s v="Katrina"/>
    <s v="11/5/2023"/>
    <s v="12/4/2024"/>
    <x v="2"/>
    <n v="306"/>
    <x v="1"/>
    <n v="5"/>
    <n v="6"/>
    <b v="1"/>
    <n v="483"/>
    <n v="5"/>
    <s v="UK"/>
    <s v="Debit Card"/>
    <s v="Hindi"/>
    <x v="2"/>
    <n v="4.7"/>
    <b v="0"/>
    <x v="0"/>
    <x v="735"/>
    <x v="4"/>
    <x v="0"/>
    <x v="1"/>
  </r>
  <r>
    <n v="2441"/>
    <s v="Dawn"/>
    <s v="5/28/2023"/>
    <s v="12/14/2024"/>
    <x v="1"/>
    <n v="71"/>
    <x v="2"/>
    <n v="3"/>
    <n v="2"/>
    <b v="1"/>
    <n v="645"/>
    <n v="5"/>
    <s v="Australia"/>
    <s v="PayPal"/>
    <s v="Mandarin"/>
    <x v="29"/>
    <n v="3.9"/>
    <b v="0"/>
    <x v="0"/>
    <x v="324"/>
    <x v="4"/>
    <x v="1"/>
    <x v="0"/>
  </r>
  <r>
    <n v="6546"/>
    <s v="Shannon"/>
    <s v="12/26/2023"/>
    <s v="12/8/2024"/>
    <x v="2"/>
    <n v="253"/>
    <x v="2"/>
    <n v="1"/>
    <n v="2"/>
    <b v="1"/>
    <n v="653"/>
    <n v="53"/>
    <s v="USA"/>
    <s v="PayPal"/>
    <s v="Hindi"/>
    <x v="80"/>
    <n v="4.0999999999999996"/>
    <b v="1"/>
    <x v="0"/>
    <x v="736"/>
    <x v="3"/>
    <x v="0"/>
    <x v="1"/>
  </r>
  <r>
    <n v="5459"/>
    <s v="Eric"/>
    <s v="4/13/2024"/>
    <s v="12/13/2024"/>
    <x v="2"/>
    <n v="68"/>
    <x v="4"/>
    <n v="5"/>
    <n v="2"/>
    <b v="0"/>
    <n v="727"/>
    <n v="5"/>
    <s v="Germany"/>
    <s v="Cryptocurrency"/>
    <s v="French"/>
    <x v="39"/>
    <n v="4.5999999999999996"/>
    <b v="0"/>
    <x v="0"/>
    <x v="737"/>
    <x v="2"/>
    <x v="3"/>
    <x v="0"/>
  </r>
  <r>
    <n v="7051"/>
    <s v="Amber"/>
    <s v="5/14/2023"/>
    <s v="12/16/2024"/>
    <x v="0"/>
    <n v="366"/>
    <x v="1"/>
    <n v="1"/>
    <n v="1"/>
    <b v="1"/>
    <n v="257"/>
    <n v="46"/>
    <s v="Germany"/>
    <s v="Debit Card"/>
    <s v="French"/>
    <x v="34"/>
    <n v="4.5"/>
    <b v="1"/>
    <x v="0"/>
    <x v="738"/>
    <x v="4"/>
    <x v="1"/>
    <x v="1"/>
  </r>
  <r>
    <n v="6671"/>
    <s v="Robert"/>
    <s v="2/21/2024"/>
    <s v="12/11/2024"/>
    <x v="2"/>
    <n v="166"/>
    <x v="6"/>
    <n v="4"/>
    <n v="1"/>
    <b v="0"/>
    <n v="208"/>
    <n v="39"/>
    <s v="Germany"/>
    <s v="PayPal"/>
    <s v="Spanish"/>
    <x v="56"/>
    <n v="5"/>
    <b v="1"/>
    <x v="0"/>
    <x v="494"/>
    <x v="0"/>
    <x v="0"/>
    <x v="1"/>
  </r>
  <r>
    <n v="6013"/>
    <s v="Destiny"/>
    <s v="8/23/2024"/>
    <s v="12/3/2024"/>
    <x v="2"/>
    <n v="136"/>
    <x v="5"/>
    <n v="2"/>
    <n v="4"/>
    <b v="1"/>
    <n v="471"/>
    <n v="91"/>
    <s v="Canada"/>
    <s v="Debit Card"/>
    <s v="Mandarin"/>
    <x v="85"/>
    <n v="4.4000000000000004"/>
    <b v="0"/>
    <x v="0"/>
    <x v="491"/>
    <x v="4"/>
    <x v="1"/>
    <x v="3"/>
  </r>
  <r>
    <n v="9996"/>
    <s v="Pamela"/>
    <s v="7/21/2024"/>
    <s v="12/9/2024"/>
    <x v="0"/>
    <n v="358"/>
    <x v="5"/>
    <n v="3"/>
    <n v="2"/>
    <b v="1"/>
    <n v="512"/>
    <n v="153"/>
    <s v="UK"/>
    <s v="Credit Card"/>
    <s v="Hindi"/>
    <x v="85"/>
    <n v="3.3"/>
    <b v="1"/>
    <x v="0"/>
    <x v="739"/>
    <x v="2"/>
    <x v="2"/>
    <x v="0"/>
  </r>
  <r>
    <n v="4851"/>
    <s v="Nicole"/>
    <s v="3/10/2023"/>
    <s v="12/16/2024"/>
    <x v="2"/>
    <n v="399"/>
    <x v="1"/>
    <n v="1"/>
    <n v="2"/>
    <b v="0"/>
    <n v="355"/>
    <n v="181"/>
    <s v="USA"/>
    <s v="Credit Card"/>
    <s v="Hindi"/>
    <x v="37"/>
    <n v="3.4"/>
    <b v="1"/>
    <x v="0"/>
    <x v="740"/>
    <x v="1"/>
    <x v="3"/>
    <x v="0"/>
  </r>
  <r>
    <n v="2498"/>
    <s v="Timothy"/>
    <s v="10/12/2023"/>
    <s v="12/7/2024"/>
    <x v="1"/>
    <n v="285"/>
    <x v="6"/>
    <n v="1"/>
    <n v="5"/>
    <b v="0"/>
    <n v="634"/>
    <n v="168"/>
    <s v="USA"/>
    <s v="Cryptocurrency"/>
    <s v="German"/>
    <x v="24"/>
    <n v="3.3"/>
    <b v="1"/>
    <x v="0"/>
    <x v="741"/>
    <x v="1"/>
    <x v="3"/>
    <x v="3"/>
  </r>
  <r>
    <n v="6208"/>
    <s v="Alexandra"/>
    <s v="7/19/2023"/>
    <s v="12/17/2024"/>
    <x v="0"/>
    <n v="424"/>
    <x v="4"/>
    <n v="2"/>
    <n v="3"/>
    <b v="0"/>
    <n v="942"/>
    <n v="127"/>
    <s v="Germany"/>
    <s v="PayPal"/>
    <s v="English"/>
    <x v="49"/>
    <n v="4.8"/>
    <b v="1"/>
    <x v="0"/>
    <x v="553"/>
    <x v="2"/>
    <x v="3"/>
    <x v="3"/>
  </r>
  <r>
    <n v="7171"/>
    <s v="Patricia"/>
    <s v="1/30/2024"/>
    <s v="11/26/2024"/>
    <x v="1"/>
    <n v="467"/>
    <x v="0"/>
    <n v="1"/>
    <n v="3"/>
    <b v="1"/>
    <n v="350"/>
    <n v="134"/>
    <s v="Germany"/>
    <s v="Debit Card"/>
    <s v="English"/>
    <x v="6"/>
    <n v="3.9"/>
    <b v="0"/>
    <x v="0"/>
    <x v="742"/>
    <x v="0"/>
    <x v="1"/>
    <x v="3"/>
  </r>
  <r>
    <n v="7667"/>
    <s v="Katrina"/>
    <s v="1/5/2023"/>
    <s v="12/17/2024"/>
    <x v="2"/>
    <n v="443"/>
    <x v="6"/>
    <n v="1"/>
    <n v="3"/>
    <b v="0"/>
    <n v="326"/>
    <n v="59"/>
    <s v="Germany"/>
    <s v="PayPal"/>
    <s v="Hindi"/>
    <x v="10"/>
    <n v="3.9"/>
    <b v="0"/>
    <x v="0"/>
    <x v="743"/>
    <x v="1"/>
    <x v="0"/>
    <x v="0"/>
  </r>
  <r>
    <n v="4912"/>
    <s v="Andrea"/>
    <s v="10/4/2023"/>
    <s v="12/1/2024"/>
    <x v="2"/>
    <n v="214"/>
    <x v="2"/>
    <n v="1"/>
    <n v="3"/>
    <b v="0"/>
    <n v="61"/>
    <n v="148"/>
    <s v="UK"/>
    <s v="Cryptocurrency"/>
    <s v="German"/>
    <x v="49"/>
    <n v="4.0999999999999996"/>
    <b v="1"/>
    <x v="0"/>
    <x v="744"/>
    <x v="0"/>
    <x v="3"/>
    <x v="0"/>
  </r>
  <r>
    <n v="7975"/>
    <s v="Suzanne"/>
    <s v="10/3/2023"/>
    <s v="11/22/2024"/>
    <x v="2"/>
    <n v="437"/>
    <x v="4"/>
    <n v="2"/>
    <n v="2"/>
    <b v="1"/>
    <n v="328"/>
    <n v="170"/>
    <s v="France"/>
    <s v="Debit Card"/>
    <s v="English"/>
    <x v="14"/>
    <n v="3.6"/>
    <b v="0"/>
    <x v="0"/>
    <x v="23"/>
    <x v="2"/>
    <x v="1"/>
    <x v="0"/>
  </r>
  <r>
    <n v="6804"/>
    <s v="Benjamin"/>
    <s v="2/11/2023"/>
    <s v="12/10/2024"/>
    <x v="2"/>
    <n v="419"/>
    <x v="1"/>
    <n v="2"/>
    <n v="1"/>
    <b v="0"/>
    <n v="591"/>
    <n v="166"/>
    <s v="Australia"/>
    <s v="PayPal"/>
    <s v="German"/>
    <x v="8"/>
    <n v="3.5"/>
    <b v="1"/>
    <x v="0"/>
    <x v="745"/>
    <x v="1"/>
    <x v="4"/>
    <x v="0"/>
  </r>
  <r>
    <n v="3877"/>
    <s v="Shannon"/>
    <s v="7/15/2024"/>
    <s v="11/24/2024"/>
    <x v="1"/>
    <n v="129"/>
    <x v="0"/>
    <n v="2"/>
    <n v="5"/>
    <b v="0"/>
    <n v="527"/>
    <n v="153"/>
    <s v="Australia"/>
    <s v="PayPal"/>
    <s v="German"/>
    <x v="13"/>
    <n v="4.5999999999999996"/>
    <b v="0"/>
    <x v="0"/>
    <x v="746"/>
    <x v="4"/>
    <x v="1"/>
    <x v="0"/>
  </r>
  <r>
    <n v="8768"/>
    <s v="Stephen"/>
    <s v="11/9/2024"/>
    <s v="12/1/2024"/>
    <x v="2"/>
    <n v="75"/>
    <x v="2"/>
    <n v="5"/>
    <n v="1"/>
    <b v="1"/>
    <n v="115"/>
    <n v="122"/>
    <s v="Australia"/>
    <s v="Debit Card"/>
    <s v="Hindi"/>
    <x v="89"/>
    <n v="3.5"/>
    <b v="0"/>
    <x v="0"/>
    <x v="747"/>
    <x v="4"/>
    <x v="1"/>
    <x v="1"/>
  </r>
  <r>
    <n v="1420"/>
    <s v="Courtney"/>
    <s v="10/3/2024"/>
    <s v="12/5/2024"/>
    <x v="0"/>
    <n v="346"/>
    <x v="3"/>
    <n v="5"/>
    <n v="5"/>
    <b v="1"/>
    <n v="732"/>
    <n v="144"/>
    <s v="France"/>
    <s v="PayPal"/>
    <s v="French"/>
    <x v="59"/>
    <n v="4.9000000000000004"/>
    <b v="0"/>
    <x v="0"/>
    <x v="112"/>
    <x v="4"/>
    <x v="4"/>
    <x v="0"/>
  </r>
  <r>
    <n v="2306"/>
    <s v="Daniel"/>
    <s v="5/11/2023"/>
    <s v="12/1/2024"/>
    <x v="1"/>
    <n v="480"/>
    <x v="4"/>
    <n v="4"/>
    <n v="6"/>
    <b v="1"/>
    <n v="509"/>
    <n v="12"/>
    <s v="Canada"/>
    <s v="Credit Card"/>
    <s v="English"/>
    <x v="80"/>
    <n v="3.1"/>
    <b v="0"/>
    <x v="0"/>
    <x v="514"/>
    <x v="0"/>
    <x v="1"/>
    <x v="1"/>
  </r>
  <r>
    <n v="2079"/>
    <s v="Janet"/>
    <s v="6/25/2024"/>
    <s v="12/2/2024"/>
    <x v="1"/>
    <n v="188"/>
    <x v="4"/>
    <n v="2"/>
    <n v="2"/>
    <b v="1"/>
    <n v="655"/>
    <n v="16"/>
    <s v="USA"/>
    <s v="PayPal"/>
    <s v="English"/>
    <x v="16"/>
    <n v="3.3"/>
    <b v="1"/>
    <x v="0"/>
    <x v="548"/>
    <x v="3"/>
    <x v="0"/>
    <x v="0"/>
  </r>
  <r>
    <n v="3554"/>
    <s v="Phyllis"/>
    <s v="2/28/2024"/>
    <s v="12/4/2024"/>
    <x v="0"/>
    <n v="420"/>
    <x v="1"/>
    <n v="4"/>
    <n v="1"/>
    <b v="0"/>
    <n v="399"/>
    <n v="45"/>
    <s v="USA"/>
    <s v="Debit Card"/>
    <s v="French"/>
    <x v="64"/>
    <n v="4"/>
    <b v="0"/>
    <x v="0"/>
    <x v="748"/>
    <x v="1"/>
    <x v="1"/>
    <x v="2"/>
  </r>
  <r>
    <n v="7616"/>
    <s v="Amanda"/>
    <s v="6/10/2023"/>
    <s v="12/11/2024"/>
    <x v="2"/>
    <n v="204"/>
    <x v="4"/>
    <n v="3"/>
    <n v="5"/>
    <b v="0"/>
    <n v="597"/>
    <n v="118"/>
    <s v="Germany"/>
    <s v="Debit Card"/>
    <s v="English"/>
    <x v="22"/>
    <n v="3.1"/>
    <b v="1"/>
    <x v="0"/>
    <x v="749"/>
    <x v="0"/>
    <x v="0"/>
    <x v="1"/>
  </r>
  <r>
    <n v="5650"/>
    <s v="Timothy"/>
    <s v="8/24/2023"/>
    <s v="12/8/2024"/>
    <x v="2"/>
    <n v="355"/>
    <x v="4"/>
    <n v="1"/>
    <n v="1"/>
    <b v="1"/>
    <n v="358"/>
    <n v="173"/>
    <s v="Canada"/>
    <s v="Cryptocurrency"/>
    <s v="Hindi"/>
    <x v="22"/>
    <n v="4.8"/>
    <b v="0"/>
    <x v="0"/>
    <x v="750"/>
    <x v="1"/>
    <x v="2"/>
    <x v="3"/>
  </r>
  <r>
    <n v="9385"/>
    <s v="Lynn"/>
    <s v="8/20/2024"/>
    <s v="12/3/2024"/>
    <x v="0"/>
    <n v="200"/>
    <x v="1"/>
    <n v="3"/>
    <n v="2"/>
    <b v="0"/>
    <n v="453"/>
    <n v="172"/>
    <s v="Canada"/>
    <s v="PayPal"/>
    <s v="English"/>
    <x v="6"/>
    <n v="4.4000000000000004"/>
    <b v="1"/>
    <x v="0"/>
    <x v="751"/>
    <x v="4"/>
    <x v="4"/>
    <x v="2"/>
  </r>
  <r>
    <n v="2482"/>
    <s v="Courtney"/>
    <s v="3/26/2023"/>
    <s v="11/29/2024"/>
    <x v="0"/>
    <n v="178"/>
    <x v="0"/>
    <n v="2"/>
    <n v="2"/>
    <b v="1"/>
    <n v="378"/>
    <n v="117"/>
    <s v="India"/>
    <s v="Credit Card"/>
    <s v="Hindi"/>
    <x v="40"/>
    <n v="4.8"/>
    <b v="1"/>
    <x v="0"/>
    <x v="752"/>
    <x v="1"/>
    <x v="3"/>
    <x v="1"/>
  </r>
  <r>
    <n v="9017"/>
    <s v="Reginald"/>
    <s v="7/14/2024"/>
    <s v="12/11/2024"/>
    <x v="1"/>
    <n v="337"/>
    <x v="3"/>
    <n v="2"/>
    <n v="2"/>
    <b v="1"/>
    <n v="750"/>
    <n v="146"/>
    <s v="India"/>
    <s v="Credit Card"/>
    <s v="English"/>
    <x v="90"/>
    <n v="4.0999999999999996"/>
    <b v="1"/>
    <x v="0"/>
    <x v="753"/>
    <x v="1"/>
    <x v="0"/>
    <x v="0"/>
  </r>
  <r>
    <n v="7001"/>
    <s v="Lori"/>
    <s v="8/8/2023"/>
    <s v="11/30/2024"/>
    <x v="1"/>
    <n v="24"/>
    <x v="1"/>
    <n v="4"/>
    <n v="4"/>
    <b v="0"/>
    <n v="30"/>
    <n v="20"/>
    <s v="UK"/>
    <s v="Cryptocurrency"/>
    <s v="Hindi"/>
    <x v="25"/>
    <n v="3.9"/>
    <b v="0"/>
    <x v="0"/>
    <x v="754"/>
    <x v="3"/>
    <x v="2"/>
    <x v="3"/>
  </r>
  <r>
    <n v="2942"/>
    <s v="Jaclyn"/>
    <s v="2/9/2023"/>
    <s v="11/30/2024"/>
    <x v="1"/>
    <n v="167"/>
    <x v="2"/>
    <n v="5"/>
    <n v="5"/>
    <b v="0"/>
    <n v="127"/>
    <n v="138"/>
    <s v="UK"/>
    <s v="Credit Card"/>
    <s v="Mandarin"/>
    <x v="29"/>
    <n v="4.7"/>
    <b v="1"/>
    <x v="0"/>
    <x v="755"/>
    <x v="2"/>
    <x v="0"/>
    <x v="1"/>
  </r>
  <r>
    <n v="8833"/>
    <s v="Cheryl"/>
    <s v="6/7/2024"/>
    <s v="12/11/2024"/>
    <x v="0"/>
    <n v="289"/>
    <x v="1"/>
    <n v="5"/>
    <n v="2"/>
    <b v="0"/>
    <n v="216"/>
    <n v="162"/>
    <s v="France"/>
    <s v="PayPal"/>
    <s v="Hindi"/>
    <x v="33"/>
    <n v="3.7"/>
    <b v="1"/>
    <x v="0"/>
    <x v="756"/>
    <x v="2"/>
    <x v="4"/>
    <x v="0"/>
  </r>
  <r>
    <n v="8079"/>
    <s v="Jennifer"/>
    <s v="7/7/2023"/>
    <s v="12/13/2024"/>
    <x v="0"/>
    <n v="450"/>
    <x v="0"/>
    <n v="1"/>
    <n v="2"/>
    <b v="1"/>
    <n v="12"/>
    <n v="133"/>
    <s v="Canada"/>
    <s v="Debit Card"/>
    <s v="Hindi"/>
    <x v="90"/>
    <n v="3.4"/>
    <b v="0"/>
    <x v="0"/>
    <x v="757"/>
    <x v="4"/>
    <x v="0"/>
    <x v="3"/>
  </r>
  <r>
    <n v="3797"/>
    <s v="Jennifer"/>
    <s v="6/4/2024"/>
    <s v="12/17/2024"/>
    <x v="1"/>
    <n v="165"/>
    <x v="2"/>
    <n v="5"/>
    <n v="5"/>
    <b v="0"/>
    <n v="421"/>
    <n v="3"/>
    <s v="USA"/>
    <s v="Cryptocurrency"/>
    <s v="English"/>
    <x v="41"/>
    <n v="4.5"/>
    <b v="1"/>
    <x v="0"/>
    <x v="758"/>
    <x v="1"/>
    <x v="4"/>
    <x v="1"/>
  </r>
  <r>
    <n v="7268"/>
    <s v="Deborah"/>
    <s v="5/8/2023"/>
    <s v="12/17/2024"/>
    <x v="2"/>
    <n v="391"/>
    <x v="0"/>
    <n v="2"/>
    <n v="2"/>
    <b v="0"/>
    <n v="988"/>
    <n v="82"/>
    <s v="USA"/>
    <s v="PayPal"/>
    <s v="German"/>
    <x v="59"/>
    <n v="3"/>
    <b v="1"/>
    <x v="0"/>
    <x v="759"/>
    <x v="2"/>
    <x v="2"/>
    <x v="2"/>
  </r>
  <r>
    <n v="9803"/>
    <s v="Tina"/>
    <s v="7/14/2024"/>
    <s v="11/23/2024"/>
    <x v="1"/>
    <n v="318"/>
    <x v="1"/>
    <n v="2"/>
    <n v="1"/>
    <b v="0"/>
    <n v="376"/>
    <n v="44"/>
    <s v="USA"/>
    <s v="Cryptocurrency"/>
    <s v="Mandarin"/>
    <x v="19"/>
    <n v="3.9"/>
    <b v="0"/>
    <x v="0"/>
    <x v="760"/>
    <x v="4"/>
    <x v="1"/>
    <x v="2"/>
  </r>
  <r>
    <n v="2165"/>
    <s v="Allison"/>
    <s v="6/22/2024"/>
    <s v="11/29/2024"/>
    <x v="2"/>
    <n v="157"/>
    <x v="3"/>
    <n v="2"/>
    <n v="2"/>
    <b v="0"/>
    <n v="542"/>
    <n v="80"/>
    <s v="Australia"/>
    <s v="PayPal"/>
    <s v="English"/>
    <x v="56"/>
    <n v="4.2"/>
    <b v="0"/>
    <x v="0"/>
    <x v="761"/>
    <x v="2"/>
    <x v="0"/>
    <x v="1"/>
  </r>
  <r>
    <n v="1528"/>
    <s v="Sara"/>
    <s v="1/10/2023"/>
    <s v="11/19/2024"/>
    <x v="1"/>
    <n v="25"/>
    <x v="1"/>
    <n v="3"/>
    <n v="5"/>
    <b v="1"/>
    <n v="232"/>
    <n v="196"/>
    <s v="UK"/>
    <s v="Debit Card"/>
    <s v="Spanish"/>
    <x v="60"/>
    <n v="3.2"/>
    <b v="0"/>
    <x v="0"/>
    <x v="762"/>
    <x v="2"/>
    <x v="2"/>
    <x v="2"/>
  </r>
  <r>
    <n v="5978"/>
    <s v="Joel"/>
    <s v="4/12/2023"/>
    <s v="12/9/2024"/>
    <x v="1"/>
    <n v="112"/>
    <x v="1"/>
    <n v="3"/>
    <n v="4"/>
    <b v="1"/>
    <n v="505"/>
    <n v="118"/>
    <s v="UK"/>
    <s v="PayPal"/>
    <s v="English"/>
    <x v="74"/>
    <n v="3.9"/>
    <b v="0"/>
    <x v="0"/>
    <x v="763"/>
    <x v="1"/>
    <x v="1"/>
    <x v="3"/>
  </r>
  <r>
    <n v="5967"/>
    <s v="Diana"/>
    <s v="5/12/2023"/>
    <s v="12/14/2024"/>
    <x v="1"/>
    <n v="479"/>
    <x v="0"/>
    <n v="2"/>
    <n v="5"/>
    <b v="0"/>
    <n v="394"/>
    <n v="35"/>
    <s v="Australia"/>
    <s v="Cryptocurrency"/>
    <s v="Mandarin"/>
    <x v="67"/>
    <n v="3.7"/>
    <b v="0"/>
    <x v="0"/>
    <x v="764"/>
    <x v="1"/>
    <x v="1"/>
    <x v="0"/>
  </r>
  <r>
    <n v="4254"/>
    <s v="James"/>
    <s v="7/31/2023"/>
    <s v="12/18/2024"/>
    <x v="1"/>
    <n v="233"/>
    <x v="6"/>
    <n v="1"/>
    <n v="2"/>
    <b v="1"/>
    <n v="769"/>
    <n v="132"/>
    <s v="India"/>
    <s v="PayPal"/>
    <s v="Hindi"/>
    <x v="45"/>
    <n v="4.3"/>
    <b v="1"/>
    <x v="0"/>
    <x v="765"/>
    <x v="3"/>
    <x v="2"/>
    <x v="2"/>
  </r>
  <r>
    <n v="2186"/>
    <s v="Jeffrey"/>
    <s v="11/27/2024"/>
    <s v="12/18/2024"/>
    <x v="0"/>
    <n v="44"/>
    <x v="1"/>
    <n v="4"/>
    <n v="4"/>
    <b v="0"/>
    <n v="89"/>
    <n v="90"/>
    <s v="India"/>
    <s v="Debit Card"/>
    <s v="French"/>
    <x v="60"/>
    <n v="5"/>
    <b v="1"/>
    <x v="0"/>
    <x v="766"/>
    <x v="4"/>
    <x v="0"/>
    <x v="0"/>
  </r>
  <r>
    <n v="7644"/>
    <s v="Christian"/>
    <s v="12/8/2024"/>
    <s v="12/15/2024"/>
    <x v="2"/>
    <n v="456"/>
    <x v="0"/>
    <n v="2"/>
    <n v="3"/>
    <b v="1"/>
    <n v="240"/>
    <n v="83"/>
    <s v="Canada"/>
    <s v="Credit Card"/>
    <s v="Hindi"/>
    <x v="24"/>
    <n v="4"/>
    <b v="0"/>
    <x v="0"/>
    <x v="767"/>
    <x v="2"/>
    <x v="2"/>
    <x v="0"/>
  </r>
  <r>
    <n v="5897"/>
    <s v="Hunter"/>
    <s v="9/12/2023"/>
    <s v="12/6/2024"/>
    <x v="0"/>
    <n v="486"/>
    <x v="1"/>
    <n v="3"/>
    <n v="2"/>
    <b v="0"/>
    <n v="181"/>
    <n v="15"/>
    <s v="Germany"/>
    <s v="Credit Card"/>
    <s v="German"/>
    <x v="13"/>
    <n v="4.2"/>
    <b v="0"/>
    <x v="0"/>
    <x v="768"/>
    <x v="4"/>
    <x v="2"/>
    <x v="2"/>
  </r>
  <r>
    <n v="7465"/>
    <s v="Shane"/>
    <s v="11/11/2024"/>
    <s v="12/1/2024"/>
    <x v="1"/>
    <n v="308"/>
    <x v="0"/>
    <n v="4"/>
    <n v="3"/>
    <b v="1"/>
    <n v="284"/>
    <n v="81"/>
    <s v="Australia"/>
    <s v="Credit Card"/>
    <s v="Spanish"/>
    <x v="92"/>
    <n v="3.7"/>
    <b v="1"/>
    <x v="0"/>
    <x v="769"/>
    <x v="4"/>
    <x v="2"/>
    <x v="3"/>
  </r>
  <r>
    <n v="3724"/>
    <s v="Brittany"/>
    <s v="6/28/2024"/>
    <s v="12/2/2024"/>
    <x v="0"/>
    <n v="161"/>
    <x v="6"/>
    <n v="3"/>
    <n v="5"/>
    <b v="0"/>
    <n v="698"/>
    <n v="77"/>
    <s v="Canada"/>
    <s v="PayPal"/>
    <s v="Spanish"/>
    <x v="7"/>
    <n v="3.7"/>
    <b v="0"/>
    <x v="0"/>
    <x v="770"/>
    <x v="3"/>
    <x v="3"/>
    <x v="3"/>
  </r>
  <r>
    <n v="2914"/>
    <s v="Erica"/>
    <s v="7/7/2023"/>
    <s v="12/14/2024"/>
    <x v="2"/>
    <n v="316"/>
    <x v="5"/>
    <n v="3"/>
    <n v="1"/>
    <b v="0"/>
    <n v="734"/>
    <n v="21"/>
    <s v="Canada"/>
    <s v="Credit Card"/>
    <s v="Hindi"/>
    <x v="15"/>
    <n v="4.5999999999999996"/>
    <b v="0"/>
    <x v="0"/>
    <x v="771"/>
    <x v="2"/>
    <x v="4"/>
    <x v="0"/>
  </r>
  <r>
    <n v="4110"/>
    <s v="Justin"/>
    <s v="1/27/2024"/>
    <s v="11/26/2024"/>
    <x v="1"/>
    <n v="133"/>
    <x v="1"/>
    <n v="5"/>
    <n v="4"/>
    <b v="0"/>
    <n v="951"/>
    <n v="86"/>
    <s v="UK"/>
    <s v="PayPal"/>
    <s v="German"/>
    <x v="51"/>
    <n v="4.4000000000000004"/>
    <b v="0"/>
    <x v="0"/>
    <x v="772"/>
    <x v="2"/>
    <x v="3"/>
    <x v="1"/>
  </r>
  <r>
    <n v="6944"/>
    <s v="Sarah"/>
    <s v="5/28/2024"/>
    <s v="11/30/2024"/>
    <x v="2"/>
    <n v="270"/>
    <x v="5"/>
    <n v="3"/>
    <n v="6"/>
    <b v="0"/>
    <n v="271"/>
    <n v="5"/>
    <s v="UK"/>
    <s v="Credit Card"/>
    <s v="Spanish"/>
    <x v="81"/>
    <n v="3.5"/>
    <b v="0"/>
    <x v="0"/>
    <x v="746"/>
    <x v="3"/>
    <x v="2"/>
    <x v="0"/>
  </r>
  <r>
    <n v="3639"/>
    <s v="Lindsay"/>
    <s v="7/21/2023"/>
    <s v="11/22/2024"/>
    <x v="1"/>
    <n v="85"/>
    <x v="4"/>
    <n v="3"/>
    <n v="1"/>
    <b v="1"/>
    <n v="851"/>
    <n v="48"/>
    <s v="USA"/>
    <s v="Cryptocurrency"/>
    <s v="French"/>
    <x v="30"/>
    <n v="4.5999999999999996"/>
    <b v="0"/>
    <x v="0"/>
    <x v="773"/>
    <x v="4"/>
    <x v="0"/>
    <x v="1"/>
  </r>
  <r>
    <n v="8416"/>
    <s v="Rachel"/>
    <s v="4/28/2023"/>
    <s v="11/29/2024"/>
    <x v="1"/>
    <n v="65"/>
    <x v="1"/>
    <n v="2"/>
    <n v="3"/>
    <b v="1"/>
    <n v="302"/>
    <n v="6"/>
    <s v="UK"/>
    <s v="PayPal"/>
    <s v="Hindi"/>
    <x v="74"/>
    <n v="3.5"/>
    <b v="1"/>
    <x v="0"/>
    <x v="774"/>
    <x v="4"/>
    <x v="2"/>
    <x v="1"/>
  </r>
  <r>
    <n v="7753"/>
    <s v="David"/>
    <s v="12/9/2024"/>
    <s v="12/13/2024"/>
    <x v="0"/>
    <n v="393"/>
    <x v="1"/>
    <n v="3"/>
    <n v="3"/>
    <b v="0"/>
    <n v="829"/>
    <n v="117"/>
    <s v="USA"/>
    <s v="Credit Card"/>
    <s v="Hindi"/>
    <x v="15"/>
    <n v="4.9000000000000004"/>
    <b v="1"/>
    <x v="0"/>
    <x v="685"/>
    <x v="2"/>
    <x v="0"/>
    <x v="3"/>
  </r>
  <r>
    <n v="9528"/>
    <s v="Breanna"/>
    <s v="2/16/2023"/>
    <s v="12/12/2024"/>
    <x v="1"/>
    <n v="181"/>
    <x v="0"/>
    <n v="5"/>
    <n v="5"/>
    <b v="0"/>
    <n v="860"/>
    <n v="148"/>
    <s v="USA"/>
    <s v="Debit Card"/>
    <s v="Mandarin"/>
    <x v="20"/>
    <n v="4.3"/>
    <b v="1"/>
    <x v="0"/>
    <x v="775"/>
    <x v="4"/>
    <x v="2"/>
    <x v="3"/>
  </r>
  <r>
    <n v="2960"/>
    <s v="James"/>
    <s v="12/3/2023"/>
    <s v="12/9/2024"/>
    <x v="1"/>
    <n v="416"/>
    <x v="2"/>
    <n v="5"/>
    <n v="4"/>
    <b v="1"/>
    <n v="964"/>
    <n v="187"/>
    <s v="USA"/>
    <s v="Cryptocurrency"/>
    <s v="French"/>
    <x v="65"/>
    <n v="3.2"/>
    <b v="0"/>
    <x v="0"/>
    <x v="572"/>
    <x v="2"/>
    <x v="0"/>
    <x v="0"/>
  </r>
  <r>
    <n v="1090"/>
    <s v="Hector"/>
    <s v="5/17/2024"/>
    <s v="11/29/2024"/>
    <x v="2"/>
    <n v="243"/>
    <x v="2"/>
    <n v="3"/>
    <n v="2"/>
    <b v="0"/>
    <n v="40"/>
    <n v="52"/>
    <s v="Canada"/>
    <s v="Cryptocurrency"/>
    <s v="English"/>
    <x v="69"/>
    <n v="4"/>
    <b v="1"/>
    <x v="0"/>
    <x v="776"/>
    <x v="1"/>
    <x v="1"/>
    <x v="2"/>
  </r>
  <r>
    <n v="2410"/>
    <s v="Jennifer"/>
    <s v="12/11/2024"/>
    <s v="12/8/2024"/>
    <x v="1"/>
    <n v="381"/>
    <x v="6"/>
    <n v="2"/>
    <n v="3"/>
    <b v="1"/>
    <n v="568"/>
    <n v="62"/>
    <s v="Germany"/>
    <s v="Debit Card"/>
    <s v="Mandarin"/>
    <x v="16"/>
    <n v="4.8"/>
    <b v="0"/>
    <x v="0"/>
    <x v="777"/>
    <x v="3"/>
    <x v="1"/>
    <x v="0"/>
  </r>
  <r>
    <n v="1575"/>
    <s v="James"/>
    <s v="10/4/2023"/>
    <s v="12/11/2024"/>
    <x v="1"/>
    <n v="71"/>
    <x v="5"/>
    <n v="5"/>
    <n v="4"/>
    <b v="1"/>
    <n v="666"/>
    <n v="100"/>
    <s v="Australia"/>
    <s v="Credit Card"/>
    <s v="Mandarin"/>
    <x v="28"/>
    <n v="3.1"/>
    <b v="0"/>
    <x v="0"/>
    <x v="778"/>
    <x v="1"/>
    <x v="3"/>
    <x v="0"/>
  </r>
  <r>
    <n v="9259"/>
    <s v="Dale"/>
    <s v="8/14/2024"/>
    <s v="12/7/2024"/>
    <x v="1"/>
    <n v="219"/>
    <x v="4"/>
    <n v="4"/>
    <n v="1"/>
    <b v="1"/>
    <n v="318"/>
    <n v="37"/>
    <s v="France"/>
    <s v="Cryptocurrency"/>
    <s v="Spanish"/>
    <x v="1"/>
    <n v="3.9"/>
    <b v="1"/>
    <x v="0"/>
    <x v="779"/>
    <x v="3"/>
    <x v="3"/>
    <x v="0"/>
  </r>
  <r>
    <n v="2170"/>
    <s v="Lisa"/>
    <s v="11/7/2023"/>
    <s v="12/15/2024"/>
    <x v="2"/>
    <n v="335"/>
    <x v="0"/>
    <n v="2"/>
    <n v="4"/>
    <b v="0"/>
    <n v="609"/>
    <n v="181"/>
    <s v="Canada"/>
    <s v="PayPal"/>
    <s v="Hindi"/>
    <x v="74"/>
    <n v="4.7"/>
    <b v="1"/>
    <x v="0"/>
    <x v="780"/>
    <x v="3"/>
    <x v="2"/>
    <x v="0"/>
  </r>
  <r>
    <n v="2237"/>
    <s v="Anthony"/>
    <s v="6/8/2023"/>
    <s v="12/18/2024"/>
    <x v="0"/>
    <n v="435"/>
    <x v="5"/>
    <n v="2"/>
    <n v="1"/>
    <b v="0"/>
    <n v="163"/>
    <n v="69"/>
    <s v="India"/>
    <s v="PayPal"/>
    <s v="German"/>
    <x v="50"/>
    <n v="4.8"/>
    <b v="1"/>
    <x v="0"/>
    <x v="772"/>
    <x v="3"/>
    <x v="0"/>
    <x v="3"/>
  </r>
  <r>
    <n v="2697"/>
    <s v="Christine"/>
    <s v="5/10/2024"/>
    <s v="12/9/2024"/>
    <x v="2"/>
    <n v="423"/>
    <x v="1"/>
    <n v="4"/>
    <n v="3"/>
    <b v="0"/>
    <n v="648"/>
    <n v="46"/>
    <s v="USA"/>
    <s v="Debit Card"/>
    <s v="Spanish"/>
    <x v="13"/>
    <n v="4.5"/>
    <b v="0"/>
    <x v="0"/>
    <x v="781"/>
    <x v="0"/>
    <x v="4"/>
    <x v="0"/>
  </r>
  <r>
    <n v="4488"/>
    <s v="Stephen"/>
    <s v="5/28/2023"/>
    <s v="12/5/2024"/>
    <x v="0"/>
    <n v="304"/>
    <x v="6"/>
    <n v="1"/>
    <n v="3"/>
    <b v="0"/>
    <n v="975"/>
    <n v="10"/>
    <s v="Canada"/>
    <s v="PayPal"/>
    <s v="English"/>
    <x v="60"/>
    <n v="3.2"/>
    <b v="0"/>
    <x v="0"/>
    <x v="782"/>
    <x v="2"/>
    <x v="1"/>
    <x v="0"/>
  </r>
  <r>
    <n v="5291"/>
    <s v="Marvin"/>
    <s v="2/24/2024"/>
    <s v="12/17/2024"/>
    <x v="1"/>
    <n v="455"/>
    <x v="1"/>
    <n v="3"/>
    <n v="6"/>
    <b v="1"/>
    <n v="15"/>
    <n v="36"/>
    <s v="Germany"/>
    <s v="Debit Card"/>
    <s v="English"/>
    <x v="86"/>
    <n v="4.2"/>
    <b v="0"/>
    <x v="0"/>
    <x v="783"/>
    <x v="4"/>
    <x v="2"/>
    <x v="3"/>
  </r>
  <r>
    <n v="6287"/>
    <s v="Jasmine"/>
    <s v="4/29/2023"/>
    <s v="11/30/2024"/>
    <x v="1"/>
    <n v="449"/>
    <x v="3"/>
    <n v="1"/>
    <n v="2"/>
    <b v="1"/>
    <n v="268"/>
    <n v="11"/>
    <s v="Canada"/>
    <s v="Debit Card"/>
    <s v="English"/>
    <x v="12"/>
    <n v="5"/>
    <b v="0"/>
    <x v="0"/>
    <x v="784"/>
    <x v="1"/>
    <x v="1"/>
    <x v="1"/>
  </r>
  <r>
    <n v="1953"/>
    <s v="Shannon"/>
    <s v="11/9/2023"/>
    <s v="11/23/2024"/>
    <x v="2"/>
    <n v="39"/>
    <x v="1"/>
    <n v="3"/>
    <n v="1"/>
    <b v="1"/>
    <n v="791"/>
    <n v="3"/>
    <s v="Germany"/>
    <s v="Credit Card"/>
    <s v="Spanish"/>
    <x v="36"/>
    <n v="3.1"/>
    <b v="1"/>
    <x v="0"/>
    <x v="785"/>
    <x v="2"/>
    <x v="1"/>
    <x v="2"/>
  </r>
  <r>
    <n v="3457"/>
    <s v="Kenneth"/>
    <s v="10/25/2024"/>
    <s v="11/19/2024"/>
    <x v="2"/>
    <n v="139"/>
    <x v="5"/>
    <n v="2"/>
    <n v="1"/>
    <b v="0"/>
    <n v="257"/>
    <n v="173"/>
    <s v="Australia"/>
    <s v="Debit Card"/>
    <s v="English"/>
    <x v="88"/>
    <n v="3.7"/>
    <b v="1"/>
    <x v="0"/>
    <x v="786"/>
    <x v="2"/>
    <x v="1"/>
    <x v="0"/>
  </r>
  <r>
    <n v="6504"/>
    <s v="Michelle"/>
    <s v="11/19/2023"/>
    <s v="12/18/2024"/>
    <x v="0"/>
    <n v="345"/>
    <x v="2"/>
    <n v="1"/>
    <n v="4"/>
    <b v="0"/>
    <n v="767"/>
    <n v="66"/>
    <s v="Canada"/>
    <s v="Debit Card"/>
    <s v="Mandarin"/>
    <x v="85"/>
    <n v="3.8"/>
    <b v="0"/>
    <x v="0"/>
    <x v="787"/>
    <x v="1"/>
    <x v="2"/>
    <x v="0"/>
  </r>
  <r>
    <n v="7463"/>
    <s v="Ethan"/>
    <s v="9/15/2023"/>
    <s v="12/6/2024"/>
    <x v="1"/>
    <n v="500"/>
    <x v="3"/>
    <n v="3"/>
    <n v="5"/>
    <b v="1"/>
    <n v="362"/>
    <n v="38"/>
    <s v="France"/>
    <s v="Debit Card"/>
    <s v="Hindi"/>
    <x v="90"/>
    <n v="4"/>
    <b v="0"/>
    <x v="0"/>
    <x v="788"/>
    <x v="2"/>
    <x v="4"/>
    <x v="1"/>
  </r>
  <r>
    <n v="3898"/>
    <s v="Charles"/>
    <s v="3/7/2024"/>
    <s v="11/28/2024"/>
    <x v="1"/>
    <n v="365"/>
    <x v="5"/>
    <n v="5"/>
    <n v="5"/>
    <b v="1"/>
    <n v="779"/>
    <n v="113"/>
    <s v="UK"/>
    <s v="PayPal"/>
    <s v="German"/>
    <x v="15"/>
    <n v="4.2"/>
    <b v="0"/>
    <x v="0"/>
    <x v="789"/>
    <x v="0"/>
    <x v="4"/>
    <x v="3"/>
  </r>
  <r>
    <n v="8481"/>
    <s v="Stephanie"/>
    <s v="10/16/2024"/>
    <s v="12/8/2024"/>
    <x v="0"/>
    <n v="479"/>
    <x v="6"/>
    <n v="4"/>
    <n v="5"/>
    <b v="0"/>
    <n v="159"/>
    <n v="136"/>
    <s v="Canada"/>
    <s v="Cryptocurrency"/>
    <s v="German"/>
    <x v="34"/>
    <n v="4.2"/>
    <b v="1"/>
    <x v="0"/>
    <x v="790"/>
    <x v="2"/>
    <x v="2"/>
    <x v="1"/>
  </r>
  <r>
    <n v="7810"/>
    <s v="Robert"/>
    <s v="9/24/2023"/>
    <s v="12/7/2024"/>
    <x v="0"/>
    <n v="63"/>
    <x v="4"/>
    <n v="4"/>
    <n v="2"/>
    <b v="1"/>
    <n v="104"/>
    <n v="72"/>
    <s v="France"/>
    <s v="Cryptocurrency"/>
    <s v="Mandarin"/>
    <x v="71"/>
    <n v="4.9000000000000004"/>
    <b v="1"/>
    <x v="0"/>
    <x v="791"/>
    <x v="3"/>
    <x v="2"/>
    <x v="3"/>
  </r>
  <r>
    <n v="6534"/>
    <s v="Larry"/>
    <s v="4/5/2023"/>
    <s v="12/11/2024"/>
    <x v="1"/>
    <n v="104"/>
    <x v="3"/>
    <n v="2"/>
    <n v="6"/>
    <b v="0"/>
    <n v="570"/>
    <n v="29"/>
    <s v="UK"/>
    <s v="PayPal"/>
    <s v="German"/>
    <x v="2"/>
    <n v="3.9"/>
    <b v="1"/>
    <x v="0"/>
    <x v="792"/>
    <x v="1"/>
    <x v="0"/>
    <x v="0"/>
  </r>
  <r>
    <n v="6025"/>
    <s v="Andrew"/>
    <s v="12/15/2023"/>
    <s v="11/25/2024"/>
    <x v="2"/>
    <n v="380"/>
    <x v="4"/>
    <n v="5"/>
    <n v="5"/>
    <b v="1"/>
    <n v="112"/>
    <n v="149"/>
    <s v="Australia"/>
    <s v="Cryptocurrency"/>
    <s v="Mandarin"/>
    <x v="98"/>
    <n v="3.4"/>
    <b v="1"/>
    <x v="0"/>
    <x v="793"/>
    <x v="4"/>
    <x v="3"/>
    <x v="2"/>
  </r>
  <r>
    <n v="5825"/>
    <s v="Michele"/>
    <s v="2/12/2024"/>
    <s v="12/13/2024"/>
    <x v="0"/>
    <n v="500"/>
    <x v="1"/>
    <n v="5"/>
    <n v="4"/>
    <b v="1"/>
    <n v="568"/>
    <n v="151"/>
    <s v="Germany"/>
    <s v="Cryptocurrency"/>
    <s v="French"/>
    <x v="17"/>
    <n v="3.6"/>
    <b v="0"/>
    <x v="0"/>
    <x v="794"/>
    <x v="0"/>
    <x v="3"/>
    <x v="0"/>
  </r>
  <r>
    <n v="1185"/>
    <s v="Victor"/>
    <s v="1/30/2023"/>
    <s v="12/15/2024"/>
    <x v="2"/>
    <n v="247"/>
    <x v="6"/>
    <n v="2"/>
    <n v="2"/>
    <b v="0"/>
    <n v="943"/>
    <n v="42"/>
    <s v="UK"/>
    <s v="PayPal"/>
    <s v="Spanish"/>
    <x v="26"/>
    <n v="3.5"/>
    <b v="1"/>
    <x v="0"/>
    <x v="795"/>
    <x v="0"/>
    <x v="0"/>
    <x v="1"/>
  </r>
  <r>
    <n v="4392"/>
    <s v="Craig"/>
    <s v="2/19/2023"/>
    <s v="12/5/2024"/>
    <x v="1"/>
    <n v="486"/>
    <x v="2"/>
    <n v="2"/>
    <n v="6"/>
    <b v="0"/>
    <n v="887"/>
    <n v="128"/>
    <s v="USA"/>
    <s v="Credit Card"/>
    <s v="German"/>
    <x v="76"/>
    <n v="4.4000000000000004"/>
    <b v="0"/>
    <x v="0"/>
    <x v="796"/>
    <x v="3"/>
    <x v="0"/>
    <x v="2"/>
  </r>
  <r>
    <n v="5785"/>
    <s v="William"/>
    <s v="3/10/2024"/>
    <s v="11/19/2024"/>
    <x v="0"/>
    <n v="220"/>
    <x v="0"/>
    <n v="2"/>
    <n v="1"/>
    <b v="0"/>
    <n v="998"/>
    <n v="187"/>
    <s v="India"/>
    <s v="Debit Card"/>
    <s v="English"/>
    <x v="71"/>
    <n v="4.4000000000000004"/>
    <b v="0"/>
    <x v="0"/>
    <x v="797"/>
    <x v="2"/>
    <x v="4"/>
    <x v="2"/>
  </r>
  <r>
    <n v="4718"/>
    <s v="Stephanie"/>
    <s v="9/21/2023"/>
    <s v="11/25/2024"/>
    <x v="2"/>
    <n v="21"/>
    <x v="1"/>
    <n v="5"/>
    <n v="1"/>
    <b v="1"/>
    <n v="484"/>
    <n v="112"/>
    <s v="India"/>
    <s v="Credit Card"/>
    <s v="Hindi"/>
    <x v="51"/>
    <n v="3.5"/>
    <b v="1"/>
    <x v="0"/>
    <x v="798"/>
    <x v="4"/>
    <x v="4"/>
    <x v="2"/>
  </r>
  <r>
    <n v="3992"/>
    <s v="John"/>
    <s v="8/25/2024"/>
    <s v="11/25/2024"/>
    <x v="1"/>
    <n v="417"/>
    <x v="0"/>
    <n v="2"/>
    <n v="5"/>
    <b v="1"/>
    <n v="458"/>
    <n v="145"/>
    <s v="Germany"/>
    <s v="Debit Card"/>
    <s v="Spanish"/>
    <x v="23"/>
    <n v="3.3"/>
    <b v="1"/>
    <x v="0"/>
    <x v="799"/>
    <x v="3"/>
    <x v="1"/>
    <x v="1"/>
  </r>
  <r>
    <n v="6100"/>
    <s v="Desiree"/>
    <s v="6/24/2024"/>
    <s v="11/20/2024"/>
    <x v="1"/>
    <n v="191"/>
    <x v="5"/>
    <n v="1"/>
    <n v="4"/>
    <b v="0"/>
    <n v="925"/>
    <n v="124"/>
    <s v="Germany"/>
    <s v="Cryptocurrency"/>
    <s v="Hindi"/>
    <x v="86"/>
    <n v="4.0999999999999996"/>
    <b v="0"/>
    <x v="0"/>
    <x v="800"/>
    <x v="0"/>
    <x v="2"/>
    <x v="1"/>
  </r>
  <r>
    <n v="8495"/>
    <s v="Edward"/>
    <s v="1/9/2024"/>
    <s v="11/26/2024"/>
    <x v="0"/>
    <n v="460"/>
    <x v="5"/>
    <n v="5"/>
    <n v="2"/>
    <b v="0"/>
    <n v="559"/>
    <n v="136"/>
    <s v="France"/>
    <s v="Credit Card"/>
    <s v="German"/>
    <x v="27"/>
    <n v="3.6"/>
    <b v="0"/>
    <x v="0"/>
    <x v="167"/>
    <x v="1"/>
    <x v="4"/>
    <x v="2"/>
  </r>
  <r>
    <n v="3083"/>
    <s v="Jason"/>
    <s v="9/5/2023"/>
    <s v="12/13/2024"/>
    <x v="0"/>
    <n v="413"/>
    <x v="3"/>
    <n v="5"/>
    <n v="5"/>
    <b v="1"/>
    <n v="895"/>
    <n v="3"/>
    <s v="USA"/>
    <s v="Credit Card"/>
    <s v="German"/>
    <x v="62"/>
    <n v="3.2"/>
    <b v="1"/>
    <x v="0"/>
    <x v="801"/>
    <x v="3"/>
    <x v="0"/>
    <x v="0"/>
  </r>
  <r>
    <n v="9936"/>
    <s v="Elizabeth"/>
    <s v="5/11/2023"/>
    <s v="12/17/2024"/>
    <x v="0"/>
    <n v="484"/>
    <x v="0"/>
    <n v="1"/>
    <n v="6"/>
    <b v="1"/>
    <n v="570"/>
    <n v="18"/>
    <s v="Germany"/>
    <s v="Credit Card"/>
    <s v="Hindi"/>
    <x v="78"/>
    <n v="4.5999999999999996"/>
    <b v="1"/>
    <x v="0"/>
    <x v="802"/>
    <x v="0"/>
    <x v="1"/>
    <x v="2"/>
  </r>
  <r>
    <n v="2418"/>
    <s v="Nicole"/>
    <s v="9/4/2024"/>
    <s v="11/19/2024"/>
    <x v="2"/>
    <n v="227"/>
    <x v="6"/>
    <n v="1"/>
    <n v="4"/>
    <b v="1"/>
    <n v="187"/>
    <n v="48"/>
    <s v="USA"/>
    <s v="Credit Card"/>
    <s v="French"/>
    <x v="65"/>
    <n v="3.4"/>
    <b v="1"/>
    <x v="0"/>
    <x v="803"/>
    <x v="3"/>
    <x v="3"/>
    <x v="1"/>
  </r>
  <r>
    <n v="4089"/>
    <s v="Amy"/>
    <s v="12/8/2024"/>
    <s v="12/17/2024"/>
    <x v="1"/>
    <n v="313"/>
    <x v="2"/>
    <n v="5"/>
    <n v="6"/>
    <b v="1"/>
    <n v="900"/>
    <n v="135"/>
    <s v="Canada"/>
    <s v="Debit Card"/>
    <s v="French"/>
    <x v="62"/>
    <n v="4.8"/>
    <b v="0"/>
    <x v="0"/>
    <x v="804"/>
    <x v="0"/>
    <x v="4"/>
    <x v="3"/>
  </r>
  <r>
    <n v="8876"/>
    <s v="Leslie"/>
    <s v="4/17/2023"/>
    <s v="11/23/2024"/>
    <x v="1"/>
    <n v="491"/>
    <x v="4"/>
    <n v="2"/>
    <n v="3"/>
    <b v="1"/>
    <n v="194"/>
    <n v="187"/>
    <s v="India"/>
    <s v="PayPal"/>
    <s v="French"/>
    <x v="52"/>
    <n v="4.4000000000000004"/>
    <b v="1"/>
    <x v="0"/>
    <x v="805"/>
    <x v="0"/>
    <x v="1"/>
    <x v="3"/>
  </r>
  <r>
    <n v="3959"/>
    <s v="Alicia"/>
    <s v="12/26/2023"/>
    <s v="12/16/2024"/>
    <x v="2"/>
    <n v="50"/>
    <x v="2"/>
    <n v="4"/>
    <n v="2"/>
    <b v="1"/>
    <n v="155"/>
    <n v="115"/>
    <s v="USA"/>
    <s v="Debit Card"/>
    <s v="German"/>
    <x v="92"/>
    <n v="4.3"/>
    <b v="0"/>
    <x v="0"/>
    <x v="806"/>
    <x v="1"/>
    <x v="3"/>
    <x v="3"/>
  </r>
  <r>
    <n v="2011"/>
    <s v="Donald"/>
    <s v="5/14/2023"/>
    <s v="12/4/2024"/>
    <x v="0"/>
    <n v="73"/>
    <x v="6"/>
    <n v="2"/>
    <n v="1"/>
    <b v="1"/>
    <n v="184"/>
    <n v="172"/>
    <s v="India"/>
    <s v="Cryptocurrency"/>
    <s v="English"/>
    <x v="81"/>
    <n v="4.8"/>
    <b v="0"/>
    <x v="0"/>
    <x v="807"/>
    <x v="0"/>
    <x v="0"/>
    <x v="2"/>
  </r>
  <r>
    <n v="7896"/>
    <s v="Michael"/>
    <s v="6/19/2024"/>
    <s v="11/29/2024"/>
    <x v="1"/>
    <n v="139"/>
    <x v="2"/>
    <n v="4"/>
    <n v="5"/>
    <b v="1"/>
    <n v="539"/>
    <n v="152"/>
    <s v="Canada"/>
    <s v="Debit Card"/>
    <s v="German"/>
    <x v="60"/>
    <n v="3.8"/>
    <b v="1"/>
    <x v="0"/>
    <x v="808"/>
    <x v="1"/>
    <x v="0"/>
    <x v="3"/>
  </r>
  <r>
    <n v="5495"/>
    <s v="Grant"/>
    <s v="1/17/2024"/>
    <s v="11/29/2024"/>
    <x v="1"/>
    <n v="327"/>
    <x v="3"/>
    <n v="2"/>
    <n v="6"/>
    <b v="1"/>
    <n v="182"/>
    <n v="14"/>
    <s v="USA"/>
    <s v="Debit Card"/>
    <s v="French"/>
    <x v="9"/>
    <n v="3.4"/>
    <b v="0"/>
    <x v="0"/>
    <x v="809"/>
    <x v="3"/>
    <x v="2"/>
    <x v="0"/>
  </r>
  <r>
    <n v="6219"/>
    <s v="Michelle"/>
    <s v="7/22/2024"/>
    <s v="12/16/2024"/>
    <x v="1"/>
    <n v="206"/>
    <x v="1"/>
    <n v="4"/>
    <n v="1"/>
    <b v="0"/>
    <n v="981"/>
    <n v="60"/>
    <s v="UK"/>
    <s v="PayPal"/>
    <s v="English"/>
    <x v="81"/>
    <n v="4.4000000000000004"/>
    <b v="1"/>
    <x v="0"/>
    <x v="810"/>
    <x v="1"/>
    <x v="1"/>
    <x v="0"/>
  </r>
  <r>
    <n v="4458"/>
    <s v="Sydney"/>
    <s v="10/26/2023"/>
    <s v="11/20/2024"/>
    <x v="2"/>
    <n v="23"/>
    <x v="2"/>
    <n v="3"/>
    <n v="3"/>
    <b v="1"/>
    <n v="489"/>
    <n v="7"/>
    <s v="India"/>
    <s v="Debit Card"/>
    <s v="Mandarin"/>
    <x v="84"/>
    <n v="4.5"/>
    <b v="1"/>
    <x v="0"/>
    <x v="811"/>
    <x v="4"/>
    <x v="2"/>
    <x v="1"/>
  </r>
  <r>
    <n v="4115"/>
    <s v="Shawna"/>
    <s v="11/24/2024"/>
    <s v="11/24/2024"/>
    <x v="2"/>
    <n v="158"/>
    <x v="5"/>
    <n v="1"/>
    <n v="5"/>
    <b v="1"/>
    <n v="603"/>
    <n v="72"/>
    <s v="India"/>
    <s v="Credit Card"/>
    <s v="Hindi"/>
    <x v="51"/>
    <n v="3.3"/>
    <b v="0"/>
    <x v="0"/>
    <x v="812"/>
    <x v="2"/>
    <x v="4"/>
    <x v="3"/>
  </r>
  <r>
    <n v="6586"/>
    <s v="Allison"/>
    <s v="1/26/2023"/>
    <s v="12/15/2024"/>
    <x v="2"/>
    <n v="459"/>
    <x v="5"/>
    <n v="2"/>
    <n v="1"/>
    <b v="0"/>
    <n v="445"/>
    <n v="153"/>
    <s v="France"/>
    <s v="PayPal"/>
    <s v="Hindi"/>
    <x v="44"/>
    <n v="4.2"/>
    <b v="0"/>
    <x v="0"/>
    <x v="28"/>
    <x v="1"/>
    <x v="3"/>
    <x v="1"/>
  </r>
  <r>
    <n v="3985"/>
    <s v="Andrew"/>
    <s v="6/12/2024"/>
    <s v="12/12/2024"/>
    <x v="2"/>
    <n v="30"/>
    <x v="3"/>
    <n v="4"/>
    <n v="6"/>
    <b v="0"/>
    <n v="233"/>
    <n v="10"/>
    <s v="Germany"/>
    <s v="Cryptocurrency"/>
    <s v="Spanish"/>
    <x v="5"/>
    <n v="4.5999999999999996"/>
    <b v="0"/>
    <x v="0"/>
    <x v="813"/>
    <x v="0"/>
    <x v="3"/>
    <x v="0"/>
  </r>
  <r>
    <n v="8501"/>
    <s v="Mark"/>
    <s v="4/8/2024"/>
    <s v="11/19/2024"/>
    <x v="1"/>
    <n v="42"/>
    <x v="3"/>
    <n v="5"/>
    <n v="2"/>
    <b v="1"/>
    <n v="464"/>
    <n v="171"/>
    <s v="USA"/>
    <s v="Cryptocurrency"/>
    <s v="English"/>
    <x v="51"/>
    <n v="4.5999999999999996"/>
    <b v="1"/>
    <x v="0"/>
    <x v="814"/>
    <x v="2"/>
    <x v="2"/>
    <x v="2"/>
  </r>
  <r>
    <n v="4048"/>
    <s v="Nicole"/>
    <s v="6/2/2024"/>
    <s v="12/17/2024"/>
    <x v="1"/>
    <n v="242"/>
    <x v="4"/>
    <n v="3"/>
    <n v="1"/>
    <b v="0"/>
    <n v="273"/>
    <n v="96"/>
    <s v="Germany"/>
    <s v="Credit Card"/>
    <s v="French"/>
    <x v="91"/>
    <n v="4.9000000000000004"/>
    <b v="1"/>
    <x v="0"/>
    <x v="696"/>
    <x v="2"/>
    <x v="2"/>
    <x v="2"/>
  </r>
  <r>
    <n v="4466"/>
    <s v="Matthew"/>
    <s v="10/6/2024"/>
    <s v="11/27/2024"/>
    <x v="1"/>
    <n v="25"/>
    <x v="1"/>
    <n v="5"/>
    <n v="2"/>
    <b v="0"/>
    <n v="162"/>
    <n v="147"/>
    <s v="Germany"/>
    <s v="Debit Card"/>
    <s v="English"/>
    <x v="45"/>
    <n v="4.3"/>
    <b v="0"/>
    <x v="0"/>
    <x v="815"/>
    <x v="2"/>
    <x v="1"/>
    <x v="0"/>
  </r>
  <r>
    <n v="5479"/>
    <s v="David"/>
    <s v="3/4/2023"/>
    <s v="12/8/2024"/>
    <x v="0"/>
    <n v="140"/>
    <x v="6"/>
    <n v="4"/>
    <n v="4"/>
    <b v="0"/>
    <n v="218"/>
    <n v="5"/>
    <s v="India"/>
    <s v="PayPal"/>
    <s v="French"/>
    <x v="89"/>
    <n v="3.6"/>
    <b v="0"/>
    <x v="0"/>
    <x v="487"/>
    <x v="1"/>
    <x v="4"/>
    <x v="0"/>
  </r>
  <r>
    <n v="2480"/>
    <s v="Shane"/>
    <s v="8/26/2023"/>
    <s v="12/17/2024"/>
    <x v="2"/>
    <n v="192"/>
    <x v="5"/>
    <n v="5"/>
    <n v="3"/>
    <b v="0"/>
    <n v="39"/>
    <n v="18"/>
    <s v="UK"/>
    <s v="Cryptocurrency"/>
    <s v="German"/>
    <x v="100"/>
    <n v="3.3"/>
    <b v="1"/>
    <x v="0"/>
    <x v="400"/>
    <x v="1"/>
    <x v="2"/>
    <x v="2"/>
  </r>
  <r>
    <n v="6288"/>
    <s v="Kathryn"/>
    <s v="4/2/2024"/>
    <s v="12/11/2024"/>
    <x v="2"/>
    <n v="267"/>
    <x v="6"/>
    <n v="1"/>
    <n v="2"/>
    <b v="0"/>
    <n v="107"/>
    <n v="140"/>
    <s v="Australia"/>
    <s v="PayPal"/>
    <s v="French"/>
    <x v="34"/>
    <n v="4.8"/>
    <b v="0"/>
    <x v="0"/>
    <x v="816"/>
    <x v="2"/>
    <x v="1"/>
    <x v="1"/>
  </r>
  <r>
    <n v="9973"/>
    <s v="John"/>
    <s v="4/14/2023"/>
    <s v="12/15/2024"/>
    <x v="1"/>
    <n v="410"/>
    <x v="6"/>
    <n v="4"/>
    <n v="4"/>
    <b v="0"/>
    <n v="513"/>
    <n v="52"/>
    <s v="Canada"/>
    <s v="Debit Card"/>
    <s v="French"/>
    <x v="96"/>
    <n v="4.7"/>
    <b v="0"/>
    <x v="0"/>
    <x v="817"/>
    <x v="2"/>
    <x v="1"/>
    <x v="0"/>
  </r>
  <r>
    <n v="6078"/>
    <s v="Kara"/>
    <s v="9/23/2024"/>
    <s v="12/15/2024"/>
    <x v="0"/>
    <n v="281"/>
    <x v="5"/>
    <n v="4"/>
    <n v="5"/>
    <b v="0"/>
    <n v="905"/>
    <n v="128"/>
    <s v="Germany"/>
    <s v="Cryptocurrency"/>
    <s v="German"/>
    <x v="85"/>
    <n v="4.3"/>
    <b v="0"/>
    <x v="0"/>
    <x v="818"/>
    <x v="3"/>
    <x v="2"/>
    <x v="1"/>
  </r>
  <r>
    <n v="5362"/>
    <s v="Julie"/>
    <s v="3/7/2024"/>
    <s v="11/27/2024"/>
    <x v="2"/>
    <n v="478"/>
    <x v="5"/>
    <n v="4"/>
    <n v="3"/>
    <b v="1"/>
    <n v="551"/>
    <n v="96"/>
    <s v="UK"/>
    <s v="Cryptocurrency"/>
    <s v="Spanish"/>
    <x v="15"/>
    <n v="4.5999999999999996"/>
    <b v="1"/>
    <x v="0"/>
    <x v="819"/>
    <x v="3"/>
    <x v="4"/>
    <x v="2"/>
  </r>
  <r>
    <n v="1687"/>
    <s v="Joshua"/>
    <s v="4/19/2024"/>
    <s v="11/24/2024"/>
    <x v="0"/>
    <n v="44"/>
    <x v="0"/>
    <n v="4"/>
    <n v="5"/>
    <b v="1"/>
    <n v="190"/>
    <n v="193"/>
    <s v="France"/>
    <s v="PayPal"/>
    <s v="Hindi"/>
    <x v="44"/>
    <n v="3.1"/>
    <b v="0"/>
    <x v="0"/>
    <x v="820"/>
    <x v="3"/>
    <x v="2"/>
    <x v="0"/>
  </r>
  <r>
    <n v="8986"/>
    <s v="Gary"/>
    <s v="12/1/2024"/>
    <s v="12/16/2024"/>
    <x v="2"/>
    <n v="250"/>
    <x v="0"/>
    <n v="1"/>
    <n v="2"/>
    <b v="1"/>
    <n v="69"/>
    <n v="35"/>
    <s v="Canada"/>
    <s v="Credit Card"/>
    <s v="German"/>
    <x v="44"/>
    <n v="3.3"/>
    <b v="1"/>
    <x v="0"/>
    <x v="821"/>
    <x v="2"/>
    <x v="1"/>
    <x v="1"/>
  </r>
  <r>
    <n v="5994"/>
    <s v="Chelsea"/>
    <s v="10/21/2023"/>
    <s v="12/4/2024"/>
    <x v="0"/>
    <n v="225"/>
    <x v="1"/>
    <n v="5"/>
    <n v="5"/>
    <b v="0"/>
    <n v="274"/>
    <n v="83"/>
    <s v="UK"/>
    <s v="Credit Card"/>
    <s v="German"/>
    <x v="30"/>
    <n v="3.9"/>
    <b v="0"/>
    <x v="0"/>
    <x v="822"/>
    <x v="0"/>
    <x v="0"/>
    <x v="3"/>
  </r>
  <r>
    <n v="6293"/>
    <s v="John"/>
    <s v="9/16/2024"/>
    <s v="11/21/2024"/>
    <x v="2"/>
    <n v="473"/>
    <x v="2"/>
    <n v="4"/>
    <n v="4"/>
    <b v="0"/>
    <n v="605"/>
    <n v="93"/>
    <s v="Germany"/>
    <s v="Debit Card"/>
    <s v="Mandarin"/>
    <x v="44"/>
    <n v="4.8"/>
    <b v="0"/>
    <x v="0"/>
    <x v="823"/>
    <x v="1"/>
    <x v="0"/>
    <x v="0"/>
  </r>
  <r>
    <n v="7558"/>
    <s v="Sandra"/>
    <s v="11/13/2024"/>
    <s v="12/8/2024"/>
    <x v="1"/>
    <n v="236"/>
    <x v="2"/>
    <n v="1"/>
    <n v="5"/>
    <b v="1"/>
    <n v="225"/>
    <n v="94"/>
    <s v="Germany"/>
    <s v="Debit Card"/>
    <s v="English"/>
    <x v="47"/>
    <n v="3.7"/>
    <b v="0"/>
    <x v="0"/>
    <x v="824"/>
    <x v="3"/>
    <x v="0"/>
    <x v="1"/>
  </r>
  <r>
    <n v="1805"/>
    <s v="Jennifer"/>
    <s v="2/4/2023"/>
    <s v="11/30/2024"/>
    <x v="1"/>
    <n v="349"/>
    <x v="5"/>
    <n v="4"/>
    <n v="4"/>
    <b v="1"/>
    <n v="386"/>
    <n v="195"/>
    <s v="USA"/>
    <s v="Cryptocurrency"/>
    <s v="German"/>
    <x v="76"/>
    <n v="4.5999999999999996"/>
    <b v="0"/>
    <x v="0"/>
    <x v="108"/>
    <x v="3"/>
    <x v="0"/>
    <x v="0"/>
  </r>
  <r>
    <n v="1661"/>
    <s v="Margaret"/>
    <s v="4/16/2023"/>
    <s v="12/8/2024"/>
    <x v="2"/>
    <n v="139"/>
    <x v="5"/>
    <n v="4"/>
    <n v="5"/>
    <b v="1"/>
    <n v="442"/>
    <n v="110"/>
    <s v="Canada"/>
    <s v="Credit Card"/>
    <s v="Hindi"/>
    <x v="23"/>
    <n v="4.7"/>
    <b v="1"/>
    <x v="0"/>
    <x v="825"/>
    <x v="0"/>
    <x v="4"/>
    <x v="1"/>
  </r>
  <r>
    <n v="8960"/>
    <s v="Jason"/>
    <s v="1/16/2024"/>
    <s v="12/2/2024"/>
    <x v="2"/>
    <n v="278"/>
    <x v="6"/>
    <n v="3"/>
    <n v="2"/>
    <b v="1"/>
    <n v="382"/>
    <n v="25"/>
    <s v="UK"/>
    <s v="PayPal"/>
    <s v="French"/>
    <x v="35"/>
    <n v="4.4000000000000004"/>
    <b v="0"/>
    <x v="0"/>
    <x v="826"/>
    <x v="0"/>
    <x v="4"/>
    <x v="3"/>
  </r>
  <r>
    <n v="6131"/>
    <s v="Nichole"/>
    <s v="7/30/2024"/>
    <s v="12/17/2024"/>
    <x v="0"/>
    <n v="242"/>
    <x v="4"/>
    <n v="5"/>
    <n v="2"/>
    <b v="1"/>
    <n v="156"/>
    <n v="166"/>
    <s v="France"/>
    <s v="Cryptocurrency"/>
    <s v="Hindi"/>
    <x v="56"/>
    <n v="5"/>
    <b v="0"/>
    <x v="0"/>
    <x v="827"/>
    <x v="4"/>
    <x v="2"/>
    <x v="0"/>
  </r>
  <r>
    <n v="4114"/>
    <s v="Eric"/>
    <s v="11/30/2023"/>
    <s v="12/14/2024"/>
    <x v="1"/>
    <n v="251"/>
    <x v="4"/>
    <n v="5"/>
    <n v="6"/>
    <b v="1"/>
    <n v="687"/>
    <n v="160"/>
    <s v="India"/>
    <s v="Debit Card"/>
    <s v="English"/>
    <x v="51"/>
    <n v="4.5"/>
    <b v="0"/>
    <x v="0"/>
    <x v="828"/>
    <x v="4"/>
    <x v="2"/>
    <x v="1"/>
  </r>
  <r>
    <n v="4833"/>
    <s v="Nathan"/>
    <s v="4/13/2024"/>
    <s v="12/10/2024"/>
    <x v="0"/>
    <n v="268"/>
    <x v="1"/>
    <n v="4"/>
    <n v="4"/>
    <b v="1"/>
    <n v="778"/>
    <n v="122"/>
    <s v="Canada"/>
    <s v="Credit Card"/>
    <s v="Hindi"/>
    <x v="32"/>
    <n v="3.8"/>
    <b v="1"/>
    <x v="0"/>
    <x v="829"/>
    <x v="3"/>
    <x v="1"/>
    <x v="1"/>
  </r>
  <r>
    <n v="2401"/>
    <s v="Rachel"/>
    <s v="10/6/2024"/>
    <s v="12/2/2024"/>
    <x v="0"/>
    <n v="322"/>
    <x v="5"/>
    <n v="4"/>
    <n v="6"/>
    <b v="0"/>
    <n v="616"/>
    <n v="45"/>
    <s v="Germany"/>
    <s v="PayPal"/>
    <s v="Spanish"/>
    <x v="46"/>
    <n v="4.9000000000000004"/>
    <b v="1"/>
    <x v="0"/>
    <x v="830"/>
    <x v="2"/>
    <x v="0"/>
    <x v="1"/>
  </r>
  <r>
    <n v="1037"/>
    <s v="Natalie"/>
    <s v="6/25/2023"/>
    <s v="11/30/2024"/>
    <x v="0"/>
    <n v="356"/>
    <x v="3"/>
    <n v="3"/>
    <n v="3"/>
    <b v="1"/>
    <n v="314"/>
    <n v="50"/>
    <s v="Canada"/>
    <s v="Credit Card"/>
    <s v="Mandarin"/>
    <x v="34"/>
    <n v="4.9000000000000004"/>
    <b v="1"/>
    <x v="0"/>
    <x v="831"/>
    <x v="2"/>
    <x v="1"/>
    <x v="2"/>
  </r>
  <r>
    <n v="2675"/>
    <s v="Chad"/>
    <s v="2/18/2023"/>
    <s v="12/4/2024"/>
    <x v="2"/>
    <n v="28"/>
    <x v="3"/>
    <n v="2"/>
    <n v="1"/>
    <b v="1"/>
    <n v="666"/>
    <n v="65"/>
    <s v="France"/>
    <s v="PayPal"/>
    <s v="German"/>
    <x v="68"/>
    <n v="4.3"/>
    <b v="0"/>
    <x v="0"/>
    <x v="832"/>
    <x v="1"/>
    <x v="2"/>
    <x v="0"/>
  </r>
  <r>
    <n v="1665"/>
    <s v="Megan"/>
    <s v="2/28/2024"/>
    <s v="12/17/2024"/>
    <x v="1"/>
    <n v="43"/>
    <x v="5"/>
    <n v="5"/>
    <n v="2"/>
    <b v="0"/>
    <n v="767"/>
    <n v="83"/>
    <s v="Australia"/>
    <s v="Cryptocurrency"/>
    <s v="German"/>
    <x v="27"/>
    <n v="3"/>
    <b v="1"/>
    <x v="0"/>
    <x v="833"/>
    <x v="1"/>
    <x v="0"/>
    <x v="3"/>
  </r>
  <r>
    <n v="5671"/>
    <s v="Martin"/>
    <s v="5/27/2023"/>
    <s v="11/29/2024"/>
    <x v="1"/>
    <n v="391"/>
    <x v="1"/>
    <n v="3"/>
    <n v="3"/>
    <b v="1"/>
    <n v="811"/>
    <n v="3"/>
    <s v="USA"/>
    <s v="PayPal"/>
    <s v="French"/>
    <x v="71"/>
    <n v="4.2"/>
    <b v="0"/>
    <x v="0"/>
    <x v="606"/>
    <x v="2"/>
    <x v="0"/>
    <x v="2"/>
  </r>
  <r>
    <n v="5153"/>
    <s v="Ryan"/>
    <s v="6/26/2024"/>
    <s v="12/18/2024"/>
    <x v="0"/>
    <n v="300"/>
    <x v="2"/>
    <n v="1"/>
    <n v="4"/>
    <b v="1"/>
    <n v="413"/>
    <n v="154"/>
    <s v="Canada"/>
    <s v="PayPal"/>
    <s v="French"/>
    <x v="61"/>
    <n v="4.0999999999999996"/>
    <b v="0"/>
    <x v="0"/>
    <x v="160"/>
    <x v="1"/>
    <x v="4"/>
    <x v="1"/>
  </r>
  <r>
    <n v="1114"/>
    <s v="Angela"/>
    <s v="1/2/2023"/>
    <s v="12/15/2024"/>
    <x v="1"/>
    <n v="75"/>
    <x v="4"/>
    <n v="3"/>
    <n v="3"/>
    <b v="0"/>
    <n v="324"/>
    <n v="175"/>
    <s v="USA"/>
    <s v="Debit Card"/>
    <s v="German"/>
    <x v="57"/>
    <n v="3.3"/>
    <b v="0"/>
    <x v="0"/>
    <x v="834"/>
    <x v="4"/>
    <x v="3"/>
    <x v="1"/>
  </r>
  <r>
    <n v="6180"/>
    <s v="Chad"/>
    <s v="8/9/2024"/>
    <s v="12/2/2024"/>
    <x v="1"/>
    <n v="154"/>
    <x v="6"/>
    <n v="1"/>
    <n v="5"/>
    <b v="1"/>
    <n v="52"/>
    <n v="108"/>
    <s v="Germany"/>
    <s v="Credit Card"/>
    <s v="German"/>
    <x v="43"/>
    <n v="4.0999999999999996"/>
    <b v="0"/>
    <x v="0"/>
    <x v="835"/>
    <x v="4"/>
    <x v="2"/>
    <x v="0"/>
  </r>
  <r>
    <n v="8237"/>
    <s v="Mary"/>
    <s v="5/19/2023"/>
    <s v="12/7/2024"/>
    <x v="0"/>
    <n v="179"/>
    <x v="5"/>
    <n v="2"/>
    <n v="6"/>
    <b v="0"/>
    <n v="680"/>
    <n v="50"/>
    <s v="USA"/>
    <s v="Credit Card"/>
    <s v="English"/>
    <x v="64"/>
    <n v="3.4"/>
    <b v="0"/>
    <x v="0"/>
    <x v="836"/>
    <x v="0"/>
    <x v="1"/>
    <x v="0"/>
  </r>
  <r>
    <n v="9500"/>
    <s v="Marissa"/>
    <s v="9/13/2023"/>
    <s v="12/10/2024"/>
    <x v="1"/>
    <n v="147"/>
    <x v="3"/>
    <n v="1"/>
    <n v="1"/>
    <b v="1"/>
    <n v="780"/>
    <n v="76"/>
    <s v="USA"/>
    <s v="Credit Card"/>
    <s v="Mandarin"/>
    <x v="68"/>
    <n v="4.4000000000000004"/>
    <b v="1"/>
    <x v="0"/>
    <x v="837"/>
    <x v="4"/>
    <x v="1"/>
    <x v="0"/>
  </r>
  <r>
    <n v="7476"/>
    <s v="Patrick"/>
    <s v="6/16/2023"/>
    <s v="11/27/2024"/>
    <x v="1"/>
    <n v="235"/>
    <x v="4"/>
    <n v="3"/>
    <n v="1"/>
    <b v="1"/>
    <n v="569"/>
    <n v="176"/>
    <s v="France"/>
    <s v="Debit Card"/>
    <s v="French"/>
    <x v="57"/>
    <n v="3.8"/>
    <b v="1"/>
    <x v="0"/>
    <x v="838"/>
    <x v="1"/>
    <x v="0"/>
    <x v="3"/>
  </r>
  <r>
    <n v="9908"/>
    <s v="Kelly"/>
    <s v="1/3/2023"/>
    <s v="12/4/2024"/>
    <x v="1"/>
    <n v="390"/>
    <x v="6"/>
    <n v="3"/>
    <n v="1"/>
    <b v="0"/>
    <n v="256"/>
    <n v="183"/>
    <s v="Germany"/>
    <s v="Credit Card"/>
    <s v="German"/>
    <x v="83"/>
    <n v="3.2"/>
    <b v="1"/>
    <x v="0"/>
    <x v="839"/>
    <x v="2"/>
    <x v="3"/>
    <x v="1"/>
  </r>
  <r>
    <n v="1534"/>
    <s v="Mary"/>
    <s v="7/22/2024"/>
    <s v="12/18/2024"/>
    <x v="0"/>
    <n v="116"/>
    <x v="0"/>
    <n v="1"/>
    <n v="4"/>
    <b v="0"/>
    <n v="799"/>
    <n v="137"/>
    <s v="USA"/>
    <s v="Credit Card"/>
    <s v="Mandarin"/>
    <x v="18"/>
    <n v="4.5999999999999996"/>
    <b v="1"/>
    <x v="0"/>
    <x v="840"/>
    <x v="1"/>
    <x v="4"/>
    <x v="1"/>
  </r>
  <r>
    <n v="4613"/>
    <s v="Cynthia"/>
    <s v="3/3/2023"/>
    <s v="12/4/2024"/>
    <x v="2"/>
    <n v="492"/>
    <x v="0"/>
    <n v="1"/>
    <n v="2"/>
    <b v="0"/>
    <n v="237"/>
    <n v="55"/>
    <s v="Australia"/>
    <s v="Cryptocurrency"/>
    <s v="Mandarin"/>
    <x v="48"/>
    <n v="4.9000000000000004"/>
    <b v="1"/>
    <x v="0"/>
    <x v="841"/>
    <x v="0"/>
    <x v="0"/>
    <x v="1"/>
  </r>
  <r>
    <n v="5063"/>
    <s v="Jasmine"/>
    <s v="6/4/2024"/>
    <s v="11/22/2024"/>
    <x v="0"/>
    <n v="159"/>
    <x v="0"/>
    <n v="4"/>
    <n v="5"/>
    <b v="1"/>
    <n v="138"/>
    <n v="3"/>
    <s v="Germany"/>
    <s v="Debit Card"/>
    <s v="Hindi"/>
    <x v="32"/>
    <n v="3.9"/>
    <b v="1"/>
    <x v="0"/>
    <x v="842"/>
    <x v="3"/>
    <x v="1"/>
    <x v="2"/>
  </r>
  <r>
    <n v="4548"/>
    <s v="Sarah"/>
    <s v="6/8/2023"/>
    <s v="11/20/2024"/>
    <x v="0"/>
    <n v="279"/>
    <x v="6"/>
    <n v="4"/>
    <n v="6"/>
    <b v="0"/>
    <n v="636"/>
    <n v="176"/>
    <s v="France"/>
    <s v="Cryptocurrency"/>
    <s v="French"/>
    <x v="7"/>
    <n v="3.7"/>
    <b v="1"/>
    <x v="0"/>
    <x v="341"/>
    <x v="0"/>
    <x v="1"/>
    <x v="3"/>
  </r>
  <r>
    <n v="7556"/>
    <s v="Adam"/>
    <s v="7/17/2024"/>
    <s v="11/26/2024"/>
    <x v="2"/>
    <n v="386"/>
    <x v="0"/>
    <n v="2"/>
    <n v="6"/>
    <b v="1"/>
    <n v="461"/>
    <n v="178"/>
    <s v="USA"/>
    <s v="Cryptocurrency"/>
    <s v="Hindi"/>
    <x v="37"/>
    <n v="3.7"/>
    <b v="0"/>
    <x v="0"/>
    <x v="791"/>
    <x v="4"/>
    <x v="0"/>
    <x v="3"/>
  </r>
  <r>
    <n v="1846"/>
    <s v="Mason"/>
    <s v="6/21/2024"/>
    <s v="12/7/2024"/>
    <x v="2"/>
    <n v="332"/>
    <x v="2"/>
    <n v="1"/>
    <n v="6"/>
    <b v="0"/>
    <n v="20"/>
    <n v="128"/>
    <s v="Australia"/>
    <s v="Credit Card"/>
    <s v="English"/>
    <x v="16"/>
    <n v="5"/>
    <b v="0"/>
    <x v="0"/>
    <x v="486"/>
    <x v="2"/>
    <x v="3"/>
    <x v="0"/>
  </r>
  <r>
    <n v="7088"/>
    <s v="Amy"/>
    <s v="1/1/2024"/>
    <s v="11/21/2024"/>
    <x v="1"/>
    <n v="176"/>
    <x v="3"/>
    <n v="5"/>
    <n v="5"/>
    <b v="1"/>
    <n v="276"/>
    <n v="138"/>
    <s v="Australia"/>
    <s v="PayPal"/>
    <s v="Spanish"/>
    <x v="2"/>
    <n v="4.7"/>
    <b v="0"/>
    <x v="0"/>
    <x v="843"/>
    <x v="0"/>
    <x v="2"/>
    <x v="2"/>
  </r>
  <r>
    <n v="1179"/>
    <s v="Craig"/>
    <s v="6/7/2024"/>
    <s v="12/18/2024"/>
    <x v="1"/>
    <n v="221"/>
    <x v="6"/>
    <n v="4"/>
    <n v="1"/>
    <b v="1"/>
    <n v="603"/>
    <n v="141"/>
    <s v="Germany"/>
    <s v="Cryptocurrency"/>
    <s v="Hindi"/>
    <x v="52"/>
    <n v="3.3"/>
    <b v="1"/>
    <x v="0"/>
    <x v="844"/>
    <x v="0"/>
    <x v="0"/>
    <x v="3"/>
  </r>
  <r>
    <n v="2190"/>
    <s v="Lindsay"/>
    <s v="12/31/2023"/>
    <s v="12/5/2024"/>
    <x v="0"/>
    <n v="263"/>
    <x v="4"/>
    <n v="4"/>
    <n v="1"/>
    <b v="1"/>
    <n v="799"/>
    <n v="14"/>
    <s v="USA"/>
    <s v="Credit Card"/>
    <s v="Mandarin"/>
    <x v="7"/>
    <n v="3.3"/>
    <b v="0"/>
    <x v="0"/>
    <x v="845"/>
    <x v="2"/>
    <x v="4"/>
    <x v="1"/>
  </r>
  <r>
    <n v="2847"/>
    <s v="Charles"/>
    <s v="9/23/2023"/>
    <s v="11/27/2024"/>
    <x v="2"/>
    <n v="222"/>
    <x v="3"/>
    <n v="1"/>
    <n v="3"/>
    <b v="0"/>
    <n v="785"/>
    <n v="147"/>
    <s v="France"/>
    <s v="Credit Card"/>
    <s v="Mandarin"/>
    <x v="68"/>
    <n v="4.8"/>
    <b v="1"/>
    <x v="0"/>
    <x v="846"/>
    <x v="2"/>
    <x v="3"/>
    <x v="2"/>
  </r>
  <r>
    <n v="6570"/>
    <s v="Joseph"/>
    <s v="12/8/2024"/>
    <s v="12/12/2024"/>
    <x v="1"/>
    <n v="39"/>
    <x v="6"/>
    <n v="5"/>
    <n v="3"/>
    <b v="1"/>
    <n v="28"/>
    <n v="189"/>
    <s v="Canada"/>
    <s v="Credit Card"/>
    <s v="French"/>
    <x v="8"/>
    <n v="4.5999999999999996"/>
    <b v="1"/>
    <x v="0"/>
    <x v="847"/>
    <x v="0"/>
    <x v="4"/>
    <x v="1"/>
  </r>
  <r>
    <n v="1149"/>
    <s v="Michael"/>
    <s v="5/29/2023"/>
    <s v="11/28/2024"/>
    <x v="1"/>
    <n v="445"/>
    <x v="0"/>
    <n v="3"/>
    <n v="2"/>
    <b v="1"/>
    <n v="637"/>
    <n v="14"/>
    <s v="USA"/>
    <s v="Debit Card"/>
    <s v="French"/>
    <x v="16"/>
    <n v="3.2"/>
    <b v="1"/>
    <x v="0"/>
    <x v="848"/>
    <x v="1"/>
    <x v="3"/>
    <x v="0"/>
  </r>
  <r>
    <n v="1336"/>
    <s v="James"/>
    <s v="4/25/2024"/>
    <s v="12/10/2024"/>
    <x v="1"/>
    <n v="164"/>
    <x v="2"/>
    <n v="3"/>
    <n v="3"/>
    <b v="1"/>
    <n v="79"/>
    <n v="130"/>
    <s v="Canada"/>
    <s v="PayPal"/>
    <s v="French"/>
    <x v="3"/>
    <n v="3.9"/>
    <b v="0"/>
    <x v="0"/>
    <x v="849"/>
    <x v="3"/>
    <x v="4"/>
    <x v="2"/>
  </r>
  <r>
    <n v="6956"/>
    <s v="Brandon"/>
    <s v="2/21/2024"/>
    <s v="11/24/2024"/>
    <x v="2"/>
    <n v="101"/>
    <x v="2"/>
    <n v="5"/>
    <n v="1"/>
    <b v="1"/>
    <n v="175"/>
    <n v="125"/>
    <s v="India"/>
    <s v="Debit Card"/>
    <s v="Mandarin"/>
    <x v="52"/>
    <n v="3.6"/>
    <b v="1"/>
    <x v="0"/>
    <x v="850"/>
    <x v="3"/>
    <x v="4"/>
    <x v="1"/>
  </r>
  <r>
    <n v="7015"/>
    <s v="Jaclyn"/>
    <s v="10/2/2024"/>
    <s v="12/9/2024"/>
    <x v="1"/>
    <n v="424"/>
    <x v="1"/>
    <n v="1"/>
    <n v="3"/>
    <b v="1"/>
    <n v="684"/>
    <n v="127"/>
    <s v="Germany"/>
    <s v="Cryptocurrency"/>
    <s v="Mandarin"/>
    <x v="28"/>
    <n v="4.5999999999999996"/>
    <b v="0"/>
    <x v="0"/>
    <x v="851"/>
    <x v="3"/>
    <x v="1"/>
    <x v="0"/>
  </r>
  <r>
    <n v="4104"/>
    <s v="Alvin"/>
    <s v="7/22/2023"/>
    <s v="11/20/2024"/>
    <x v="2"/>
    <n v="182"/>
    <x v="2"/>
    <n v="4"/>
    <n v="5"/>
    <b v="0"/>
    <n v="247"/>
    <n v="197"/>
    <s v="USA"/>
    <s v="Cryptocurrency"/>
    <s v="French"/>
    <x v="9"/>
    <n v="4.7"/>
    <b v="0"/>
    <x v="0"/>
    <x v="852"/>
    <x v="3"/>
    <x v="0"/>
    <x v="1"/>
  </r>
  <r>
    <n v="9413"/>
    <s v="Megan"/>
    <s v="8/27/2023"/>
    <s v="12/3/2024"/>
    <x v="2"/>
    <n v="115"/>
    <x v="2"/>
    <n v="2"/>
    <n v="3"/>
    <b v="1"/>
    <n v="741"/>
    <n v="68"/>
    <s v="USA"/>
    <s v="Cryptocurrency"/>
    <s v="Hindi"/>
    <x v="55"/>
    <n v="5"/>
    <b v="1"/>
    <x v="0"/>
    <x v="853"/>
    <x v="0"/>
    <x v="0"/>
    <x v="2"/>
  </r>
  <r>
    <n v="8300"/>
    <s v="Carolyn"/>
    <s v="4/24/2024"/>
    <s v="12/13/2024"/>
    <x v="2"/>
    <n v="33"/>
    <x v="3"/>
    <n v="1"/>
    <n v="4"/>
    <b v="0"/>
    <n v="623"/>
    <n v="53"/>
    <s v="Canada"/>
    <s v="Credit Card"/>
    <s v="English"/>
    <x v="71"/>
    <n v="3.5"/>
    <b v="0"/>
    <x v="0"/>
    <x v="854"/>
    <x v="1"/>
    <x v="4"/>
    <x v="3"/>
  </r>
  <r>
    <n v="5126"/>
    <s v="Christopher"/>
    <s v="5/6/2024"/>
    <s v="12/3/2024"/>
    <x v="0"/>
    <n v="259"/>
    <x v="1"/>
    <n v="1"/>
    <n v="1"/>
    <b v="1"/>
    <n v="327"/>
    <n v="76"/>
    <s v="UK"/>
    <s v="PayPal"/>
    <s v="French"/>
    <x v="87"/>
    <n v="4.3"/>
    <b v="1"/>
    <x v="0"/>
    <x v="238"/>
    <x v="4"/>
    <x v="1"/>
    <x v="3"/>
  </r>
  <r>
    <n v="1754"/>
    <s v="Patricia"/>
    <s v="6/13/2024"/>
    <s v="11/20/2024"/>
    <x v="2"/>
    <n v="309"/>
    <x v="6"/>
    <n v="5"/>
    <n v="6"/>
    <b v="0"/>
    <n v="760"/>
    <n v="72"/>
    <s v="France"/>
    <s v="Credit Card"/>
    <s v="French"/>
    <x v="23"/>
    <n v="4.8"/>
    <b v="1"/>
    <x v="0"/>
    <x v="855"/>
    <x v="2"/>
    <x v="3"/>
    <x v="3"/>
  </r>
  <r>
    <n v="7089"/>
    <s v="Richard"/>
    <s v="3/3/2023"/>
    <s v="12/11/2024"/>
    <x v="0"/>
    <n v="367"/>
    <x v="6"/>
    <n v="1"/>
    <n v="3"/>
    <b v="0"/>
    <n v="522"/>
    <n v="10"/>
    <s v="USA"/>
    <s v="PayPal"/>
    <s v="Mandarin"/>
    <x v="85"/>
    <n v="3.8"/>
    <b v="0"/>
    <x v="0"/>
    <x v="856"/>
    <x v="1"/>
    <x v="1"/>
    <x v="2"/>
  </r>
  <r>
    <n v="1697"/>
    <s v="Tiffany"/>
    <s v="9/21/2023"/>
    <s v="11/27/2024"/>
    <x v="0"/>
    <n v="472"/>
    <x v="0"/>
    <n v="5"/>
    <n v="2"/>
    <b v="1"/>
    <n v="76"/>
    <n v="157"/>
    <s v="USA"/>
    <s v="Debit Card"/>
    <s v="French"/>
    <x v="65"/>
    <n v="3.1"/>
    <b v="1"/>
    <x v="0"/>
    <x v="857"/>
    <x v="3"/>
    <x v="4"/>
    <x v="3"/>
  </r>
  <r>
    <n v="4768"/>
    <s v="Thomas"/>
    <s v="12/4/2023"/>
    <s v="11/23/2024"/>
    <x v="2"/>
    <n v="449"/>
    <x v="3"/>
    <n v="5"/>
    <n v="4"/>
    <b v="0"/>
    <n v="61"/>
    <n v="61"/>
    <s v="Germany"/>
    <s v="Debit Card"/>
    <s v="French"/>
    <x v="51"/>
    <n v="3.7"/>
    <b v="1"/>
    <x v="0"/>
    <x v="858"/>
    <x v="4"/>
    <x v="3"/>
    <x v="3"/>
  </r>
  <r>
    <n v="4205"/>
    <s v="Daniel"/>
    <s v="12/14/2023"/>
    <s v="12/6/2024"/>
    <x v="2"/>
    <n v="302"/>
    <x v="5"/>
    <n v="4"/>
    <n v="4"/>
    <b v="1"/>
    <n v="800"/>
    <n v="101"/>
    <s v="USA"/>
    <s v="Cryptocurrency"/>
    <s v="English"/>
    <x v="83"/>
    <n v="4.3"/>
    <b v="0"/>
    <x v="0"/>
    <x v="859"/>
    <x v="1"/>
    <x v="4"/>
    <x v="1"/>
  </r>
  <r>
    <n v="8844"/>
    <s v="Ashley"/>
    <s v="9/24/2024"/>
    <s v="12/18/2024"/>
    <x v="0"/>
    <n v="70"/>
    <x v="2"/>
    <n v="3"/>
    <n v="6"/>
    <b v="1"/>
    <n v="226"/>
    <n v="104"/>
    <s v="USA"/>
    <s v="Debit Card"/>
    <s v="German"/>
    <x v="76"/>
    <n v="3.3"/>
    <b v="1"/>
    <x v="0"/>
    <x v="321"/>
    <x v="3"/>
    <x v="3"/>
    <x v="0"/>
  </r>
  <r>
    <n v="1103"/>
    <s v="Lindsey"/>
    <s v="5/8/2023"/>
    <s v="12/2/2024"/>
    <x v="0"/>
    <n v="157"/>
    <x v="2"/>
    <n v="2"/>
    <n v="1"/>
    <b v="0"/>
    <n v="792"/>
    <n v="141"/>
    <s v="Canada"/>
    <s v="Credit Card"/>
    <s v="Spanish"/>
    <x v="57"/>
    <n v="4.2"/>
    <b v="0"/>
    <x v="0"/>
    <x v="860"/>
    <x v="0"/>
    <x v="4"/>
    <x v="3"/>
  </r>
  <r>
    <n v="2180"/>
    <s v="Yvonne"/>
    <s v="4/16/2023"/>
    <s v="11/24/2024"/>
    <x v="0"/>
    <n v="17"/>
    <x v="4"/>
    <n v="5"/>
    <n v="5"/>
    <b v="0"/>
    <n v="498"/>
    <n v="67"/>
    <s v="UK"/>
    <s v="PayPal"/>
    <s v="Mandarin"/>
    <x v="79"/>
    <n v="3"/>
    <b v="1"/>
    <x v="0"/>
    <x v="279"/>
    <x v="2"/>
    <x v="0"/>
    <x v="0"/>
  </r>
  <r>
    <n v="6607"/>
    <s v="Gene"/>
    <s v="1/13/2023"/>
    <s v="12/2/2024"/>
    <x v="2"/>
    <n v="173"/>
    <x v="1"/>
    <n v="1"/>
    <n v="3"/>
    <b v="1"/>
    <n v="950"/>
    <n v="163"/>
    <s v="France"/>
    <s v="Debit Card"/>
    <s v="French"/>
    <x v="41"/>
    <n v="4.9000000000000004"/>
    <b v="1"/>
    <x v="0"/>
    <x v="861"/>
    <x v="2"/>
    <x v="0"/>
    <x v="0"/>
  </r>
  <r>
    <n v="7949"/>
    <s v="Phyllis"/>
    <s v="1/11/2023"/>
    <s v="11/21/2024"/>
    <x v="1"/>
    <n v="301"/>
    <x v="5"/>
    <n v="5"/>
    <n v="4"/>
    <b v="0"/>
    <n v="906"/>
    <n v="141"/>
    <s v="Australia"/>
    <s v="Credit Card"/>
    <s v="Hindi"/>
    <x v="2"/>
    <n v="4.5"/>
    <b v="1"/>
    <x v="0"/>
    <x v="862"/>
    <x v="1"/>
    <x v="0"/>
    <x v="3"/>
  </r>
  <r>
    <n v="5337"/>
    <s v="Travis"/>
    <s v="8/16/2024"/>
    <s v="11/28/2024"/>
    <x v="0"/>
    <n v="357"/>
    <x v="4"/>
    <n v="2"/>
    <n v="4"/>
    <b v="1"/>
    <n v="245"/>
    <n v="116"/>
    <s v="France"/>
    <s v="Cryptocurrency"/>
    <s v="Mandarin"/>
    <x v="5"/>
    <n v="4.2"/>
    <b v="1"/>
    <x v="0"/>
    <x v="863"/>
    <x v="0"/>
    <x v="2"/>
    <x v="0"/>
  </r>
  <r>
    <n v="8477"/>
    <s v="Aaron"/>
    <s v="7/18/2023"/>
    <s v="12/2/2024"/>
    <x v="0"/>
    <n v="48"/>
    <x v="1"/>
    <n v="4"/>
    <n v="2"/>
    <b v="0"/>
    <n v="33"/>
    <n v="7"/>
    <s v="USA"/>
    <s v="PayPal"/>
    <s v="German"/>
    <x v="44"/>
    <n v="4.8"/>
    <b v="1"/>
    <x v="0"/>
    <x v="864"/>
    <x v="2"/>
    <x v="3"/>
    <x v="2"/>
  </r>
  <r>
    <n v="7673"/>
    <s v="Nina"/>
    <s v="8/18/2023"/>
    <s v="11/22/2024"/>
    <x v="0"/>
    <n v="351"/>
    <x v="0"/>
    <n v="4"/>
    <n v="2"/>
    <b v="0"/>
    <n v="70"/>
    <n v="41"/>
    <s v="Germany"/>
    <s v="Cryptocurrency"/>
    <s v="Spanish"/>
    <x v="18"/>
    <n v="3.7"/>
    <b v="0"/>
    <x v="0"/>
    <x v="865"/>
    <x v="0"/>
    <x v="4"/>
    <x v="1"/>
  </r>
  <r>
    <n v="6113"/>
    <s v="Stacy"/>
    <s v="11/6/2023"/>
    <s v="12/14/2024"/>
    <x v="1"/>
    <n v="491"/>
    <x v="5"/>
    <n v="3"/>
    <n v="4"/>
    <b v="1"/>
    <n v="779"/>
    <n v="86"/>
    <s v="UK"/>
    <s v="Cryptocurrency"/>
    <s v="Hindi"/>
    <x v="26"/>
    <n v="4.7"/>
    <b v="1"/>
    <x v="0"/>
    <x v="866"/>
    <x v="3"/>
    <x v="4"/>
    <x v="1"/>
  </r>
  <r>
    <n v="7457"/>
    <s v="Madison"/>
    <s v="4/12/2023"/>
    <s v="11/29/2024"/>
    <x v="1"/>
    <n v="164"/>
    <x v="2"/>
    <n v="2"/>
    <n v="1"/>
    <b v="1"/>
    <n v="536"/>
    <n v="150"/>
    <s v="UK"/>
    <s v="Debit Card"/>
    <s v="Mandarin"/>
    <x v="34"/>
    <n v="3.2"/>
    <b v="1"/>
    <x v="0"/>
    <x v="867"/>
    <x v="0"/>
    <x v="3"/>
    <x v="2"/>
  </r>
  <r>
    <n v="6639"/>
    <s v="Victoria"/>
    <s v="12/18/2023"/>
    <s v="12/18/2024"/>
    <x v="0"/>
    <n v="304"/>
    <x v="0"/>
    <n v="1"/>
    <n v="6"/>
    <b v="1"/>
    <n v="902"/>
    <n v="20"/>
    <s v="Germany"/>
    <s v="PayPal"/>
    <s v="Mandarin"/>
    <x v="12"/>
    <n v="3.9"/>
    <b v="1"/>
    <x v="0"/>
    <x v="700"/>
    <x v="1"/>
    <x v="0"/>
    <x v="1"/>
  </r>
  <r>
    <n v="5220"/>
    <s v="Justin"/>
    <s v="8/13/2023"/>
    <s v="12/8/2024"/>
    <x v="0"/>
    <n v="166"/>
    <x v="4"/>
    <n v="2"/>
    <n v="3"/>
    <b v="1"/>
    <n v="493"/>
    <n v="168"/>
    <s v="USA"/>
    <s v="PayPal"/>
    <s v="English"/>
    <x v="38"/>
    <n v="3.4"/>
    <b v="1"/>
    <x v="0"/>
    <x v="868"/>
    <x v="3"/>
    <x v="2"/>
    <x v="1"/>
  </r>
  <r>
    <n v="6970"/>
    <s v="Tammy"/>
    <s v="12/17/2024"/>
    <s v="12/5/2024"/>
    <x v="0"/>
    <n v="225"/>
    <x v="6"/>
    <n v="3"/>
    <n v="3"/>
    <b v="1"/>
    <n v="589"/>
    <n v="103"/>
    <s v="Canada"/>
    <s v="Credit Card"/>
    <s v="Hindi"/>
    <x v="67"/>
    <n v="3.2"/>
    <b v="1"/>
    <x v="0"/>
    <x v="869"/>
    <x v="2"/>
    <x v="0"/>
    <x v="2"/>
  </r>
  <r>
    <n v="6705"/>
    <s v="Joshua"/>
    <s v="9/28/2024"/>
    <s v="12/9/2024"/>
    <x v="0"/>
    <n v="163"/>
    <x v="6"/>
    <n v="2"/>
    <n v="6"/>
    <b v="1"/>
    <n v="206"/>
    <n v="132"/>
    <s v="Germany"/>
    <s v="Debit Card"/>
    <s v="Hindi"/>
    <x v="40"/>
    <n v="3.5"/>
    <b v="1"/>
    <x v="0"/>
    <x v="870"/>
    <x v="1"/>
    <x v="0"/>
    <x v="1"/>
  </r>
  <r>
    <n v="2477"/>
    <s v="Sara"/>
    <s v="3/13/2023"/>
    <s v="11/26/2024"/>
    <x v="2"/>
    <n v="419"/>
    <x v="2"/>
    <n v="2"/>
    <n v="6"/>
    <b v="1"/>
    <n v="752"/>
    <n v="21"/>
    <s v="USA"/>
    <s v="Debit Card"/>
    <s v="Hindi"/>
    <x v="43"/>
    <n v="3.9"/>
    <b v="0"/>
    <x v="0"/>
    <x v="108"/>
    <x v="1"/>
    <x v="0"/>
    <x v="3"/>
  </r>
  <r>
    <n v="6236"/>
    <s v="Benjamin"/>
    <s v="2/26/2023"/>
    <s v="11/22/2024"/>
    <x v="1"/>
    <n v="293"/>
    <x v="0"/>
    <n v="2"/>
    <n v="3"/>
    <b v="0"/>
    <n v="514"/>
    <n v="68"/>
    <s v="India"/>
    <s v="Credit Card"/>
    <s v="Mandarin"/>
    <x v="69"/>
    <n v="4.7"/>
    <b v="0"/>
    <x v="0"/>
    <x v="871"/>
    <x v="4"/>
    <x v="1"/>
    <x v="0"/>
  </r>
  <r>
    <n v="4079"/>
    <s v="Kristen"/>
    <s v="1/16/2023"/>
    <s v="12/15/2024"/>
    <x v="0"/>
    <n v="171"/>
    <x v="4"/>
    <n v="3"/>
    <n v="6"/>
    <b v="1"/>
    <n v="858"/>
    <n v="58"/>
    <s v="Germany"/>
    <s v="Debit Card"/>
    <s v="German"/>
    <x v="68"/>
    <n v="4.5"/>
    <b v="1"/>
    <x v="0"/>
    <x v="872"/>
    <x v="0"/>
    <x v="3"/>
    <x v="3"/>
  </r>
  <r>
    <n v="7927"/>
    <s v="Erika"/>
    <s v="1/11/2023"/>
    <s v="11/20/2024"/>
    <x v="0"/>
    <n v="438"/>
    <x v="3"/>
    <n v="4"/>
    <n v="3"/>
    <b v="0"/>
    <n v="970"/>
    <n v="59"/>
    <s v="Germany"/>
    <s v="Credit Card"/>
    <s v="Spanish"/>
    <x v="18"/>
    <n v="4.5999999999999996"/>
    <b v="1"/>
    <x v="0"/>
    <x v="873"/>
    <x v="4"/>
    <x v="4"/>
    <x v="0"/>
  </r>
  <r>
    <n v="5059"/>
    <s v="Robert"/>
    <s v="9/3/2024"/>
    <s v="11/27/2024"/>
    <x v="1"/>
    <n v="247"/>
    <x v="5"/>
    <n v="4"/>
    <n v="4"/>
    <b v="0"/>
    <n v="510"/>
    <n v="87"/>
    <s v="Australia"/>
    <s v="Debit Card"/>
    <s v="Mandarin"/>
    <x v="33"/>
    <n v="3.5"/>
    <b v="0"/>
    <x v="0"/>
    <x v="874"/>
    <x v="2"/>
    <x v="3"/>
    <x v="3"/>
  </r>
  <r>
    <n v="4210"/>
    <s v="Paul"/>
    <s v="11/29/2023"/>
    <s v="11/26/2024"/>
    <x v="1"/>
    <n v="85"/>
    <x v="4"/>
    <n v="1"/>
    <n v="2"/>
    <b v="0"/>
    <n v="770"/>
    <n v="132"/>
    <s v="UK"/>
    <s v="Debit Card"/>
    <s v="Spanish"/>
    <x v="33"/>
    <n v="4.4000000000000004"/>
    <b v="0"/>
    <x v="0"/>
    <x v="875"/>
    <x v="4"/>
    <x v="0"/>
    <x v="2"/>
  </r>
  <r>
    <n v="5054"/>
    <s v="Robert"/>
    <s v="1/11/2023"/>
    <s v="11/30/2024"/>
    <x v="1"/>
    <n v="203"/>
    <x v="3"/>
    <n v="5"/>
    <n v="2"/>
    <b v="0"/>
    <n v="903"/>
    <n v="19"/>
    <s v="Canada"/>
    <s v="Credit Card"/>
    <s v="Hindi"/>
    <x v="24"/>
    <n v="4.5999999999999996"/>
    <b v="0"/>
    <x v="0"/>
    <x v="824"/>
    <x v="3"/>
    <x v="3"/>
    <x v="2"/>
  </r>
  <r>
    <n v="5836"/>
    <s v="Bianca"/>
    <s v="8/8/2024"/>
    <s v="11/21/2024"/>
    <x v="2"/>
    <n v="219"/>
    <x v="2"/>
    <n v="1"/>
    <n v="5"/>
    <b v="1"/>
    <n v="347"/>
    <n v="55"/>
    <s v="France"/>
    <s v="Cryptocurrency"/>
    <s v="Mandarin"/>
    <x v="61"/>
    <n v="4.5999999999999996"/>
    <b v="1"/>
    <x v="0"/>
    <x v="876"/>
    <x v="2"/>
    <x v="0"/>
    <x v="1"/>
  </r>
  <r>
    <n v="8612"/>
    <s v="Joseph"/>
    <s v="2/22/2024"/>
    <s v="12/18/2024"/>
    <x v="0"/>
    <n v="285"/>
    <x v="5"/>
    <n v="5"/>
    <n v="5"/>
    <b v="0"/>
    <n v="600"/>
    <n v="109"/>
    <s v="Germany"/>
    <s v="Cryptocurrency"/>
    <s v="Mandarin"/>
    <x v="24"/>
    <n v="4"/>
    <b v="0"/>
    <x v="0"/>
    <x v="877"/>
    <x v="0"/>
    <x v="1"/>
    <x v="2"/>
  </r>
  <r>
    <n v="7445"/>
    <s v="Lauren"/>
    <s v="11/19/2023"/>
    <s v="11/23/2024"/>
    <x v="2"/>
    <n v="115"/>
    <x v="4"/>
    <n v="2"/>
    <n v="6"/>
    <b v="1"/>
    <n v="583"/>
    <n v="127"/>
    <s v="USA"/>
    <s v="Credit Card"/>
    <s v="English"/>
    <x v="13"/>
    <n v="3.6"/>
    <b v="0"/>
    <x v="0"/>
    <x v="878"/>
    <x v="1"/>
    <x v="0"/>
    <x v="0"/>
  </r>
  <r>
    <n v="6135"/>
    <s v="Carol"/>
    <s v="10/10/2024"/>
    <s v="11/21/2024"/>
    <x v="0"/>
    <n v="322"/>
    <x v="1"/>
    <n v="1"/>
    <n v="5"/>
    <b v="1"/>
    <n v="446"/>
    <n v="114"/>
    <s v="Australia"/>
    <s v="Credit Card"/>
    <s v="English"/>
    <x v="0"/>
    <n v="4.5"/>
    <b v="1"/>
    <x v="0"/>
    <x v="879"/>
    <x v="4"/>
    <x v="1"/>
    <x v="0"/>
  </r>
  <r>
    <n v="3168"/>
    <s v="Alicia"/>
    <s v="4/7/2024"/>
    <s v="11/21/2024"/>
    <x v="0"/>
    <n v="348"/>
    <x v="0"/>
    <n v="2"/>
    <n v="2"/>
    <b v="1"/>
    <n v="797"/>
    <n v="81"/>
    <s v="Australia"/>
    <s v="PayPal"/>
    <s v="Spanish"/>
    <x v="32"/>
    <n v="5"/>
    <b v="1"/>
    <x v="0"/>
    <x v="561"/>
    <x v="2"/>
    <x v="3"/>
    <x v="2"/>
  </r>
  <r>
    <n v="2981"/>
    <s v="Laura"/>
    <s v="5/7/2024"/>
    <s v="12/3/2024"/>
    <x v="1"/>
    <n v="482"/>
    <x v="2"/>
    <n v="5"/>
    <n v="2"/>
    <b v="1"/>
    <n v="665"/>
    <n v="96"/>
    <s v="France"/>
    <s v="Debit Card"/>
    <s v="Spanish"/>
    <x v="50"/>
    <n v="4.7"/>
    <b v="1"/>
    <x v="0"/>
    <x v="880"/>
    <x v="0"/>
    <x v="2"/>
    <x v="3"/>
  </r>
  <r>
    <n v="7739"/>
    <s v="Ryan"/>
    <s v="3/12/2023"/>
    <s v="12/11/2024"/>
    <x v="0"/>
    <n v="384"/>
    <x v="2"/>
    <n v="4"/>
    <n v="3"/>
    <b v="1"/>
    <n v="188"/>
    <n v="140"/>
    <s v="France"/>
    <s v="Cryptocurrency"/>
    <s v="French"/>
    <x v="18"/>
    <n v="3.9"/>
    <b v="0"/>
    <x v="0"/>
    <x v="881"/>
    <x v="0"/>
    <x v="1"/>
    <x v="3"/>
  </r>
  <r>
    <n v="5905"/>
    <s v="Brian"/>
    <s v="3/6/2024"/>
    <s v="12/9/2024"/>
    <x v="2"/>
    <n v="178"/>
    <x v="5"/>
    <n v="5"/>
    <n v="5"/>
    <b v="0"/>
    <n v="489"/>
    <n v="6"/>
    <s v="India"/>
    <s v="PayPal"/>
    <s v="Spanish"/>
    <x v="35"/>
    <n v="4.5"/>
    <b v="0"/>
    <x v="0"/>
    <x v="882"/>
    <x v="4"/>
    <x v="4"/>
    <x v="0"/>
  </r>
  <r>
    <n v="1443"/>
    <s v="Sandra"/>
    <s v="6/21/2023"/>
    <s v="12/17/2024"/>
    <x v="1"/>
    <n v="91"/>
    <x v="1"/>
    <n v="1"/>
    <n v="2"/>
    <b v="0"/>
    <n v="377"/>
    <n v="14"/>
    <s v="USA"/>
    <s v="Credit Card"/>
    <s v="German"/>
    <x v="56"/>
    <n v="4.5999999999999996"/>
    <b v="0"/>
    <x v="0"/>
    <x v="883"/>
    <x v="4"/>
    <x v="4"/>
    <x v="0"/>
  </r>
  <r>
    <n v="6181"/>
    <s v="Krista"/>
    <s v="12/1/2024"/>
    <s v="12/5/2024"/>
    <x v="1"/>
    <n v="175"/>
    <x v="4"/>
    <n v="4"/>
    <n v="3"/>
    <b v="1"/>
    <n v="424"/>
    <n v="125"/>
    <s v="UK"/>
    <s v="Credit Card"/>
    <s v="French"/>
    <x v="44"/>
    <n v="4.7"/>
    <b v="1"/>
    <x v="0"/>
    <x v="481"/>
    <x v="2"/>
    <x v="0"/>
    <x v="1"/>
  </r>
  <r>
    <n v="8406"/>
    <s v="Jeremiah"/>
    <s v="11/19/2023"/>
    <s v="12/14/2024"/>
    <x v="1"/>
    <n v="187"/>
    <x v="0"/>
    <n v="5"/>
    <n v="5"/>
    <b v="1"/>
    <n v="491"/>
    <n v="197"/>
    <s v="UK"/>
    <s v="PayPal"/>
    <s v="French"/>
    <x v="84"/>
    <n v="3.3"/>
    <b v="1"/>
    <x v="0"/>
    <x v="884"/>
    <x v="0"/>
    <x v="0"/>
    <x v="0"/>
  </r>
  <r>
    <n v="5389"/>
    <s v="Leon"/>
    <s v="5/27/2024"/>
    <s v="11/29/2024"/>
    <x v="1"/>
    <n v="352"/>
    <x v="1"/>
    <n v="4"/>
    <n v="1"/>
    <b v="0"/>
    <n v="521"/>
    <n v="128"/>
    <s v="Germany"/>
    <s v="Cryptocurrency"/>
    <s v="English"/>
    <x v="76"/>
    <n v="4.5999999999999996"/>
    <b v="1"/>
    <x v="0"/>
    <x v="885"/>
    <x v="1"/>
    <x v="3"/>
    <x v="3"/>
  </r>
  <r>
    <n v="4586"/>
    <s v="Tracey"/>
    <s v="10/22/2023"/>
    <s v="12/1/2024"/>
    <x v="0"/>
    <n v="448"/>
    <x v="0"/>
    <n v="3"/>
    <n v="4"/>
    <b v="1"/>
    <n v="506"/>
    <n v="193"/>
    <s v="Germany"/>
    <s v="Debit Card"/>
    <s v="Spanish"/>
    <x v="37"/>
    <n v="4.3"/>
    <b v="0"/>
    <x v="0"/>
    <x v="886"/>
    <x v="2"/>
    <x v="1"/>
    <x v="0"/>
  </r>
  <r>
    <n v="4020"/>
    <s v="Edward"/>
    <s v="3/20/2024"/>
    <s v="12/2/2024"/>
    <x v="2"/>
    <n v="81"/>
    <x v="2"/>
    <n v="1"/>
    <n v="6"/>
    <b v="0"/>
    <n v="390"/>
    <n v="43"/>
    <s v="UK"/>
    <s v="Debit Card"/>
    <s v="Mandarin"/>
    <x v="36"/>
    <n v="4"/>
    <b v="0"/>
    <x v="0"/>
    <x v="887"/>
    <x v="1"/>
    <x v="3"/>
    <x v="3"/>
  </r>
  <r>
    <n v="1635"/>
    <s v="Larry"/>
    <s v="12/22/2023"/>
    <s v="12/5/2024"/>
    <x v="2"/>
    <n v="321"/>
    <x v="2"/>
    <n v="1"/>
    <n v="5"/>
    <b v="1"/>
    <n v="276"/>
    <n v="182"/>
    <s v="Australia"/>
    <s v="Cryptocurrency"/>
    <s v="Mandarin"/>
    <x v="64"/>
    <n v="4.9000000000000004"/>
    <b v="1"/>
    <x v="0"/>
    <x v="888"/>
    <x v="2"/>
    <x v="0"/>
    <x v="3"/>
  </r>
  <r>
    <n v="9257"/>
    <s v="Jonathan"/>
    <s v="6/5/2024"/>
    <s v="11/29/2024"/>
    <x v="0"/>
    <n v="114"/>
    <x v="4"/>
    <n v="1"/>
    <n v="1"/>
    <b v="1"/>
    <n v="896"/>
    <n v="9"/>
    <s v="Australia"/>
    <s v="Debit Card"/>
    <s v="Mandarin"/>
    <x v="22"/>
    <n v="3.2"/>
    <b v="0"/>
    <x v="0"/>
    <x v="794"/>
    <x v="1"/>
    <x v="2"/>
    <x v="2"/>
  </r>
  <r>
    <n v="6380"/>
    <s v="Jennifer"/>
    <s v="4/4/2023"/>
    <s v="12/14/2024"/>
    <x v="0"/>
    <n v="493"/>
    <x v="1"/>
    <n v="5"/>
    <n v="2"/>
    <b v="1"/>
    <n v="29"/>
    <n v="82"/>
    <s v="India"/>
    <s v="Cryptocurrency"/>
    <s v="Hindi"/>
    <x v="61"/>
    <n v="3.4"/>
    <b v="0"/>
    <x v="0"/>
    <x v="889"/>
    <x v="0"/>
    <x v="2"/>
    <x v="1"/>
  </r>
  <r>
    <n v="6385"/>
    <s v="Travis"/>
    <s v="7/19/2023"/>
    <s v="11/28/2024"/>
    <x v="1"/>
    <n v="475"/>
    <x v="3"/>
    <n v="1"/>
    <n v="5"/>
    <b v="0"/>
    <n v="523"/>
    <n v="30"/>
    <s v="Germany"/>
    <s v="Cryptocurrency"/>
    <s v="German"/>
    <x v="99"/>
    <n v="4.8"/>
    <b v="0"/>
    <x v="0"/>
    <x v="890"/>
    <x v="0"/>
    <x v="2"/>
    <x v="0"/>
  </r>
  <r>
    <n v="6858"/>
    <s v="Michelle"/>
    <s v="12/23/2023"/>
    <s v="12/12/2024"/>
    <x v="1"/>
    <n v="287"/>
    <x v="3"/>
    <n v="1"/>
    <n v="2"/>
    <b v="0"/>
    <n v="918"/>
    <n v="82"/>
    <s v="India"/>
    <s v="Debit Card"/>
    <s v="German"/>
    <x v="74"/>
    <n v="3.2"/>
    <b v="0"/>
    <x v="0"/>
    <x v="891"/>
    <x v="2"/>
    <x v="4"/>
    <x v="3"/>
  </r>
  <r>
    <n v="8875"/>
    <s v="Larry"/>
    <s v="3/28/2023"/>
    <s v="12/17/2024"/>
    <x v="2"/>
    <n v="138"/>
    <x v="0"/>
    <n v="5"/>
    <n v="2"/>
    <b v="0"/>
    <n v="40"/>
    <n v="166"/>
    <s v="UK"/>
    <s v="Cryptocurrency"/>
    <s v="French"/>
    <x v="75"/>
    <n v="4.2"/>
    <b v="0"/>
    <x v="0"/>
    <x v="892"/>
    <x v="4"/>
    <x v="1"/>
    <x v="2"/>
  </r>
  <r>
    <n v="3334"/>
    <s v="Kenneth"/>
    <s v="4/7/2024"/>
    <s v="12/5/2024"/>
    <x v="2"/>
    <n v="198"/>
    <x v="0"/>
    <n v="3"/>
    <n v="1"/>
    <b v="1"/>
    <n v="614"/>
    <n v="69"/>
    <s v="France"/>
    <s v="PayPal"/>
    <s v="Spanish"/>
    <x v="21"/>
    <n v="3.6"/>
    <b v="1"/>
    <x v="0"/>
    <x v="893"/>
    <x v="0"/>
    <x v="1"/>
    <x v="0"/>
  </r>
  <r>
    <n v="5850"/>
    <s v="Joshua"/>
    <s v="8/7/2023"/>
    <s v="12/11/2024"/>
    <x v="2"/>
    <n v="164"/>
    <x v="0"/>
    <n v="2"/>
    <n v="1"/>
    <b v="0"/>
    <n v="833"/>
    <n v="89"/>
    <s v="France"/>
    <s v="Cryptocurrency"/>
    <s v="Spanish"/>
    <x v="7"/>
    <n v="4.9000000000000004"/>
    <b v="0"/>
    <x v="0"/>
    <x v="894"/>
    <x v="2"/>
    <x v="2"/>
    <x v="1"/>
  </r>
  <r>
    <n v="8593"/>
    <s v="James"/>
    <s v="7/23/2024"/>
    <s v="12/10/2024"/>
    <x v="2"/>
    <n v="65"/>
    <x v="4"/>
    <n v="4"/>
    <n v="3"/>
    <b v="0"/>
    <n v="238"/>
    <n v="39"/>
    <s v="France"/>
    <s v="Cryptocurrency"/>
    <s v="German"/>
    <x v="73"/>
    <n v="4.7"/>
    <b v="0"/>
    <x v="0"/>
    <x v="895"/>
    <x v="2"/>
    <x v="3"/>
    <x v="1"/>
  </r>
  <r>
    <n v="6278"/>
    <s v="Richard"/>
    <s v="6/18/2023"/>
    <s v="11/25/2024"/>
    <x v="0"/>
    <n v="388"/>
    <x v="1"/>
    <n v="1"/>
    <n v="6"/>
    <b v="1"/>
    <n v="861"/>
    <n v="59"/>
    <s v="USA"/>
    <s v="Debit Card"/>
    <s v="Hindi"/>
    <x v="19"/>
    <n v="4.4000000000000004"/>
    <b v="0"/>
    <x v="0"/>
    <x v="896"/>
    <x v="3"/>
    <x v="3"/>
    <x v="2"/>
  </r>
  <r>
    <n v="1388"/>
    <s v="Michael"/>
    <s v="1/19/2024"/>
    <s v="12/10/2024"/>
    <x v="2"/>
    <n v="412"/>
    <x v="6"/>
    <n v="3"/>
    <n v="3"/>
    <b v="1"/>
    <n v="999"/>
    <n v="127"/>
    <s v="USA"/>
    <s v="Cryptocurrency"/>
    <s v="Hindi"/>
    <x v="69"/>
    <n v="4"/>
    <b v="0"/>
    <x v="0"/>
    <x v="897"/>
    <x v="1"/>
    <x v="2"/>
    <x v="0"/>
  </r>
  <r>
    <n v="2521"/>
    <s v="Jessica"/>
    <s v="4/30/2024"/>
    <s v="11/27/2024"/>
    <x v="2"/>
    <n v="267"/>
    <x v="0"/>
    <n v="4"/>
    <n v="4"/>
    <b v="0"/>
    <n v="118"/>
    <n v="6"/>
    <s v="USA"/>
    <s v="Cryptocurrency"/>
    <s v="English"/>
    <x v="10"/>
    <n v="5"/>
    <b v="0"/>
    <x v="0"/>
    <x v="898"/>
    <x v="0"/>
    <x v="4"/>
    <x v="1"/>
  </r>
  <r>
    <n v="1269"/>
    <s v="Helen"/>
    <s v="1/9/2023"/>
    <s v="11/29/2024"/>
    <x v="2"/>
    <n v="29"/>
    <x v="0"/>
    <n v="3"/>
    <n v="2"/>
    <b v="0"/>
    <n v="404"/>
    <n v="177"/>
    <s v="USA"/>
    <s v="Cryptocurrency"/>
    <s v="Spanish"/>
    <x v="74"/>
    <n v="4.4000000000000004"/>
    <b v="0"/>
    <x v="0"/>
    <x v="539"/>
    <x v="4"/>
    <x v="2"/>
    <x v="1"/>
  </r>
  <r>
    <n v="9959"/>
    <s v="Dustin"/>
    <s v="9/11/2024"/>
    <s v="12/10/2024"/>
    <x v="2"/>
    <n v="454"/>
    <x v="0"/>
    <n v="5"/>
    <n v="6"/>
    <b v="1"/>
    <n v="938"/>
    <n v="75"/>
    <s v="Germany"/>
    <s v="Debit Card"/>
    <s v="German"/>
    <x v="82"/>
    <n v="3.1"/>
    <b v="0"/>
    <x v="0"/>
    <x v="899"/>
    <x v="2"/>
    <x v="1"/>
    <x v="3"/>
  </r>
  <r>
    <n v="7549"/>
    <s v="Jeremiah"/>
    <s v="5/30/2024"/>
    <s v="11/28/2024"/>
    <x v="2"/>
    <n v="119"/>
    <x v="6"/>
    <n v="1"/>
    <n v="5"/>
    <b v="1"/>
    <n v="112"/>
    <n v="181"/>
    <s v="France"/>
    <s v="Credit Card"/>
    <s v="German"/>
    <x v="3"/>
    <n v="3.2"/>
    <b v="1"/>
    <x v="0"/>
    <x v="900"/>
    <x v="1"/>
    <x v="2"/>
    <x v="3"/>
  </r>
  <r>
    <n v="4747"/>
    <s v="John"/>
    <s v="2/10/2024"/>
    <s v="12/9/2024"/>
    <x v="1"/>
    <n v="311"/>
    <x v="0"/>
    <n v="5"/>
    <n v="1"/>
    <b v="1"/>
    <n v="430"/>
    <n v="188"/>
    <s v="UK"/>
    <s v="Credit Card"/>
    <s v="French"/>
    <x v="18"/>
    <n v="4.4000000000000004"/>
    <b v="1"/>
    <x v="0"/>
    <x v="901"/>
    <x v="2"/>
    <x v="4"/>
    <x v="2"/>
  </r>
  <r>
    <n v="8320"/>
    <s v="Heather"/>
    <s v="1/2/2024"/>
    <s v="12/9/2024"/>
    <x v="2"/>
    <n v="122"/>
    <x v="5"/>
    <n v="2"/>
    <n v="2"/>
    <b v="0"/>
    <n v="626"/>
    <n v="69"/>
    <s v="USA"/>
    <s v="PayPal"/>
    <s v="Mandarin"/>
    <x v="71"/>
    <n v="4.2"/>
    <b v="1"/>
    <x v="0"/>
    <x v="902"/>
    <x v="3"/>
    <x v="0"/>
    <x v="2"/>
  </r>
  <r>
    <n v="1333"/>
    <s v="Mark"/>
    <s v="4/16/2024"/>
    <s v="11/19/2024"/>
    <x v="2"/>
    <n v="300"/>
    <x v="2"/>
    <n v="5"/>
    <n v="4"/>
    <b v="1"/>
    <n v="819"/>
    <n v="143"/>
    <s v="Canada"/>
    <s v="Credit Card"/>
    <s v="German"/>
    <x v="73"/>
    <n v="5"/>
    <b v="0"/>
    <x v="0"/>
    <x v="903"/>
    <x v="1"/>
    <x v="3"/>
    <x v="1"/>
  </r>
  <r>
    <n v="5254"/>
    <s v="Thomas"/>
    <s v="9/11/2024"/>
    <s v="11/30/2024"/>
    <x v="2"/>
    <n v="59"/>
    <x v="6"/>
    <n v="4"/>
    <n v="3"/>
    <b v="0"/>
    <n v="718"/>
    <n v="3"/>
    <s v="Canada"/>
    <s v="Debit Card"/>
    <s v="German"/>
    <x v="80"/>
    <n v="4.2"/>
    <b v="1"/>
    <x v="0"/>
    <x v="904"/>
    <x v="1"/>
    <x v="2"/>
    <x v="0"/>
  </r>
  <r>
    <n v="6842"/>
    <s v="Cody"/>
    <s v="6/22/2023"/>
    <s v="12/8/2024"/>
    <x v="2"/>
    <n v="34"/>
    <x v="1"/>
    <n v="1"/>
    <n v="4"/>
    <b v="1"/>
    <n v="109"/>
    <n v="174"/>
    <s v="Canada"/>
    <s v="Debit Card"/>
    <s v="Hindi"/>
    <x v="98"/>
    <n v="4.4000000000000004"/>
    <b v="1"/>
    <x v="0"/>
    <x v="905"/>
    <x v="4"/>
    <x v="4"/>
    <x v="0"/>
  </r>
  <r>
    <n v="9333"/>
    <s v="Jonathon"/>
    <s v="12/17/2023"/>
    <s v="12/17/2024"/>
    <x v="1"/>
    <n v="23"/>
    <x v="5"/>
    <n v="2"/>
    <n v="1"/>
    <b v="0"/>
    <n v="544"/>
    <n v="25"/>
    <s v="India"/>
    <s v="Cryptocurrency"/>
    <s v="German"/>
    <x v="3"/>
    <n v="3.6"/>
    <b v="0"/>
    <x v="0"/>
    <x v="765"/>
    <x v="3"/>
    <x v="1"/>
    <x v="1"/>
  </r>
  <r>
    <n v="9122"/>
    <s v="Kyle"/>
    <s v="8/3/2024"/>
    <s v="12/11/2024"/>
    <x v="2"/>
    <n v="168"/>
    <x v="0"/>
    <n v="3"/>
    <n v="2"/>
    <b v="1"/>
    <n v="25"/>
    <n v="171"/>
    <s v="France"/>
    <s v="PayPal"/>
    <s v="Hindi"/>
    <x v="37"/>
    <n v="4"/>
    <b v="0"/>
    <x v="0"/>
    <x v="906"/>
    <x v="1"/>
    <x v="1"/>
    <x v="1"/>
  </r>
  <r>
    <n v="6221"/>
    <s v="Jessica"/>
    <s v="11/16/2024"/>
    <s v="11/25/2024"/>
    <x v="1"/>
    <n v="306"/>
    <x v="0"/>
    <n v="5"/>
    <n v="1"/>
    <b v="1"/>
    <n v="513"/>
    <n v="70"/>
    <s v="USA"/>
    <s v="Credit Card"/>
    <s v="Spanish"/>
    <x v="89"/>
    <n v="3.7"/>
    <b v="0"/>
    <x v="0"/>
    <x v="907"/>
    <x v="1"/>
    <x v="2"/>
    <x v="0"/>
  </r>
  <r>
    <n v="9957"/>
    <s v="Richard"/>
    <s v="11/8/2023"/>
    <s v="12/13/2024"/>
    <x v="2"/>
    <n v="433"/>
    <x v="3"/>
    <n v="2"/>
    <n v="6"/>
    <b v="1"/>
    <n v="1000"/>
    <n v="48"/>
    <s v="France"/>
    <s v="Debit Card"/>
    <s v="Spanish"/>
    <x v="92"/>
    <n v="3.7"/>
    <b v="0"/>
    <x v="0"/>
    <x v="908"/>
    <x v="4"/>
    <x v="4"/>
    <x v="0"/>
  </r>
  <r>
    <n v="4680"/>
    <s v="Alexandria"/>
    <s v="12/16/2024"/>
    <s v="12/11/2024"/>
    <x v="1"/>
    <n v="221"/>
    <x v="6"/>
    <n v="5"/>
    <n v="5"/>
    <b v="1"/>
    <n v="749"/>
    <n v="66"/>
    <s v="USA"/>
    <s v="Cryptocurrency"/>
    <s v="German"/>
    <x v="86"/>
    <n v="3.3"/>
    <b v="1"/>
    <x v="0"/>
    <x v="909"/>
    <x v="2"/>
    <x v="0"/>
    <x v="3"/>
  </r>
  <r>
    <n v="5974"/>
    <s v="Spencer"/>
    <s v="10/20/2024"/>
    <s v="11/23/2024"/>
    <x v="2"/>
    <n v="236"/>
    <x v="3"/>
    <n v="3"/>
    <n v="5"/>
    <b v="1"/>
    <n v="600"/>
    <n v="199"/>
    <s v="UK"/>
    <s v="Cryptocurrency"/>
    <s v="German"/>
    <x v="2"/>
    <n v="3.7"/>
    <b v="0"/>
    <x v="0"/>
    <x v="716"/>
    <x v="4"/>
    <x v="2"/>
    <x v="1"/>
  </r>
  <r>
    <n v="6938"/>
    <s v="Diana"/>
    <s v="5/5/2024"/>
    <s v="12/12/2024"/>
    <x v="1"/>
    <n v="75"/>
    <x v="0"/>
    <n v="4"/>
    <n v="6"/>
    <b v="0"/>
    <n v="897"/>
    <n v="59"/>
    <s v="Germany"/>
    <s v="Credit Card"/>
    <s v="Hindi"/>
    <x v="17"/>
    <n v="3.4"/>
    <b v="0"/>
    <x v="0"/>
    <x v="910"/>
    <x v="1"/>
    <x v="2"/>
    <x v="3"/>
  </r>
  <r>
    <n v="1175"/>
    <s v="Todd"/>
    <s v="3/12/2024"/>
    <s v="11/21/2024"/>
    <x v="2"/>
    <n v="325"/>
    <x v="5"/>
    <n v="3"/>
    <n v="6"/>
    <b v="1"/>
    <n v="412"/>
    <n v="117"/>
    <s v="Germany"/>
    <s v="Credit Card"/>
    <s v="Hindi"/>
    <x v="60"/>
    <n v="4"/>
    <b v="1"/>
    <x v="0"/>
    <x v="911"/>
    <x v="4"/>
    <x v="1"/>
    <x v="3"/>
  </r>
  <r>
    <n v="1260"/>
    <s v="Harold"/>
    <s v="3/12/2024"/>
    <s v="12/3/2024"/>
    <x v="0"/>
    <n v="217"/>
    <x v="3"/>
    <n v="5"/>
    <n v="2"/>
    <b v="0"/>
    <n v="669"/>
    <n v="155"/>
    <s v="Germany"/>
    <s v="Debit Card"/>
    <s v="Mandarin"/>
    <x v="42"/>
    <n v="4.8"/>
    <b v="1"/>
    <x v="0"/>
    <x v="85"/>
    <x v="4"/>
    <x v="0"/>
    <x v="0"/>
  </r>
  <r>
    <n v="4645"/>
    <s v="Stephanie"/>
    <s v="5/30/2023"/>
    <s v="12/14/2024"/>
    <x v="0"/>
    <n v="178"/>
    <x v="0"/>
    <n v="4"/>
    <n v="5"/>
    <b v="1"/>
    <n v="323"/>
    <n v="130"/>
    <s v="Germany"/>
    <s v="Cryptocurrency"/>
    <s v="French"/>
    <x v="94"/>
    <n v="3"/>
    <b v="1"/>
    <x v="0"/>
    <x v="912"/>
    <x v="1"/>
    <x v="0"/>
    <x v="3"/>
  </r>
  <r>
    <n v="1637"/>
    <s v="Kimberly"/>
    <s v="4/5/2024"/>
    <s v="11/19/2024"/>
    <x v="2"/>
    <n v="74"/>
    <x v="2"/>
    <n v="4"/>
    <n v="3"/>
    <b v="1"/>
    <n v="646"/>
    <n v="38"/>
    <s v="UK"/>
    <s v="Cryptocurrency"/>
    <s v="Hindi"/>
    <x v="86"/>
    <n v="4.0999999999999996"/>
    <b v="0"/>
    <x v="0"/>
    <x v="913"/>
    <x v="4"/>
    <x v="3"/>
    <x v="0"/>
  </r>
  <r>
    <n v="7960"/>
    <s v="Pamela"/>
    <s v="1/9/2023"/>
    <s v="11/22/2024"/>
    <x v="2"/>
    <n v="373"/>
    <x v="5"/>
    <n v="1"/>
    <n v="3"/>
    <b v="0"/>
    <n v="507"/>
    <n v="130"/>
    <s v="Canada"/>
    <s v="Credit Card"/>
    <s v="English"/>
    <x v="81"/>
    <n v="3.3"/>
    <b v="1"/>
    <x v="0"/>
    <x v="914"/>
    <x v="0"/>
    <x v="2"/>
    <x v="2"/>
  </r>
  <r>
    <n v="9693"/>
    <s v="Gregg"/>
    <s v="3/28/2024"/>
    <s v="11/30/2024"/>
    <x v="2"/>
    <n v="64"/>
    <x v="5"/>
    <n v="5"/>
    <n v="1"/>
    <b v="0"/>
    <n v="881"/>
    <n v="15"/>
    <s v="UK"/>
    <s v="PayPal"/>
    <s v="Mandarin"/>
    <x v="46"/>
    <n v="3.6"/>
    <b v="0"/>
    <x v="0"/>
    <x v="915"/>
    <x v="4"/>
    <x v="2"/>
    <x v="3"/>
  </r>
  <r>
    <n v="8743"/>
    <s v="Katherine"/>
    <s v="1/30/2024"/>
    <s v="11/25/2024"/>
    <x v="1"/>
    <n v="129"/>
    <x v="0"/>
    <n v="3"/>
    <n v="5"/>
    <b v="1"/>
    <n v="594"/>
    <n v="127"/>
    <s v="India"/>
    <s v="PayPal"/>
    <s v="German"/>
    <x v="37"/>
    <n v="3.9"/>
    <b v="0"/>
    <x v="0"/>
    <x v="916"/>
    <x v="0"/>
    <x v="3"/>
    <x v="2"/>
  </r>
  <r>
    <n v="3379"/>
    <s v="Grant"/>
    <s v="9/8/2023"/>
    <s v="12/12/2024"/>
    <x v="2"/>
    <n v="297"/>
    <x v="2"/>
    <n v="3"/>
    <n v="1"/>
    <b v="1"/>
    <n v="667"/>
    <n v="75"/>
    <s v="India"/>
    <s v="PayPal"/>
    <s v="German"/>
    <x v="83"/>
    <n v="4.5"/>
    <b v="0"/>
    <x v="0"/>
    <x v="917"/>
    <x v="4"/>
    <x v="4"/>
    <x v="3"/>
  </r>
  <r>
    <n v="7696"/>
    <s v="John"/>
    <s v="11/7/2023"/>
    <s v="11/30/2024"/>
    <x v="2"/>
    <n v="235"/>
    <x v="0"/>
    <n v="2"/>
    <n v="5"/>
    <b v="0"/>
    <n v="709"/>
    <n v="151"/>
    <s v="UK"/>
    <s v="Debit Card"/>
    <s v="German"/>
    <x v="35"/>
    <n v="3.7"/>
    <b v="0"/>
    <x v="0"/>
    <x v="661"/>
    <x v="3"/>
    <x v="3"/>
    <x v="3"/>
  </r>
  <r>
    <n v="8552"/>
    <s v="Amber"/>
    <s v="11/22/2023"/>
    <s v="11/27/2024"/>
    <x v="2"/>
    <n v="390"/>
    <x v="0"/>
    <n v="2"/>
    <n v="4"/>
    <b v="0"/>
    <n v="537"/>
    <n v="101"/>
    <s v="UK"/>
    <s v="Debit Card"/>
    <s v="Spanish"/>
    <x v="61"/>
    <n v="3"/>
    <b v="1"/>
    <x v="0"/>
    <x v="918"/>
    <x v="1"/>
    <x v="4"/>
    <x v="2"/>
  </r>
  <r>
    <n v="5065"/>
    <s v="Daniel"/>
    <s v="2/24/2023"/>
    <s v="11/30/2024"/>
    <x v="1"/>
    <n v="362"/>
    <x v="6"/>
    <n v="2"/>
    <n v="6"/>
    <b v="1"/>
    <n v="490"/>
    <n v="22"/>
    <s v="UK"/>
    <s v="Cryptocurrency"/>
    <s v="German"/>
    <x v="12"/>
    <n v="4.7"/>
    <b v="1"/>
    <x v="0"/>
    <x v="919"/>
    <x v="1"/>
    <x v="4"/>
    <x v="3"/>
  </r>
  <r>
    <n v="6878"/>
    <s v="Mary"/>
    <s v="4/26/2024"/>
    <s v="11/27/2024"/>
    <x v="0"/>
    <n v="136"/>
    <x v="2"/>
    <n v="5"/>
    <n v="5"/>
    <b v="1"/>
    <n v="20"/>
    <n v="18"/>
    <s v="Canada"/>
    <s v="Debit Card"/>
    <s v="Hindi"/>
    <x v="34"/>
    <n v="4.4000000000000004"/>
    <b v="1"/>
    <x v="0"/>
    <x v="920"/>
    <x v="4"/>
    <x v="0"/>
    <x v="0"/>
  </r>
  <r>
    <n v="5681"/>
    <s v="Ryan"/>
    <s v="5/8/2024"/>
    <s v="12/8/2024"/>
    <x v="1"/>
    <n v="159"/>
    <x v="6"/>
    <n v="4"/>
    <n v="6"/>
    <b v="1"/>
    <n v="824"/>
    <n v="31"/>
    <s v="India"/>
    <s v="Cryptocurrency"/>
    <s v="English"/>
    <x v="44"/>
    <n v="3.3"/>
    <b v="0"/>
    <x v="0"/>
    <x v="921"/>
    <x v="1"/>
    <x v="2"/>
    <x v="2"/>
  </r>
  <r>
    <n v="4448"/>
    <s v="David"/>
    <s v="3/23/2024"/>
    <s v="12/16/2024"/>
    <x v="1"/>
    <n v="99"/>
    <x v="2"/>
    <n v="4"/>
    <n v="2"/>
    <b v="0"/>
    <n v="319"/>
    <n v="187"/>
    <s v="Australia"/>
    <s v="Credit Card"/>
    <s v="English"/>
    <x v="27"/>
    <n v="3.6"/>
    <b v="0"/>
    <x v="0"/>
    <x v="839"/>
    <x v="4"/>
    <x v="0"/>
    <x v="2"/>
  </r>
  <r>
    <n v="5795"/>
    <s v="John"/>
    <s v="11/25/2023"/>
    <s v="12/13/2024"/>
    <x v="1"/>
    <n v="157"/>
    <x v="0"/>
    <n v="4"/>
    <n v="2"/>
    <b v="0"/>
    <n v="754"/>
    <n v="23"/>
    <s v="Germany"/>
    <s v="Debit Card"/>
    <s v="Spanish"/>
    <x v="80"/>
    <n v="4.4000000000000004"/>
    <b v="0"/>
    <x v="0"/>
    <x v="922"/>
    <x v="3"/>
    <x v="1"/>
    <x v="2"/>
  </r>
  <r>
    <n v="5320"/>
    <s v="Katherine"/>
    <s v="9/28/2023"/>
    <s v="12/9/2024"/>
    <x v="1"/>
    <n v="123"/>
    <x v="3"/>
    <n v="1"/>
    <n v="6"/>
    <b v="0"/>
    <n v="718"/>
    <n v="25"/>
    <s v="USA"/>
    <s v="PayPal"/>
    <s v="German"/>
    <x v="59"/>
    <n v="4.4000000000000004"/>
    <b v="0"/>
    <x v="0"/>
    <x v="923"/>
    <x v="2"/>
    <x v="1"/>
    <x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Amber"/>
    <s v="5/15/2023"/>
    <s v="12/13/2024"/>
    <n v="7.99"/>
    <n v="49"/>
    <s v="Action"/>
    <n v="3"/>
    <n v="6"/>
    <b v="1"/>
    <n v="641"/>
    <n v="117"/>
    <x v="0"/>
    <s v="PayPal"/>
    <s v="Hindi"/>
    <n v="84"/>
    <n v="3.3"/>
    <b v="0"/>
    <s v="Active"/>
    <n v="2878"/>
    <s v="Smartphone"/>
    <s v="35-44"/>
    <s v="Late Night"/>
  </r>
  <r>
    <x v="1"/>
    <s v="Patrick"/>
    <s v="4/3/2023"/>
    <s v="12/15/2024"/>
    <n v="7.99"/>
    <n v="161"/>
    <s v="Drama"/>
    <n v="1"/>
    <n v="2"/>
    <b v="1"/>
    <n v="192"/>
    <n v="65"/>
    <x v="0"/>
    <s v="PayPal"/>
    <s v="German"/>
    <n v="69"/>
    <n v="4"/>
    <b v="0"/>
    <s v="Active"/>
    <n v="2291"/>
    <s v="Desktop"/>
    <s v="25-34"/>
    <s v="Evening"/>
  </r>
  <r>
    <x v="2"/>
    <s v="Robert"/>
    <s v="8/2/2023"/>
    <s v="12/14/2024"/>
    <n v="11.99"/>
    <n v="87"/>
    <s v="Action"/>
    <n v="2"/>
    <n v="5"/>
    <b v="0"/>
    <n v="260"/>
    <n v="127"/>
    <x v="1"/>
    <s v="Debit Card"/>
    <s v="Mandarin"/>
    <n v="56"/>
    <n v="3.1"/>
    <b v="0"/>
    <s v="Active"/>
    <n v="1692"/>
    <s v="Desktop"/>
    <s v="35-44"/>
    <s v="Late Night"/>
  </r>
  <r>
    <x v="3"/>
    <s v="Cole"/>
    <s v="1/31/2023"/>
    <s v="12/2/2024"/>
    <n v="15.99"/>
    <n v="321"/>
    <s v="Sci-Fi"/>
    <n v="1"/>
    <n v="5"/>
    <b v="0"/>
    <n v="61"/>
    <n v="192"/>
    <x v="2"/>
    <s v="Debit Card"/>
    <s v="Mandarin"/>
    <n v="47"/>
    <n v="4.5999999999999996"/>
    <b v="0"/>
    <s v="Active"/>
    <n v="952"/>
    <s v="Desktop"/>
    <s v="25-34"/>
    <s v="Evening"/>
  </r>
  <r>
    <x v="4"/>
    <s v="Jamie"/>
    <s v="6/6/2023"/>
    <s v="12/15/2024"/>
    <n v="11.99"/>
    <n v="386"/>
    <s v="Documentary"/>
    <n v="1"/>
    <n v="4"/>
    <b v="1"/>
    <n v="230"/>
    <n v="2"/>
    <x v="0"/>
    <s v="PayPal"/>
    <s v="Mandarin"/>
    <n v="39"/>
    <n v="3.7"/>
    <b v="0"/>
    <s v="Active"/>
    <n v="1823"/>
    <s v="Desktop"/>
    <s v="25-34"/>
    <s v="Late Night"/>
  </r>
  <r>
    <x v="5"/>
    <s v="Mary"/>
    <s v="9/17/2023"/>
    <s v="11/19/2024"/>
    <n v="15.99"/>
    <n v="408"/>
    <s v="Documentary"/>
    <n v="2"/>
    <n v="6"/>
    <b v="1"/>
    <n v="837"/>
    <n v="105"/>
    <x v="3"/>
    <s v="Credit Card"/>
    <s v="Spanish"/>
    <n v="71"/>
    <n v="4.3"/>
    <b v="1"/>
    <s v="Active"/>
    <n v="33"/>
    <s v="Smart TV"/>
    <s v="18-24"/>
    <s v="Morning"/>
  </r>
  <r>
    <x v="6"/>
    <s v="Theodore"/>
    <s v="8/25/2024"/>
    <s v="12/10/2024"/>
    <n v="7.99"/>
    <n v="475"/>
    <s v="Horror"/>
    <n v="5"/>
    <n v="4"/>
    <b v="1"/>
    <n v="510"/>
    <n v="143"/>
    <x v="0"/>
    <s v="Credit Card"/>
    <s v="English"/>
    <n v="1"/>
    <n v="4.5"/>
    <b v="0"/>
    <s v="Active"/>
    <n v="755"/>
    <s v="Laptop"/>
    <s v="35-44"/>
    <s v="Late Night"/>
  </r>
  <r>
    <x v="7"/>
    <s v="Olivia"/>
    <s v="5/31/2024"/>
    <s v="12/14/2024"/>
    <n v="15.99"/>
    <n v="258"/>
    <s v="Action"/>
    <n v="4"/>
    <n v="1"/>
    <b v="1"/>
    <n v="907"/>
    <n v="47"/>
    <x v="4"/>
    <s v="Debit Card"/>
    <s v="Hindi"/>
    <n v="32"/>
    <n v="3.7"/>
    <b v="1"/>
    <s v="Active"/>
    <n v="2866"/>
    <s v="Smartphone"/>
    <s v="45-54"/>
    <s v="Late Night"/>
  </r>
  <r>
    <x v="8"/>
    <s v="Patricia"/>
    <s v="6/17/2023"/>
    <s v="12/17/2024"/>
    <n v="15.99"/>
    <n v="183"/>
    <s v="Comedy"/>
    <n v="5"/>
    <n v="2"/>
    <b v="1"/>
    <n v="676"/>
    <n v="61"/>
    <x v="5"/>
    <s v="Cryptocurrency"/>
    <s v="Mandarin"/>
    <n v="26"/>
    <n v="3.3"/>
    <b v="1"/>
    <s v="Active"/>
    <n v="336"/>
    <s v="Tablet"/>
    <s v="25-34"/>
    <s v="Late Night"/>
  </r>
  <r>
    <x v="9"/>
    <s v="Linda"/>
    <s v="12/2/2023"/>
    <s v="12/14/2024"/>
    <n v="7.99"/>
    <n v="164"/>
    <s v="Documentary"/>
    <n v="5"/>
    <n v="4"/>
    <b v="1"/>
    <n v="406"/>
    <n v="79"/>
    <x v="0"/>
    <s v="Credit Card"/>
    <s v="French"/>
    <n v="90"/>
    <n v="3.2"/>
    <b v="0"/>
    <s v="Active"/>
    <n v="3898"/>
    <s v="Laptop"/>
    <s v="55+"/>
    <s v="Late Night"/>
  </r>
  <r>
    <x v="10"/>
    <s v="Nichole"/>
    <s v="3/28/2023"/>
    <s v="11/22/2024"/>
    <n v="11.99"/>
    <n v="411"/>
    <s v="Comedy"/>
    <n v="5"/>
    <n v="4"/>
    <b v="1"/>
    <n v="352"/>
    <n v="78"/>
    <x v="2"/>
    <s v="Credit Card"/>
    <s v="English"/>
    <n v="47"/>
    <n v="3.7"/>
    <b v="0"/>
    <s v="Active"/>
    <n v="650"/>
    <s v="Tablet"/>
    <s v="55+"/>
    <s v="Late Night"/>
  </r>
  <r>
    <x v="11"/>
    <s v="Frances"/>
    <s v="3/2/2024"/>
    <s v="11/20/2024"/>
    <n v="15.99"/>
    <n v="160"/>
    <s v="Drama"/>
    <n v="5"/>
    <n v="6"/>
    <b v="1"/>
    <n v="391"/>
    <n v="132"/>
    <x v="1"/>
    <s v="Debit Card"/>
    <s v="German"/>
    <n v="57"/>
    <n v="3"/>
    <b v="0"/>
    <s v="Active"/>
    <n v="185"/>
    <s v="Laptop"/>
    <s v="35-44"/>
    <s v="Late Night"/>
  </r>
  <r>
    <x v="12"/>
    <s v="Maurice"/>
    <s v="3/27/2023"/>
    <s v="11/25/2024"/>
    <n v="7.99"/>
    <n v="348"/>
    <s v="Drama"/>
    <n v="2"/>
    <n v="5"/>
    <b v="0"/>
    <n v="501"/>
    <n v="71"/>
    <x v="5"/>
    <s v="Debit Card"/>
    <s v="French"/>
    <n v="38"/>
    <n v="4.3"/>
    <b v="0"/>
    <s v="Active"/>
    <n v="1547"/>
    <s v="Smartphone"/>
    <s v="45-54"/>
    <s v="Late Night"/>
  </r>
  <r>
    <x v="13"/>
    <s v="Jennifer"/>
    <s v="9/15/2024"/>
    <s v="11/30/2024"/>
    <n v="7.99"/>
    <n v="451"/>
    <s v="Documentary"/>
    <n v="3"/>
    <n v="1"/>
    <b v="0"/>
    <n v="995"/>
    <n v="164"/>
    <x v="2"/>
    <s v="Cryptocurrency"/>
    <s v="English"/>
    <n v="62"/>
    <n v="3"/>
    <b v="1"/>
    <s v="Active"/>
    <n v="3788"/>
    <s v="Smartphone"/>
    <s v="18-24"/>
    <s v="Late Night"/>
  </r>
  <r>
    <x v="14"/>
    <s v="Cheryl"/>
    <s v="6/7/2023"/>
    <s v="12/11/2024"/>
    <n v="7.99"/>
    <n v="69"/>
    <s v="Documentary"/>
    <n v="2"/>
    <n v="5"/>
    <b v="0"/>
    <n v="222"/>
    <n v="13"/>
    <x v="6"/>
    <s v="PayPal"/>
    <s v="German"/>
    <n v="0"/>
    <n v="4.7"/>
    <b v="1"/>
    <s v="Active"/>
    <n v="1051"/>
    <s v="Desktop"/>
    <s v="18-24"/>
    <s v="Afternoon"/>
  </r>
  <r>
    <x v="15"/>
    <s v="Kathy"/>
    <s v="5/18/2024"/>
    <s v="11/30/2024"/>
    <n v="11.99"/>
    <n v="166"/>
    <s v="Horror"/>
    <n v="1"/>
    <n v="6"/>
    <b v="1"/>
    <n v="788"/>
    <n v="31"/>
    <x v="0"/>
    <s v="PayPal"/>
    <s v="German"/>
    <n v="25"/>
    <n v="4.3"/>
    <b v="1"/>
    <s v="Active"/>
    <n v="633"/>
    <s v="Smart TV"/>
    <s v="35-44"/>
    <s v="Afternoon"/>
  </r>
  <r>
    <x v="16"/>
    <s v="Cassie"/>
    <s v="2/14/2023"/>
    <s v="12/17/2024"/>
    <n v="7.99"/>
    <n v="449"/>
    <s v="Horror"/>
    <n v="2"/>
    <n v="4"/>
    <b v="1"/>
    <n v="369"/>
    <n v="25"/>
    <x v="5"/>
    <s v="Debit Card"/>
    <s v="Spanish"/>
    <n v="65"/>
    <n v="4.5999999999999996"/>
    <b v="0"/>
    <s v="Active"/>
    <n v="4133"/>
    <s v="Smartphone"/>
    <s v="25-34"/>
    <s v="Evening"/>
  </r>
  <r>
    <x v="17"/>
    <s v="Charles"/>
    <s v="6/2/2023"/>
    <s v="11/27/2024"/>
    <n v="7.99"/>
    <n v="441"/>
    <s v="Romance"/>
    <n v="1"/>
    <n v="5"/>
    <b v="0"/>
    <n v="228"/>
    <n v="39"/>
    <x v="5"/>
    <s v="PayPal"/>
    <s v="Mandarin"/>
    <n v="50"/>
    <n v="3.1"/>
    <b v="1"/>
    <s v="Active"/>
    <n v="1159"/>
    <s v="Desktop"/>
    <s v="35-44"/>
    <s v="Morning"/>
  </r>
  <r>
    <x v="18"/>
    <s v="William"/>
    <s v="9/20/2023"/>
    <s v="12/18/2024"/>
    <n v="15.99"/>
    <n v="224"/>
    <s v="Comedy"/>
    <n v="1"/>
    <n v="5"/>
    <b v="1"/>
    <n v="827"/>
    <n v="138"/>
    <x v="1"/>
    <s v="Debit Card"/>
    <s v="Mandarin"/>
    <n v="11"/>
    <n v="4.5"/>
    <b v="1"/>
    <s v="Active"/>
    <n v="4673"/>
    <s v="Tablet"/>
    <s v="18-24"/>
    <s v="Afternoon"/>
  </r>
  <r>
    <x v="19"/>
    <s v="Tiffany"/>
    <s v="7/3/2023"/>
    <s v="11/28/2024"/>
    <n v="15.99"/>
    <n v="44"/>
    <s v="Action"/>
    <n v="2"/>
    <n v="4"/>
    <b v="0"/>
    <n v="983"/>
    <n v="145"/>
    <x v="3"/>
    <s v="PayPal"/>
    <s v="French"/>
    <n v="78"/>
    <n v="3"/>
    <b v="0"/>
    <s v="Active"/>
    <n v="4200"/>
    <s v="Laptop"/>
    <s v="45-54"/>
    <s v="Evening"/>
  </r>
  <r>
    <x v="20"/>
    <s v="Mark"/>
    <s v="7/15/2023"/>
    <s v="12/1/2024"/>
    <n v="7.99"/>
    <n v="202"/>
    <s v="Drama"/>
    <n v="1"/>
    <n v="5"/>
    <b v="1"/>
    <n v="109"/>
    <n v="41"/>
    <x v="0"/>
    <s v="Cryptocurrency"/>
    <s v="Spanish"/>
    <n v="42"/>
    <n v="4.5999999999999996"/>
    <b v="0"/>
    <s v="Active"/>
    <n v="3607"/>
    <s v="Desktop"/>
    <s v="35-44"/>
    <s v="Late Night"/>
  </r>
  <r>
    <x v="21"/>
    <s v="Mary"/>
    <s v="6/13/2024"/>
    <s v="11/23/2024"/>
    <n v="15.99"/>
    <n v="39"/>
    <s v="Horror"/>
    <n v="2"/>
    <n v="3"/>
    <b v="1"/>
    <n v="181"/>
    <n v="128"/>
    <x v="4"/>
    <s v="PayPal"/>
    <s v="Mandarin"/>
    <n v="3"/>
    <n v="4.5"/>
    <b v="1"/>
    <s v="Active"/>
    <n v="4602"/>
    <s v="Smart TV"/>
    <s v="55+"/>
    <s v="Evening"/>
  </r>
  <r>
    <x v="22"/>
    <s v="Charles"/>
    <s v="8/25/2024"/>
    <s v="11/23/2024"/>
    <n v="15.99"/>
    <n v="319"/>
    <s v="Romance"/>
    <n v="2"/>
    <n v="2"/>
    <b v="0"/>
    <n v="842"/>
    <n v="145"/>
    <x v="6"/>
    <s v="Cryptocurrency"/>
    <s v="Mandarin"/>
    <n v="27"/>
    <n v="3.6"/>
    <b v="1"/>
    <s v="Active"/>
    <n v="256"/>
    <s v="Smart TV"/>
    <s v="35-44"/>
    <s v="Afternoon"/>
  </r>
  <r>
    <x v="23"/>
    <s v="Anne"/>
    <s v="11/19/2023"/>
    <s v="11/25/2024"/>
    <n v="15.99"/>
    <n v="150"/>
    <s v="Sci-Fi"/>
    <n v="3"/>
    <n v="3"/>
    <b v="1"/>
    <n v="40"/>
    <n v="196"/>
    <x v="1"/>
    <s v="Debit Card"/>
    <s v="German"/>
    <n v="60"/>
    <n v="3.7"/>
    <b v="0"/>
    <s v="Active"/>
    <n v="2406"/>
    <s v="Laptop"/>
    <s v="55+"/>
    <s v="Evening"/>
  </r>
  <r>
    <x v="24"/>
    <s v="Carol"/>
    <s v="9/22/2023"/>
    <s v="11/23/2024"/>
    <n v="11.99"/>
    <n v="496"/>
    <s v="Romance"/>
    <n v="3"/>
    <n v="1"/>
    <b v="1"/>
    <n v="431"/>
    <n v="41"/>
    <x v="3"/>
    <s v="Credit Card"/>
    <s v="English"/>
    <n v="91"/>
    <n v="4"/>
    <b v="1"/>
    <s v="Active"/>
    <n v="1394"/>
    <s v="Smart TV"/>
    <s v="55+"/>
    <s v="Afternoon"/>
  </r>
  <r>
    <x v="25"/>
    <s v="Cynthia"/>
    <s v="5/15/2024"/>
    <s v="12/15/2024"/>
    <n v="7.99"/>
    <n v="347"/>
    <s v="Horror"/>
    <n v="2"/>
    <n v="5"/>
    <b v="0"/>
    <n v="415"/>
    <n v="194"/>
    <x v="0"/>
    <s v="Credit Card"/>
    <s v="German"/>
    <n v="76"/>
    <n v="4.3"/>
    <b v="1"/>
    <s v="Active"/>
    <n v="1856"/>
    <s v="Desktop"/>
    <s v="18-24"/>
    <s v="Afternoon"/>
  </r>
  <r>
    <x v="26"/>
    <s v="Destiny"/>
    <s v="6/19/2023"/>
    <s v="11/19/2024"/>
    <n v="11.99"/>
    <n v="201"/>
    <s v="Action"/>
    <n v="1"/>
    <n v="6"/>
    <b v="1"/>
    <n v="902"/>
    <n v="86"/>
    <x v="0"/>
    <s v="Cryptocurrency"/>
    <s v="French"/>
    <n v="69"/>
    <n v="4.9000000000000004"/>
    <b v="1"/>
    <s v="Active"/>
    <n v="1665"/>
    <s v="Smart TV"/>
    <s v="18-24"/>
    <s v="Afternoon"/>
  </r>
  <r>
    <x v="27"/>
    <s v="Brittany"/>
    <s v="5/22/2024"/>
    <s v="11/23/2024"/>
    <n v="15.99"/>
    <n v="415"/>
    <s v="Romance"/>
    <n v="3"/>
    <n v="5"/>
    <b v="1"/>
    <n v="769"/>
    <n v="144"/>
    <x v="4"/>
    <s v="Cryptocurrency"/>
    <s v="Spanish"/>
    <n v="98"/>
    <n v="3.9"/>
    <b v="0"/>
    <s v="Active"/>
    <n v="2759"/>
    <s v="Tablet"/>
    <s v="35-44"/>
    <s v="Evening"/>
  </r>
  <r>
    <x v="28"/>
    <s v="Amy"/>
    <s v="1/30/2024"/>
    <s v="12/10/2024"/>
    <n v="11.99"/>
    <n v="32"/>
    <s v="Horror"/>
    <n v="1"/>
    <n v="4"/>
    <b v="1"/>
    <n v="588"/>
    <n v="137"/>
    <x v="6"/>
    <s v="Credit Card"/>
    <s v="English"/>
    <n v="85"/>
    <n v="3.7"/>
    <b v="1"/>
    <s v="Active"/>
    <n v="3433"/>
    <s v="Laptop"/>
    <s v="35-44"/>
    <s v="Afternoon"/>
  </r>
  <r>
    <x v="29"/>
    <s v="Kimberly"/>
    <s v="3/28/2024"/>
    <s v="11/28/2024"/>
    <n v="11.99"/>
    <n v="338"/>
    <s v="Comedy"/>
    <n v="3"/>
    <n v="2"/>
    <b v="1"/>
    <n v="528"/>
    <n v="184"/>
    <x v="2"/>
    <s v="Cryptocurrency"/>
    <s v="Spanish"/>
    <n v="58"/>
    <n v="3.7"/>
    <b v="1"/>
    <s v="Active"/>
    <n v="3966"/>
    <s v="Desktop"/>
    <s v="55+"/>
    <s v="Late Night"/>
  </r>
  <r>
    <x v="30"/>
    <s v="Ariel"/>
    <s v="7/2/2024"/>
    <s v="11/20/2024"/>
    <n v="7.99"/>
    <n v="52"/>
    <s v="Documentary"/>
    <n v="5"/>
    <n v="5"/>
    <b v="0"/>
    <n v="467"/>
    <n v="23"/>
    <x v="0"/>
    <s v="PayPal"/>
    <s v="Spanish"/>
    <n v="97"/>
    <n v="3.3"/>
    <b v="1"/>
    <s v="Active"/>
    <n v="4185"/>
    <s v="Desktop"/>
    <s v="55+"/>
    <s v="Evening"/>
  </r>
  <r>
    <x v="31"/>
    <s v="Lauren"/>
    <s v="12/6/2024"/>
    <s v="12/2/2024"/>
    <n v="11.99"/>
    <n v="447"/>
    <s v="Romance"/>
    <n v="5"/>
    <n v="5"/>
    <b v="0"/>
    <n v="73"/>
    <n v="138"/>
    <x v="5"/>
    <s v="Debit Card"/>
    <s v="Hindi"/>
    <n v="84"/>
    <n v="4.0999999999999996"/>
    <b v="0"/>
    <s v="Active"/>
    <n v="784"/>
    <s v="Smartphone"/>
    <s v="25-34"/>
    <s v="Afternoon"/>
  </r>
  <r>
    <x v="32"/>
    <s v="Joshua"/>
    <s v="6/22/2023"/>
    <s v="12/17/2024"/>
    <n v="11.99"/>
    <n v="312"/>
    <s v="Horror"/>
    <n v="5"/>
    <n v="1"/>
    <b v="1"/>
    <n v="895"/>
    <n v="154"/>
    <x v="5"/>
    <s v="Debit Card"/>
    <s v="Spanish"/>
    <n v="85"/>
    <n v="4.7"/>
    <b v="1"/>
    <s v="Active"/>
    <n v="3428"/>
    <s v="Laptop"/>
    <s v="25-34"/>
    <s v="Evening"/>
  </r>
  <r>
    <x v="33"/>
    <s v="Megan"/>
    <s v="7/3/2023"/>
    <s v="12/16/2024"/>
    <n v="11.99"/>
    <n v="406"/>
    <s v="Sci-Fi"/>
    <n v="2"/>
    <n v="6"/>
    <b v="0"/>
    <n v="983"/>
    <n v="113"/>
    <x v="3"/>
    <s v="Cryptocurrency"/>
    <s v="German"/>
    <n v="78"/>
    <n v="3.1"/>
    <b v="0"/>
    <s v="Active"/>
    <n v="4245"/>
    <s v="Smartphone"/>
    <s v="25-34"/>
    <s v="Evening"/>
  </r>
  <r>
    <x v="34"/>
    <s v="Stephanie"/>
    <s v="11/28/2023"/>
    <s v="12/15/2024"/>
    <n v="7.99"/>
    <n v="350"/>
    <s v="Horror"/>
    <n v="3"/>
    <n v="6"/>
    <b v="1"/>
    <n v="801"/>
    <n v="156"/>
    <x v="6"/>
    <s v="Credit Card"/>
    <s v="Mandarin"/>
    <n v="66"/>
    <n v="4.5999999999999996"/>
    <b v="1"/>
    <s v="Active"/>
    <n v="2580"/>
    <s v="Smart TV"/>
    <s v="18-24"/>
    <s v="Late Night"/>
  </r>
  <r>
    <x v="35"/>
    <s v="Terrence"/>
    <s v="1/10/2024"/>
    <s v="12/10/2024"/>
    <n v="7.99"/>
    <n v="99"/>
    <s v="Comedy"/>
    <n v="2"/>
    <n v="5"/>
    <b v="1"/>
    <n v="96"/>
    <n v="114"/>
    <x v="0"/>
    <s v="PayPal"/>
    <s v="Hindi"/>
    <n v="45"/>
    <n v="4.3"/>
    <b v="0"/>
    <s v="Active"/>
    <n v="2779"/>
    <s v="Smart TV"/>
    <s v="55+"/>
    <s v="Morning"/>
  </r>
  <r>
    <x v="36"/>
    <s v="Julia"/>
    <s v="10/3/2024"/>
    <s v="11/21/2024"/>
    <n v="15.99"/>
    <n v="53"/>
    <s v="Sci-Fi"/>
    <n v="1"/>
    <n v="2"/>
    <b v="0"/>
    <n v="849"/>
    <n v="98"/>
    <x v="3"/>
    <s v="Credit Card"/>
    <s v="Mandarin"/>
    <n v="14"/>
    <n v="3.1"/>
    <b v="0"/>
    <s v="Active"/>
    <n v="2318"/>
    <s v="Smartphone"/>
    <s v="35-44"/>
    <s v="Evening"/>
  </r>
  <r>
    <x v="37"/>
    <s v="Derrick"/>
    <s v="9/15/2023"/>
    <s v="12/13/2024"/>
    <n v="11.99"/>
    <n v="484"/>
    <s v="Romance"/>
    <n v="3"/>
    <n v="6"/>
    <b v="0"/>
    <n v="515"/>
    <n v="174"/>
    <x v="2"/>
    <s v="PayPal"/>
    <s v="German"/>
    <n v="12"/>
    <n v="4"/>
    <b v="1"/>
    <s v="Active"/>
    <n v="827"/>
    <s v="Smartphone"/>
    <s v="25-34"/>
    <s v="Morning"/>
  </r>
  <r>
    <x v="38"/>
    <s v="Nathan"/>
    <s v="10/1/2024"/>
    <s v="12/1/2024"/>
    <n v="15.99"/>
    <n v="211"/>
    <s v="Documentary"/>
    <n v="2"/>
    <n v="6"/>
    <b v="1"/>
    <n v="657"/>
    <n v="137"/>
    <x v="4"/>
    <s v="Credit Card"/>
    <s v="Hindi"/>
    <n v="26"/>
    <n v="4"/>
    <b v="1"/>
    <s v="Active"/>
    <n v="2670"/>
    <s v="Desktop"/>
    <s v="18-24"/>
    <s v="Late Night"/>
  </r>
  <r>
    <x v="39"/>
    <s v="Matthew"/>
    <s v="8/18/2023"/>
    <s v="11/19/2024"/>
    <n v="11.99"/>
    <n v="248"/>
    <s v="Sci-Fi"/>
    <n v="4"/>
    <n v="1"/>
    <b v="1"/>
    <n v="426"/>
    <n v="21"/>
    <x v="3"/>
    <s v="Debit Card"/>
    <s v="Spanish"/>
    <n v="99"/>
    <n v="4.8"/>
    <b v="0"/>
    <s v="Active"/>
    <n v="2409"/>
    <s v="Smartphone"/>
    <s v="35-44"/>
    <s v="Late Night"/>
  </r>
  <r>
    <x v="40"/>
    <s v="Ashley"/>
    <s v="2/16/2024"/>
    <s v="11/23/2024"/>
    <n v="15.99"/>
    <n v="197"/>
    <s v="Romance"/>
    <n v="4"/>
    <n v="2"/>
    <b v="0"/>
    <n v="309"/>
    <n v="178"/>
    <x v="4"/>
    <s v="Cryptocurrency"/>
    <s v="Mandarin"/>
    <n v="7"/>
    <n v="4.3"/>
    <b v="0"/>
    <s v="Active"/>
    <n v="1577"/>
    <s v="Smart TV"/>
    <s v="35-44"/>
    <s v="Evening"/>
  </r>
  <r>
    <x v="41"/>
    <s v="Kerri"/>
    <s v="8/7/2024"/>
    <s v="12/7/2024"/>
    <n v="15.99"/>
    <n v="253"/>
    <s v="Comedy"/>
    <n v="5"/>
    <n v="5"/>
    <b v="1"/>
    <n v="141"/>
    <n v="199"/>
    <x v="0"/>
    <s v="Debit Card"/>
    <s v="French"/>
    <n v="72"/>
    <n v="3.1"/>
    <b v="0"/>
    <s v="Active"/>
    <n v="4072"/>
    <s v="Laptop"/>
    <s v="45-54"/>
    <s v="Afternoon"/>
  </r>
  <r>
    <x v="42"/>
    <s v="Jessica"/>
    <s v="9/17/2024"/>
    <s v="12/12/2024"/>
    <n v="7.99"/>
    <n v="352"/>
    <s v="Romance"/>
    <n v="4"/>
    <n v="3"/>
    <b v="1"/>
    <n v="112"/>
    <n v="106"/>
    <x v="6"/>
    <s v="Credit Card"/>
    <s v="French"/>
    <n v="33"/>
    <n v="4.5999999999999996"/>
    <b v="1"/>
    <s v="Active"/>
    <n v="3432"/>
    <s v="Tablet"/>
    <s v="45-54"/>
    <s v="Afternoon"/>
  </r>
  <r>
    <x v="43"/>
    <s v="Matthew"/>
    <s v="7/18/2023"/>
    <s v="11/22/2024"/>
    <n v="11.99"/>
    <n v="97"/>
    <s v="Romance"/>
    <n v="1"/>
    <n v="2"/>
    <b v="0"/>
    <n v="836"/>
    <n v="122"/>
    <x v="2"/>
    <s v="Debit Card"/>
    <s v="Spanish"/>
    <n v="65"/>
    <n v="4.3"/>
    <b v="1"/>
    <s v="Active"/>
    <n v="4511"/>
    <s v="Smartphone"/>
    <s v="18-24"/>
    <s v="Morning"/>
  </r>
  <r>
    <x v="44"/>
    <s v="Phillip"/>
    <s v="4/4/2023"/>
    <s v="12/1/2024"/>
    <n v="11.99"/>
    <n v="283"/>
    <s v="Sci-Fi"/>
    <n v="5"/>
    <n v="2"/>
    <b v="0"/>
    <n v="785"/>
    <n v="1"/>
    <x v="4"/>
    <s v="Debit Card"/>
    <s v="German"/>
    <n v="79"/>
    <n v="3.4"/>
    <b v="1"/>
    <s v="Active"/>
    <n v="583"/>
    <s v="Tablet"/>
    <s v="25-34"/>
    <s v="Evening"/>
  </r>
  <r>
    <x v="45"/>
    <s v="Elizabeth"/>
    <s v="4/11/2024"/>
    <s v="12/5/2024"/>
    <n v="11.99"/>
    <n v="307"/>
    <s v="Documentary"/>
    <n v="5"/>
    <n v="6"/>
    <b v="0"/>
    <n v="857"/>
    <n v="9"/>
    <x v="6"/>
    <s v="Cryptocurrency"/>
    <s v="Hindi"/>
    <n v="55"/>
    <n v="3.2"/>
    <b v="1"/>
    <s v="Active"/>
    <n v="3626"/>
    <s v="Laptop"/>
    <s v="35-44"/>
    <s v="Late Night"/>
  </r>
  <r>
    <x v="46"/>
    <s v="Lisa"/>
    <s v="4/26/2023"/>
    <s v="12/4/2024"/>
    <n v="15.99"/>
    <n v="203"/>
    <s v="Comedy"/>
    <n v="5"/>
    <n v="1"/>
    <b v="0"/>
    <n v="347"/>
    <n v="18"/>
    <x v="4"/>
    <s v="Cryptocurrency"/>
    <s v="Spanish"/>
    <n v="8"/>
    <n v="4.4000000000000004"/>
    <b v="1"/>
    <s v="Active"/>
    <n v="476"/>
    <s v="Laptop"/>
    <s v="45-54"/>
    <s v="Afternoon"/>
  </r>
  <r>
    <x v="47"/>
    <s v="Natalie"/>
    <s v="3/25/2023"/>
    <s v="12/5/2024"/>
    <n v="7.99"/>
    <n v="22"/>
    <s v="Drama"/>
    <n v="4"/>
    <n v="3"/>
    <b v="0"/>
    <n v="707"/>
    <n v="156"/>
    <x v="1"/>
    <s v="Cryptocurrency"/>
    <s v="Spanish"/>
    <n v="99"/>
    <n v="3.3"/>
    <b v="0"/>
    <s v="Active"/>
    <n v="4114"/>
    <s v="Desktop"/>
    <s v="18-24"/>
    <s v="Evening"/>
  </r>
  <r>
    <x v="48"/>
    <s v="Autumn"/>
    <s v="9/1/2023"/>
    <s v="12/8/2024"/>
    <n v="15.99"/>
    <n v="382"/>
    <s v="Romance"/>
    <n v="2"/>
    <n v="2"/>
    <b v="0"/>
    <n v="49"/>
    <n v="45"/>
    <x v="1"/>
    <s v="PayPal"/>
    <s v="Hindi"/>
    <n v="63"/>
    <n v="4"/>
    <b v="1"/>
    <s v="Active"/>
    <n v="1581"/>
    <s v="Smart TV"/>
    <s v="35-44"/>
    <s v="Morning"/>
  </r>
  <r>
    <x v="49"/>
    <s v="James"/>
    <s v="3/28/2024"/>
    <s v="12/2/2024"/>
    <n v="11.99"/>
    <n v="302"/>
    <s v="Comedy"/>
    <n v="5"/>
    <n v="4"/>
    <b v="0"/>
    <n v="801"/>
    <n v="141"/>
    <x v="6"/>
    <s v="Debit Card"/>
    <s v="Mandarin"/>
    <n v="62"/>
    <n v="3.5"/>
    <b v="1"/>
    <s v="Active"/>
    <n v="1293"/>
    <s v="Laptop"/>
    <s v="45-54"/>
    <s v="Morning"/>
  </r>
  <r>
    <x v="50"/>
    <s v="Jessica"/>
    <s v="3/26/2023"/>
    <s v="12/12/2024"/>
    <n v="11.99"/>
    <n v="76"/>
    <s v="Sci-Fi"/>
    <n v="2"/>
    <n v="3"/>
    <b v="0"/>
    <n v="788"/>
    <n v="55"/>
    <x v="2"/>
    <s v="Credit Card"/>
    <s v="German"/>
    <n v="50"/>
    <n v="4.8"/>
    <b v="1"/>
    <s v="Active"/>
    <n v="1744"/>
    <s v="Laptop"/>
    <s v="18-24"/>
    <s v="Morning"/>
  </r>
  <r>
    <x v="51"/>
    <s v="Charles"/>
    <s v="6/18/2024"/>
    <s v="11/24/2024"/>
    <n v="11.99"/>
    <n v="125"/>
    <s v="Documentary"/>
    <n v="3"/>
    <n v="6"/>
    <b v="1"/>
    <n v="853"/>
    <n v="16"/>
    <x v="4"/>
    <s v="PayPal"/>
    <s v="German"/>
    <n v="65"/>
    <n v="4.8"/>
    <b v="1"/>
    <s v="Active"/>
    <n v="448"/>
    <s v="Laptop"/>
    <s v="18-24"/>
    <s v="Late Night"/>
  </r>
  <r>
    <x v="52"/>
    <s v="Michael"/>
    <s v="7/27/2023"/>
    <s v="12/2/2024"/>
    <n v="11.99"/>
    <n v="113"/>
    <s v="Horror"/>
    <n v="1"/>
    <n v="1"/>
    <b v="0"/>
    <n v="970"/>
    <n v="159"/>
    <x v="2"/>
    <s v="Credit Card"/>
    <s v="German"/>
    <n v="96"/>
    <n v="4.9000000000000004"/>
    <b v="1"/>
    <s v="Active"/>
    <n v="3398"/>
    <s v="Laptop"/>
    <s v="35-44"/>
    <s v="Late Night"/>
  </r>
  <r>
    <x v="53"/>
    <s v="Jessica"/>
    <s v="10/31/2024"/>
    <s v="12/13/2024"/>
    <n v="15.99"/>
    <n v="183"/>
    <s v="Romance"/>
    <n v="3"/>
    <n v="5"/>
    <b v="0"/>
    <n v="490"/>
    <n v="127"/>
    <x v="1"/>
    <s v="Debit Card"/>
    <s v="Hindi"/>
    <n v="40"/>
    <n v="4.5999999999999996"/>
    <b v="1"/>
    <s v="Active"/>
    <n v="4691"/>
    <s v="Desktop"/>
    <s v="45-54"/>
    <s v="Morning"/>
  </r>
  <r>
    <x v="54"/>
    <s v="Molly"/>
    <s v="12/26/2022"/>
    <s v="11/30/2024"/>
    <n v="15.99"/>
    <n v="272"/>
    <s v="Documentary"/>
    <n v="5"/>
    <n v="1"/>
    <b v="0"/>
    <n v="201"/>
    <n v="122"/>
    <x v="3"/>
    <s v="Cryptocurrency"/>
    <s v="English"/>
    <n v="94"/>
    <n v="4.5999999999999996"/>
    <b v="1"/>
    <s v="Active"/>
    <n v="4674"/>
    <s v="Laptop"/>
    <s v="45-54"/>
    <s v="Afternoon"/>
  </r>
  <r>
    <x v="55"/>
    <s v="Joshua"/>
    <s v="4/6/2024"/>
    <s v="12/3/2024"/>
    <n v="11.99"/>
    <n v="19"/>
    <s v="Comedy"/>
    <n v="4"/>
    <n v="2"/>
    <b v="1"/>
    <n v="741"/>
    <n v="36"/>
    <x v="6"/>
    <s v="PayPal"/>
    <s v="English"/>
    <n v="13"/>
    <n v="4.4000000000000004"/>
    <b v="0"/>
    <s v="Active"/>
    <n v="3641"/>
    <s v="Tablet"/>
    <s v="18-24"/>
    <s v="Afternoon"/>
  </r>
  <r>
    <x v="56"/>
    <s v="Lance"/>
    <s v="12/31/2022"/>
    <s v="12/1/2024"/>
    <n v="11.99"/>
    <n v="204"/>
    <s v="Drama"/>
    <n v="4"/>
    <n v="6"/>
    <b v="0"/>
    <n v="928"/>
    <n v="30"/>
    <x v="3"/>
    <s v="Credit Card"/>
    <s v="Mandarin"/>
    <n v="58"/>
    <n v="4.4000000000000004"/>
    <b v="0"/>
    <s v="Active"/>
    <n v="1765"/>
    <s v="Smartphone"/>
    <s v="45-54"/>
    <s v="Late Night"/>
  </r>
  <r>
    <x v="57"/>
    <s v="Lori"/>
    <s v="12/24/2022"/>
    <s v="12/3/2024"/>
    <n v="7.99"/>
    <n v="345"/>
    <s v="Horror"/>
    <n v="3"/>
    <n v="3"/>
    <b v="0"/>
    <n v="80"/>
    <n v="100"/>
    <x v="0"/>
    <s v="Credit Card"/>
    <s v="Hindi"/>
    <n v="40"/>
    <n v="4.9000000000000004"/>
    <b v="1"/>
    <s v="Active"/>
    <n v="3462"/>
    <s v="Smartphone"/>
    <s v="55+"/>
    <s v="Morning"/>
  </r>
  <r>
    <x v="58"/>
    <s v="Mark"/>
    <s v="9/8/2024"/>
    <s v="11/25/2024"/>
    <n v="7.99"/>
    <n v="294"/>
    <s v="Comedy"/>
    <n v="4"/>
    <n v="1"/>
    <b v="1"/>
    <n v="453"/>
    <n v="149"/>
    <x v="6"/>
    <s v="PayPal"/>
    <s v="Hindi"/>
    <n v="82"/>
    <n v="3.9"/>
    <b v="1"/>
    <s v="Active"/>
    <n v="790"/>
    <s v="Desktop"/>
    <s v="18-24"/>
    <s v="Morning"/>
  </r>
  <r>
    <x v="59"/>
    <s v="Jeremy"/>
    <s v="12/19/2023"/>
    <s v="11/29/2024"/>
    <n v="15.99"/>
    <n v="318"/>
    <s v="Action"/>
    <n v="3"/>
    <n v="2"/>
    <b v="1"/>
    <n v="943"/>
    <n v="116"/>
    <x v="1"/>
    <s v="PayPal"/>
    <s v="Hindi"/>
    <n v="22"/>
    <n v="4.0999999999999996"/>
    <b v="0"/>
    <s v="Active"/>
    <n v="4732"/>
    <s v="Laptop"/>
    <s v="25-34"/>
    <s v="Afternoon"/>
  </r>
  <r>
    <x v="60"/>
    <s v="Scott"/>
    <s v="10/12/2023"/>
    <s v="11/19/2024"/>
    <n v="11.99"/>
    <n v="396"/>
    <s v="Action"/>
    <n v="1"/>
    <n v="2"/>
    <b v="0"/>
    <n v="348"/>
    <n v="172"/>
    <x v="2"/>
    <s v="Cryptocurrency"/>
    <s v="Hindi"/>
    <n v="61"/>
    <n v="3.9"/>
    <b v="0"/>
    <s v="Active"/>
    <n v="4599"/>
    <s v="Smartphone"/>
    <s v="35-44"/>
    <s v="Afternoon"/>
  </r>
  <r>
    <x v="61"/>
    <s v="Sabrina"/>
    <s v="2/3/2023"/>
    <s v="12/3/2024"/>
    <n v="11.99"/>
    <n v="455"/>
    <s v="Horror"/>
    <n v="5"/>
    <n v="3"/>
    <b v="1"/>
    <n v="112"/>
    <n v="158"/>
    <x v="3"/>
    <s v="Credit Card"/>
    <s v="German"/>
    <n v="15"/>
    <n v="3.9"/>
    <b v="1"/>
    <s v="Active"/>
    <n v="965"/>
    <s v="Smart TV"/>
    <s v="25-34"/>
    <s v="Morning"/>
  </r>
  <r>
    <x v="62"/>
    <s v="Zachary"/>
    <s v="11/24/2024"/>
    <s v="12/11/2024"/>
    <n v="7.99"/>
    <n v="175"/>
    <s v="Comedy"/>
    <n v="5"/>
    <n v="6"/>
    <b v="1"/>
    <n v="606"/>
    <n v="195"/>
    <x v="0"/>
    <s v="Credit Card"/>
    <s v="English"/>
    <n v="95"/>
    <n v="4"/>
    <b v="0"/>
    <s v="Active"/>
    <n v="1155"/>
    <s v="Tablet"/>
    <s v="35-44"/>
    <s v="Late Night"/>
  </r>
  <r>
    <x v="63"/>
    <s v="Levi"/>
    <s v="6/24/2023"/>
    <s v="12/7/2024"/>
    <n v="7.99"/>
    <n v="36"/>
    <s v="Sci-Fi"/>
    <n v="1"/>
    <n v="6"/>
    <b v="0"/>
    <n v="214"/>
    <n v="114"/>
    <x v="3"/>
    <s v="PayPal"/>
    <s v="Spanish"/>
    <n v="39"/>
    <n v="4.9000000000000004"/>
    <b v="0"/>
    <s v="Active"/>
    <n v="1110"/>
    <s v="Tablet"/>
    <s v="18-24"/>
    <s v="Afternoon"/>
  </r>
  <r>
    <x v="64"/>
    <s v="Christine"/>
    <s v="12/29/2023"/>
    <s v="12/6/2024"/>
    <n v="15.99"/>
    <n v="349"/>
    <s v="Documentary"/>
    <n v="1"/>
    <n v="6"/>
    <b v="1"/>
    <n v="334"/>
    <n v="76"/>
    <x v="1"/>
    <s v="Credit Card"/>
    <s v="Mandarin"/>
    <n v="32"/>
    <n v="3.3"/>
    <b v="0"/>
    <s v="Active"/>
    <n v="1911"/>
    <s v="Smart TV"/>
    <s v="55+"/>
    <s v="Afternoon"/>
  </r>
  <r>
    <x v="65"/>
    <s v="Emily"/>
    <s v="3/1/2023"/>
    <s v="12/9/2024"/>
    <n v="11.99"/>
    <n v="262"/>
    <s v="Documentary"/>
    <n v="5"/>
    <n v="5"/>
    <b v="1"/>
    <n v="849"/>
    <n v="68"/>
    <x v="3"/>
    <s v="Credit Card"/>
    <s v="French"/>
    <n v="24"/>
    <n v="3"/>
    <b v="0"/>
    <s v="Active"/>
    <n v="1721"/>
    <s v="Smartphone"/>
    <s v="18-24"/>
    <s v="Morning"/>
  </r>
  <r>
    <x v="66"/>
    <s v="Derrick"/>
    <s v="12/29/2023"/>
    <s v="12/11/2024"/>
    <n v="7.99"/>
    <n v="378"/>
    <s v="Action"/>
    <n v="2"/>
    <n v="3"/>
    <b v="0"/>
    <n v="155"/>
    <n v="69"/>
    <x v="2"/>
    <s v="Debit Card"/>
    <s v="Spanish"/>
    <n v="11"/>
    <n v="3.3"/>
    <b v="0"/>
    <s v="Active"/>
    <n v="353"/>
    <s v="Smart TV"/>
    <s v="55+"/>
    <s v="Morning"/>
  </r>
  <r>
    <x v="67"/>
    <s v="Jonathan"/>
    <s v="3/15/2024"/>
    <s v="11/29/2024"/>
    <n v="15.99"/>
    <n v="469"/>
    <s v="Documentary"/>
    <n v="3"/>
    <n v="5"/>
    <b v="1"/>
    <n v="406"/>
    <n v="71"/>
    <x v="4"/>
    <s v="Cryptocurrency"/>
    <s v="French"/>
    <n v="88"/>
    <n v="4.8"/>
    <b v="1"/>
    <s v="Active"/>
    <n v="423"/>
    <s v="Tablet"/>
    <s v="35-44"/>
    <s v="Afternoon"/>
  </r>
  <r>
    <x v="68"/>
    <s v="David"/>
    <s v="4/13/2023"/>
    <s v="12/17/2024"/>
    <n v="7.99"/>
    <n v="87"/>
    <s v="Horror"/>
    <n v="4"/>
    <n v="4"/>
    <b v="0"/>
    <n v="571"/>
    <n v="54"/>
    <x v="1"/>
    <s v="Credit Card"/>
    <s v="German"/>
    <n v="57"/>
    <n v="4.2"/>
    <b v="0"/>
    <s v="Active"/>
    <n v="344"/>
    <s v="Smart TV"/>
    <s v="55+"/>
    <s v="Morning"/>
  </r>
  <r>
    <x v="69"/>
    <s v="Gina"/>
    <s v="2/19/2023"/>
    <s v="12/12/2024"/>
    <n v="15.99"/>
    <n v="471"/>
    <s v="Documentary"/>
    <n v="3"/>
    <n v="6"/>
    <b v="1"/>
    <n v="56"/>
    <n v="69"/>
    <x v="1"/>
    <s v="PayPal"/>
    <s v="Mandarin"/>
    <n v="44"/>
    <n v="3.6"/>
    <b v="1"/>
    <s v="Active"/>
    <n v="4117"/>
    <s v="Tablet"/>
    <s v="55+"/>
    <s v="Morning"/>
  </r>
  <r>
    <x v="70"/>
    <s v="Kristin"/>
    <s v="10/1/2024"/>
    <s v="12/3/2024"/>
    <n v="7.99"/>
    <n v="469"/>
    <s v="Romance"/>
    <n v="5"/>
    <n v="2"/>
    <b v="1"/>
    <n v="748"/>
    <n v="147"/>
    <x v="6"/>
    <s v="Cryptocurrency"/>
    <s v="Hindi"/>
    <n v="33"/>
    <n v="4.5999999999999996"/>
    <b v="1"/>
    <s v="Active"/>
    <n v="3983"/>
    <s v="Smart TV"/>
    <s v="55+"/>
    <s v="Evening"/>
  </r>
  <r>
    <x v="71"/>
    <s v="Douglas"/>
    <s v="11/26/2023"/>
    <s v="11/23/2024"/>
    <n v="15.99"/>
    <n v="298"/>
    <s v="Sci-Fi"/>
    <n v="4"/>
    <n v="1"/>
    <b v="0"/>
    <n v="603"/>
    <n v="161"/>
    <x v="5"/>
    <s v="PayPal"/>
    <s v="Spanish"/>
    <n v="68"/>
    <n v="4.4000000000000004"/>
    <b v="0"/>
    <s v="Active"/>
    <n v="3941"/>
    <s v="Laptop"/>
    <s v="35-44"/>
    <s v="Afternoon"/>
  </r>
  <r>
    <x v="72"/>
    <s v="Nicole"/>
    <s v="10/13/2023"/>
    <s v="12/17/2024"/>
    <n v="11.99"/>
    <n v="331"/>
    <s v="Action"/>
    <n v="5"/>
    <n v="5"/>
    <b v="0"/>
    <n v="990"/>
    <n v="72"/>
    <x v="5"/>
    <s v="Debit Card"/>
    <s v="Spanish"/>
    <n v="80"/>
    <n v="3.7"/>
    <b v="0"/>
    <s v="Active"/>
    <n v="3085"/>
    <s v="Smartphone"/>
    <s v="35-44"/>
    <s v="Morning"/>
  </r>
  <r>
    <x v="73"/>
    <s v="Chloe"/>
    <s v="7/31/2023"/>
    <s v="11/30/2024"/>
    <n v="11.99"/>
    <n v="238"/>
    <s v="Documentary"/>
    <n v="3"/>
    <n v="6"/>
    <b v="1"/>
    <n v="831"/>
    <n v="101"/>
    <x v="0"/>
    <s v="PayPal"/>
    <s v="German"/>
    <n v="94"/>
    <n v="4.4000000000000004"/>
    <b v="1"/>
    <s v="Active"/>
    <n v="48"/>
    <s v="Smart TV"/>
    <s v="35-44"/>
    <s v="Evening"/>
  </r>
  <r>
    <x v="74"/>
    <s v="David"/>
    <s v="9/6/2023"/>
    <s v="12/17/2024"/>
    <n v="7.99"/>
    <n v="231"/>
    <s v="Comedy"/>
    <n v="1"/>
    <n v="4"/>
    <b v="0"/>
    <n v="420"/>
    <n v="85"/>
    <x v="5"/>
    <s v="Cryptocurrency"/>
    <s v="Mandarin"/>
    <n v="30"/>
    <n v="3.5"/>
    <b v="0"/>
    <s v="Active"/>
    <n v="1520"/>
    <s v="Smart TV"/>
    <s v="55+"/>
    <s v="Evening"/>
  </r>
  <r>
    <x v="75"/>
    <s v="Kevin"/>
    <s v="7/8/2024"/>
    <s v="11/23/2024"/>
    <n v="11.99"/>
    <n v="457"/>
    <s v="Sci-Fi"/>
    <n v="2"/>
    <n v="5"/>
    <b v="1"/>
    <n v="754"/>
    <n v="98"/>
    <x v="1"/>
    <s v="PayPal"/>
    <s v="Mandarin"/>
    <n v="53"/>
    <n v="3.6"/>
    <b v="1"/>
    <s v="Active"/>
    <n v="935"/>
    <s v="Smartphone"/>
    <s v="55+"/>
    <s v="Evening"/>
  </r>
  <r>
    <x v="76"/>
    <s v="Nicholas"/>
    <s v="7/20/2024"/>
    <s v="11/21/2024"/>
    <n v="15.99"/>
    <n v="373"/>
    <s v="Drama"/>
    <n v="4"/>
    <n v="4"/>
    <b v="1"/>
    <n v="782"/>
    <n v="7"/>
    <x v="3"/>
    <s v="Cryptocurrency"/>
    <s v="Spanish"/>
    <n v="18"/>
    <n v="3.2"/>
    <b v="1"/>
    <s v="Active"/>
    <n v="4641"/>
    <s v="Smart TV"/>
    <s v="55+"/>
    <s v="Evening"/>
  </r>
  <r>
    <x v="77"/>
    <s v="Terry"/>
    <s v="12/6/2023"/>
    <s v="11/28/2024"/>
    <n v="15.99"/>
    <n v="11"/>
    <s v="Action"/>
    <n v="1"/>
    <n v="4"/>
    <b v="0"/>
    <n v="557"/>
    <n v="165"/>
    <x v="0"/>
    <s v="PayPal"/>
    <s v="French"/>
    <n v="11"/>
    <n v="4"/>
    <b v="1"/>
    <s v="Active"/>
    <n v="2941"/>
    <s v="Smartphone"/>
    <s v="25-34"/>
    <s v="Late Night"/>
  </r>
  <r>
    <x v="78"/>
    <s v="Garrett"/>
    <s v="10/25/2023"/>
    <s v="12/6/2024"/>
    <n v="15.99"/>
    <n v="425"/>
    <s v="Romance"/>
    <n v="2"/>
    <n v="2"/>
    <b v="1"/>
    <n v="552"/>
    <n v="27"/>
    <x v="5"/>
    <s v="Cryptocurrency"/>
    <s v="English"/>
    <n v="36"/>
    <n v="4"/>
    <b v="1"/>
    <s v="Active"/>
    <n v="1325"/>
    <s v="Tablet"/>
    <s v="18-24"/>
    <s v="Late Night"/>
  </r>
  <r>
    <x v="79"/>
    <s v="Jose"/>
    <s v="9/15/2024"/>
    <s v="12/18/2024"/>
    <n v="7.99"/>
    <n v="231"/>
    <s v="Comedy"/>
    <n v="5"/>
    <n v="4"/>
    <b v="1"/>
    <n v="356"/>
    <n v="81"/>
    <x v="4"/>
    <s v="Credit Card"/>
    <s v="French"/>
    <n v="73"/>
    <n v="3.4"/>
    <b v="0"/>
    <s v="Active"/>
    <n v="4465"/>
    <s v="Tablet"/>
    <s v="55+"/>
    <s v="Late Night"/>
  </r>
  <r>
    <x v="80"/>
    <s v="Courtney"/>
    <s v="12/31/2023"/>
    <s v="12/2/2024"/>
    <n v="15.99"/>
    <n v="483"/>
    <s v="Drama"/>
    <n v="2"/>
    <n v="4"/>
    <b v="0"/>
    <n v="161"/>
    <n v="110"/>
    <x v="0"/>
    <s v="Cryptocurrency"/>
    <s v="French"/>
    <n v="71"/>
    <n v="4.4000000000000004"/>
    <b v="1"/>
    <s v="Active"/>
    <n v="3517"/>
    <s v="Smartphone"/>
    <s v="25-34"/>
    <s v="Evening"/>
  </r>
  <r>
    <x v="81"/>
    <s v="Kim"/>
    <s v="8/20/2023"/>
    <s v="12/7/2024"/>
    <n v="7.99"/>
    <n v="55"/>
    <s v="Romance"/>
    <n v="3"/>
    <n v="2"/>
    <b v="1"/>
    <n v="17"/>
    <n v="40"/>
    <x v="2"/>
    <s v="PayPal"/>
    <s v="Mandarin"/>
    <n v="48"/>
    <n v="3.7"/>
    <b v="0"/>
    <s v="Active"/>
    <n v="1672"/>
    <s v="Smart TV"/>
    <s v="45-54"/>
    <s v="Late Night"/>
  </r>
  <r>
    <x v="82"/>
    <s v="Katherine"/>
    <s v="11/19/2023"/>
    <s v="12/12/2024"/>
    <n v="11.99"/>
    <n v="375"/>
    <s v="Drama"/>
    <n v="4"/>
    <n v="3"/>
    <b v="0"/>
    <n v="366"/>
    <n v="13"/>
    <x v="1"/>
    <s v="PayPal"/>
    <s v="Hindi"/>
    <n v="73"/>
    <n v="4.8"/>
    <b v="1"/>
    <s v="Active"/>
    <n v="2164"/>
    <s v="Tablet"/>
    <s v="25-34"/>
    <s v="Afternoon"/>
  </r>
  <r>
    <x v="83"/>
    <s v="Lynn"/>
    <s v="10/20/2024"/>
    <s v="11/30/2024"/>
    <n v="11.99"/>
    <n v="336"/>
    <s v="Comedy"/>
    <n v="1"/>
    <n v="2"/>
    <b v="0"/>
    <n v="758"/>
    <n v="32"/>
    <x v="1"/>
    <s v="Cryptocurrency"/>
    <s v="German"/>
    <n v="64"/>
    <n v="5"/>
    <b v="0"/>
    <s v="Active"/>
    <n v="3663"/>
    <s v="Smartphone"/>
    <s v="18-24"/>
    <s v="Evening"/>
  </r>
  <r>
    <x v="84"/>
    <s v="Leah"/>
    <s v="7/22/2024"/>
    <s v="12/3/2024"/>
    <n v="7.99"/>
    <n v="196"/>
    <s v="Romance"/>
    <n v="1"/>
    <n v="6"/>
    <b v="1"/>
    <n v="936"/>
    <n v="152"/>
    <x v="4"/>
    <s v="PayPal"/>
    <s v="Mandarin"/>
    <n v="3"/>
    <n v="3.1"/>
    <b v="1"/>
    <s v="Active"/>
    <n v="2845"/>
    <s v="Smartphone"/>
    <s v="45-54"/>
    <s v="Afternoon"/>
  </r>
  <r>
    <x v="85"/>
    <s v="Michael"/>
    <s v="8/21/2024"/>
    <s v="12/3/2024"/>
    <n v="11.99"/>
    <n v="285"/>
    <s v="Drama"/>
    <n v="3"/>
    <n v="1"/>
    <b v="0"/>
    <n v="13"/>
    <n v="103"/>
    <x v="4"/>
    <s v="Credit Card"/>
    <s v="Spanish"/>
    <n v="11"/>
    <n v="3.7"/>
    <b v="0"/>
    <s v="Active"/>
    <n v="2390"/>
    <s v="Laptop"/>
    <s v="18-24"/>
    <s v="Morning"/>
  </r>
  <r>
    <x v="86"/>
    <s v="Kayla"/>
    <s v="8/31/2024"/>
    <s v="11/27/2024"/>
    <n v="7.99"/>
    <n v="155"/>
    <s v="Documentary"/>
    <n v="5"/>
    <n v="1"/>
    <b v="1"/>
    <n v="305"/>
    <n v="77"/>
    <x v="0"/>
    <s v="Cryptocurrency"/>
    <s v="French"/>
    <n v="66"/>
    <n v="3.4"/>
    <b v="0"/>
    <s v="Active"/>
    <n v="234"/>
    <s v="Smartphone"/>
    <s v="55+"/>
    <s v="Afternoon"/>
  </r>
  <r>
    <x v="87"/>
    <s v="Katelyn"/>
    <s v="4/30/2023"/>
    <s v="12/2/2024"/>
    <n v="7.99"/>
    <n v="275"/>
    <s v="Comedy"/>
    <n v="2"/>
    <n v="2"/>
    <b v="1"/>
    <n v="755"/>
    <n v="166"/>
    <x v="5"/>
    <s v="Debit Card"/>
    <s v="Mandarin"/>
    <n v="45"/>
    <n v="3.9"/>
    <b v="0"/>
    <s v="Active"/>
    <n v="3975"/>
    <s v="Tablet"/>
    <s v="35-44"/>
    <s v="Morning"/>
  </r>
  <r>
    <x v="88"/>
    <s v="Jessica"/>
    <s v="5/15/2024"/>
    <s v="11/28/2024"/>
    <n v="7.99"/>
    <n v="341"/>
    <s v="Drama"/>
    <n v="3"/>
    <n v="4"/>
    <b v="0"/>
    <n v="27"/>
    <n v="82"/>
    <x v="0"/>
    <s v="Debit Card"/>
    <s v="German"/>
    <n v="98"/>
    <n v="3.7"/>
    <b v="1"/>
    <s v="Active"/>
    <n v="561"/>
    <s v="Tablet"/>
    <s v="45-54"/>
    <s v="Afternoon"/>
  </r>
  <r>
    <x v="89"/>
    <s v="Maria"/>
    <s v="8/2/2023"/>
    <s v="12/13/2024"/>
    <n v="15.99"/>
    <n v="321"/>
    <s v="Drama"/>
    <n v="2"/>
    <n v="2"/>
    <b v="0"/>
    <n v="676"/>
    <n v="81"/>
    <x v="0"/>
    <s v="Cryptocurrency"/>
    <s v="English"/>
    <n v="65"/>
    <n v="4.5999999999999996"/>
    <b v="0"/>
    <s v="Active"/>
    <n v="4647"/>
    <s v="Tablet"/>
    <s v="55+"/>
    <s v="Late Night"/>
  </r>
  <r>
    <x v="90"/>
    <s v="Justin"/>
    <s v="12/18/2023"/>
    <s v="11/26/2024"/>
    <n v="11.99"/>
    <n v="456"/>
    <s v="Comedy"/>
    <n v="2"/>
    <n v="5"/>
    <b v="0"/>
    <n v="734"/>
    <n v="83"/>
    <x v="3"/>
    <s v="Debit Card"/>
    <s v="French"/>
    <n v="87"/>
    <n v="3.8"/>
    <b v="1"/>
    <s v="Active"/>
    <n v="581"/>
    <s v="Tablet"/>
    <s v="35-44"/>
    <s v="Evening"/>
  </r>
  <r>
    <x v="91"/>
    <s v="Susan"/>
    <s v="10/22/2023"/>
    <s v="11/20/2024"/>
    <n v="15.99"/>
    <n v="15"/>
    <s v="Comedy"/>
    <n v="1"/>
    <n v="4"/>
    <b v="0"/>
    <n v="687"/>
    <n v="183"/>
    <x v="6"/>
    <s v="Cryptocurrency"/>
    <s v="Hindi"/>
    <n v="46"/>
    <n v="4.2"/>
    <b v="1"/>
    <s v="Active"/>
    <n v="1250"/>
    <s v="Desktop"/>
    <s v="55+"/>
    <s v="Late Night"/>
  </r>
  <r>
    <x v="92"/>
    <s v="Mark"/>
    <s v="2/29/2024"/>
    <s v="12/12/2024"/>
    <n v="11.99"/>
    <n v="410"/>
    <s v="Sci-Fi"/>
    <n v="3"/>
    <n v="5"/>
    <b v="0"/>
    <n v="826"/>
    <n v="182"/>
    <x v="2"/>
    <s v="Cryptocurrency"/>
    <s v="English"/>
    <n v="69"/>
    <n v="4.2"/>
    <b v="0"/>
    <s v="Active"/>
    <n v="3441"/>
    <s v="Smartphone"/>
    <s v="35-44"/>
    <s v="Evening"/>
  </r>
  <r>
    <x v="93"/>
    <s v="Sue"/>
    <s v="9/11/2023"/>
    <s v="12/1/2024"/>
    <n v="15.99"/>
    <n v="29"/>
    <s v="Drama"/>
    <n v="2"/>
    <n v="4"/>
    <b v="1"/>
    <n v="450"/>
    <n v="67"/>
    <x v="3"/>
    <s v="Credit Card"/>
    <s v="German"/>
    <n v="52"/>
    <n v="3.3"/>
    <b v="0"/>
    <s v="Active"/>
    <n v="3211"/>
    <s v="Smartphone"/>
    <s v="55+"/>
    <s v="Morning"/>
  </r>
  <r>
    <x v="94"/>
    <s v="Jean"/>
    <s v="6/24/2024"/>
    <s v="12/16/2024"/>
    <n v="7.99"/>
    <n v="427"/>
    <s v="Horror"/>
    <n v="1"/>
    <n v="1"/>
    <b v="0"/>
    <n v="159"/>
    <n v="98"/>
    <x v="5"/>
    <s v="Credit Card"/>
    <s v="Spanish"/>
    <n v="66"/>
    <n v="3.3"/>
    <b v="0"/>
    <s v="Active"/>
    <n v="647"/>
    <s v="Smartphone"/>
    <s v="55+"/>
    <s v="Late Night"/>
  </r>
  <r>
    <x v="95"/>
    <s v="James"/>
    <s v="2/5/2023"/>
    <s v="12/4/2024"/>
    <n v="11.99"/>
    <n v="166"/>
    <s v="Action"/>
    <n v="5"/>
    <n v="3"/>
    <b v="0"/>
    <n v="367"/>
    <n v="198"/>
    <x v="3"/>
    <s v="Debit Card"/>
    <s v="Hindi"/>
    <n v="11"/>
    <n v="4.5999999999999996"/>
    <b v="1"/>
    <s v="Active"/>
    <n v="3751"/>
    <s v="Laptop"/>
    <s v="35-44"/>
    <s v="Afternoon"/>
  </r>
  <r>
    <x v="96"/>
    <s v="David"/>
    <s v="10/21/2023"/>
    <s v="11/26/2024"/>
    <n v="7.99"/>
    <n v="192"/>
    <s v="Comedy"/>
    <n v="1"/>
    <n v="1"/>
    <b v="0"/>
    <n v="786"/>
    <n v="140"/>
    <x v="1"/>
    <s v="Debit Card"/>
    <s v="French"/>
    <n v="95"/>
    <n v="3.4"/>
    <b v="0"/>
    <s v="Active"/>
    <n v="2925"/>
    <s v="Tablet"/>
    <s v="25-34"/>
    <s v="Late Night"/>
  </r>
  <r>
    <x v="97"/>
    <s v="Ebony"/>
    <s v="3/25/2023"/>
    <s v="12/4/2024"/>
    <n v="11.99"/>
    <n v="88"/>
    <s v="Documentary"/>
    <n v="1"/>
    <n v="6"/>
    <b v="1"/>
    <n v="962"/>
    <n v="183"/>
    <x v="4"/>
    <s v="Debit Card"/>
    <s v="English"/>
    <n v="90"/>
    <n v="5"/>
    <b v="0"/>
    <s v="Active"/>
    <n v="4646"/>
    <s v="Smart TV"/>
    <s v="55+"/>
    <s v="Late Night"/>
  </r>
  <r>
    <x v="98"/>
    <s v="Derek"/>
    <s v="8/3/2023"/>
    <s v="11/27/2024"/>
    <n v="7.99"/>
    <n v="127"/>
    <s v="Sci-Fi"/>
    <n v="2"/>
    <n v="5"/>
    <b v="0"/>
    <n v="482"/>
    <n v="5"/>
    <x v="3"/>
    <s v="Cryptocurrency"/>
    <s v="English"/>
    <n v="99"/>
    <n v="3.6"/>
    <b v="0"/>
    <s v="Active"/>
    <n v="2867"/>
    <s v="Desktop"/>
    <s v="25-34"/>
    <s v="Afternoon"/>
  </r>
  <r>
    <x v="99"/>
    <s v="John"/>
    <s v="10/28/2023"/>
    <s v="11/24/2024"/>
    <n v="7.99"/>
    <n v="327"/>
    <s v="Romance"/>
    <n v="4"/>
    <n v="3"/>
    <b v="0"/>
    <n v="451"/>
    <n v="108"/>
    <x v="2"/>
    <s v="PayPal"/>
    <s v="Spanish"/>
    <n v="91"/>
    <n v="3.2"/>
    <b v="1"/>
    <s v="Active"/>
    <n v="4131"/>
    <s v="Smart TV"/>
    <s v="25-34"/>
    <s v="Evening"/>
  </r>
  <r>
    <x v="100"/>
    <s v="Rebecca"/>
    <s v="4/15/2023"/>
    <s v="12/11/2024"/>
    <n v="7.99"/>
    <n v="10"/>
    <s v="Action"/>
    <n v="2"/>
    <n v="5"/>
    <b v="1"/>
    <n v="22"/>
    <n v="14"/>
    <x v="4"/>
    <s v="Debit Card"/>
    <s v="English"/>
    <n v="25"/>
    <n v="4.0999999999999996"/>
    <b v="1"/>
    <s v="Active"/>
    <n v="2927"/>
    <s v="Smart TV"/>
    <s v="35-44"/>
    <s v="Evening"/>
  </r>
  <r>
    <x v="101"/>
    <s v="Juan"/>
    <s v="12/19/2022"/>
    <s v="12/6/2024"/>
    <n v="11.99"/>
    <n v="181"/>
    <s v="Horror"/>
    <n v="4"/>
    <n v="2"/>
    <b v="0"/>
    <n v="848"/>
    <n v="172"/>
    <x v="3"/>
    <s v="Cryptocurrency"/>
    <s v="Mandarin"/>
    <n v="6"/>
    <n v="3.4"/>
    <b v="0"/>
    <s v="Active"/>
    <n v="3314"/>
    <s v="Smartphone"/>
    <s v="55+"/>
    <s v="Morning"/>
  </r>
  <r>
    <x v="102"/>
    <s v="Gabrielle"/>
    <s v="2/14/2024"/>
    <s v="12/12/2024"/>
    <n v="15.99"/>
    <n v="238"/>
    <s v="Action"/>
    <n v="4"/>
    <n v="2"/>
    <b v="0"/>
    <n v="524"/>
    <n v="162"/>
    <x v="0"/>
    <s v="Cryptocurrency"/>
    <s v="German"/>
    <n v="20"/>
    <n v="3"/>
    <b v="1"/>
    <s v="Active"/>
    <n v="1782"/>
    <s v="Smartphone"/>
    <s v="45-54"/>
    <s v="Morning"/>
  </r>
  <r>
    <x v="103"/>
    <s v="Nicholas"/>
    <s v="6/1/2024"/>
    <s v="11/26/2024"/>
    <n v="7.99"/>
    <n v="380"/>
    <s v="Documentary"/>
    <n v="2"/>
    <n v="3"/>
    <b v="0"/>
    <n v="76"/>
    <n v="25"/>
    <x v="5"/>
    <s v="PayPal"/>
    <s v="Hindi"/>
    <n v="95"/>
    <n v="4.2"/>
    <b v="1"/>
    <s v="Active"/>
    <n v="1938"/>
    <s v="Laptop"/>
    <s v="55+"/>
    <s v="Afternoon"/>
  </r>
  <r>
    <x v="104"/>
    <s v="Samantha"/>
    <s v="7/23/2023"/>
    <s v="11/24/2024"/>
    <n v="11.99"/>
    <n v="444"/>
    <s v="Sci-Fi"/>
    <n v="2"/>
    <n v="3"/>
    <b v="0"/>
    <n v="959"/>
    <n v="183"/>
    <x v="5"/>
    <s v="PayPal"/>
    <s v="Hindi"/>
    <n v="93"/>
    <n v="3.8"/>
    <b v="0"/>
    <s v="Active"/>
    <n v="3935"/>
    <s v="Smart TV"/>
    <s v="18-24"/>
    <s v="Afternoon"/>
  </r>
  <r>
    <x v="105"/>
    <s v="Jesse"/>
    <s v="10/30/2024"/>
    <s v="12/11/2024"/>
    <n v="7.99"/>
    <n v="83"/>
    <s v="Comedy"/>
    <n v="3"/>
    <n v="5"/>
    <b v="1"/>
    <n v="148"/>
    <n v="154"/>
    <x v="2"/>
    <s v="Credit Card"/>
    <s v="Hindi"/>
    <n v="21"/>
    <n v="3.1"/>
    <b v="0"/>
    <s v="Active"/>
    <n v="3206"/>
    <s v="Smart TV"/>
    <s v="45-54"/>
    <s v="Late Night"/>
  </r>
  <r>
    <x v="106"/>
    <s v="Aaron"/>
    <s v="12/8/2023"/>
    <s v="12/18/2024"/>
    <n v="7.99"/>
    <n v="452"/>
    <s v="Documentary"/>
    <n v="4"/>
    <n v="4"/>
    <b v="0"/>
    <n v="338"/>
    <n v="132"/>
    <x v="4"/>
    <s v="PayPal"/>
    <s v="Spanish"/>
    <n v="63"/>
    <n v="3.3"/>
    <b v="0"/>
    <s v="Active"/>
    <n v="2523"/>
    <s v="Smartphone"/>
    <s v="18-24"/>
    <s v="Late Night"/>
  </r>
  <r>
    <x v="107"/>
    <s v="Maurice"/>
    <s v="7/6/2024"/>
    <s v="12/6/2024"/>
    <n v="15.99"/>
    <n v="53"/>
    <s v="Romance"/>
    <n v="4"/>
    <n v="2"/>
    <b v="1"/>
    <n v="720"/>
    <n v="37"/>
    <x v="4"/>
    <s v="PayPal"/>
    <s v="Spanish"/>
    <n v="8"/>
    <n v="4"/>
    <b v="1"/>
    <s v="Active"/>
    <n v="2727"/>
    <s v="Laptop"/>
    <s v="55+"/>
    <s v="Evening"/>
  </r>
  <r>
    <x v="108"/>
    <s v="Lisa"/>
    <s v="6/20/2023"/>
    <s v="11/19/2024"/>
    <n v="15.99"/>
    <n v="89"/>
    <s v="Romance"/>
    <n v="5"/>
    <n v="3"/>
    <b v="0"/>
    <n v="387"/>
    <n v="81"/>
    <x v="4"/>
    <s v="PayPal"/>
    <s v="English"/>
    <n v="87"/>
    <n v="3.8"/>
    <b v="1"/>
    <s v="Active"/>
    <n v="2864"/>
    <s v="Tablet"/>
    <s v="45-54"/>
    <s v="Late Night"/>
  </r>
  <r>
    <x v="109"/>
    <s v="Melissa"/>
    <s v="3/19/2024"/>
    <s v="12/11/2024"/>
    <n v="7.99"/>
    <n v="359"/>
    <s v="Horror"/>
    <n v="5"/>
    <n v="4"/>
    <b v="0"/>
    <n v="624"/>
    <n v="107"/>
    <x v="3"/>
    <s v="Debit Card"/>
    <s v="Spanish"/>
    <n v="4"/>
    <n v="3.1"/>
    <b v="1"/>
    <s v="Active"/>
    <n v="3698"/>
    <s v="Tablet"/>
    <s v="45-54"/>
    <s v="Afternoon"/>
  </r>
  <r>
    <x v="110"/>
    <s v="Erin"/>
    <s v="2/19/2023"/>
    <s v="11/20/2024"/>
    <n v="11.99"/>
    <n v="487"/>
    <s v="Horror"/>
    <n v="1"/>
    <n v="4"/>
    <b v="0"/>
    <n v="636"/>
    <n v="66"/>
    <x v="4"/>
    <s v="PayPal"/>
    <s v="French"/>
    <n v="78"/>
    <n v="3.5"/>
    <b v="0"/>
    <s v="Active"/>
    <n v="1531"/>
    <s v="Smartphone"/>
    <s v="45-54"/>
    <s v="Morning"/>
  </r>
  <r>
    <x v="111"/>
    <s v="Dale"/>
    <s v="2/29/2024"/>
    <s v="11/21/2024"/>
    <n v="7.99"/>
    <n v="337"/>
    <s v="Comedy"/>
    <n v="5"/>
    <n v="1"/>
    <b v="1"/>
    <n v="429"/>
    <n v="190"/>
    <x v="1"/>
    <s v="Credit Card"/>
    <s v="Mandarin"/>
    <n v="88"/>
    <n v="4.8"/>
    <b v="0"/>
    <s v="Active"/>
    <n v="4884"/>
    <s v="Smartphone"/>
    <s v="35-44"/>
    <s v="Afternoon"/>
  </r>
  <r>
    <x v="112"/>
    <s v="Gregory"/>
    <s v="2/17/2023"/>
    <s v="12/4/2024"/>
    <n v="15.99"/>
    <n v="427"/>
    <s v="Horror"/>
    <n v="5"/>
    <n v="3"/>
    <b v="0"/>
    <n v="832"/>
    <n v="103"/>
    <x v="4"/>
    <s v="Cryptocurrency"/>
    <s v="Mandarin"/>
    <n v="79"/>
    <n v="3.3"/>
    <b v="0"/>
    <s v="Active"/>
    <n v="3633"/>
    <s v="Smartphone"/>
    <s v="25-34"/>
    <s v="Evening"/>
  </r>
  <r>
    <x v="113"/>
    <s v="Sarah"/>
    <s v="8/6/2023"/>
    <s v="11/26/2024"/>
    <n v="7.99"/>
    <n v="397"/>
    <s v="Documentary"/>
    <n v="4"/>
    <n v="4"/>
    <b v="1"/>
    <n v="63"/>
    <n v="126"/>
    <x v="5"/>
    <s v="Debit Card"/>
    <s v="Mandarin"/>
    <n v="77"/>
    <n v="3.9"/>
    <b v="1"/>
    <s v="Active"/>
    <n v="4719"/>
    <s v="Smartphone"/>
    <s v="25-34"/>
    <s v="Afternoon"/>
  </r>
  <r>
    <x v="114"/>
    <s v="Carmen"/>
    <s v="12/21/2022"/>
    <s v="11/28/2024"/>
    <n v="15.99"/>
    <n v="200"/>
    <s v="Horror"/>
    <n v="4"/>
    <n v="1"/>
    <b v="0"/>
    <n v="52"/>
    <n v="8"/>
    <x v="6"/>
    <s v="Credit Card"/>
    <s v="French"/>
    <n v="17"/>
    <n v="3.2"/>
    <b v="1"/>
    <s v="Active"/>
    <n v="3161"/>
    <s v="Smart TV"/>
    <s v="45-54"/>
    <s v="Morning"/>
  </r>
  <r>
    <x v="115"/>
    <s v="April"/>
    <s v="3/3/2024"/>
    <s v="11/26/2024"/>
    <n v="11.99"/>
    <n v="464"/>
    <s v="Drama"/>
    <n v="2"/>
    <n v="3"/>
    <b v="1"/>
    <n v="909"/>
    <n v="165"/>
    <x v="5"/>
    <s v="Cryptocurrency"/>
    <s v="Spanish"/>
    <n v="28"/>
    <n v="3.6"/>
    <b v="1"/>
    <s v="Active"/>
    <n v="3607"/>
    <s v="Desktop"/>
    <s v="18-24"/>
    <s v="Evening"/>
  </r>
  <r>
    <x v="116"/>
    <s v="Anthony"/>
    <s v="4/13/2023"/>
    <s v="12/2/2024"/>
    <n v="15.99"/>
    <n v="495"/>
    <s v="Documentary"/>
    <n v="1"/>
    <n v="3"/>
    <b v="0"/>
    <n v="704"/>
    <n v="53"/>
    <x v="2"/>
    <s v="Credit Card"/>
    <s v="English"/>
    <n v="94"/>
    <n v="3.4"/>
    <b v="0"/>
    <s v="Active"/>
    <n v="944"/>
    <s v="Tablet"/>
    <s v="55+"/>
    <s v="Evening"/>
  </r>
  <r>
    <x v="117"/>
    <s v="Brett"/>
    <s v="2/11/2024"/>
    <s v="12/16/2024"/>
    <n v="7.99"/>
    <n v="286"/>
    <s v="Drama"/>
    <n v="5"/>
    <n v="4"/>
    <b v="0"/>
    <n v="751"/>
    <n v="103"/>
    <x v="2"/>
    <s v="Cryptocurrency"/>
    <s v="French"/>
    <n v="33"/>
    <n v="3.6"/>
    <b v="0"/>
    <s v="Active"/>
    <n v="2757"/>
    <s v="Smart TV"/>
    <s v="55+"/>
    <s v="Late Night"/>
  </r>
  <r>
    <x v="118"/>
    <s v="Matthew"/>
    <s v="9/26/2024"/>
    <s v="12/14/2024"/>
    <n v="7.99"/>
    <n v="446"/>
    <s v="Drama"/>
    <n v="3"/>
    <n v="6"/>
    <b v="0"/>
    <n v="185"/>
    <n v="134"/>
    <x v="0"/>
    <s v="Credit Card"/>
    <s v="Spanish"/>
    <n v="18"/>
    <n v="3.3"/>
    <b v="0"/>
    <s v="Active"/>
    <n v="727"/>
    <s v="Smartphone"/>
    <s v="45-54"/>
    <s v="Morning"/>
  </r>
  <r>
    <x v="119"/>
    <s v="Lisa"/>
    <s v="10/1/2023"/>
    <s v="11/22/2024"/>
    <n v="11.99"/>
    <n v="342"/>
    <s v="Comedy"/>
    <n v="2"/>
    <n v="2"/>
    <b v="0"/>
    <n v="503"/>
    <n v="6"/>
    <x v="6"/>
    <s v="PayPal"/>
    <s v="French"/>
    <n v="23"/>
    <n v="3.2"/>
    <b v="1"/>
    <s v="Active"/>
    <n v="3496"/>
    <s v="Laptop"/>
    <s v="45-54"/>
    <s v="Afternoon"/>
  </r>
  <r>
    <x v="120"/>
    <s v="Carly"/>
    <s v="12/17/2024"/>
    <s v="12/9/2024"/>
    <n v="11.99"/>
    <n v="396"/>
    <s v="Sci-Fi"/>
    <n v="5"/>
    <n v="5"/>
    <b v="1"/>
    <n v="549"/>
    <n v="35"/>
    <x v="1"/>
    <s v="PayPal"/>
    <s v="German"/>
    <n v="66"/>
    <n v="3.6"/>
    <b v="1"/>
    <s v="Active"/>
    <n v="4293"/>
    <s v="Laptop"/>
    <s v="55+"/>
    <s v="Morning"/>
  </r>
  <r>
    <x v="121"/>
    <s v="Dennis"/>
    <s v="9/17/2024"/>
    <s v="12/11/2024"/>
    <n v="11.99"/>
    <n v="491"/>
    <s v="Romance"/>
    <n v="1"/>
    <n v="6"/>
    <b v="1"/>
    <n v="434"/>
    <n v="182"/>
    <x v="5"/>
    <s v="Cryptocurrency"/>
    <s v="Spanish"/>
    <n v="24"/>
    <n v="4.0999999999999996"/>
    <b v="0"/>
    <s v="Active"/>
    <n v="1357"/>
    <s v="Tablet"/>
    <s v="45-54"/>
    <s v="Late Night"/>
  </r>
  <r>
    <x v="122"/>
    <s v="Alexandra"/>
    <s v="4/2/2023"/>
    <s v="12/14/2024"/>
    <n v="15.99"/>
    <n v="239"/>
    <s v="Sci-Fi"/>
    <n v="4"/>
    <n v="6"/>
    <b v="0"/>
    <n v="832"/>
    <n v="134"/>
    <x v="4"/>
    <s v="Cryptocurrency"/>
    <s v="Spanish"/>
    <n v="99"/>
    <n v="4.5999999999999996"/>
    <b v="1"/>
    <s v="Active"/>
    <n v="3596"/>
    <s v="Desktop"/>
    <s v="18-24"/>
    <s v="Morning"/>
  </r>
  <r>
    <x v="123"/>
    <s v="Michael"/>
    <s v="4/26/2023"/>
    <s v="11/24/2024"/>
    <n v="15.99"/>
    <n v="106"/>
    <s v="Romance"/>
    <n v="3"/>
    <n v="3"/>
    <b v="1"/>
    <n v="377"/>
    <n v="31"/>
    <x v="5"/>
    <s v="Credit Card"/>
    <s v="English"/>
    <n v="85"/>
    <n v="3.5"/>
    <b v="1"/>
    <s v="Active"/>
    <n v="613"/>
    <s v="Desktop"/>
    <s v="55+"/>
    <s v="Late Night"/>
  </r>
  <r>
    <x v="124"/>
    <s v="Ryan"/>
    <s v="7/11/2024"/>
    <s v="11/22/2024"/>
    <n v="11.99"/>
    <n v="388"/>
    <s v="Horror"/>
    <n v="5"/>
    <n v="4"/>
    <b v="1"/>
    <n v="380"/>
    <n v="125"/>
    <x v="4"/>
    <s v="PayPal"/>
    <s v="German"/>
    <n v="14"/>
    <n v="3.2"/>
    <b v="0"/>
    <s v="Active"/>
    <n v="2381"/>
    <s v="Tablet"/>
    <s v="25-34"/>
    <s v="Afternoon"/>
  </r>
  <r>
    <x v="125"/>
    <s v="Tony"/>
    <s v="1/20/2024"/>
    <s v="12/8/2024"/>
    <n v="15.99"/>
    <n v="452"/>
    <s v="Drama"/>
    <n v="2"/>
    <n v="5"/>
    <b v="0"/>
    <n v="315"/>
    <n v="118"/>
    <x v="3"/>
    <s v="Cryptocurrency"/>
    <s v="Spanish"/>
    <n v="28"/>
    <n v="3"/>
    <b v="1"/>
    <s v="Active"/>
    <n v="2159"/>
    <s v="Desktop"/>
    <s v="45-54"/>
    <s v="Morning"/>
  </r>
  <r>
    <x v="126"/>
    <s v="Daniel"/>
    <s v="11/18/2024"/>
    <s v="12/2/2024"/>
    <n v="15.99"/>
    <n v="368"/>
    <s v="Sci-Fi"/>
    <n v="4"/>
    <n v="4"/>
    <b v="1"/>
    <n v="968"/>
    <n v="24"/>
    <x v="4"/>
    <s v="Debit Card"/>
    <s v="Mandarin"/>
    <n v="30"/>
    <n v="3"/>
    <b v="1"/>
    <s v="Active"/>
    <n v="119"/>
    <s v="Tablet"/>
    <s v="55+"/>
    <s v="Late Night"/>
  </r>
  <r>
    <x v="127"/>
    <s v="Melissa"/>
    <s v="6/17/2023"/>
    <s v="11/27/2024"/>
    <n v="15.99"/>
    <n v="325"/>
    <s v="Action"/>
    <n v="2"/>
    <n v="5"/>
    <b v="1"/>
    <n v="757"/>
    <n v="35"/>
    <x v="2"/>
    <s v="Credit Card"/>
    <s v="Mandarin"/>
    <n v="81"/>
    <n v="4.5999999999999996"/>
    <b v="0"/>
    <s v="Active"/>
    <n v="2798"/>
    <s v="Smartphone"/>
    <s v="25-34"/>
    <s v="Late Night"/>
  </r>
  <r>
    <x v="128"/>
    <s v="Jacob"/>
    <s v="3/7/2023"/>
    <s v="12/6/2024"/>
    <n v="11.99"/>
    <n v="42"/>
    <s v="Sci-Fi"/>
    <n v="4"/>
    <n v="2"/>
    <b v="0"/>
    <n v="560"/>
    <n v="98"/>
    <x v="6"/>
    <s v="Debit Card"/>
    <s v="Mandarin"/>
    <n v="90"/>
    <n v="3.8"/>
    <b v="0"/>
    <s v="Active"/>
    <n v="496"/>
    <s v="Laptop"/>
    <s v="18-24"/>
    <s v="Afternoon"/>
  </r>
  <r>
    <x v="129"/>
    <s v="Jennifer"/>
    <s v="10/3/2023"/>
    <s v="12/11/2024"/>
    <n v="11.99"/>
    <n v="344"/>
    <s v="Horror"/>
    <n v="3"/>
    <n v="1"/>
    <b v="0"/>
    <n v="456"/>
    <n v="196"/>
    <x v="6"/>
    <s v="Credit Card"/>
    <s v="Mandarin"/>
    <n v="83"/>
    <n v="5"/>
    <b v="0"/>
    <s v="Active"/>
    <n v="3599"/>
    <s v="Desktop"/>
    <s v="45-54"/>
    <s v="Evening"/>
  </r>
  <r>
    <x v="130"/>
    <s v="Carolyn"/>
    <s v="12/14/2024"/>
    <s v="11/23/2024"/>
    <n v="15.99"/>
    <n v="77"/>
    <s v="Drama"/>
    <n v="5"/>
    <n v="3"/>
    <b v="0"/>
    <n v="780"/>
    <n v="138"/>
    <x v="3"/>
    <s v="Cryptocurrency"/>
    <s v="French"/>
    <n v="66"/>
    <n v="3.4"/>
    <b v="0"/>
    <s v="Active"/>
    <n v="1752"/>
    <s v="Tablet"/>
    <s v="18-24"/>
    <s v="Afternoon"/>
  </r>
  <r>
    <x v="131"/>
    <s v="Patrick"/>
    <s v="11/14/2024"/>
    <s v="11/28/2024"/>
    <n v="7.99"/>
    <n v="237"/>
    <s v="Comedy"/>
    <n v="5"/>
    <n v="3"/>
    <b v="1"/>
    <n v="168"/>
    <n v="18"/>
    <x v="4"/>
    <s v="Cryptocurrency"/>
    <s v="Mandarin"/>
    <n v="32"/>
    <n v="3.5"/>
    <b v="1"/>
    <s v="Active"/>
    <n v="3633"/>
    <s v="Laptop"/>
    <s v="25-34"/>
    <s v="Evening"/>
  </r>
  <r>
    <x v="132"/>
    <s v="Sabrina"/>
    <s v="2/8/2023"/>
    <s v="12/6/2024"/>
    <n v="11.99"/>
    <n v="480"/>
    <s v="Sci-Fi"/>
    <n v="1"/>
    <n v="2"/>
    <b v="1"/>
    <n v="350"/>
    <n v="122"/>
    <x v="6"/>
    <s v="PayPal"/>
    <s v="Spanish"/>
    <n v="59"/>
    <n v="4.5999999999999996"/>
    <b v="0"/>
    <s v="Active"/>
    <n v="3568"/>
    <s v="Desktop"/>
    <s v="35-44"/>
    <s v="Late Night"/>
  </r>
  <r>
    <x v="133"/>
    <s v="Denise"/>
    <s v="9/1/2023"/>
    <s v="11/25/2024"/>
    <n v="15.99"/>
    <n v="152"/>
    <s v="Horror"/>
    <n v="1"/>
    <n v="3"/>
    <b v="0"/>
    <n v="341"/>
    <n v="193"/>
    <x v="2"/>
    <s v="Credit Card"/>
    <s v="Mandarin"/>
    <n v="95"/>
    <n v="3.7"/>
    <b v="0"/>
    <s v="Active"/>
    <n v="4361"/>
    <s v="Smartphone"/>
    <s v="45-54"/>
    <s v="Afternoon"/>
  </r>
  <r>
    <x v="134"/>
    <s v="Cassandra"/>
    <s v="10/15/2024"/>
    <s v="11/24/2024"/>
    <n v="11.99"/>
    <n v="308"/>
    <s v="Drama"/>
    <n v="2"/>
    <n v="3"/>
    <b v="0"/>
    <n v="392"/>
    <n v="151"/>
    <x v="1"/>
    <s v="Debit Card"/>
    <s v="German"/>
    <n v="27"/>
    <n v="4.2"/>
    <b v="1"/>
    <s v="Active"/>
    <n v="1176"/>
    <s v="Smartphone"/>
    <s v="18-24"/>
    <s v="Evening"/>
  </r>
  <r>
    <x v="135"/>
    <s v="Elizabeth"/>
    <s v="5/30/2024"/>
    <s v="11/27/2024"/>
    <n v="7.99"/>
    <n v="14"/>
    <s v="Drama"/>
    <n v="5"/>
    <n v="5"/>
    <b v="1"/>
    <n v="95"/>
    <n v="158"/>
    <x v="4"/>
    <s v="Credit Card"/>
    <s v="Hindi"/>
    <n v="49"/>
    <n v="3.9"/>
    <b v="0"/>
    <s v="Active"/>
    <n v="1849"/>
    <s v="Tablet"/>
    <s v="18-24"/>
    <s v="Evening"/>
  </r>
  <r>
    <x v="136"/>
    <s v="Dustin"/>
    <s v="1/23/2023"/>
    <s v="11/20/2024"/>
    <n v="11.99"/>
    <n v="233"/>
    <s v="Drama"/>
    <n v="5"/>
    <n v="6"/>
    <b v="1"/>
    <n v="186"/>
    <n v="129"/>
    <x v="3"/>
    <s v="Debit Card"/>
    <s v="Hindi"/>
    <n v="38"/>
    <n v="4"/>
    <b v="1"/>
    <s v="Active"/>
    <n v="3953"/>
    <s v="Laptop"/>
    <s v="35-44"/>
    <s v="Evening"/>
  </r>
  <r>
    <x v="137"/>
    <s v="Mary"/>
    <s v="2/16/2024"/>
    <s v="12/11/2024"/>
    <n v="7.99"/>
    <n v="169"/>
    <s v="Documentary"/>
    <n v="1"/>
    <n v="5"/>
    <b v="0"/>
    <n v="543"/>
    <n v="111"/>
    <x v="5"/>
    <s v="PayPal"/>
    <s v="French"/>
    <n v="28"/>
    <n v="3.7"/>
    <b v="0"/>
    <s v="Active"/>
    <n v="3277"/>
    <s v="Smart TV"/>
    <s v="55+"/>
    <s v="Evening"/>
  </r>
  <r>
    <x v="138"/>
    <s v="Crystal"/>
    <s v="12/18/2023"/>
    <s v="11/23/2024"/>
    <n v="7.99"/>
    <n v="358"/>
    <s v="Action"/>
    <n v="2"/>
    <n v="3"/>
    <b v="1"/>
    <n v="858"/>
    <n v="65"/>
    <x v="5"/>
    <s v="Debit Card"/>
    <s v="Mandarin"/>
    <n v="5"/>
    <n v="4.5999999999999996"/>
    <b v="1"/>
    <s v="Active"/>
    <n v="1572"/>
    <s v="Laptop"/>
    <s v="45-54"/>
    <s v="Afternoon"/>
  </r>
  <r>
    <x v="139"/>
    <s v="Gregory"/>
    <s v="11/24/2023"/>
    <s v="12/11/2024"/>
    <n v="11.99"/>
    <n v="404"/>
    <s v="Drama"/>
    <n v="4"/>
    <n v="6"/>
    <b v="0"/>
    <n v="906"/>
    <n v="43"/>
    <x v="3"/>
    <s v="PayPal"/>
    <s v="German"/>
    <n v="59"/>
    <n v="4.9000000000000004"/>
    <b v="1"/>
    <s v="Active"/>
    <n v="2676"/>
    <s v="Tablet"/>
    <s v="25-34"/>
    <s v="Morning"/>
  </r>
  <r>
    <x v="140"/>
    <s v="Barbara"/>
    <s v="2/2/2024"/>
    <s v="12/11/2024"/>
    <n v="15.99"/>
    <n v="131"/>
    <s v="Comedy"/>
    <n v="5"/>
    <n v="3"/>
    <b v="1"/>
    <n v="808"/>
    <n v="48"/>
    <x v="2"/>
    <s v="PayPal"/>
    <s v="Hindi"/>
    <n v="55"/>
    <n v="3.3"/>
    <b v="1"/>
    <s v="Active"/>
    <n v="3053"/>
    <s v="Smart TV"/>
    <s v="55+"/>
    <s v="Afternoon"/>
  </r>
  <r>
    <x v="141"/>
    <s v="Michael"/>
    <s v="7/20/2024"/>
    <s v="11/23/2024"/>
    <n v="11.99"/>
    <n v="32"/>
    <s v="Drama"/>
    <n v="1"/>
    <n v="6"/>
    <b v="1"/>
    <n v="84"/>
    <n v="73"/>
    <x v="5"/>
    <s v="Cryptocurrency"/>
    <s v="Hindi"/>
    <n v="59"/>
    <n v="3.6"/>
    <b v="1"/>
    <s v="Active"/>
    <n v="2620"/>
    <s v="Desktop"/>
    <s v="35-44"/>
    <s v="Morning"/>
  </r>
  <r>
    <x v="142"/>
    <s v="Kathryn"/>
    <s v="11/21/2024"/>
    <s v="12/7/2024"/>
    <n v="7.99"/>
    <n v="478"/>
    <s v="Action"/>
    <n v="5"/>
    <n v="3"/>
    <b v="1"/>
    <n v="780"/>
    <n v="78"/>
    <x v="2"/>
    <s v="PayPal"/>
    <s v="Spanish"/>
    <n v="66"/>
    <n v="4"/>
    <b v="0"/>
    <s v="Active"/>
    <n v="4068"/>
    <s v="Smart TV"/>
    <s v="35-44"/>
    <s v="Morning"/>
  </r>
  <r>
    <x v="143"/>
    <s v="Brett"/>
    <s v="10/20/2024"/>
    <s v="12/16/2024"/>
    <n v="11.99"/>
    <n v="88"/>
    <s v="Sci-Fi"/>
    <n v="3"/>
    <n v="1"/>
    <b v="0"/>
    <n v="247"/>
    <n v="30"/>
    <x v="2"/>
    <s v="Debit Card"/>
    <s v="Mandarin"/>
    <n v="46"/>
    <n v="4.7"/>
    <b v="1"/>
    <s v="Active"/>
    <n v="172"/>
    <s v="Tablet"/>
    <s v="25-34"/>
    <s v="Morning"/>
  </r>
  <r>
    <x v="144"/>
    <s v="Christopher"/>
    <s v="2/11/2024"/>
    <s v="11/27/2024"/>
    <n v="11.99"/>
    <n v="395"/>
    <s v="Sci-Fi"/>
    <n v="4"/>
    <n v="4"/>
    <b v="0"/>
    <n v="190"/>
    <n v="105"/>
    <x v="6"/>
    <s v="Credit Card"/>
    <s v="German"/>
    <n v="67"/>
    <n v="4.0999999999999996"/>
    <b v="0"/>
    <s v="Active"/>
    <n v="1040"/>
    <s v="Smartphone"/>
    <s v="45-54"/>
    <s v="Evening"/>
  </r>
  <r>
    <x v="145"/>
    <s v="Jeremy"/>
    <s v="3/19/2023"/>
    <s v="11/20/2024"/>
    <n v="11.99"/>
    <n v="385"/>
    <s v="Drama"/>
    <n v="4"/>
    <n v="1"/>
    <b v="1"/>
    <n v="390"/>
    <n v="163"/>
    <x v="4"/>
    <s v="Cryptocurrency"/>
    <s v="French"/>
    <n v="43"/>
    <n v="3.3"/>
    <b v="0"/>
    <s v="Active"/>
    <n v="3574"/>
    <s v="Smart TV"/>
    <s v="25-34"/>
    <s v="Afternoon"/>
  </r>
  <r>
    <x v="146"/>
    <s v="Martin"/>
    <s v="5/3/2023"/>
    <s v="11/27/2024"/>
    <n v="11.99"/>
    <n v="280"/>
    <s v="Sci-Fi"/>
    <n v="4"/>
    <n v="5"/>
    <b v="1"/>
    <n v="203"/>
    <n v="50"/>
    <x v="6"/>
    <s v="PayPal"/>
    <s v="Spanish"/>
    <n v="12"/>
    <n v="3.4"/>
    <b v="1"/>
    <s v="Active"/>
    <n v="3659"/>
    <s v="Smartphone"/>
    <s v="25-34"/>
    <s v="Morning"/>
  </r>
  <r>
    <x v="147"/>
    <s v="Taylor"/>
    <s v="9/20/2023"/>
    <s v="12/9/2024"/>
    <n v="15.99"/>
    <n v="164"/>
    <s v="Action"/>
    <n v="3"/>
    <n v="5"/>
    <b v="0"/>
    <n v="161"/>
    <n v="77"/>
    <x v="4"/>
    <s v="Cryptocurrency"/>
    <s v="German"/>
    <n v="97"/>
    <n v="3.7"/>
    <b v="1"/>
    <s v="Active"/>
    <n v="1991"/>
    <s v="Laptop"/>
    <s v="45-54"/>
    <s v="Late Night"/>
  </r>
  <r>
    <x v="148"/>
    <s v="Vickie"/>
    <s v="12/12/2024"/>
    <s v="11/22/2024"/>
    <n v="11.99"/>
    <n v="433"/>
    <s v="Horror"/>
    <n v="5"/>
    <n v="4"/>
    <b v="0"/>
    <n v="350"/>
    <n v="2"/>
    <x v="5"/>
    <s v="Cryptocurrency"/>
    <s v="Spanish"/>
    <n v="41"/>
    <n v="3.1"/>
    <b v="1"/>
    <s v="Active"/>
    <n v="2043"/>
    <s v="Smartphone"/>
    <s v="35-44"/>
    <s v="Late Night"/>
  </r>
  <r>
    <x v="149"/>
    <s v="Betty"/>
    <s v="1/12/2024"/>
    <s v="11/28/2024"/>
    <n v="7.99"/>
    <n v="460"/>
    <s v="Comedy"/>
    <n v="3"/>
    <n v="5"/>
    <b v="0"/>
    <n v="26"/>
    <n v="2"/>
    <x v="6"/>
    <s v="PayPal"/>
    <s v="German"/>
    <n v="39"/>
    <n v="4.8"/>
    <b v="0"/>
    <s v="Active"/>
    <n v="882"/>
    <s v="Smartphone"/>
    <s v="45-54"/>
    <s v="Late Night"/>
  </r>
  <r>
    <x v="150"/>
    <s v="James"/>
    <s v="12/25/2022"/>
    <s v="12/4/2024"/>
    <n v="7.99"/>
    <n v="374"/>
    <s v="Comedy"/>
    <n v="1"/>
    <n v="3"/>
    <b v="1"/>
    <n v="819"/>
    <n v="18"/>
    <x v="5"/>
    <s v="Debit Card"/>
    <s v="Hindi"/>
    <n v="12"/>
    <n v="3.4"/>
    <b v="1"/>
    <s v="Active"/>
    <n v="4243"/>
    <s v="Laptop"/>
    <s v="25-34"/>
    <s v="Morning"/>
  </r>
  <r>
    <x v="151"/>
    <s v="Brittany"/>
    <s v="2/20/2023"/>
    <s v="12/11/2024"/>
    <n v="11.99"/>
    <n v="147"/>
    <s v="Romance"/>
    <n v="5"/>
    <n v="4"/>
    <b v="0"/>
    <n v="27"/>
    <n v="175"/>
    <x v="5"/>
    <s v="PayPal"/>
    <s v="Hindi"/>
    <n v="78"/>
    <n v="4"/>
    <b v="1"/>
    <s v="Active"/>
    <n v="2218"/>
    <s v="Desktop"/>
    <s v="45-54"/>
    <s v="Afternoon"/>
  </r>
  <r>
    <x v="152"/>
    <s v="John"/>
    <s v="12/1/2024"/>
    <s v="12/4/2024"/>
    <n v="11.99"/>
    <n v="129"/>
    <s v="Horror"/>
    <n v="4"/>
    <n v="6"/>
    <b v="0"/>
    <n v="543"/>
    <n v="126"/>
    <x v="2"/>
    <s v="Debit Card"/>
    <s v="Mandarin"/>
    <n v="95"/>
    <n v="3.4"/>
    <b v="1"/>
    <s v="Active"/>
    <n v="97"/>
    <s v="Smartphone"/>
    <s v="35-44"/>
    <s v="Late Night"/>
  </r>
  <r>
    <x v="153"/>
    <s v="Destiny"/>
    <s v="11/24/2024"/>
    <s v="12/14/2024"/>
    <n v="15.99"/>
    <n v="217"/>
    <s v="Action"/>
    <n v="2"/>
    <n v="2"/>
    <b v="1"/>
    <n v="872"/>
    <n v="8"/>
    <x v="1"/>
    <s v="Cryptocurrency"/>
    <s v="French"/>
    <n v="51"/>
    <n v="3.6"/>
    <b v="1"/>
    <s v="Active"/>
    <n v="4928"/>
    <s v="Laptop"/>
    <s v="35-44"/>
    <s v="Late Night"/>
  </r>
  <r>
    <x v="154"/>
    <s v="Amanda"/>
    <s v="5/12/2023"/>
    <s v="11/19/2024"/>
    <n v="7.99"/>
    <n v="426"/>
    <s v="Drama"/>
    <n v="4"/>
    <n v="1"/>
    <b v="0"/>
    <n v="606"/>
    <n v="135"/>
    <x v="0"/>
    <s v="PayPal"/>
    <s v="German"/>
    <n v="50"/>
    <n v="3.8"/>
    <b v="1"/>
    <s v="Active"/>
    <n v="1982"/>
    <s v="Desktop"/>
    <s v="55+"/>
    <s v="Late Night"/>
  </r>
  <r>
    <x v="155"/>
    <s v="Stephen"/>
    <s v="2/23/2023"/>
    <s v="12/1/2024"/>
    <n v="15.99"/>
    <n v="81"/>
    <s v="Drama"/>
    <n v="3"/>
    <n v="5"/>
    <b v="0"/>
    <n v="394"/>
    <n v="168"/>
    <x v="1"/>
    <s v="Cryptocurrency"/>
    <s v="Mandarin"/>
    <n v="21"/>
    <n v="4.7"/>
    <b v="1"/>
    <s v="Active"/>
    <n v="510"/>
    <s v="Smart TV"/>
    <s v="18-24"/>
    <s v="Late Night"/>
  </r>
  <r>
    <x v="156"/>
    <s v="Dawn"/>
    <s v="5/5/2023"/>
    <s v="11/28/2024"/>
    <n v="7.99"/>
    <n v="296"/>
    <s v="Romance"/>
    <n v="3"/>
    <n v="2"/>
    <b v="1"/>
    <n v="411"/>
    <n v="96"/>
    <x v="0"/>
    <s v="Cryptocurrency"/>
    <s v="English"/>
    <n v="1"/>
    <n v="3.1"/>
    <b v="0"/>
    <s v="Active"/>
    <n v="2508"/>
    <s v="Tablet"/>
    <s v="18-24"/>
    <s v="Evening"/>
  </r>
  <r>
    <x v="157"/>
    <s v="Jonathan"/>
    <s v="9/5/2023"/>
    <s v="11/29/2024"/>
    <n v="15.99"/>
    <n v="466"/>
    <s v="Sci-Fi"/>
    <n v="3"/>
    <n v="2"/>
    <b v="0"/>
    <n v="977"/>
    <n v="94"/>
    <x v="6"/>
    <s v="Cryptocurrency"/>
    <s v="Mandarin"/>
    <n v="67"/>
    <n v="3.6"/>
    <b v="1"/>
    <s v="Active"/>
    <n v="4004"/>
    <s v="Smartphone"/>
    <s v="35-44"/>
    <s v="Afternoon"/>
  </r>
  <r>
    <x v="158"/>
    <s v="Amy"/>
    <s v="12/19/2023"/>
    <s v="11/27/2024"/>
    <n v="11.99"/>
    <n v="424"/>
    <s v="Horror"/>
    <n v="5"/>
    <n v="2"/>
    <b v="0"/>
    <n v="406"/>
    <n v="150"/>
    <x v="1"/>
    <s v="Debit Card"/>
    <s v="Spanish"/>
    <n v="50"/>
    <n v="3.5"/>
    <b v="0"/>
    <s v="Active"/>
    <n v="494"/>
    <s v="Smart TV"/>
    <s v="25-34"/>
    <s v="Late Night"/>
  </r>
  <r>
    <x v="159"/>
    <s v="Paul"/>
    <s v="10/17/2024"/>
    <s v="12/3/2024"/>
    <n v="15.99"/>
    <n v="233"/>
    <s v="Sci-Fi"/>
    <n v="2"/>
    <n v="5"/>
    <b v="1"/>
    <n v="781"/>
    <n v="23"/>
    <x v="6"/>
    <s v="Credit Card"/>
    <s v="Hindi"/>
    <n v="89"/>
    <n v="3.3"/>
    <b v="0"/>
    <s v="Active"/>
    <n v="460"/>
    <s v="Tablet"/>
    <s v="45-54"/>
    <s v="Morning"/>
  </r>
  <r>
    <x v="160"/>
    <s v="Kenneth"/>
    <s v="8/11/2024"/>
    <s v="11/27/2024"/>
    <n v="11.99"/>
    <n v="413"/>
    <s v="Comedy"/>
    <n v="1"/>
    <n v="6"/>
    <b v="1"/>
    <n v="330"/>
    <n v="63"/>
    <x v="0"/>
    <s v="PayPal"/>
    <s v="French"/>
    <n v="50"/>
    <n v="4.0999999999999996"/>
    <b v="1"/>
    <s v="Active"/>
    <n v="1416"/>
    <s v="Smart TV"/>
    <s v="45-54"/>
    <s v="Late Night"/>
  </r>
  <r>
    <x v="161"/>
    <s v="Jamie"/>
    <s v="9/30/2024"/>
    <s v="11/19/2024"/>
    <n v="7.99"/>
    <n v="278"/>
    <s v="Action"/>
    <n v="1"/>
    <n v="5"/>
    <b v="1"/>
    <n v="163"/>
    <n v="88"/>
    <x v="4"/>
    <s v="PayPal"/>
    <s v="Mandarin"/>
    <n v="62"/>
    <n v="3.2"/>
    <b v="0"/>
    <s v="Active"/>
    <n v="4798"/>
    <s v="Smartphone"/>
    <s v="45-54"/>
    <s v="Afternoon"/>
  </r>
  <r>
    <x v="162"/>
    <s v="Bruce"/>
    <s v="12/30/2022"/>
    <s v="12/4/2024"/>
    <n v="11.99"/>
    <n v="351"/>
    <s v="Horror"/>
    <n v="1"/>
    <n v="1"/>
    <b v="1"/>
    <n v="80"/>
    <n v="70"/>
    <x v="0"/>
    <s v="Credit Card"/>
    <s v="German"/>
    <n v="54"/>
    <n v="4.5"/>
    <b v="1"/>
    <s v="Active"/>
    <n v="732"/>
    <s v="Tablet"/>
    <s v="35-44"/>
    <s v="Evening"/>
  </r>
  <r>
    <x v="163"/>
    <s v="Kevin"/>
    <s v="4/4/2024"/>
    <s v="12/6/2024"/>
    <n v="11.99"/>
    <n v="354"/>
    <s v="Romance"/>
    <n v="1"/>
    <n v="3"/>
    <b v="0"/>
    <n v="885"/>
    <n v="65"/>
    <x v="2"/>
    <s v="Credit Card"/>
    <s v="English"/>
    <n v="70"/>
    <n v="4.7"/>
    <b v="0"/>
    <s v="Active"/>
    <n v="4008"/>
    <s v="Smart TV"/>
    <s v="18-24"/>
    <s v="Afternoon"/>
  </r>
  <r>
    <x v="164"/>
    <s v="Jamie"/>
    <s v="3/6/2023"/>
    <s v="12/4/2024"/>
    <n v="11.99"/>
    <n v="192"/>
    <s v="Comedy"/>
    <n v="5"/>
    <n v="4"/>
    <b v="0"/>
    <n v="123"/>
    <n v="34"/>
    <x v="3"/>
    <s v="Cryptocurrency"/>
    <s v="English"/>
    <n v="73"/>
    <n v="3.8"/>
    <b v="1"/>
    <s v="Active"/>
    <n v="4868"/>
    <s v="Tablet"/>
    <s v="45-54"/>
    <s v="Morning"/>
  </r>
  <r>
    <x v="165"/>
    <s v="Andrew"/>
    <s v="2/19/2023"/>
    <s v="12/18/2024"/>
    <n v="7.99"/>
    <n v="176"/>
    <s v="Documentary"/>
    <n v="4"/>
    <n v="6"/>
    <b v="1"/>
    <n v="830"/>
    <n v="74"/>
    <x v="2"/>
    <s v="PayPal"/>
    <s v="German"/>
    <n v="66"/>
    <n v="3.5"/>
    <b v="1"/>
    <s v="Active"/>
    <n v="2600"/>
    <s v="Tablet"/>
    <s v="35-44"/>
    <s v="Evening"/>
  </r>
  <r>
    <x v="166"/>
    <s v="Brandon"/>
    <s v="10/18/2023"/>
    <s v="12/18/2024"/>
    <n v="7.99"/>
    <n v="482"/>
    <s v="Comedy"/>
    <n v="1"/>
    <n v="4"/>
    <b v="1"/>
    <n v="770"/>
    <n v="129"/>
    <x v="1"/>
    <s v="PayPal"/>
    <s v="Mandarin"/>
    <n v="0"/>
    <n v="3.7"/>
    <b v="1"/>
    <s v="Active"/>
    <n v="3247"/>
    <s v="Laptop"/>
    <s v="25-34"/>
    <s v="Morning"/>
  </r>
  <r>
    <x v="167"/>
    <s v="Ryan"/>
    <s v="6/17/2024"/>
    <s v="12/4/2024"/>
    <n v="7.99"/>
    <n v="87"/>
    <s v="Drama"/>
    <n v="3"/>
    <n v="5"/>
    <b v="1"/>
    <n v="753"/>
    <n v="181"/>
    <x v="2"/>
    <s v="Debit Card"/>
    <s v="Hindi"/>
    <n v="51"/>
    <n v="3.1"/>
    <b v="1"/>
    <s v="Active"/>
    <n v="941"/>
    <s v="Smartphone"/>
    <s v="18-24"/>
    <s v="Afternoon"/>
  </r>
  <r>
    <x v="168"/>
    <s v="Steven"/>
    <s v="6/18/2024"/>
    <s v="12/7/2024"/>
    <n v="11.99"/>
    <n v="163"/>
    <s v="Drama"/>
    <n v="5"/>
    <n v="1"/>
    <b v="1"/>
    <n v="38"/>
    <n v="53"/>
    <x v="4"/>
    <s v="Debit Card"/>
    <s v="English"/>
    <n v="37"/>
    <n v="4.5999999999999996"/>
    <b v="0"/>
    <s v="Active"/>
    <n v="1934"/>
    <s v="Smartphone"/>
    <s v="35-44"/>
    <s v="Evening"/>
  </r>
  <r>
    <x v="169"/>
    <s v="Christine"/>
    <s v="1/14/2024"/>
    <s v="12/13/2024"/>
    <n v="11.99"/>
    <n v="419"/>
    <s v="Horror"/>
    <n v="4"/>
    <n v="5"/>
    <b v="0"/>
    <n v="386"/>
    <n v="122"/>
    <x v="5"/>
    <s v="Credit Card"/>
    <s v="German"/>
    <n v="9"/>
    <n v="4.5999999999999996"/>
    <b v="0"/>
    <s v="Active"/>
    <n v="4650"/>
    <s v="Desktop"/>
    <s v="45-54"/>
    <s v="Late Night"/>
  </r>
  <r>
    <x v="170"/>
    <s v="Martin"/>
    <s v="4/4/2023"/>
    <s v="11/27/2024"/>
    <n v="11.99"/>
    <n v="203"/>
    <s v="Sci-Fi"/>
    <n v="4"/>
    <n v="4"/>
    <b v="1"/>
    <n v="874"/>
    <n v="67"/>
    <x v="3"/>
    <s v="Debit Card"/>
    <s v="French"/>
    <n v="94"/>
    <n v="3.9"/>
    <b v="1"/>
    <s v="Active"/>
    <n v="4450"/>
    <s v="Smartphone"/>
    <s v="35-44"/>
    <s v="Afternoon"/>
  </r>
  <r>
    <x v="171"/>
    <s v="Michael"/>
    <s v="12/4/2024"/>
    <s v="12/1/2024"/>
    <n v="7.99"/>
    <n v="405"/>
    <s v="Comedy"/>
    <n v="4"/>
    <n v="3"/>
    <b v="1"/>
    <n v="695"/>
    <n v="85"/>
    <x v="4"/>
    <s v="Credit Card"/>
    <s v="French"/>
    <n v="42"/>
    <n v="3.7"/>
    <b v="0"/>
    <s v="Active"/>
    <n v="2395"/>
    <s v="Laptop"/>
    <s v="25-34"/>
    <s v="Morning"/>
  </r>
  <r>
    <x v="172"/>
    <s v="Hunter"/>
    <s v="11/3/2023"/>
    <s v="12/8/2024"/>
    <n v="15.99"/>
    <n v="496"/>
    <s v="Comedy"/>
    <n v="5"/>
    <n v="6"/>
    <b v="0"/>
    <n v="803"/>
    <n v="130"/>
    <x v="0"/>
    <s v="Cryptocurrency"/>
    <s v="French"/>
    <n v="4"/>
    <n v="4.8"/>
    <b v="0"/>
    <s v="Active"/>
    <n v="4504"/>
    <s v="Smart TV"/>
    <s v="45-54"/>
    <s v="Morning"/>
  </r>
  <r>
    <x v="173"/>
    <s v="Catherine"/>
    <s v="2/1/2024"/>
    <s v="11/28/2024"/>
    <n v="15.99"/>
    <n v="328"/>
    <s v="Sci-Fi"/>
    <n v="2"/>
    <n v="2"/>
    <b v="0"/>
    <n v="268"/>
    <n v="50"/>
    <x v="5"/>
    <s v="Debit Card"/>
    <s v="Mandarin"/>
    <n v="3"/>
    <n v="4.4000000000000004"/>
    <b v="1"/>
    <s v="Active"/>
    <n v="3015"/>
    <s v="Laptop"/>
    <s v="18-24"/>
    <s v="Evening"/>
  </r>
  <r>
    <x v="174"/>
    <s v="Christopher"/>
    <s v="4/28/2024"/>
    <s v="11/23/2024"/>
    <n v="7.99"/>
    <n v="85"/>
    <s v="Drama"/>
    <n v="5"/>
    <n v="1"/>
    <b v="0"/>
    <n v="429"/>
    <n v="52"/>
    <x v="2"/>
    <s v="PayPal"/>
    <s v="German"/>
    <n v="16"/>
    <n v="3.8"/>
    <b v="0"/>
    <s v="Active"/>
    <n v="4971"/>
    <s v="Smartphone"/>
    <s v="45-54"/>
    <s v="Evening"/>
  </r>
  <r>
    <x v="175"/>
    <s v="Jeff"/>
    <s v="9/21/2024"/>
    <s v="12/17/2024"/>
    <n v="11.99"/>
    <n v="386"/>
    <s v="Sci-Fi"/>
    <n v="3"/>
    <n v="4"/>
    <b v="0"/>
    <n v="62"/>
    <n v="50"/>
    <x v="5"/>
    <s v="Credit Card"/>
    <s v="Hindi"/>
    <n v="44"/>
    <n v="4.7"/>
    <b v="0"/>
    <s v="Active"/>
    <n v="2377"/>
    <s v="Smartphone"/>
    <s v="35-44"/>
    <s v="Morning"/>
  </r>
  <r>
    <x v="176"/>
    <s v="Daniel"/>
    <s v="2/8/2023"/>
    <s v="12/8/2024"/>
    <n v="7.99"/>
    <n v="245"/>
    <s v="Action"/>
    <n v="3"/>
    <n v="4"/>
    <b v="0"/>
    <n v="831"/>
    <n v="15"/>
    <x v="1"/>
    <s v="PayPal"/>
    <s v="German"/>
    <n v="64"/>
    <n v="4.9000000000000004"/>
    <b v="0"/>
    <s v="Active"/>
    <n v="212"/>
    <s v="Tablet"/>
    <s v="45-54"/>
    <s v="Afternoon"/>
  </r>
  <r>
    <x v="177"/>
    <s v="Cathy"/>
    <s v="3/19/2023"/>
    <s v="12/16/2024"/>
    <n v="11.99"/>
    <n v="97"/>
    <s v="Horror"/>
    <n v="5"/>
    <n v="5"/>
    <b v="1"/>
    <n v="737"/>
    <n v="85"/>
    <x v="3"/>
    <s v="PayPal"/>
    <s v="French"/>
    <n v="80"/>
    <n v="3.6"/>
    <b v="1"/>
    <s v="Active"/>
    <n v="188"/>
    <s v="Smartphone"/>
    <s v="55+"/>
    <s v="Afternoon"/>
  </r>
  <r>
    <x v="178"/>
    <s v="Sylvia"/>
    <s v="4/4/2023"/>
    <s v="11/20/2024"/>
    <n v="7.99"/>
    <n v="216"/>
    <s v="Documentary"/>
    <n v="4"/>
    <n v="3"/>
    <b v="1"/>
    <n v="923"/>
    <n v="143"/>
    <x v="0"/>
    <s v="Credit Card"/>
    <s v="Mandarin"/>
    <n v="20"/>
    <n v="3.4"/>
    <b v="0"/>
    <s v="Active"/>
    <n v="4435"/>
    <s v="Desktop"/>
    <s v="55+"/>
    <s v="Late Night"/>
  </r>
  <r>
    <x v="179"/>
    <s v="Daniel"/>
    <s v="2/7/2023"/>
    <s v="11/22/2024"/>
    <n v="7.99"/>
    <n v="331"/>
    <s v="Romance"/>
    <n v="5"/>
    <n v="1"/>
    <b v="0"/>
    <n v="85"/>
    <n v="117"/>
    <x v="6"/>
    <s v="Credit Card"/>
    <s v="French"/>
    <n v="21"/>
    <n v="4.8"/>
    <b v="1"/>
    <s v="Active"/>
    <n v="1454"/>
    <s v="Smart TV"/>
    <s v="25-34"/>
    <s v="Afternoon"/>
  </r>
  <r>
    <x v="180"/>
    <s v="William"/>
    <s v="6/10/2023"/>
    <s v="11/25/2024"/>
    <n v="11.99"/>
    <n v="451"/>
    <s v="Sci-Fi"/>
    <n v="2"/>
    <n v="3"/>
    <b v="0"/>
    <n v="59"/>
    <n v="38"/>
    <x v="5"/>
    <s v="Credit Card"/>
    <s v="German"/>
    <n v="94"/>
    <n v="3"/>
    <b v="1"/>
    <s v="Active"/>
    <n v="2841"/>
    <s v="Laptop"/>
    <s v="45-54"/>
    <s v="Evening"/>
  </r>
  <r>
    <x v="181"/>
    <s v="Jessica"/>
    <s v="5/19/2024"/>
    <s v="12/14/2024"/>
    <n v="7.99"/>
    <n v="326"/>
    <s v="Action"/>
    <n v="5"/>
    <n v="1"/>
    <b v="0"/>
    <n v="590"/>
    <n v="105"/>
    <x v="6"/>
    <s v="PayPal"/>
    <s v="Hindi"/>
    <n v="56"/>
    <n v="3.3"/>
    <b v="0"/>
    <s v="Active"/>
    <n v="1626"/>
    <s v="Smartphone"/>
    <s v="25-34"/>
    <s v="Afternoon"/>
  </r>
  <r>
    <x v="182"/>
    <s v="Joseph"/>
    <s v="2/20/2024"/>
    <s v="12/14/2024"/>
    <n v="15.99"/>
    <n v="358"/>
    <s v="Drama"/>
    <n v="3"/>
    <n v="1"/>
    <b v="0"/>
    <n v="348"/>
    <n v="49"/>
    <x v="6"/>
    <s v="Debit Card"/>
    <s v="Hindi"/>
    <n v="14"/>
    <n v="4.2"/>
    <b v="0"/>
    <s v="Active"/>
    <n v="111"/>
    <s v="Desktop"/>
    <s v="35-44"/>
    <s v="Morning"/>
  </r>
  <r>
    <x v="183"/>
    <s v="Christopher"/>
    <s v="3/13/2023"/>
    <s v="11/29/2024"/>
    <n v="15.99"/>
    <n v="91"/>
    <s v="Action"/>
    <n v="2"/>
    <n v="1"/>
    <b v="1"/>
    <n v="561"/>
    <n v="153"/>
    <x v="1"/>
    <s v="Cryptocurrency"/>
    <s v="English"/>
    <n v="7"/>
    <n v="4.0999999999999996"/>
    <b v="0"/>
    <s v="Active"/>
    <n v="450"/>
    <s v="Tablet"/>
    <s v="55+"/>
    <s v="Morning"/>
  </r>
  <r>
    <x v="184"/>
    <s v="Laurie"/>
    <s v="10/28/2023"/>
    <s v="12/18/2024"/>
    <n v="7.99"/>
    <n v="478"/>
    <s v="Action"/>
    <n v="2"/>
    <n v="2"/>
    <b v="1"/>
    <n v="214"/>
    <n v="191"/>
    <x v="2"/>
    <s v="Debit Card"/>
    <s v="Spanish"/>
    <n v="44"/>
    <n v="3.6"/>
    <b v="0"/>
    <s v="Active"/>
    <n v="3325"/>
    <s v="Desktop"/>
    <s v="35-44"/>
    <s v="Afternoon"/>
  </r>
  <r>
    <x v="185"/>
    <s v="William"/>
    <s v="2/25/2023"/>
    <s v="11/22/2024"/>
    <n v="7.99"/>
    <n v="16"/>
    <s v="Documentary"/>
    <n v="3"/>
    <n v="4"/>
    <b v="0"/>
    <n v="964"/>
    <n v="111"/>
    <x v="6"/>
    <s v="PayPal"/>
    <s v="Mandarin"/>
    <n v="52"/>
    <n v="3.1"/>
    <b v="1"/>
    <s v="Active"/>
    <n v="3059"/>
    <s v="Tablet"/>
    <s v="18-24"/>
    <s v="Morning"/>
  </r>
  <r>
    <x v="186"/>
    <s v="Courtney"/>
    <s v="10/17/2023"/>
    <s v="12/8/2024"/>
    <n v="11.99"/>
    <n v="44"/>
    <s v="Comedy"/>
    <n v="2"/>
    <n v="1"/>
    <b v="1"/>
    <n v="897"/>
    <n v="62"/>
    <x v="5"/>
    <s v="PayPal"/>
    <s v="English"/>
    <n v="18"/>
    <n v="4.4000000000000004"/>
    <b v="0"/>
    <s v="Active"/>
    <n v="1065"/>
    <s v="Smartphone"/>
    <s v="35-44"/>
    <s v="Afternoon"/>
  </r>
  <r>
    <x v="187"/>
    <s v="Ashley"/>
    <s v="8/25/2024"/>
    <s v="11/21/2024"/>
    <n v="11.99"/>
    <n v="100"/>
    <s v="Comedy"/>
    <n v="4"/>
    <n v="1"/>
    <b v="1"/>
    <n v="983"/>
    <n v="191"/>
    <x v="6"/>
    <s v="PayPal"/>
    <s v="Mandarin"/>
    <n v="53"/>
    <n v="4.5"/>
    <b v="0"/>
    <s v="Active"/>
    <n v="2575"/>
    <s v="Tablet"/>
    <s v="18-24"/>
    <s v="Afternoon"/>
  </r>
  <r>
    <x v="188"/>
    <s v="Erin"/>
    <s v="4/19/2023"/>
    <s v="12/5/2024"/>
    <n v="11.99"/>
    <n v="44"/>
    <s v="Drama"/>
    <n v="5"/>
    <n v="4"/>
    <b v="1"/>
    <n v="432"/>
    <n v="73"/>
    <x v="2"/>
    <s v="PayPal"/>
    <s v="English"/>
    <n v="88"/>
    <n v="4.5999999999999996"/>
    <b v="0"/>
    <s v="Active"/>
    <n v="1690"/>
    <s v="Laptop"/>
    <s v="35-44"/>
    <s v="Evening"/>
  </r>
  <r>
    <x v="189"/>
    <s v="Danielle"/>
    <s v="2/23/2024"/>
    <s v="11/27/2024"/>
    <n v="11.99"/>
    <n v="37"/>
    <s v="Comedy"/>
    <n v="3"/>
    <n v="1"/>
    <b v="1"/>
    <n v="881"/>
    <n v="189"/>
    <x v="1"/>
    <s v="Debit Card"/>
    <s v="French"/>
    <n v="32"/>
    <n v="3.9"/>
    <b v="0"/>
    <s v="Active"/>
    <n v="1382"/>
    <s v="Smartphone"/>
    <s v="35-44"/>
    <s v="Morning"/>
  </r>
  <r>
    <x v="190"/>
    <s v="Alexander"/>
    <s v="6/18/2023"/>
    <s v="12/4/2024"/>
    <n v="15.99"/>
    <n v="48"/>
    <s v="Action"/>
    <n v="5"/>
    <n v="2"/>
    <b v="0"/>
    <n v="331"/>
    <n v="93"/>
    <x v="0"/>
    <s v="Cryptocurrency"/>
    <s v="French"/>
    <n v="66"/>
    <n v="3.7"/>
    <b v="0"/>
    <s v="Active"/>
    <n v="1050"/>
    <s v="Laptop"/>
    <s v="25-34"/>
    <s v="Late Night"/>
  </r>
  <r>
    <x v="191"/>
    <s v="Amanda"/>
    <s v="3/26/2024"/>
    <s v="11/27/2024"/>
    <n v="7.99"/>
    <n v="371"/>
    <s v="Romance"/>
    <n v="1"/>
    <n v="1"/>
    <b v="1"/>
    <n v="819"/>
    <n v="71"/>
    <x v="1"/>
    <s v="PayPal"/>
    <s v="Spanish"/>
    <n v="36"/>
    <n v="4.0999999999999996"/>
    <b v="1"/>
    <s v="Active"/>
    <n v="2328"/>
    <s v="Desktop"/>
    <s v="45-54"/>
    <s v="Late Night"/>
  </r>
  <r>
    <x v="192"/>
    <s v="Randy"/>
    <s v="12/18/2024"/>
    <s v="12/10/2024"/>
    <n v="7.99"/>
    <n v="176"/>
    <s v="Action"/>
    <n v="5"/>
    <n v="1"/>
    <b v="1"/>
    <n v="936"/>
    <n v="11"/>
    <x v="6"/>
    <s v="Cryptocurrency"/>
    <s v="English"/>
    <n v="42"/>
    <n v="3.2"/>
    <b v="0"/>
    <s v="Active"/>
    <n v="4414"/>
    <s v="Smartphone"/>
    <s v="35-44"/>
    <s v="Late Night"/>
  </r>
  <r>
    <x v="193"/>
    <s v="Tony"/>
    <s v="11/16/2024"/>
    <s v="11/24/2024"/>
    <n v="15.99"/>
    <n v="312"/>
    <s v="Drama"/>
    <n v="4"/>
    <n v="4"/>
    <b v="0"/>
    <n v="321"/>
    <n v="19"/>
    <x v="4"/>
    <s v="PayPal"/>
    <s v="Spanish"/>
    <n v="18"/>
    <n v="4.3"/>
    <b v="1"/>
    <s v="Active"/>
    <n v="3980"/>
    <s v="Laptop"/>
    <s v="25-34"/>
    <s v="Evening"/>
  </r>
  <r>
    <x v="194"/>
    <s v="Michelle"/>
    <s v="10/21/2024"/>
    <s v="11/24/2024"/>
    <n v="7.99"/>
    <n v="375"/>
    <s v="Romance"/>
    <n v="1"/>
    <n v="1"/>
    <b v="1"/>
    <n v="244"/>
    <n v="106"/>
    <x v="3"/>
    <s v="PayPal"/>
    <s v="French"/>
    <n v="16"/>
    <n v="3.9"/>
    <b v="1"/>
    <s v="Active"/>
    <n v="3596"/>
    <s v="Smartphone"/>
    <s v="25-34"/>
    <s v="Late Night"/>
  </r>
  <r>
    <x v="195"/>
    <s v="Danielle"/>
    <s v="1/26/2024"/>
    <s v="11/29/2024"/>
    <n v="15.99"/>
    <n v="134"/>
    <s v="Sci-Fi"/>
    <n v="3"/>
    <n v="5"/>
    <b v="1"/>
    <n v="826"/>
    <n v="160"/>
    <x v="6"/>
    <s v="Cryptocurrency"/>
    <s v="English"/>
    <n v="96"/>
    <n v="3.6"/>
    <b v="1"/>
    <s v="Active"/>
    <n v="1150"/>
    <s v="Smartphone"/>
    <s v="25-34"/>
    <s v="Late Night"/>
  </r>
  <r>
    <x v="196"/>
    <s v="Jacob"/>
    <s v="9/24/2023"/>
    <s v="12/15/2024"/>
    <n v="7.99"/>
    <n v="91"/>
    <s v="Drama"/>
    <n v="5"/>
    <n v="1"/>
    <b v="0"/>
    <n v="159"/>
    <n v="14"/>
    <x v="2"/>
    <s v="PayPal"/>
    <s v="Spanish"/>
    <n v="85"/>
    <n v="4.4000000000000004"/>
    <b v="0"/>
    <s v="Active"/>
    <n v="1858"/>
    <s v="Smart TV"/>
    <s v="35-44"/>
    <s v="Late Night"/>
  </r>
  <r>
    <x v="197"/>
    <s v="Samantha"/>
    <s v="2/7/2024"/>
    <s v="12/17/2024"/>
    <n v="7.99"/>
    <n v="359"/>
    <s v="Horror"/>
    <n v="2"/>
    <n v="6"/>
    <b v="0"/>
    <n v="305"/>
    <n v="81"/>
    <x v="4"/>
    <s v="Cryptocurrency"/>
    <s v="German"/>
    <n v="28"/>
    <n v="3.3"/>
    <b v="0"/>
    <s v="Active"/>
    <n v="1926"/>
    <s v="Desktop"/>
    <s v="55+"/>
    <s v="Morning"/>
  </r>
  <r>
    <x v="198"/>
    <s v="Chris"/>
    <s v="7/6/2023"/>
    <s v="11/29/2024"/>
    <n v="15.99"/>
    <n v="172"/>
    <s v="Comedy"/>
    <n v="2"/>
    <n v="6"/>
    <b v="0"/>
    <n v="841"/>
    <n v="83"/>
    <x v="2"/>
    <s v="PayPal"/>
    <s v="French"/>
    <n v="44"/>
    <n v="5"/>
    <b v="1"/>
    <s v="Active"/>
    <n v="2933"/>
    <s v="Tablet"/>
    <s v="25-34"/>
    <s v="Evening"/>
  </r>
  <r>
    <x v="199"/>
    <s v="Sherri"/>
    <s v="7/17/2024"/>
    <s v="12/2/2024"/>
    <n v="11.99"/>
    <n v="490"/>
    <s v="Comedy"/>
    <n v="3"/>
    <n v="3"/>
    <b v="1"/>
    <n v="123"/>
    <n v="183"/>
    <x v="6"/>
    <s v="Cryptocurrency"/>
    <s v="German"/>
    <n v="45"/>
    <n v="4.4000000000000004"/>
    <b v="0"/>
    <s v="Active"/>
    <n v="2397"/>
    <s v="Desktop"/>
    <s v="18-24"/>
    <s v="Evening"/>
  </r>
  <r>
    <x v="200"/>
    <s v="Angela"/>
    <s v="10/27/2024"/>
    <s v="11/20/2024"/>
    <n v="11.99"/>
    <n v="16"/>
    <s v="Romance"/>
    <n v="1"/>
    <n v="5"/>
    <b v="1"/>
    <n v="803"/>
    <n v="196"/>
    <x v="4"/>
    <s v="Cryptocurrency"/>
    <s v="Hindi"/>
    <n v="90"/>
    <n v="4.3"/>
    <b v="1"/>
    <s v="Active"/>
    <n v="1946"/>
    <s v="Smart TV"/>
    <s v="45-54"/>
    <s v="Late Night"/>
  </r>
  <r>
    <x v="201"/>
    <s v="John"/>
    <s v="7/4/2024"/>
    <s v="12/14/2024"/>
    <n v="11.99"/>
    <n v="291"/>
    <s v="Sci-Fi"/>
    <n v="2"/>
    <n v="1"/>
    <b v="1"/>
    <n v="380"/>
    <n v="106"/>
    <x v="1"/>
    <s v="PayPal"/>
    <s v="Spanish"/>
    <n v="22"/>
    <n v="4.0999999999999996"/>
    <b v="0"/>
    <s v="Active"/>
    <n v="2576"/>
    <s v="Smart TV"/>
    <s v="45-54"/>
    <s v="Evening"/>
  </r>
  <r>
    <x v="202"/>
    <s v="Katherine"/>
    <s v="8/13/2024"/>
    <s v="12/9/2024"/>
    <n v="11.99"/>
    <n v="119"/>
    <s v="Romance"/>
    <n v="2"/>
    <n v="5"/>
    <b v="1"/>
    <n v="344"/>
    <n v="93"/>
    <x v="5"/>
    <s v="Debit Card"/>
    <s v="Hindi"/>
    <n v="0"/>
    <n v="4.2"/>
    <b v="0"/>
    <s v="Active"/>
    <n v="2259"/>
    <s v="Tablet"/>
    <s v="45-54"/>
    <s v="Late Night"/>
  </r>
  <r>
    <x v="203"/>
    <s v="April"/>
    <s v="5/5/2024"/>
    <s v="12/4/2024"/>
    <n v="11.99"/>
    <n v="35"/>
    <s v="Action"/>
    <n v="2"/>
    <n v="3"/>
    <b v="1"/>
    <n v="908"/>
    <n v="128"/>
    <x v="0"/>
    <s v="PayPal"/>
    <s v="Spanish"/>
    <n v="86"/>
    <n v="3.2"/>
    <b v="1"/>
    <s v="Active"/>
    <n v="1068"/>
    <s v="Tablet"/>
    <s v="35-44"/>
    <s v="Evening"/>
  </r>
  <r>
    <x v="204"/>
    <s v="Francis"/>
    <s v="12/4/2023"/>
    <s v="11/24/2024"/>
    <n v="7.99"/>
    <n v="88"/>
    <s v="Drama"/>
    <n v="4"/>
    <n v="6"/>
    <b v="1"/>
    <n v="782"/>
    <n v="180"/>
    <x v="0"/>
    <s v="Debit Card"/>
    <s v="French"/>
    <n v="86"/>
    <n v="5"/>
    <b v="1"/>
    <s v="Active"/>
    <n v="2928"/>
    <s v="Smart TV"/>
    <s v="45-54"/>
    <s v="Late Night"/>
  </r>
  <r>
    <x v="205"/>
    <s v="Katie"/>
    <s v="11/3/2023"/>
    <s v="11/21/2024"/>
    <n v="7.99"/>
    <n v="312"/>
    <s v="Sci-Fi"/>
    <n v="4"/>
    <n v="1"/>
    <b v="0"/>
    <n v="769"/>
    <n v="140"/>
    <x v="2"/>
    <s v="Debit Card"/>
    <s v="Mandarin"/>
    <n v="94"/>
    <n v="4.8"/>
    <b v="1"/>
    <s v="Active"/>
    <n v="3674"/>
    <s v="Smart TV"/>
    <s v="45-54"/>
    <s v="Evening"/>
  </r>
  <r>
    <x v="206"/>
    <s v="Natasha"/>
    <s v="2/22/2024"/>
    <s v="12/17/2024"/>
    <n v="15.99"/>
    <n v="238"/>
    <s v="Sci-Fi"/>
    <n v="4"/>
    <n v="1"/>
    <b v="1"/>
    <n v="233"/>
    <n v="102"/>
    <x v="1"/>
    <s v="Debit Card"/>
    <s v="Hindi"/>
    <n v="78"/>
    <n v="3.1"/>
    <b v="0"/>
    <s v="Active"/>
    <n v="130"/>
    <s v="Smart TV"/>
    <s v="55+"/>
    <s v="Late Night"/>
  </r>
  <r>
    <x v="207"/>
    <s v="Julie"/>
    <s v="1/12/2024"/>
    <s v="12/11/2024"/>
    <n v="11.99"/>
    <n v="132"/>
    <s v="Action"/>
    <n v="4"/>
    <n v="6"/>
    <b v="1"/>
    <n v="170"/>
    <n v="164"/>
    <x v="6"/>
    <s v="Debit Card"/>
    <s v="English"/>
    <n v="71"/>
    <n v="3.3"/>
    <b v="1"/>
    <s v="Active"/>
    <n v="4873"/>
    <s v="Laptop"/>
    <s v="45-54"/>
    <s v="Morning"/>
  </r>
  <r>
    <x v="208"/>
    <s v="Brittany"/>
    <s v="5/14/2023"/>
    <s v="12/9/2024"/>
    <n v="11.99"/>
    <n v="456"/>
    <s v="Comedy"/>
    <n v="1"/>
    <n v="6"/>
    <b v="1"/>
    <n v="945"/>
    <n v="114"/>
    <x v="2"/>
    <s v="Credit Card"/>
    <s v="German"/>
    <n v="44"/>
    <n v="3"/>
    <b v="0"/>
    <s v="Active"/>
    <n v="96"/>
    <s v="Smartphone"/>
    <s v="55+"/>
    <s v="Late Night"/>
  </r>
  <r>
    <x v="209"/>
    <s v="Jaime"/>
    <s v="6/8/2023"/>
    <s v="12/11/2024"/>
    <n v="11.99"/>
    <n v="281"/>
    <s v="Action"/>
    <n v="5"/>
    <n v="6"/>
    <b v="1"/>
    <n v="945"/>
    <n v="108"/>
    <x v="5"/>
    <s v="PayPal"/>
    <s v="English"/>
    <n v="98"/>
    <n v="3.8"/>
    <b v="1"/>
    <s v="Active"/>
    <n v="110"/>
    <s v="Laptop"/>
    <s v="18-24"/>
    <s v="Afternoon"/>
  </r>
  <r>
    <x v="210"/>
    <s v="Emma"/>
    <s v="8/8/2024"/>
    <s v="11/23/2024"/>
    <n v="11.99"/>
    <n v="281"/>
    <s v="Horror"/>
    <n v="5"/>
    <n v="3"/>
    <b v="0"/>
    <n v="217"/>
    <n v="162"/>
    <x v="0"/>
    <s v="Debit Card"/>
    <s v="Mandarin"/>
    <n v="0"/>
    <n v="3.4"/>
    <b v="0"/>
    <s v="Active"/>
    <n v="225"/>
    <s v="Smartphone"/>
    <s v="45-54"/>
    <s v="Late Night"/>
  </r>
  <r>
    <x v="211"/>
    <s v="Stephanie"/>
    <s v="11/26/2023"/>
    <s v="12/5/2024"/>
    <n v="11.99"/>
    <n v="73"/>
    <s v="Action"/>
    <n v="1"/>
    <n v="1"/>
    <b v="1"/>
    <n v="664"/>
    <n v="123"/>
    <x v="4"/>
    <s v="Debit Card"/>
    <s v="German"/>
    <n v="70"/>
    <n v="4.4000000000000004"/>
    <b v="1"/>
    <s v="Active"/>
    <n v="4083"/>
    <s v="Smart TV"/>
    <s v="25-34"/>
    <s v="Late Night"/>
  </r>
  <r>
    <x v="212"/>
    <s v="John"/>
    <s v="6/18/2024"/>
    <s v="12/9/2024"/>
    <n v="11.99"/>
    <n v="365"/>
    <s v="Horror"/>
    <n v="3"/>
    <n v="1"/>
    <b v="1"/>
    <n v="679"/>
    <n v="1"/>
    <x v="6"/>
    <s v="Debit Card"/>
    <s v="French"/>
    <n v="100"/>
    <n v="4.7"/>
    <b v="0"/>
    <s v="Active"/>
    <n v="2714"/>
    <s v="Tablet"/>
    <s v="35-44"/>
    <s v="Evening"/>
  </r>
  <r>
    <x v="213"/>
    <s v="Elizabeth"/>
    <s v="6/13/2024"/>
    <s v="12/8/2024"/>
    <n v="7.99"/>
    <n v="61"/>
    <s v="Drama"/>
    <n v="1"/>
    <n v="5"/>
    <b v="1"/>
    <n v="242"/>
    <n v="200"/>
    <x v="5"/>
    <s v="Cryptocurrency"/>
    <s v="Mandarin"/>
    <n v="53"/>
    <n v="4.8"/>
    <b v="1"/>
    <s v="Active"/>
    <n v="674"/>
    <s v="Laptop"/>
    <s v="35-44"/>
    <s v="Late Night"/>
  </r>
  <r>
    <x v="214"/>
    <s v="James"/>
    <s v="6/11/2023"/>
    <s v="11/21/2024"/>
    <n v="15.99"/>
    <n v="399"/>
    <s v="Sci-Fi"/>
    <n v="3"/>
    <n v="5"/>
    <b v="0"/>
    <n v="541"/>
    <n v="158"/>
    <x v="2"/>
    <s v="Debit Card"/>
    <s v="French"/>
    <n v="4"/>
    <n v="4.9000000000000004"/>
    <b v="1"/>
    <s v="Active"/>
    <n v="948"/>
    <s v="Laptop"/>
    <s v="55+"/>
    <s v="Morning"/>
  </r>
  <r>
    <x v="215"/>
    <s v="Kayla"/>
    <s v="1/19/2023"/>
    <s v="11/20/2024"/>
    <n v="11.99"/>
    <n v="102"/>
    <s v="Romance"/>
    <n v="2"/>
    <n v="1"/>
    <b v="1"/>
    <n v="108"/>
    <n v="105"/>
    <x v="6"/>
    <s v="PayPal"/>
    <s v="English"/>
    <n v="76"/>
    <n v="4.7"/>
    <b v="0"/>
    <s v="Active"/>
    <n v="933"/>
    <s v="Desktop"/>
    <s v="35-44"/>
    <s v="Afternoon"/>
  </r>
  <r>
    <x v="216"/>
    <s v="Anthony"/>
    <s v="9/26/2024"/>
    <s v="11/22/2024"/>
    <n v="11.99"/>
    <n v="88"/>
    <s v="Sci-Fi"/>
    <n v="4"/>
    <n v="2"/>
    <b v="1"/>
    <n v="343"/>
    <n v="163"/>
    <x v="6"/>
    <s v="Cryptocurrency"/>
    <s v="German"/>
    <n v="89"/>
    <n v="5"/>
    <b v="1"/>
    <s v="Active"/>
    <n v="2914"/>
    <s v="Smart TV"/>
    <s v="55+"/>
    <s v="Evening"/>
  </r>
  <r>
    <x v="217"/>
    <s v="Melissa"/>
    <s v="5/10/2023"/>
    <s v="11/19/2024"/>
    <n v="11.99"/>
    <n v="92"/>
    <s v="Romance"/>
    <n v="5"/>
    <n v="3"/>
    <b v="1"/>
    <n v="477"/>
    <n v="38"/>
    <x v="6"/>
    <s v="Credit Card"/>
    <s v="English"/>
    <n v="71"/>
    <n v="3.9"/>
    <b v="1"/>
    <s v="Active"/>
    <n v="3928"/>
    <s v="Smartphone"/>
    <s v="45-54"/>
    <s v="Evening"/>
  </r>
  <r>
    <x v="218"/>
    <s v="Natalie"/>
    <s v="6/1/2023"/>
    <s v="11/20/2024"/>
    <n v="15.99"/>
    <n v="295"/>
    <s v="Drama"/>
    <n v="5"/>
    <n v="4"/>
    <b v="0"/>
    <n v="767"/>
    <n v="190"/>
    <x v="6"/>
    <s v="Credit Card"/>
    <s v="Spanish"/>
    <n v="7"/>
    <n v="4.0999999999999996"/>
    <b v="0"/>
    <s v="Active"/>
    <n v="2559"/>
    <s v="Smartphone"/>
    <s v="35-44"/>
    <s v="Evening"/>
  </r>
  <r>
    <x v="219"/>
    <s v="Courtney"/>
    <s v="5/3/2024"/>
    <s v="11/22/2024"/>
    <n v="11.99"/>
    <n v="139"/>
    <s v="Comedy"/>
    <n v="1"/>
    <n v="5"/>
    <b v="1"/>
    <n v="12"/>
    <n v="9"/>
    <x v="2"/>
    <s v="Credit Card"/>
    <s v="Spanish"/>
    <n v="21"/>
    <n v="4.8"/>
    <b v="1"/>
    <s v="Active"/>
    <n v="2571"/>
    <s v="Tablet"/>
    <s v="35-44"/>
    <s v="Evening"/>
  </r>
  <r>
    <x v="220"/>
    <s v="Briana"/>
    <s v="9/1/2023"/>
    <s v="11/24/2024"/>
    <n v="15.99"/>
    <n v="416"/>
    <s v="Action"/>
    <n v="1"/>
    <n v="2"/>
    <b v="1"/>
    <n v="920"/>
    <n v="79"/>
    <x v="3"/>
    <s v="Debit Card"/>
    <s v="French"/>
    <n v="20"/>
    <n v="4.4000000000000004"/>
    <b v="0"/>
    <s v="Active"/>
    <n v="3834"/>
    <s v="Smartphone"/>
    <s v="55+"/>
    <s v="Evening"/>
  </r>
  <r>
    <x v="221"/>
    <s v="Lisa"/>
    <s v="3/25/2024"/>
    <s v="12/16/2024"/>
    <n v="7.99"/>
    <n v="173"/>
    <s v="Comedy"/>
    <n v="2"/>
    <n v="2"/>
    <b v="0"/>
    <n v="819"/>
    <n v="174"/>
    <x v="0"/>
    <s v="PayPal"/>
    <s v="Hindi"/>
    <n v="34"/>
    <n v="4.0999999999999996"/>
    <b v="0"/>
    <s v="Active"/>
    <n v="4714"/>
    <s v="Laptop"/>
    <s v="25-34"/>
    <s v="Evening"/>
  </r>
  <r>
    <x v="222"/>
    <s v="Kayla"/>
    <s v="5/22/2023"/>
    <s v="11/29/2024"/>
    <n v="7.99"/>
    <n v="75"/>
    <s v="Action"/>
    <n v="3"/>
    <n v="5"/>
    <b v="0"/>
    <n v="607"/>
    <n v="94"/>
    <x v="1"/>
    <s v="Cryptocurrency"/>
    <s v="German"/>
    <n v="57"/>
    <n v="3.8"/>
    <b v="1"/>
    <s v="Active"/>
    <n v="4800"/>
    <s v="Smart TV"/>
    <s v="25-34"/>
    <s v="Afternoon"/>
  </r>
  <r>
    <x v="223"/>
    <s v="Bradley"/>
    <s v="6/14/2024"/>
    <s v="11/28/2024"/>
    <n v="15.99"/>
    <n v="173"/>
    <s v="Sci-Fi"/>
    <n v="1"/>
    <n v="6"/>
    <b v="1"/>
    <n v="346"/>
    <n v="76"/>
    <x v="1"/>
    <s v="PayPal"/>
    <s v="Spanish"/>
    <n v="28"/>
    <n v="3.3"/>
    <b v="0"/>
    <s v="Active"/>
    <n v="1610"/>
    <s v="Smartphone"/>
    <s v="45-54"/>
    <s v="Afternoon"/>
  </r>
  <r>
    <x v="224"/>
    <s v="Devin"/>
    <s v="8/17/2023"/>
    <s v="11/27/2024"/>
    <n v="7.99"/>
    <n v="421"/>
    <s v="Documentary"/>
    <n v="3"/>
    <n v="1"/>
    <b v="1"/>
    <n v="668"/>
    <n v="17"/>
    <x v="1"/>
    <s v="Credit Card"/>
    <s v="Spanish"/>
    <n v="7"/>
    <n v="4"/>
    <b v="1"/>
    <s v="Active"/>
    <n v="2780"/>
    <s v="Tablet"/>
    <s v="25-34"/>
    <s v="Evening"/>
  </r>
  <r>
    <x v="225"/>
    <s v="Eric"/>
    <s v="12/10/2023"/>
    <s v="12/7/2024"/>
    <n v="15.99"/>
    <n v="29"/>
    <s v="Sci-Fi"/>
    <n v="5"/>
    <n v="2"/>
    <b v="1"/>
    <n v="317"/>
    <n v="116"/>
    <x v="0"/>
    <s v="Credit Card"/>
    <s v="German"/>
    <n v="78"/>
    <n v="3.8"/>
    <b v="1"/>
    <s v="Active"/>
    <n v="639"/>
    <s v="Tablet"/>
    <s v="25-34"/>
    <s v="Morning"/>
  </r>
  <r>
    <x v="226"/>
    <s v="Brian"/>
    <s v="2/27/2024"/>
    <s v="11/21/2024"/>
    <n v="7.99"/>
    <n v="180"/>
    <s v="Comedy"/>
    <n v="2"/>
    <n v="4"/>
    <b v="1"/>
    <n v="297"/>
    <n v="19"/>
    <x v="6"/>
    <s v="Credit Card"/>
    <s v="Hindi"/>
    <n v="84"/>
    <n v="4.9000000000000004"/>
    <b v="0"/>
    <s v="Active"/>
    <n v="1960"/>
    <s v="Smartphone"/>
    <s v="18-24"/>
    <s v="Afternoon"/>
  </r>
  <r>
    <x v="227"/>
    <s v="Ann"/>
    <s v="9/1/2024"/>
    <s v="11/24/2024"/>
    <n v="11.99"/>
    <n v="469"/>
    <s v="Action"/>
    <n v="4"/>
    <n v="6"/>
    <b v="1"/>
    <n v="866"/>
    <n v="120"/>
    <x v="1"/>
    <s v="Credit Card"/>
    <s v="English"/>
    <n v="92"/>
    <n v="3.6"/>
    <b v="1"/>
    <s v="Active"/>
    <n v="1764"/>
    <s v="Smart TV"/>
    <s v="18-24"/>
    <s v="Late Night"/>
  </r>
  <r>
    <x v="228"/>
    <s v="Andrew"/>
    <s v="8/16/2024"/>
    <s v="11/29/2024"/>
    <n v="15.99"/>
    <n v="381"/>
    <s v="Horror"/>
    <n v="5"/>
    <n v="1"/>
    <b v="1"/>
    <n v="286"/>
    <n v="121"/>
    <x v="1"/>
    <s v="Cryptocurrency"/>
    <s v="French"/>
    <n v="57"/>
    <n v="4.0999999999999996"/>
    <b v="1"/>
    <s v="Active"/>
    <n v="967"/>
    <s v="Smartphone"/>
    <s v="18-24"/>
    <s v="Afternoon"/>
  </r>
  <r>
    <x v="229"/>
    <s v="Jennifer"/>
    <s v="12/5/2024"/>
    <s v="12/15/2024"/>
    <n v="15.99"/>
    <n v="263"/>
    <s v="Horror"/>
    <n v="5"/>
    <n v="5"/>
    <b v="0"/>
    <n v="95"/>
    <n v="149"/>
    <x v="5"/>
    <s v="Credit Card"/>
    <s v="French"/>
    <n v="17"/>
    <n v="4"/>
    <b v="1"/>
    <s v="Active"/>
    <n v="2086"/>
    <s v="Smart TV"/>
    <s v="55+"/>
    <s v="Afternoon"/>
  </r>
  <r>
    <x v="230"/>
    <s v="Mark"/>
    <s v="8/12/2023"/>
    <s v="11/21/2024"/>
    <n v="7.99"/>
    <n v="48"/>
    <s v="Drama"/>
    <n v="4"/>
    <n v="2"/>
    <b v="0"/>
    <n v="938"/>
    <n v="92"/>
    <x v="1"/>
    <s v="Cryptocurrency"/>
    <s v="French"/>
    <n v="99"/>
    <n v="4.2"/>
    <b v="1"/>
    <s v="Active"/>
    <n v="3288"/>
    <s v="Smart TV"/>
    <s v="55+"/>
    <s v="Late Night"/>
  </r>
  <r>
    <x v="231"/>
    <s v="Valerie"/>
    <s v="5/16/2023"/>
    <s v="11/19/2024"/>
    <n v="11.99"/>
    <n v="447"/>
    <s v="Documentary"/>
    <n v="3"/>
    <n v="4"/>
    <b v="0"/>
    <n v="264"/>
    <n v="55"/>
    <x v="4"/>
    <s v="PayPal"/>
    <s v="Mandarin"/>
    <n v="58"/>
    <n v="3.6"/>
    <b v="0"/>
    <s v="Active"/>
    <n v="1486"/>
    <s v="Smartphone"/>
    <s v="55+"/>
    <s v="Afternoon"/>
  </r>
  <r>
    <x v="232"/>
    <s v="Carrie"/>
    <s v="8/21/2024"/>
    <s v="12/14/2024"/>
    <n v="15.99"/>
    <n v="415"/>
    <s v="Sci-Fi"/>
    <n v="1"/>
    <n v="3"/>
    <b v="1"/>
    <n v="44"/>
    <n v="10"/>
    <x v="6"/>
    <s v="Debit Card"/>
    <s v="French"/>
    <n v="91"/>
    <n v="3.3"/>
    <b v="0"/>
    <s v="Active"/>
    <n v="223"/>
    <s v="Smart TV"/>
    <s v="55+"/>
    <s v="Afternoon"/>
  </r>
  <r>
    <x v="233"/>
    <s v="Joseph"/>
    <s v="9/19/2024"/>
    <s v="12/14/2024"/>
    <n v="7.99"/>
    <n v="429"/>
    <s v="Drama"/>
    <n v="5"/>
    <n v="4"/>
    <b v="0"/>
    <n v="944"/>
    <n v="165"/>
    <x v="6"/>
    <s v="PayPal"/>
    <s v="French"/>
    <n v="12"/>
    <n v="4.7"/>
    <b v="1"/>
    <s v="Active"/>
    <n v="2394"/>
    <s v="Tablet"/>
    <s v="45-54"/>
    <s v="Morning"/>
  </r>
  <r>
    <x v="234"/>
    <s v="Randall"/>
    <s v="10/12/2024"/>
    <s v="12/7/2024"/>
    <n v="7.99"/>
    <n v="26"/>
    <s v="Drama"/>
    <n v="5"/>
    <n v="5"/>
    <b v="0"/>
    <n v="542"/>
    <n v="152"/>
    <x v="1"/>
    <s v="Credit Card"/>
    <s v="Mandarin"/>
    <n v="6"/>
    <n v="3.1"/>
    <b v="0"/>
    <s v="Active"/>
    <n v="4329"/>
    <s v="Smartphone"/>
    <s v="18-24"/>
    <s v="Morning"/>
  </r>
  <r>
    <x v="235"/>
    <s v="Danielle"/>
    <s v="9/12/2024"/>
    <s v="12/8/2024"/>
    <n v="15.99"/>
    <n v="101"/>
    <s v="Romance"/>
    <n v="4"/>
    <n v="6"/>
    <b v="1"/>
    <n v="350"/>
    <n v="17"/>
    <x v="4"/>
    <s v="PayPal"/>
    <s v="Mandarin"/>
    <n v="11"/>
    <n v="3.4"/>
    <b v="1"/>
    <s v="Active"/>
    <n v="2193"/>
    <s v="Tablet"/>
    <s v="35-44"/>
    <s v="Afternoon"/>
  </r>
  <r>
    <x v="236"/>
    <s v="Katie"/>
    <s v="5/23/2023"/>
    <s v="12/12/2024"/>
    <n v="15.99"/>
    <n v="461"/>
    <s v="Sci-Fi"/>
    <n v="2"/>
    <n v="6"/>
    <b v="1"/>
    <n v="31"/>
    <n v="173"/>
    <x v="1"/>
    <s v="PayPal"/>
    <s v="Spanish"/>
    <n v="84"/>
    <n v="3.5"/>
    <b v="1"/>
    <s v="Active"/>
    <n v="3730"/>
    <s v="Tablet"/>
    <s v="25-34"/>
    <s v="Morning"/>
  </r>
  <r>
    <x v="237"/>
    <s v="Victor"/>
    <s v="6/24/2023"/>
    <s v="12/14/2024"/>
    <n v="7.99"/>
    <n v="246"/>
    <s v="Action"/>
    <n v="3"/>
    <n v="3"/>
    <b v="0"/>
    <n v="358"/>
    <n v="158"/>
    <x v="5"/>
    <s v="Credit Card"/>
    <s v="Hindi"/>
    <n v="18"/>
    <n v="3.8"/>
    <b v="0"/>
    <s v="Active"/>
    <n v="2234"/>
    <s v="Smart TV"/>
    <s v="18-24"/>
    <s v="Afternoon"/>
  </r>
  <r>
    <x v="238"/>
    <s v="Jonathan"/>
    <s v="11/12/2023"/>
    <s v="12/14/2024"/>
    <n v="15.99"/>
    <n v="91"/>
    <s v="Horror"/>
    <n v="3"/>
    <n v="6"/>
    <b v="0"/>
    <n v="961"/>
    <n v="170"/>
    <x v="0"/>
    <s v="PayPal"/>
    <s v="Mandarin"/>
    <n v="87"/>
    <n v="4.2"/>
    <b v="0"/>
    <s v="Active"/>
    <n v="718"/>
    <s v="Smart TV"/>
    <s v="25-34"/>
    <s v="Afternoon"/>
  </r>
  <r>
    <x v="239"/>
    <s v="Bradley"/>
    <s v="12/8/2024"/>
    <s v="11/21/2024"/>
    <n v="11.99"/>
    <n v="152"/>
    <s v="Romance"/>
    <n v="5"/>
    <n v="1"/>
    <b v="0"/>
    <n v="623"/>
    <n v="180"/>
    <x v="1"/>
    <s v="Cryptocurrency"/>
    <s v="French"/>
    <n v="89"/>
    <n v="4.5"/>
    <b v="1"/>
    <s v="Active"/>
    <n v="1594"/>
    <s v="Smartphone"/>
    <s v="25-34"/>
    <s v="Late Night"/>
  </r>
  <r>
    <x v="240"/>
    <s v="Christopher"/>
    <s v="12/2/2023"/>
    <s v="11/25/2024"/>
    <n v="11.99"/>
    <n v="283"/>
    <s v="Action"/>
    <n v="3"/>
    <n v="5"/>
    <b v="0"/>
    <n v="466"/>
    <n v="139"/>
    <x v="2"/>
    <s v="PayPal"/>
    <s v="Hindi"/>
    <n v="62"/>
    <n v="4"/>
    <b v="1"/>
    <s v="Active"/>
    <n v="681"/>
    <s v="Laptop"/>
    <s v="35-44"/>
    <s v="Evening"/>
  </r>
  <r>
    <x v="241"/>
    <s v="Angela"/>
    <s v="11/18/2023"/>
    <s v="11/25/2024"/>
    <n v="7.99"/>
    <n v="61"/>
    <s v="Comedy"/>
    <n v="3"/>
    <n v="4"/>
    <b v="0"/>
    <n v="860"/>
    <n v="145"/>
    <x v="3"/>
    <s v="Debit Card"/>
    <s v="Spanish"/>
    <n v="82"/>
    <n v="4.7"/>
    <b v="1"/>
    <s v="Active"/>
    <n v="428"/>
    <s v="Tablet"/>
    <s v="55+"/>
    <s v="Late Night"/>
  </r>
  <r>
    <x v="242"/>
    <s v="Richard"/>
    <s v="9/8/2023"/>
    <s v="11/25/2024"/>
    <n v="11.99"/>
    <n v="410"/>
    <s v="Comedy"/>
    <n v="5"/>
    <n v="6"/>
    <b v="0"/>
    <n v="410"/>
    <n v="125"/>
    <x v="6"/>
    <s v="PayPal"/>
    <s v="German"/>
    <n v="68"/>
    <n v="4.7"/>
    <b v="0"/>
    <s v="Active"/>
    <n v="2542"/>
    <s v="Desktop"/>
    <s v="25-34"/>
    <s v="Morning"/>
  </r>
  <r>
    <x v="243"/>
    <s v="Jennifer"/>
    <s v="2/26/2024"/>
    <s v="12/17/2024"/>
    <n v="7.99"/>
    <n v="88"/>
    <s v="Action"/>
    <n v="3"/>
    <n v="1"/>
    <b v="0"/>
    <n v="69"/>
    <n v="75"/>
    <x v="3"/>
    <s v="Credit Card"/>
    <s v="German"/>
    <n v="80"/>
    <n v="4.0999999999999996"/>
    <b v="0"/>
    <s v="Active"/>
    <n v="4763"/>
    <s v="Smart TV"/>
    <s v="55+"/>
    <s v="Evening"/>
  </r>
  <r>
    <x v="244"/>
    <s v="Tiffany"/>
    <s v="7/11/2023"/>
    <s v="12/9/2024"/>
    <n v="15.99"/>
    <n v="322"/>
    <s v="Documentary"/>
    <n v="3"/>
    <n v="4"/>
    <b v="1"/>
    <n v="424"/>
    <n v="74"/>
    <x v="4"/>
    <s v="Credit Card"/>
    <s v="French"/>
    <n v="3"/>
    <n v="3"/>
    <b v="0"/>
    <s v="Active"/>
    <n v="486"/>
    <s v="Tablet"/>
    <s v="45-54"/>
    <s v="Evening"/>
  </r>
  <r>
    <x v="245"/>
    <s v="Jessica"/>
    <s v="2/2/2023"/>
    <s v="12/4/2024"/>
    <n v="7.99"/>
    <n v="217"/>
    <s v="Horror"/>
    <n v="3"/>
    <n v="3"/>
    <b v="0"/>
    <n v="377"/>
    <n v="136"/>
    <x v="1"/>
    <s v="PayPal"/>
    <s v="Mandarin"/>
    <n v="8"/>
    <n v="4.2"/>
    <b v="1"/>
    <s v="Active"/>
    <n v="4327"/>
    <s v="Tablet"/>
    <s v="25-34"/>
    <s v="Late Night"/>
  </r>
  <r>
    <x v="246"/>
    <s v="Tyler"/>
    <s v="8/3/2023"/>
    <s v="12/4/2024"/>
    <n v="15.99"/>
    <n v="180"/>
    <s v="Action"/>
    <n v="3"/>
    <n v="4"/>
    <b v="0"/>
    <n v="132"/>
    <n v="127"/>
    <x v="0"/>
    <s v="Credit Card"/>
    <s v="English"/>
    <n v="79"/>
    <n v="4.8"/>
    <b v="1"/>
    <s v="Active"/>
    <n v="2938"/>
    <s v="Smartphone"/>
    <s v="35-44"/>
    <s v="Afternoon"/>
  </r>
  <r>
    <x v="247"/>
    <s v="William"/>
    <s v="4/26/2023"/>
    <s v="12/9/2024"/>
    <n v="15.99"/>
    <n v="11"/>
    <s v="Sci-Fi"/>
    <n v="1"/>
    <n v="1"/>
    <b v="0"/>
    <n v="818"/>
    <n v="45"/>
    <x v="5"/>
    <s v="PayPal"/>
    <s v="Spanish"/>
    <n v="97"/>
    <n v="4.9000000000000004"/>
    <b v="0"/>
    <s v="Active"/>
    <n v="1429"/>
    <s v="Desktop"/>
    <s v="18-24"/>
    <s v="Afternoon"/>
  </r>
  <r>
    <x v="248"/>
    <s v="Johnny"/>
    <s v="1/1/2023"/>
    <s v="11/20/2024"/>
    <n v="15.99"/>
    <n v="455"/>
    <s v="Comedy"/>
    <n v="5"/>
    <n v="6"/>
    <b v="1"/>
    <n v="813"/>
    <n v="155"/>
    <x v="1"/>
    <s v="Cryptocurrency"/>
    <s v="French"/>
    <n v="85"/>
    <n v="3.6"/>
    <b v="1"/>
    <s v="Active"/>
    <n v="2897"/>
    <s v="Smart TV"/>
    <s v="25-34"/>
    <s v="Morning"/>
  </r>
  <r>
    <x v="249"/>
    <s v="Jesus"/>
    <s v="3/23/2024"/>
    <s v="11/20/2024"/>
    <n v="7.99"/>
    <n v="487"/>
    <s v="Romance"/>
    <n v="2"/>
    <n v="6"/>
    <b v="0"/>
    <n v="362"/>
    <n v="130"/>
    <x v="6"/>
    <s v="Cryptocurrency"/>
    <s v="English"/>
    <n v="36"/>
    <n v="3.3"/>
    <b v="1"/>
    <s v="Active"/>
    <n v="274"/>
    <s v="Smart TV"/>
    <s v="45-54"/>
    <s v="Morning"/>
  </r>
  <r>
    <x v="250"/>
    <s v="Jill"/>
    <s v="1/9/2024"/>
    <s v="12/13/2024"/>
    <n v="7.99"/>
    <n v="459"/>
    <s v="Documentary"/>
    <n v="2"/>
    <n v="4"/>
    <b v="0"/>
    <n v="573"/>
    <n v="190"/>
    <x v="4"/>
    <s v="PayPal"/>
    <s v="Spanish"/>
    <n v="81"/>
    <n v="4.3"/>
    <b v="0"/>
    <s v="Active"/>
    <n v="3910"/>
    <s v="Laptop"/>
    <s v="45-54"/>
    <s v="Morning"/>
  </r>
  <r>
    <x v="251"/>
    <s v="Andrea"/>
    <s v="3/4/2023"/>
    <s v="12/13/2024"/>
    <n v="7.99"/>
    <n v="74"/>
    <s v="Drama"/>
    <n v="2"/>
    <n v="1"/>
    <b v="0"/>
    <n v="657"/>
    <n v="88"/>
    <x v="1"/>
    <s v="Debit Card"/>
    <s v="Mandarin"/>
    <n v="40"/>
    <n v="3.8"/>
    <b v="0"/>
    <s v="Active"/>
    <n v="130"/>
    <s v="Desktop"/>
    <s v="18-24"/>
    <s v="Morning"/>
  </r>
  <r>
    <x v="252"/>
    <s v="Jacob"/>
    <s v="1/4/2024"/>
    <s v="12/18/2024"/>
    <n v="11.99"/>
    <n v="54"/>
    <s v="Action"/>
    <n v="5"/>
    <n v="4"/>
    <b v="0"/>
    <n v="659"/>
    <n v="2"/>
    <x v="5"/>
    <s v="PayPal"/>
    <s v="Mandarin"/>
    <n v="82"/>
    <n v="4.3"/>
    <b v="1"/>
    <s v="Active"/>
    <n v="2557"/>
    <s v="Desktop"/>
    <s v="35-44"/>
    <s v="Morning"/>
  </r>
  <r>
    <x v="253"/>
    <s v="Eric"/>
    <s v="9/3/2023"/>
    <s v="11/27/2024"/>
    <n v="11.99"/>
    <n v="292"/>
    <s v="Romance"/>
    <n v="3"/>
    <n v="4"/>
    <b v="1"/>
    <n v="653"/>
    <n v="173"/>
    <x v="4"/>
    <s v="Debit Card"/>
    <s v="Hindi"/>
    <n v="8"/>
    <n v="3.5"/>
    <b v="0"/>
    <s v="Active"/>
    <n v="3823"/>
    <s v="Desktop"/>
    <s v="45-54"/>
    <s v="Evening"/>
  </r>
  <r>
    <x v="254"/>
    <s v="Sara"/>
    <s v="9/23/2024"/>
    <s v="12/9/2024"/>
    <n v="15.99"/>
    <n v="23"/>
    <s v="Action"/>
    <n v="2"/>
    <n v="2"/>
    <b v="0"/>
    <n v="577"/>
    <n v="131"/>
    <x v="6"/>
    <s v="Credit Card"/>
    <s v="German"/>
    <n v="14"/>
    <n v="3.9"/>
    <b v="0"/>
    <s v="Active"/>
    <n v="4048"/>
    <s v="Laptop"/>
    <s v="25-34"/>
    <s v="Afternoon"/>
  </r>
  <r>
    <x v="255"/>
    <s v="Tammy"/>
    <s v="8/29/2023"/>
    <s v="11/26/2024"/>
    <n v="11.99"/>
    <n v="147"/>
    <s v="Horror"/>
    <n v="3"/>
    <n v="1"/>
    <b v="1"/>
    <n v="802"/>
    <n v="177"/>
    <x v="6"/>
    <s v="Credit Card"/>
    <s v="German"/>
    <n v="21"/>
    <n v="3.5"/>
    <b v="1"/>
    <s v="Active"/>
    <n v="3173"/>
    <s v="Smart TV"/>
    <s v="35-44"/>
    <s v="Morning"/>
  </r>
  <r>
    <x v="256"/>
    <s v="Sandra"/>
    <s v="12/26/2023"/>
    <s v="12/12/2024"/>
    <n v="7.99"/>
    <n v="221"/>
    <s v="Action"/>
    <n v="2"/>
    <n v="4"/>
    <b v="0"/>
    <n v="702"/>
    <n v="130"/>
    <x v="1"/>
    <s v="PayPal"/>
    <s v="French"/>
    <n v="36"/>
    <n v="4.3"/>
    <b v="0"/>
    <s v="Active"/>
    <n v="3289"/>
    <s v="Laptop"/>
    <s v="25-34"/>
    <s v="Evening"/>
  </r>
  <r>
    <x v="257"/>
    <s v="James"/>
    <s v="10/21/2024"/>
    <s v="11/27/2024"/>
    <n v="7.99"/>
    <n v="40"/>
    <s v="Documentary"/>
    <n v="2"/>
    <n v="1"/>
    <b v="1"/>
    <n v="92"/>
    <n v="184"/>
    <x v="2"/>
    <s v="Credit Card"/>
    <s v="Mandarin"/>
    <n v="66"/>
    <n v="4.0999999999999996"/>
    <b v="1"/>
    <s v="Active"/>
    <n v="4377"/>
    <s v="Smart TV"/>
    <s v="25-34"/>
    <s v="Afternoon"/>
  </r>
  <r>
    <x v="258"/>
    <s v="David"/>
    <s v="12/31/2022"/>
    <s v="12/13/2024"/>
    <n v="11.99"/>
    <n v="365"/>
    <s v="Sci-Fi"/>
    <n v="1"/>
    <n v="5"/>
    <b v="1"/>
    <n v="582"/>
    <n v="162"/>
    <x v="4"/>
    <s v="Cryptocurrency"/>
    <s v="Hindi"/>
    <n v="8"/>
    <n v="3.3"/>
    <b v="0"/>
    <s v="Active"/>
    <n v="995"/>
    <s v="Laptop"/>
    <s v="25-34"/>
    <s v="Evening"/>
  </r>
  <r>
    <x v="259"/>
    <s v="Michael"/>
    <s v="4/25/2024"/>
    <s v="12/16/2024"/>
    <n v="11.99"/>
    <n v="360"/>
    <s v="Romance"/>
    <n v="1"/>
    <n v="2"/>
    <b v="1"/>
    <n v="161"/>
    <n v="93"/>
    <x v="3"/>
    <s v="Debit Card"/>
    <s v="Spanish"/>
    <n v="30"/>
    <n v="3.3"/>
    <b v="1"/>
    <s v="Active"/>
    <n v="2299"/>
    <s v="Desktop"/>
    <s v="55+"/>
    <s v="Afternoon"/>
  </r>
  <r>
    <x v="260"/>
    <s v="Kristin"/>
    <s v="4/24/2023"/>
    <s v="11/28/2024"/>
    <n v="7.99"/>
    <n v="127"/>
    <s v="Action"/>
    <n v="2"/>
    <n v="2"/>
    <b v="0"/>
    <n v="842"/>
    <n v="24"/>
    <x v="1"/>
    <s v="Cryptocurrency"/>
    <s v="Spanish"/>
    <n v="72"/>
    <n v="3.2"/>
    <b v="1"/>
    <s v="Active"/>
    <n v="4644"/>
    <s v="Smartphone"/>
    <s v="25-34"/>
    <s v="Late Night"/>
  </r>
  <r>
    <x v="261"/>
    <s v="Paul"/>
    <s v="11/23/2024"/>
    <s v="12/2/2024"/>
    <n v="15.99"/>
    <n v="30"/>
    <s v="Horror"/>
    <n v="3"/>
    <n v="2"/>
    <b v="1"/>
    <n v="609"/>
    <n v="6"/>
    <x v="1"/>
    <s v="PayPal"/>
    <s v="Mandarin"/>
    <n v="57"/>
    <n v="3"/>
    <b v="1"/>
    <s v="Active"/>
    <n v="746"/>
    <s v="Tablet"/>
    <s v="55+"/>
    <s v="Late Night"/>
  </r>
  <r>
    <x v="262"/>
    <s v="Amy"/>
    <s v="7/27/2023"/>
    <s v="11/24/2024"/>
    <n v="7.99"/>
    <n v="222"/>
    <s v="Drama"/>
    <n v="1"/>
    <n v="6"/>
    <b v="0"/>
    <n v="391"/>
    <n v="17"/>
    <x v="0"/>
    <s v="Cryptocurrency"/>
    <s v="Hindi"/>
    <n v="21"/>
    <n v="3.4"/>
    <b v="1"/>
    <s v="Active"/>
    <n v="2835"/>
    <s v="Tablet"/>
    <s v="45-54"/>
    <s v="Evening"/>
  </r>
  <r>
    <x v="263"/>
    <s v="Emily"/>
    <s v="11/11/2023"/>
    <s v="12/13/2024"/>
    <n v="11.99"/>
    <n v="168"/>
    <s v="Romance"/>
    <n v="1"/>
    <n v="2"/>
    <b v="0"/>
    <n v="247"/>
    <n v="172"/>
    <x v="6"/>
    <s v="Cryptocurrency"/>
    <s v="French"/>
    <n v="98"/>
    <n v="3.5"/>
    <b v="0"/>
    <s v="Active"/>
    <n v="3626"/>
    <s v="Smart TV"/>
    <s v="35-44"/>
    <s v="Evening"/>
  </r>
  <r>
    <x v="264"/>
    <s v="Alicia"/>
    <s v="4/11/2024"/>
    <s v="11/26/2024"/>
    <n v="7.99"/>
    <n v="317"/>
    <s v="Comedy"/>
    <n v="5"/>
    <n v="1"/>
    <b v="0"/>
    <n v="559"/>
    <n v="113"/>
    <x v="3"/>
    <s v="Credit Card"/>
    <s v="English"/>
    <n v="92"/>
    <n v="4.5999999999999996"/>
    <b v="0"/>
    <s v="Active"/>
    <n v="1000"/>
    <s v="Laptop"/>
    <s v="55+"/>
    <s v="Evening"/>
  </r>
  <r>
    <x v="265"/>
    <s v="Margaret"/>
    <s v="4/24/2023"/>
    <s v="11/20/2024"/>
    <n v="15.99"/>
    <n v="285"/>
    <s v="Documentary"/>
    <n v="1"/>
    <n v="3"/>
    <b v="0"/>
    <n v="706"/>
    <n v="22"/>
    <x v="2"/>
    <s v="PayPal"/>
    <s v="Mandarin"/>
    <n v="4"/>
    <n v="3.4"/>
    <b v="1"/>
    <s v="Active"/>
    <n v="368"/>
    <s v="Desktop"/>
    <s v="25-34"/>
    <s v="Late Night"/>
  </r>
  <r>
    <x v="266"/>
    <s v="Linda"/>
    <s v="8/30/2023"/>
    <s v="11/28/2024"/>
    <n v="11.99"/>
    <n v="420"/>
    <s v="Comedy"/>
    <n v="1"/>
    <n v="2"/>
    <b v="0"/>
    <n v="1000"/>
    <n v="159"/>
    <x v="3"/>
    <s v="Cryptocurrency"/>
    <s v="German"/>
    <n v="22"/>
    <n v="4.8"/>
    <b v="0"/>
    <s v="Active"/>
    <n v="2229"/>
    <s v="Smart TV"/>
    <s v="25-34"/>
    <s v="Morning"/>
  </r>
  <r>
    <x v="267"/>
    <s v="Sarah"/>
    <s v="6/11/2023"/>
    <s v="12/16/2024"/>
    <n v="15.99"/>
    <n v="100"/>
    <s v="Drama"/>
    <n v="5"/>
    <n v="1"/>
    <b v="1"/>
    <n v="586"/>
    <n v="32"/>
    <x v="6"/>
    <s v="Credit Card"/>
    <s v="Hindi"/>
    <n v="100"/>
    <n v="3.6"/>
    <b v="1"/>
    <s v="Active"/>
    <n v="2643"/>
    <s v="Desktop"/>
    <s v="25-34"/>
    <s v="Afternoon"/>
  </r>
  <r>
    <x v="268"/>
    <s v="Megan"/>
    <s v="6/3/2024"/>
    <s v="12/18/2024"/>
    <n v="11.99"/>
    <n v="426"/>
    <s v="Documentary"/>
    <n v="4"/>
    <n v="6"/>
    <b v="0"/>
    <n v="450"/>
    <n v="92"/>
    <x v="5"/>
    <s v="Debit Card"/>
    <s v="Hindi"/>
    <n v="71"/>
    <n v="4.0999999999999996"/>
    <b v="0"/>
    <s v="Active"/>
    <n v="2647"/>
    <s v="Smartphone"/>
    <s v="25-34"/>
    <s v="Morning"/>
  </r>
  <r>
    <x v="269"/>
    <s v="Renee"/>
    <s v="1/29/2024"/>
    <s v="12/8/2024"/>
    <n v="7.99"/>
    <n v="263"/>
    <s v="Romance"/>
    <n v="1"/>
    <n v="4"/>
    <b v="1"/>
    <n v="468"/>
    <n v="95"/>
    <x v="3"/>
    <s v="Debit Card"/>
    <s v="English"/>
    <n v="87"/>
    <n v="3.5"/>
    <b v="0"/>
    <s v="Active"/>
    <n v="4497"/>
    <s v="Tablet"/>
    <s v="25-34"/>
    <s v="Evening"/>
  </r>
  <r>
    <x v="270"/>
    <s v="Wayne"/>
    <s v="8/20/2023"/>
    <s v="12/14/2024"/>
    <n v="11.99"/>
    <n v="162"/>
    <s v="Action"/>
    <n v="1"/>
    <n v="1"/>
    <b v="0"/>
    <n v="370"/>
    <n v="130"/>
    <x v="0"/>
    <s v="Debit Card"/>
    <s v="Hindi"/>
    <n v="49"/>
    <n v="4.0999999999999996"/>
    <b v="1"/>
    <s v="Active"/>
    <n v="1121"/>
    <s v="Smart TV"/>
    <s v="45-54"/>
    <s v="Afternoon"/>
  </r>
  <r>
    <x v="271"/>
    <s v="Lisa"/>
    <s v="11/24/2024"/>
    <s v="11/23/2024"/>
    <n v="15.99"/>
    <n v="19"/>
    <s v="Romance"/>
    <n v="3"/>
    <n v="2"/>
    <b v="1"/>
    <n v="781"/>
    <n v="179"/>
    <x v="1"/>
    <s v="Debit Card"/>
    <s v="German"/>
    <n v="8"/>
    <n v="4.3"/>
    <b v="0"/>
    <s v="Active"/>
    <n v="1525"/>
    <s v="Laptop"/>
    <s v="45-54"/>
    <s v="Evening"/>
  </r>
  <r>
    <x v="272"/>
    <s v="Rhonda"/>
    <s v="9/5/2024"/>
    <s v="12/7/2024"/>
    <n v="11.99"/>
    <n v="358"/>
    <s v="Romance"/>
    <n v="5"/>
    <n v="4"/>
    <b v="1"/>
    <n v="829"/>
    <n v="62"/>
    <x v="5"/>
    <s v="PayPal"/>
    <s v="German"/>
    <n v="65"/>
    <n v="3.4"/>
    <b v="0"/>
    <s v="Active"/>
    <n v="3488"/>
    <s v="Smart TV"/>
    <s v="55+"/>
    <s v="Late Night"/>
  </r>
  <r>
    <x v="273"/>
    <s v="Darrell"/>
    <s v="2/24/2023"/>
    <s v="12/15/2024"/>
    <n v="11.99"/>
    <n v="183"/>
    <s v="Drama"/>
    <n v="3"/>
    <n v="5"/>
    <b v="0"/>
    <n v="944"/>
    <n v="94"/>
    <x v="1"/>
    <s v="PayPal"/>
    <s v="English"/>
    <n v="72"/>
    <n v="4.7"/>
    <b v="0"/>
    <s v="Active"/>
    <n v="3009"/>
    <s v="Smart TV"/>
    <s v="45-54"/>
    <s v="Late Night"/>
  </r>
  <r>
    <x v="274"/>
    <s v="Diana"/>
    <s v="1/3/2023"/>
    <s v="12/15/2024"/>
    <n v="15.99"/>
    <n v="63"/>
    <s v="Action"/>
    <n v="4"/>
    <n v="4"/>
    <b v="0"/>
    <n v="670"/>
    <n v="72"/>
    <x v="0"/>
    <s v="PayPal"/>
    <s v="Spanish"/>
    <n v="27"/>
    <n v="4.8"/>
    <b v="0"/>
    <s v="Active"/>
    <n v="15"/>
    <s v="Smartphone"/>
    <s v="35-44"/>
    <s v="Evening"/>
  </r>
  <r>
    <x v="275"/>
    <s v="Matthew"/>
    <s v="3/9/2024"/>
    <s v="11/20/2024"/>
    <n v="11.99"/>
    <n v="446"/>
    <s v="Documentary"/>
    <n v="5"/>
    <n v="3"/>
    <b v="1"/>
    <n v="831"/>
    <n v="37"/>
    <x v="6"/>
    <s v="PayPal"/>
    <s v="English"/>
    <n v="54"/>
    <n v="3.3"/>
    <b v="1"/>
    <s v="Active"/>
    <n v="3007"/>
    <s v="Smart TV"/>
    <s v="45-54"/>
    <s v="Evening"/>
  </r>
  <r>
    <x v="276"/>
    <s v="Brittany"/>
    <s v="11/16/2024"/>
    <s v="11/27/2024"/>
    <n v="15.99"/>
    <n v="352"/>
    <s v="Sci-Fi"/>
    <n v="3"/>
    <n v="3"/>
    <b v="0"/>
    <n v="154"/>
    <n v="148"/>
    <x v="6"/>
    <s v="Debit Card"/>
    <s v="English"/>
    <n v="39"/>
    <n v="4.7"/>
    <b v="1"/>
    <s v="Active"/>
    <n v="4588"/>
    <s v="Laptop"/>
    <s v="35-44"/>
    <s v="Morning"/>
  </r>
  <r>
    <x v="277"/>
    <s v="David"/>
    <s v="10/3/2024"/>
    <s v="12/13/2024"/>
    <n v="7.99"/>
    <n v="209"/>
    <s v="Sci-Fi"/>
    <n v="2"/>
    <n v="6"/>
    <b v="0"/>
    <n v="707"/>
    <n v="162"/>
    <x v="0"/>
    <s v="Debit Card"/>
    <s v="German"/>
    <n v="95"/>
    <n v="3.5"/>
    <b v="1"/>
    <s v="Active"/>
    <n v="73"/>
    <s v="Smartphone"/>
    <s v="55+"/>
    <s v="Late Night"/>
  </r>
  <r>
    <x v="278"/>
    <s v="Stephanie"/>
    <s v="12/21/2022"/>
    <s v="12/11/2024"/>
    <n v="7.99"/>
    <n v="311"/>
    <s v="Horror"/>
    <n v="5"/>
    <n v="6"/>
    <b v="0"/>
    <n v="587"/>
    <n v="140"/>
    <x v="3"/>
    <s v="PayPal"/>
    <s v="Mandarin"/>
    <n v="43"/>
    <n v="3.6"/>
    <b v="1"/>
    <s v="Active"/>
    <n v="4635"/>
    <s v="Smartphone"/>
    <s v="18-24"/>
    <s v="Afternoon"/>
  </r>
  <r>
    <x v="279"/>
    <s v="Christina"/>
    <s v="6/26/2023"/>
    <s v="12/6/2024"/>
    <n v="11.99"/>
    <n v="293"/>
    <s v="Sci-Fi"/>
    <n v="3"/>
    <n v="6"/>
    <b v="1"/>
    <n v="158"/>
    <n v="119"/>
    <x v="3"/>
    <s v="Credit Card"/>
    <s v="Spanish"/>
    <n v="60"/>
    <n v="3.7"/>
    <b v="0"/>
    <s v="Active"/>
    <n v="1882"/>
    <s v="Tablet"/>
    <s v="45-54"/>
    <s v="Late Night"/>
  </r>
  <r>
    <x v="280"/>
    <s v="Darlene"/>
    <s v="6/2/2024"/>
    <s v="12/10/2024"/>
    <n v="15.99"/>
    <n v="119"/>
    <s v="Romance"/>
    <n v="4"/>
    <n v="2"/>
    <b v="0"/>
    <n v="936"/>
    <n v="188"/>
    <x v="0"/>
    <s v="Cryptocurrency"/>
    <s v="Mandarin"/>
    <n v="59"/>
    <n v="4.0999999999999996"/>
    <b v="1"/>
    <s v="Active"/>
    <n v="1690"/>
    <s v="Desktop"/>
    <s v="25-34"/>
    <s v="Afternoon"/>
  </r>
  <r>
    <x v="281"/>
    <s v="Michael"/>
    <s v="1/18/2023"/>
    <s v="12/5/2024"/>
    <n v="15.99"/>
    <n v="329"/>
    <s v="Sci-Fi"/>
    <n v="2"/>
    <n v="1"/>
    <b v="0"/>
    <n v="670"/>
    <n v="94"/>
    <x v="2"/>
    <s v="PayPal"/>
    <s v="Hindi"/>
    <n v="61"/>
    <n v="3"/>
    <b v="0"/>
    <s v="Active"/>
    <n v="2572"/>
    <s v="Laptop"/>
    <s v="35-44"/>
    <s v="Morning"/>
  </r>
  <r>
    <x v="282"/>
    <s v="Janet"/>
    <s v="10/15/2023"/>
    <s v="11/24/2024"/>
    <n v="15.99"/>
    <n v="141"/>
    <s v="Horror"/>
    <n v="5"/>
    <n v="5"/>
    <b v="1"/>
    <n v="636"/>
    <n v="186"/>
    <x v="2"/>
    <s v="Credit Card"/>
    <s v="Mandarin"/>
    <n v="95"/>
    <n v="3.6"/>
    <b v="0"/>
    <s v="Active"/>
    <n v="3865"/>
    <s v="Laptop"/>
    <s v="18-24"/>
    <s v="Late Night"/>
  </r>
  <r>
    <x v="283"/>
    <s v="Ethan"/>
    <s v="2/9/2023"/>
    <s v="11/24/2024"/>
    <n v="11.99"/>
    <n v="15"/>
    <s v="Documentary"/>
    <n v="1"/>
    <n v="3"/>
    <b v="1"/>
    <n v="700"/>
    <n v="64"/>
    <x v="4"/>
    <s v="Cryptocurrency"/>
    <s v="Spanish"/>
    <n v="35"/>
    <n v="4.7"/>
    <b v="0"/>
    <s v="Active"/>
    <n v="380"/>
    <s v="Laptop"/>
    <s v="25-34"/>
    <s v="Late Night"/>
  </r>
  <r>
    <x v="284"/>
    <s v="Jesse"/>
    <s v="11/17/2024"/>
    <s v="11/30/2024"/>
    <n v="11.99"/>
    <n v="30"/>
    <s v="Comedy"/>
    <n v="5"/>
    <n v="4"/>
    <b v="1"/>
    <n v="310"/>
    <n v="162"/>
    <x v="4"/>
    <s v="Debit Card"/>
    <s v="German"/>
    <n v="30"/>
    <n v="3.1"/>
    <b v="1"/>
    <s v="Active"/>
    <n v="3566"/>
    <s v="Smart TV"/>
    <s v="25-34"/>
    <s v="Evening"/>
  </r>
  <r>
    <x v="285"/>
    <s v="Phyllis"/>
    <s v="6/21/2024"/>
    <s v="11/29/2024"/>
    <n v="11.99"/>
    <n v="145"/>
    <s v="Horror"/>
    <n v="2"/>
    <n v="4"/>
    <b v="0"/>
    <n v="237"/>
    <n v="32"/>
    <x v="4"/>
    <s v="Cryptocurrency"/>
    <s v="French"/>
    <n v="39"/>
    <n v="4.8"/>
    <b v="0"/>
    <s v="Active"/>
    <n v="1835"/>
    <s v="Desktop"/>
    <s v="45-54"/>
    <s v="Morning"/>
  </r>
  <r>
    <x v="286"/>
    <s v="Joel"/>
    <s v="9/24/2024"/>
    <s v="12/13/2024"/>
    <n v="15.99"/>
    <n v="250"/>
    <s v="Documentary"/>
    <n v="4"/>
    <n v="3"/>
    <b v="0"/>
    <n v="774"/>
    <n v="88"/>
    <x v="4"/>
    <s v="Debit Card"/>
    <s v="Mandarin"/>
    <n v="64"/>
    <n v="3.3"/>
    <b v="0"/>
    <s v="Active"/>
    <n v="1882"/>
    <s v="Desktop"/>
    <s v="18-24"/>
    <s v="Morning"/>
  </r>
  <r>
    <x v="287"/>
    <s v="Cynthia"/>
    <s v="1/5/2023"/>
    <s v="11/22/2024"/>
    <n v="15.99"/>
    <n v="243"/>
    <s v="Horror"/>
    <n v="2"/>
    <n v="6"/>
    <b v="1"/>
    <n v="532"/>
    <n v="110"/>
    <x v="5"/>
    <s v="PayPal"/>
    <s v="Spanish"/>
    <n v="73"/>
    <n v="4.7"/>
    <b v="0"/>
    <s v="Active"/>
    <n v="525"/>
    <s v="Smartphone"/>
    <s v="45-54"/>
    <s v="Afternoon"/>
  </r>
  <r>
    <x v="288"/>
    <s v="Craig"/>
    <s v="7/26/2023"/>
    <s v="11/21/2024"/>
    <n v="11.99"/>
    <n v="392"/>
    <s v="Horror"/>
    <n v="4"/>
    <n v="1"/>
    <b v="1"/>
    <n v="813"/>
    <n v="2"/>
    <x v="2"/>
    <s v="Cryptocurrency"/>
    <s v="English"/>
    <n v="57"/>
    <n v="3"/>
    <b v="1"/>
    <s v="Active"/>
    <n v="1025"/>
    <s v="Desktop"/>
    <s v="18-24"/>
    <s v="Afternoon"/>
  </r>
  <r>
    <x v="289"/>
    <s v="Eric"/>
    <s v="5/29/2023"/>
    <s v="12/11/2024"/>
    <n v="11.99"/>
    <n v="389"/>
    <s v="Drama"/>
    <n v="5"/>
    <n v="4"/>
    <b v="0"/>
    <n v="727"/>
    <n v="26"/>
    <x v="5"/>
    <s v="PayPal"/>
    <s v="English"/>
    <n v="67"/>
    <n v="3.4"/>
    <b v="0"/>
    <s v="Active"/>
    <n v="2508"/>
    <s v="Smartphone"/>
    <s v="45-54"/>
    <s v="Afternoon"/>
  </r>
  <r>
    <x v="290"/>
    <s v="Jessica"/>
    <s v="10/23/2023"/>
    <s v="11/27/2024"/>
    <n v="7.99"/>
    <n v="414"/>
    <s v="Horror"/>
    <n v="4"/>
    <n v="6"/>
    <b v="1"/>
    <n v="271"/>
    <n v="51"/>
    <x v="3"/>
    <s v="PayPal"/>
    <s v="German"/>
    <n v="8"/>
    <n v="4.3"/>
    <b v="0"/>
    <s v="Active"/>
    <n v="1546"/>
    <s v="Desktop"/>
    <s v="25-34"/>
    <s v="Evening"/>
  </r>
  <r>
    <x v="291"/>
    <s v="Jordan"/>
    <s v="6/11/2023"/>
    <s v="12/12/2024"/>
    <n v="15.99"/>
    <n v="415"/>
    <s v="Documentary"/>
    <n v="2"/>
    <n v="1"/>
    <b v="0"/>
    <n v="958"/>
    <n v="192"/>
    <x v="0"/>
    <s v="Credit Card"/>
    <s v="German"/>
    <n v="22"/>
    <n v="4.8"/>
    <b v="1"/>
    <s v="Active"/>
    <n v="1955"/>
    <s v="Tablet"/>
    <s v="35-44"/>
    <s v="Afternoon"/>
  </r>
  <r>
    <x v="292"/>
    <s v="Scott"/>
    <s v="11/12/2023"/>
    <s v="12/14/2024"/>
    <n v="11.99"/>
    <n v="494"/>
    <s v="Horror"/>
    <n v="5"/>
    <n v="6"/>
    <b v="1"/>
    <n v="202"/>
    <n v="163"/>
    <x v="2"/>
    <s v="Debit Card"/>
    <s v="Spanish"/>
    <n v="61"/>
    <n v="4"/>
    <b v="1"/>
    <s v="Active"/>
    <n v="4889"/>
    <s v="Tablet"/>
    <s v="35-44"/>
    <s v="Morning"/>
  </r>
  <r>
    <x v="293"/>
    <s v="Christopher"/>
    <s v="4/22/2023"/>
    <s v="11/20/2024"/>
    <n v="7.99"/>
    <n v="109"/>
    <s v="Drama"/>
    <n v="4"/>
    <n v="4"/>
    <b v="1"/>
    <n v="899"/>
    <n v="11"/>
    <x v="2"/>
    <s v="Credit Card"/>
    <s v="German"/>
    <n v="63"/>
    <n v="4.3"/>
    <b v="0"/>
    <s v="Active"/>
    <n v="1185"/>
    <s v="Laptop"/>
    <s v="18-24"/>
    <s v="Late Night"/>
  </r>
  <r>
    <x v="294"/>
    <s v="Victoria"/>
    <s v="12/18/2023"/>
    <s v="12/7/2024"/>
    <n v="7.99"/>
    <n v="200"/>
    <s v="Romance"/>
    <n v="1"/>
    <n v="2"/>
    <b v="0"/>
    <n v="465"/>
    <n v="35"/>
    <x v="3"/>
    <s v="Cryptocurrency"/>
    <s v="Mandarin"/>
    <n v="29"/>
    <n v="4.7"/>
    <b v="1"/>
    <s v="Active"/>
    <n v="3040"/>
    <s v="Desktop"/>
    <s v="55+"/>
    <s v="Evening"/>
  </r>
  <r>
    <x v="295"/>
    <s v="Mary"/>
    <s v="2/23/2024"/>
    <s v="12/4/2024"/>
    <n v="11.99"/>
    <n v="134"/>
    <s v="Sci-Fi"/>
    <n v="4"/>
    <n v="1"/>
    <b v="1"/>
    <n v="459"/>
    <n v="105"/>
    <x v="2"/>
    <s v="Cryptocurrency"/>
    <s v="German"/>
    <n v="3"/>
    <n v="3.7"/>
    <b v="1"/>
    <s v="Active"/>
    <n v="4729"/>
    <s v="Smartphone"/>
    <s v="45-54"/>
    <s v="Afternoon"/>
  </r>
  <r>
    <x v="296"/>
    <s v="Jacob"/>
    <s v="2/21/2023"/>
    <s v="11/30/2024"/>
    <n v="11.99"/>
    <n v="250"/>
    <s v="Documentary"/>
    <n v="5"/>
    <n v="2"/>
    <b v="0"/>
    <n v="611"/>
    <n v="170"/>
    <x v="2"/>
    <s v="Credit Card"/>
    <s v="English"/>
    <n v="71"/>
    <n v="3.9"/>
    <b v="0"/>
    <s v="Active"/>
    <n v="4193"/>
    <s v="Smartphone"/>
    <s v="25-34"/>
    <s v="Evening"/>
  </r>
  <r>
    <x v="297"/>
    <s v="Ann"/>
    <s v="10/28/2024"/>
    <s v="12/9/2024"/>
    <n v="7.99"/>
    <n v="305"/>
    <s v="Drama"/>
    <n v="2"/>
    <n v="3"/>
    <b v="1"/>
    <n v="49"/>
    <n v="146"/>
    <x v="0"/>
    <s v="Debit Card"/>
    <s v="Mandarin"/>
    <n v="48"/>
    <n v="4.5999999999999996"/>
    <b v="0"/>
    <s v="Active"/>
    <n v="4626"/>
    <s v="Smart TV"/>
    <s v="55+"/>
    <s v="Morning"/>
  </r>
  <r>
    <x v="298"/>
    <s v="Rachel"/>
    <s v="5/10/2024"/>
    <s v="11/28/2024"/>
    <n v="15.99"/>
    <n v="256"/>
    <s v="Comedy"/>
    <n v="5"/>
    <n v="3"/>
    <b v="0"/>
    <n v="929"/>
    <n v="89"/>
    <x v="1"/>
    <s v="PayPal"/>
    <s v="Spanish"/>
    <n v="89"/>
    <n v="3.3"/>
    <b v="0"/>
    <s v="Active"/>
    <n v="60"/>
    <s v="Smartphone"/>
    <s v="55+"/>
    <s v="Morning"/>
  </r>
  <r>
    <x v="299"/>
    <s v="Justin"/>
    <s v="9/12/2024"/>
    <s v="11/19/2024"/>
    <n v="11.99"/>
    <n v="214"/>
    <s v="Documentary"/>
    <n v="1"/>
    <n v="3"/>
    <b v="0"/>
    <n v="39"/>
    <n v="89"/>
    <x v="1"/>
    <s v="Debit Card"/>
    <s v="Hindi"/>
    <n v="37"/>
    <n v="3.5"/>
    <b v="1"/>
    <s v="Active"/>
    <n v="2597"/>
    <s v="Tablet"/>
    <s v="45-54"/>
    <s v="Morning"/>
  </r>
  <r>
    <x v="300"/>
    <s v="Tina"/>
    <s v="8/5/2023"/>
    <s v="12/1/2024"/>
    <n v="11.99"/>
    <n v="272"/>
    <s v="Romance"/>
    <n v="1"/>
    <n v="2"/>
    <b v="0"/>
    <n v="520"/>
    <n v="170"/>
    <x v="5"/>
    <s v="PayPal"/>
    <s v="German"/>
    <n v="100"/>
    <n v="5"/>
    <b v="0"/>
    <s v="Active"/>
    <n v="260"/>
    <s v="Tablet"/>
    <s v="55+"/>
    <s v="Morning"/>
  </r>
  <r>
    <x v="301"/>
    <s v="Vincent"/>
    <s v="7/28/2024"/>
    <s v="11/29/2024"/>
    <n v="15.99"/>
    <n v="144"/>
    <s v="Drama"/>
    <n v="3"/>
    <n v="4"/>
    <b v="0"/>
    <n v="501"/>
    <n v="64"/>
    <x v="1"/>
    <s v="Debit Card"/>
    <s v="English"/>
    <n v="98"/>
    <n v="3.3"/>
    <b v="0"/>
    <s v="Active"/>
    <n v="1544"/>
    <s v="Tablet"/>
    <s v="35-44"/>
    <s v="Late Night"/>
  </r>
  <r>
    <x v="302"/>
    <s v="Tina"/>
    <s v="9/6/2023"/>
    <s v="12/6/2024"/>
    <n v="7.99"/>
    <n v="381"/>
    <s v="Drama"/>
    <n v="5"/>
    <n v="6"/>
    <b v="0"/>
    <n v="593"/>
    <n v="46"/>
    <x v="4"/>
    <s v="Debit Card"/>
    <s v="English"/>
    <n v="10"/>
    <n v="4.5999999999999996"/>
    <b v="1"/>
    <s v="Active"/>
    <n v="4528"/>
    <s v="Tablet"/>
    <s v="55+"/>
    <s v="Evening"/>
  </r>
  <r>
    <x v="303"/>
    <s v="Leah"/>
    <s v="1/18/2023"/>
    <s v="11/20/2024"/>
    <n v="11.99"/>
    <n v="292"/>
    <s v="Drama"/>
    <n v="4"/>
    <n v="2"/>
    <b v="1"/>
    <n v="109"/>
    <n v="68"/>
    <x v="5"/>
    <s v="Credit Card"/>
    <s v="English"/>
    <n v="95"/>
    <n v="4.3"/>
    <b v="0"/>
    <s v="Active"/>
    <n v="1127"/>
    <s v="Laptop"/>
    <s v="55+"/>
    <s v="Evening"/>
  </r>
  <r>
    <x v="304"/>
    <s v="Richard"/>
    <s v="3/28/2023"/>
    <s v="12/15/2024"/>
    <n v="11.99"/>
    <n v="358"/>
    <s v="Romance"/>
    <n v="4"/>
    <n v="3"/>
    <b v="0"/>
    <n v="472"/>
    <n v="65"/>
    <x v="3"/>
    <s v="Debit Card"/>
    <s v="Spanish"/>
    <n v="92"/>
    <n v="4"/>
    <b v="0"/>
    <s v="Active"/>
    <n v="4542"/>
    <s v="Smartphone"/>
    <s v="45-54"/>
    <s v="Evening"/>
  </r>
  <r>
    <x v="305"/>
    <s v="Cindy"/>
    <s v="7/10/2024"/>
    <s v="12/3/2024"/>
    <n v="15.99"/>
    <n v="426"/>
    <s v="Sci-Fi"/>
    <n v="1"/>
    <n v="6"/>
    <b v="1"/>
    <n v="229"/>
    <n v="120"/>
    <x v="0"/>
    <s v="PayPal"/>
    <s v="French"/>
    <n v="38"/>
    <n v="3.3"/>
    <b v="1"/>
    <s v="Active"/>
    <n v="1436"/>
    <s v="Smartphone"/>
    <s v="55+"/>
    <s v="Morning"/>
  </r>
  <r>
    <x v="306"/>
    <s v="Gary"/>
    <s v="9/22/2023"/>
    <s v="11/24/2024"/>
    <n v="11.99"/>
    <n v="474"/>
    <s v="Comedy"/>
    <n v="5"/>
    <n v="1"/>
    <b v="0"/>
    <n v="487"/>
    <n v="107"/>
    <x v="4"/>
    <s v="Debit Card"/>
    <s v="German"/>
    <n v="66"/>
    <n v="4"/>
    <b v="0"/>
    <s v="Active"/>
    <n v="4438"/>
    <s v="Desktop"/>
    <s v="45-54"/>
    <s v="Late Night"/>
  </r>
  <r>
    <x v="307"/>
    <s v="Emily"/>
    <s v="7/28/2023"/>
    <s v="12/12/2024"/>
    <n v="7.99"/>
    <n v="286"/>
    <s v="Documentary"/>
    <n v="2"/>
    <n v="5"/>
    <b v="1"/>
    <n v="543"/>
    <n v="16"/>
    <x v="0"/>
    <s v="Credit Card"/>
    <s v="Mandarin"/>
    <n v="8"/>
    <n v="3.7"/>
    <b v="1"/>
    <s v="Active"/>
    <n v="3130"/>
    <s v="Smartphone"/>
    <s v="35-44"/>
    <s v="Afternoon"/>
  </r>
  <r>
    <x v="308"/>
    <s v="Lindsey"/>
    <s v="10/10/2024"/>
    <s v="12/6/2024"/>
    <n v="15.99"/>
    <n v="498"/>
    <s v="Drama"/>
    <n v="5"/>
    <n v="6"/>
    <b v="0"/>
    <n v="105"/>
    <n v="35"/>
    <x v="3"/>
    <s v="Debit Card"/>
    <s v="English"/>
    <n v="6"/>
    <n v="3.9"/>
    <b v="1"/>
    <s v="Active"/>
    <n v="3379"/>
    <s v="Desktop"/>
    <s v="25-34"/>
    <s v="Late Night"/>
  </r>
  <r>
    <x v="309"/>
    <s v="Brandon"/>
    <s v="6/21/2024"/>
    <s v="12/15/2024"/>
    <n v="11.99"/>
    <n v="32"/>
    <s v="Drama"/>
    <n v="2"/>
    <n v="4"/>
    <b v="0"/>
    <n v="334"/>
    <n v="151"/>
    <x v="2"/>
    <s v="Cryptocurrency"/>
    <s v="Spanish"/>
    <n v="88"/>
    <n v="3.4"/>
    <b v="0"/>
    <s v="Active"/>
    <n v="3696"/>
    <s v="Tablet"/>
    <s v="25-34"/>
    <s v="Evening"/>
  </r>
  <r>
    <x v="310"/>
    <s v="Lynn"/>
    <s v="4/17/2023"/>
    <s v="12/1/2024"/>
    <n v="7.99"/>
    <n v="84"/>
    <s v="Romance"/>
    <n v="1"/>
    <n v="2"/>
    <b v="1"/>
    <n v="871"/>
    <n v="187"/>
    <x v="0"/>
    <s v="Debit Card"/>
    <s v="Mandarin"/>
    <n v="96"/>
    <n v="4.5"/>
    <b v="1"/>
    <s v="Active"/>
    <n v="2416"/>
    <s v="Smartphone"/>
    <s v="45-54"/>
    <s v="Late Night"/>
  </r>
  <r>
    <x v="311"/>
    <s v="Jonathan"/>
    <s v="12/31/2023"/>
    <s v="12/2/2024"/>
    <n v="15.99"/>
    <n v="210"/>
    <s v="Romance"/>
    <n v="5"/>
    <n v="5"/>
    <b v="0"/>
    <n v="206"/>
    <n v="194"/>
    <x v="1"/>
    <s v="PayPal"/>
    <s v="Hindi"/>
    <n v="62"/>
    <n v="3.9"/>
    <b v="0"/>
    <s v="Active"/>
    <n v="2856"/>
    <s v="Smartphone"/>
    <s v="45-54"/>
    <s v="Evening"/>
  </r>
  <r>
    <x v="312"/>
    <s v="Natalie"/>
    <s v="2/15/2023"/>
    <s v="11/24/2024"/>
    <n v="15.99"/>
    <n v="231"/>
    <s v="Horror"/>
    <n v="3"/>
    <n v="5"/>
    <b v="1"/>
    <n v="701"/>
    <n v="173"/>
    <x v="3"/>
    <s v="Credit Card"/>
    <s v="German"/>
    <n v="65"/>
    <n v="3.4"/>
    <b v="1"/>
    <s v="Active"/>
    <n v="4177"/>
    <s v="Smartphone"/>
    <s v="18-24"/>
    <s v="Morning"/>
  </r>
  <r>
    <x v="313"/>
    <s v="Michelle"/>
    <s v="12/1/2024"/>
    <s v="12/15/2024"/>
    <n v="15.99"/>
    <n v="246"/>
    <s v="Drama"/>
    <n v="3"/>
    <n v="3"/>
    <b v="0"/>
    <n v="505"/>
    <n v="129"/>
    <x v="1"/>
    <s v="Credit Card"/>
    <s v="English"/>
    <n v="82"/>
    <n v="4.9000000000000004"/>
    <b v="0"/>
    <s v="Active"/>
    <n v="1912"/>
    <s v="Laptop"/>
    <s v="18-24"/>
    <s v="Evening"/>
  </r>
  <r>
    <x v="314"/>
    <s v="Gabriel"/>
    <s v="1/19/2024"/>
    <s v="11/19/2024"/>
    <n v="11.99"/>
    <n v="174"/>
    <s v="Romance"/>
    <n v="1"/>
    <n v="6"/>
    <b v="1"/>
    <n v="239"/>
    <n v="175"/>
    <x v="0"/>
    <s v="Credit Card"/>
    <s v="English"/>
    <n v="65"/>
    <n v="3.7"/>
    <b v="0"/>
    <s v="Active"/>
    <n v="2388"/>
    <s v="Tablet"/>
    <s v="18-24"/>
    <s v="Morning"/>
  </r>
  <r>
    <x v="315"/>
    <s v="Scott"/>
    <s v="7/21/2023"/>
    <s v="11/19/2024"/>
    <n v="15.99"/>
    <n v="298"/>
    <s v="Comedy"/>
    <n v="3"/>
    <n v="1"/>
    <b v="1"/>
    <n v="115"/>
    <n v="168"/>
    <x v="5"/>
    <s v="PayPal"/>
    <s v="Hindi"/>
    <n v="27"/>
    <n v="3"/>
    <b v="0"/>
    <s v="Active"/>
    <n v="4216"/>
    <s v="Smartphone"/>
    <s v="55+"/>
    <s v="Morning"/>
  </r>
  <r>
    <x v="316"/>
    <s v="Heidi"/>
    <s v="10/29/2024"/>
    <s v="12/3/2024"/>
    <n v="11.99"/>
    <n v="344"/>
    <s v="Documentary"/>
    <n v="5"/>
    <n v="2"/>
    <b v="0"/>
    <n v="142"/>
    <n v="113"/>
    <x v="0"/>
    <s v="PayPal"/>
    <s v="German"/>
    <n v="100"/>
    <n v="4.5999999999999996"/>
    <b v="1"/>
    <s v="Active"/>
    <n v="599"/>
    <s v="Laptop"/>
    <s v="25-34"/>
    <s v="Afternoon"/>
  </r>
  <r>
    <x v="317"/>
    <s v="Ashley"/>
    <s v="6/17/2023"/>
    <s v="12/4/2024"/>
    <n v="11.99"/>
    <n v="264"/>
    <s v="Romance"/>
    <n v="2"/>
    <n v="1"/>
    <b v="1"/>
    <n v="744"/>
    <n v="33"/>
    <x v="4"/>
    <s v="Cryptocurrency"/>
    <s v="English"/>
    <n v="29"/>
    <n v="4.9000000000000004"/>
    <b v="1"/>
    <s v="Active"/>
    <n v="804"/>
    <s v="Desktop"/>
    <s v="25-34"/>
    <s v="Evening"/>
  </r>
  <r>
    <x v="318"/>
    <s v="Danielle"/>
    <s v="12/21/2022"/>
    <s v="11/21/2024"/>
    <n v="7.99"/>
    <n v="380"/>
    <s v="Drama"/>
    <n v="2"/>
    <n v="5"/>
    <b v="1"/>
    <n v="820"/>
    <n v="17"/>
    <x v="4"/>
    <s v="PayPal"/>
    <s v="French"/>
    <n v="93"/>
    <n v="3"/>
    <b v="0"/>
    <s v="Active"/>
    <n v="4565"/>
    <s v="Laptop"/>
    <s v="25-34"/>
    <s v="Evening"/>
  </r>
  <r>
    <x v="319"/>
    <s v="Paul"/>
    <s v="2/3/2024"/>
    <s v="12/3/2024"/>
    <n v="11.99"/>
    <n v="160"/>
    <s v="Action"/>
    <n v="2"/>
    <n v="1"/>
    <b v="0"/>
    <n v="940"/>
    <n v="50"/>
    <x v="4"/>
    <s v="Cryptocurrency"/>
    <s v="German"/>
    <n v="71"/>
    <n v="3"/>
    <b v="0"/>
    <s v="Active"/>
    <n v="1095"/>
    <s v="Desktop"/>
    <s v="55+"/>
    <s v="Late Night"/>
  </r>
  <r>
    <x v="320"/>
    <s v="Lisa"/>
    <s v="8/8/2023"/>
    <s v="12/13/2024"/>
    <n v="7.99"/>
    <n v="55"/>
    <s v="Comedy"/>
    <n v="4"/>
    <n v="6"/>
    <b v="1"/>
    <n v="135"/>
    <n v="138"/>
    <x v="5"/>
    <s v="Credit Card"/>
    <s v="French"/>
    <n v="5"/>
    <n v="3.4"/>
    <b v="0"/>
    <s v="Active"/>
    <n v="1512"/>
    <s v="Tablet"/>
    <s v="45-54"/>
    <s v="Evening"/>
  </r>
  <r>
    <x v="321"/>
    <s v="Lisa"/>
    <s v="1/13/2024"/>
    <s v="11/22/2024"/>
    <n v="11.99"/>
    <n v="70"/>
    <s v="Drama"/>
    <n v="2"/>
    <n v="3"/>
    <b v="1"/>
    <n v="803"/>
    <n v="51"/>
    <x v="3"/>
    <s v="Cryptocurrency"/>
    <s v="Mandarin"/>
    <n v="24"/>
    <n v="3.8"/>
    <b v="0"/>
    <s v="Active"/>
    <n v="1422"/>
    <s v="Laptop"/>
    <s v="55+"/>
    <s v="Afternoon"/>
  </r>
  <r>
    <x v="322"/>
    <s v="Ashley"/>
    <s v="9/27/2024"/>
    <s v="11/30/2024"/>
    <n v="7.99"/>
    <n v="256"/>
    <s v="Drama"/>
    <n v="3"/>
    <n v="3"/>
    <b v="0"/>
    <n v="322"/>
    <n v="199"/>
    <x v="1"/>
    <s v="Credit Card"/>
    <s v="English"/>
    <n v="65"/>
    <n v="4.5"/>
    <b v="0"/>
    <s v="Active"/>
    <n v="147"/>
    <s v="Smartphone"/>
    <s v="45-54"/>
    <s v="Morning"/>
  </r>
  <r>
    <x v="323"/>
    <s v="Darren"/>
    <s v="6/24/2024"/>
    <s v="11/24/2024"/>
    <n v="15.99"/>
    <n v="436"/>
    <s v="Documentary"/>
    <n v="5"/>
    <n v="6"/>
    <b v="1"/>
    <n v="424"/>
    <n v="111"/>
    <x v="6"/>
    <s v="Credit Card"/>
    <s v="German"/>
    <n v="64"/>
    <n v="3.5"/>
    <b v="1"/>
    <s v="Active"/>
    <n v="4317"/>
    <s v="Smart TV"/>
    <s v="45-54"/>
    <s v="Late Night"/>
  </r>
  <r>
    <x v="324"/>
    <s v="Bethany"/>
    <s v="8/4/2023"/>
    <s v="11/27/2024"/>
    <n v="7.99"/>
    <n v="394"/>
    <s v="Action"/>
    <n v="2"/>
    <n v="6"/>
    <b v="1"/>
    <n v="60"/>
    <n v="159"/>
    <x v="2"/>
    <s v="PayPal"/>
    <s v="German"/>
    <n v="51"/>
    <n v="3"/>
    <b v="1"/>
    <s v="Active"/>
    <n v="3197"/>
    <s v="Desktop"/>
    <s v="18-24"/>
    <s v="Late Night"/>
  </r>
  <r>
    <x v="325"/>
    <s v="Steven"/>
    <s v="1/28/2023"/>
    <s v="11/29/2024"/>
    <n v="15.99"/>
    <n v="131"/>
    <s v="Sci-Fi"/>
    <n v="3"/>
    <n v="3"/>
    <b v="0"/>
    <n v="865"/>
    <n v="8"/>
    <x v="3"/>
    <s v="Debit Card"/>
    <s v="Spanish"/>
    <n v="78"/>
    <n v="4.5999999999999996"/>
    <b v="0"/>
    <s v="Active"/>
    <n v="1413"/>
    <s v="Smart TV"/>
    <s v="45-54"/>
    <s v="Afternoon"/>
  </r>
  <r>
    <x v="326"/>
    <s v="James"/>
    <s v="10/23/2023"/>
    <s v="12/7/2024"/>
    <n v="11.99"/>
    <n v="98"/>
    <s v="Drama"/>
    <n v="5"/>
    <n v="2"/>
    <b v="1"/>
    <n v="526"/>
    <n v="144"/>
    <x v="0"/>
    <s v="Debit Card"/>
    <s v="English"/>
    <n v="10"/>
    <n v="3.9"/>
    <b v="1"/>
    <s v="Active"/>
    <n v="747"/>
    <s v="Laptop"/>
    <s v="25-34"/>
    <s v="Afternoon"/>
  </r>
  <r>
    <x v="327"/>
    <s v="Christine"/>
    <s v="6/2/2024"/>
    <s v="12/4/2024"/>
    <n v="11.99"/>
    <n v="276"/>
    <s v="Comedy"/>
    <n v="5"/>
    <n v="4"/>
    <b v="0"/>
    <n v="389"/>
    <n v="177"/>
    <x v="6"/>
    <s v="PayPal"/>
    <s v="English"/>
    <n v="19"/>
    <n v="4.3"/>
    <b v="0"/>
    <s v="Active"/>
    <n v="1099"/>
    <s v="Tablet"/>
    <s v="55+"/>
    <s v="Evening"/>
  </r>
  <r>
    <x v="328"/>
    <s v="Beth"/>
    <s v="3/14/2024"/>
    <s v="11/19/2024"/>
    <n v="11.99"/>
    <n v="251"/>
    <s v="Action"/>
    <n v="3"/>
    <n v="3"/>
    <b v="0"/>
    <n v="922"/>
    <n v="106"/>
    <x v="4"/>
    <s v="Debit Card"/>
    <s v="Hindi"/>
    <n v="56"/>
    <n v="4.3"/>
    <b v="1"/>
    <s v="Active"/>
    <n v="585"/>
    <s v="Smartphone"/>
    <s v="25-34"/>
    <s v="Late Night"/>
  </r>
  <r>
    <x v="329"/>
    <s v="Rebecca"/>
    <s v="3/8/2023"/>
    <s v="11/29/2024"/>
    <n v="7.99"/>
    <n v="233"/>
    <s v="Sci-Fi"/>
    <n v="4"/>
    <n v="2"/>
    <b v="1"/>
    <n v="485"/>
    <n v="37"/>
    <x v="1"/>
    <s v="PayPal"/>
    <s v="Mandarin"/>
    <n v="47"/>
    <n v="3.4"/>
    <b v="1"/>
    <s v="Active"/>
    <n v="615"/>
    <s v="Smartphone"/>
    <s v="25-34"/>
    <s v="Afternoon"/>
  </r>
  <r>
    <x v="330"/>
    <s v="Eric"/>
    <s v="5/17/2024"/>
    <s v="11/27/2024"/>
    <n v="11.99"/>
    <n v="136"/>
    <s v="Romance"/>
    <n v="2"/>
    <n v="5"/>
    <b v="1"/>
    <n v="112"/>
    <n v="181"/>
    <x v="3"/>
    <s v="Cryptocurrency"/>
    <s v="Hindi"/>
    <n v="15"/>
    <n v="3.6"/>
    <b v="0"/>
    <s v="Active"/>
    <n v="2634"/>
    <s v="Laptop"/>
    <s v="18-24"/>
    <s v="Morning"/>
  </r>
  <r>
    <x v="331"/>
    <s v="Nicole"/>
    <s v="1/24/2023"/>
    <s v="12/7/2024"/>
    <n v="15.99"/>
    <n v="248"/>
    <s v="Horror"/>
    <n v="1"/>
    <n v="6"/>
    <b v="0"/>
    <n v="181"/>
    <n v="13"/>
    <x v="6"/>
    <s v="Credit Card"/>
    <s v="Spanish"/>
    <n v="43"/>
    <n v="4.9000000000000004"/>
    <b v="1"/>
    <s v="Active"/>
    <n v="136"/>
    <s v="Laptop"/>
    <s v="45-54"/>
    <s v="Late Night"/>
  </r>
  <r>
    <x v="332"/>
    <s v="Mary"/>
    <s v="2/20/2023"/>
    <s v="12/1/2024"/>
    <n v="7.99"/>
    <n v="180"/>
    <s v="Documentary"/>
    <n v="3"/>
    <n v="4"/>
    <b v="0"/>
    <n v="936"/>
    <n v="166"/>
    <x v="2"/>
    <s v="Debit Card"/>
    <s v="English"/>
    <n v="71"/>
    <n v="4.9000000000000004"/>
    <b v="1"/>
    <s v="Active"/>
    <n v="4566"/>
    <s v="Smartphone"/>
    <s v="45-54"/>
    <s v="Morning"/>
  </r>
  <r>
    <x v="333"/>
    <s v="Allen"/>
    <s v="5/9/2024"/>
    <s v="12/15/2024"/>
    <n v="11.99"/>
    <n v="254"/>
    <s v="Action"/>
    <n v="4"/>
    <n v="1"/>
    <b v="1"/>
    <n v="406"/>
    <n v="47"/>
    <x v="4"/>
    <s v="Debit Card"/>
    <s v="Mandarin"/>
    <n v="5"/>
    <n v="3.6"/>
    <b v="0"/>
    <s v="Active"/>
    <n v="3281"/>
    <s v="Desktop"/>
    <s v="45-54"/>
    <s v="Late Night"/>
  </r>
  <r>
    <x v="334"/>
    <s v="Stephanie"/>
    <s v="5/31/2023"/>
    <s v="11/20/2024"/>
    <n v="7.99"/>
    <n v="108"/>
    <s v="Drama"/>
    <n v="2"/>
    <n v="1"/>
    <b v="0"/>
    <n v="717"/>
    <n v="84"/>
    <x v="5"/>
    <s v="PayPal"/>
    <s v="Hindi"/>
    <n v="82"/>
    <n v="3.9"/>
    <b v="0"/>
    <s v="Active"/>
    <n v="1559"/>
    <s v="Smart TV"/>
    <s v="35-44"/>
    <s v="Late Night"/>
  </r>
  <r>
    <x v="335"/>
    <s v="Sarah"/>
    <s v="8/10/2024"/>
    <s v="12/13/2024"/>
    <n v="7.99"/>
    <n v="183"/>
    <s v="Documentary"/>
    <n v="4"/>
    <n v="5"/>
    <b v="0"/>
    <n v="833"/>
    <n v="154"/>
    <x v="6"/>
    <s v="PayPal"/>
    <s v="German"/>
    <n v="46"/>
    <n v="3.9"/>
    <b v="0"/>
    <s v="Active"/>
    <n v="3113"/>
    <s v="Tablet"/>
    <s v="35-44"/>
    <s v="Evening"/>
  </r>
  <r>
    <x v="336"/>
    <s v="Aaron"/>
    <s v="9/25/2024"/>
    <s v="12/9/2024"/>
    <n v="7.99"/>
    <n v="53"/>
    <s v="Sci-Fi"/>
    <n v="2"/>
    <n v="4"/>
    <b v="1"/>
    <n v="304"/>
    <n v="49"/>
    <x v="6"/>
    <s v="Cryptocurrency"/>
    <s v="English"/>
    <n v="57"/>
    <n v="4.3"/>
    <b v="0"/>
    <s v="Active"/>
    <n v="3836"/>
    <s v="Desktop"/>
    <s v="25-34"/>
    <s v="Evening"/>
  </r>
  <r>
    <x v="337"/>
    <s v="Veronica"/>
    <s v="6/6/2023"/>
    <s v="12/10/2024"/>
    <n v="7.99"/>
    <n v="120"/>
    <s v="Horror"/>
    <n v="3"/>
    <n v="3"/>
    <b v="1"/>
    <n v="802"/>
    <n v="31"/>
    <x v="2"/>
    <s v="Debit Card"/>
    <s v="Hindi"/>
    <n v="16"/>
    <n v="4"/>
    <b v="1"/>
    <s v="Active"/>
    <n v="1522"/>
    <s v="Laptop"/>
    <s v="25-34"/>
    <s v="Evening"/>
  </r>
  <r>
    <x v="338"/>
    <s v="Michael"/>
    <s v="8/11/2023"/>
    <s v="12/1/2024"/>
    <n v="7.99"/>
    <n v="118"/>
    <s v="Sci-Fi"/>
    <n v="5"/>
    <n v="4"/>
    <b v="0"/>
    <n v="522"/>
    <n v="160"/>
    <x v="2"/>
    <s v="Cryptocurrency"/>
    <s v="Mandarin"/>
    <n v="94"/>
    <n v="4.0999999999999996"/>
    <b v="1"/>
    <s v="Active"/>
    <n v="1756"/>
    <s v="Desktop"/>
    <s v="18-24"/>
    <s v="Late Night"/>
  </r>
  <r>
    <x v="339"/>
    <s v="Craig"/>
    <s v="1/5/2024"/>
    <s v="12/13/2024"/>
    <n v="7.99"/>
    <n v="113"/>
    <s v="Drama"/>
    <n v="1"/>
    <n v="1"/>
    <b v="0"/>
    <n v="177"/>
    <n v="3"/>
    <x v="4"/>
    <s v="Cryptocurrency"/>
    <s v="English"/>
    <n v="69"/>
    <n v="4.8"/>
    <b v="0"/>
    <s v="Active"/>
    <n v="1542"/>
    <s v="Desktop"/>
    <s v="55+"/>
    <s v="Late Night"/>
  </r>
  <r>
    <x v="340"/>
    <s v="Jessica"/>
    <s v="12/22/2023"/>
    <s v="12/9/2024"/>
    <n v="7.99"/>
    <n v="138"/>
    <s v="Drama"/>
    <n v="3"/>
    <n v="2"/>
    <b v="1"/>
    <n v="811"/>
    <n v="37"/>
    <x v="4"/>
    <s v="Debit Card"/>
    <s v="Mandarin"/>
    <n v="36"/>
    <n v="3.6"/>
    <b v="0"/>
    <s v="Active"/>
    <n v="77"/>
    <s v="Smartphone"/>
    <s v="35-44"/>
    <s v="Evening"/>
  </r>
  <r>
    <x v="341"/>
    <s v="Denise"/>
    <s v="6/18/2023"/>
    <s v="12/12/2024"/>
    <n v="7.99"/>
    <n v="178"/>
    <s v="Horror"/>
    <n v="1"/>
    <n v="4"/>
    <b v="0"/>
    <n v="239"/>
    <n v="126"/>
    <x v="1"/>
    <s v="Cryptocurrency"/>
    <s v="English"/>
    <n v="86"/>
    <n v="3.9"/>
    <b v="0"/>
    <s v="Active"/>
    <n v="4356"/>
    <s v="Laptop"/>
    <s v="45-54"/>
    <s v="Evening"/>
  </r>
  <r>
    <x v="342"/>
    <s v="Jennifer"/>
    <s v="12/28/2023"/>
    <s v="11/25/2024"/>
    <n v="7.99"/>
    <n v="105"/>
    <s v="Comedy"/>
    <n v="4"/>
    <n v="3"/>
    <b v="1"/>
    <n v="49"/>
    <n v="71"/>
    <x v="4"/>
    <s v="Credit Card"/>
    <s v="French"/>
    <n v="8"/>
    <n v="3.6"/>
    <b v="0"/>
    <s v="Active"/>
    <n v="1989"/>
    <s v="Desktop"/>
    <s v="45-54"/>
    <s v="Afternoon"/>
  </r>
  <r>
    <x v="343"/>
    <s v="Larry"/>
    <s v="5/23/2023"/>
    <s v="12/18/2024"/>
    <n v="7.99"/>
    <n v="283"/>
    <s v="Action"/>
    <n v="1"/>
    <n v="5"/>
    <b v="1"/>
    <n v="407"/>
    <n v="15"/>
    <x v="6"/>
    <s v="Debit Card"/>
    <s v="French"/>
    <n v="26"/>
    <n v="3.1"/>
    <b v="1"/>
    <s v="Active"/>
    <n v="906"/>
    <s v="Smart TV"/>
    <s v="55+"/>
    <s v="Afternoon"/>
  </r>
  <r>
    <x v="344"/>
    <s v="Makayla"/>
    <s v="3/18/2023"/>
    <s v="12/7/2024"/>
    <n v="15.99"/>
    <n v="154"/>
    <s v="Sci-Fi"/>
    <n v="4"/>
    <n v="5"/>
    <b v="1"/>
    <n v="804"/>
    <n v="106"/>
    <x v="2"/>
    <s v="PayPal"/>
    <s v="English"/>
    <n v="60"/>
    <n v="4.8"/>
    <b v="0"/>
    <s v="Active"/>
    <n v="4108"/>
    <s v="Laptop"/>
    <s v="55+"/>
    <s v="Late Night"/>
  </r>
  <r>
    <x v="345"/>
    <s v="Juan"/>
    <s v="11/5/2024"/>
    <s v="12/14/2024"/>
    <n v="15.99"/>
    <n v="240"/>
    <s v="Horror"/>
    <n v="2"/>
    <n v="6"/>
    <b v="1"/>
    <n v="564"/>
    <n v="121"/>
    <x v="0"/>
    <s v="Cryptocurrency"/>
    <s v="Hindi"/>
    <n v="40"/>
    <n v="3.5"/>
    <b v="1"/>
    <s v="Active"/>
    <n v="333"/>
    <s v="Smart TV"/>
    <s v="25-34"/>
    <s v="Evening"/>
  </r>
  <r>
    <x v="346"/>
    <s v="Gregory"/>
    <s v="5/26/2023"/>
    <s v="12/9/2024"/>
    <n v="11.99"/>
    <n v="29"/>
    <s v="Sci-Fi"/>
    <n v="1"/>
    <n v="5"/>
    <b v="1"/>
    <n v="625"/>
    <n v="165"/>
    <x v="6"/>
    <s v="Credit Card"/>
    <s v="Spanish"/>
    <n v="41"/>
    <n v="4.3"/>
    <b v="0"/>
    <s v="Active"/>
    <n v="3847"/>
    <s v="Laptop"/>
    <s v="18-24"/>
    <s v="Afternoon"/>
  </r>
  <r>
    <x v="347"/>
    <s v="Ashley"/>
    <s v="10/14/2024"/>
    <s v="12/11/2024"/>
    <n v="15.99"/>
    <n v="202"/>
    <s v="Comedy"/>
    <n v="1"/>
    <n v="2"/>
    <b v="1"/>
    <n v="260"/>
    <n v="53"/>
    <x v="4"/>
    <s v="Cryptocurrency"/>
    <s v="English"/>
    <n v="13"/>
    <n v="3.9"/>
    <b v="1"/>
    <s v="Active"/>
    <n v="1423"/>
    <s v="Laptop"/>
    <s v="55+"/>
    <s v="Evening"/>
  </r>
  <r>
    <x v="348"/>
    <s v="Angelica"/>
    <s v="1/5/2023"/>
    <s v="12/17/2024"/>
    <n v="15.99"/>
    <n v="348"/>
    <s v="Documentary"/>
    <n v="2"/>
    <n v="6"/>
    <b v="1"/>
    <n v="378"/>
    <n v="56"/>
    <x v="4"/>
    <s v="Debit Card"/>
    <s v="Spanish"/>
    <n v="9"/>
    <n v="4.5"/>
    <b v="1"/>
    <s v="Active"/>
    <n v="595"/>
    <s v="Smart TV"/>
    <s v="18-24"/>
    <s v="Afternoon"/>
  </r>
  <r>
    <x v="349"/>
    <s v="Dawn"/>
    <s v="8/19/2024"/>
    <s v="11/26/2024"/>
    <n v="15.99"/>
    <n v="380"/>
    <s v="Romance"/>
    <n v="5"/>
    <n v="5"/>
    <b v="0"/>
    <n v="334"/>
    <n v="175"/>
    <x v="6"/>
    <s v="Credit Card"/>
    <s v="German"/>
    <n v="69"/>
    <n v="3.1"/>
    <b v="0"/>
    <s v="Active"/>
    <n v="4445"/>
    <s v="Tablet"/>
    <s v="55+"/>
    <s v="Late Night"/>
  </r>
  <r>
    <x v="350"/>
    <s v="Timothy"/>
    <s v="8/19/2024"/>
    <s v="11/22/2024"/>
    <n v="15.99"/>
    <n v="254"/>
    <s v="Romance"/>
    <n v="3"/>
    <n v="2"/>
    <b v="0"/>
    <n v="544"/>
    <n v="89"/>
    <x v="6"/>
    <s v="Debit Card"/>
    <s v="English"/>
    <n v="97"/>
    <n v="3.1"/>
    <b v="0"/>
    <s v="Active"/>
    <n v="144"/>
    <s v="Smartphone"/>
    <s v="25-34"/>
    <s v="Late Night"/>
  </r>
  <r>
    <x v="351"/>
    <s v="Kevin"/>
    <s v="3/20/2023"/>
    <s v="12/17/2024"/>
    <n v="15.99"/>
    <n v="477"/>
    <s v="Action"/>
    <n v="2"/>
    <n v="3"/>
    <b v="1"/>
    <n v="899"/>
    <n v="97"/>
    <x v="0"/>
    <s v="Credit Card"/>
    <s v="English"/>
    <n v="42"/>
    <n v="4.7"/>
    <b v="1"/>
    <s v="Active"/>
    <n v="3428"/>
    <s v="Laptop"/>
    <s v="45-54"/>
    <s v="Morning"/>
  </r>
  <r>
    <x v="352"/>
    <s v="Paul"/>
    <s v="1/25/2023"/>
    <s v="11/22/2024"/>
    <n v="15.99"/>
    <n v="385"/>
    <s v="Comedy"/>
    <n v="3"/>
    <n v="1"/>
    <b v="0"/>
    <n v="807"/>
    <n v="188"/>
    <x v="0"/>
    <s v="Credit Card"/>
    <s v="French"/>
    <n v="3"/>
    <n v="3.4"/>
    <b v="0"/>
    <s v="Active"/>
    <n v="4919"/>
    <s v="Tablet"/>
    <s v="35-44"/>
    <s v="Afternoon"/>
  </r>
  <r>
    <x v="353"/>
    <s v="Christina"/>
    <s v="8/19/2024"/>
    <s v="12/17/2024"/>
    <n v="7.99"/>
    <n v="336"/>
    <s v="Sci-Fi"/>
    <n v="1"/>
    <n v="2"/>
    <b v="0"/>
    <n v="235"/>
    <n v="25"/>
    <x v="4"/>
    <s v="Credit Card"/>
    <s v="French"/>
    <n v="31"/>
    <n v="3.9"/>
    <b v="0"/>
    <s v="Active"/>
    <n v="4905"/>
    <s v="Laptop"/>
    <s v="35-44"/>
    <s v="Late Night"/>
  </r>
  <r>
    <x v="354"/>
    <s v="Karen"/>
    <s v="3/18/2023"/>
    <s v="11/25/2024"/>
    <n v="15.99"/>
    <n v="171"/>
    <s v="Action"/>
    <n v="2"/>
    <n v="3"/>
    <b v="0"/>
    <n v="763"/>
    <n v="16"/>
    <x v="2"/>
    <s v="PayPal"/>
    <s v="Spanish"/>
    <n v="17"/>
    <n v="3.4"/>
    <b v="1"/>
    <s v="Active"/>
    <n v="428"/>
    <s v="Tablet"/>
    <s v="25-34"/>
    <s v="Evening"/>
  </r>
  <r>
    <x v="355"/>
    <s v="Anna"/>
    <s v="9/29/2023"/>
    <s v="11/27/2024"/>
    <n v="15.99"/>
    <n v="33"/>
    <s v="Documentary"/>
    <n v="1"/>
    <n v="4"/>
    <b v="1"/>
    <n v="475"/>
    <n v="151"/>
    <x v="1"/>
    <s v="Credit Card"/>
    <s v="French"/>
    <n v="16"/>
    <n v="4.7"/>
    <b v="1"/>
    <s v="Active"/>
    <n v="1634"/>
    <s v="Smart TV"/>
    <s v="45-54"/>
    <s v="Late Night"/>
  </r>
  <r>
    <x v="356"/>
    <s v="Mary"/>
    <s v="4/13/2024"/>
    <s v="12/10/2024"/>
    <n v="7.99"/>
    <n v="193"/>
    <s v="Romance"/>
    <n v="3"/>
    <n v="6"/>
    <b v="1"/>
    <n v="453"/>
    <n v="113"/>
    <x v="2"/>
    <s v="Cryptocurrency"/>
    <s v="French"/>
    <n v="74"/>
    <n v="3.5"/>
    <b v="1"/>
    <s v="Active"/>
    <n v="4085"/>
    <s v="Laptop"/>
    <s v="25-34"/>
    <s v="Evening"/>
  </r>
  <r>
    <x v="357"/>
    <s v="Jessica"/>
    <s v="5/31/2023"/>
    <s v="12/1/2024"/>
    <n v="11.99"/>
    <n v="153"/>
    <s v="Horror"/>
    <n v="2"/>
    <n v="2"/>
    <b v="1"/>
    <n v="40"/>
    <n v="106"/>
    <x v="3"/>
    <s v="Debit Card"/>
    <s v="French"/>
    <n v="44"/>
    <n v="4.4000000000000004"/>
    <b v="1"/>
    <s v="Active"/>
    <n v="2790"/>
    <s v="Tablet"/>
    <s v="25-34"/>
    <s v="Afternoon"/>
  </r>
  <r>
    <x v="358"/>
    <s v="Taylor"/>
    <s v="2/20/2023"/>
    <s v="12/12/2024"/>
    <n v="15.99"/>
    <n v="140"/>
    <s v="Horror"/>
    <n v="5"/>
    <n v="5"/>
    <b v="1"/>
    <n v="112"/>
    <n v="30"/>
    <x v="6"/>
    <s v="Credit Card"/>
    <s v="Hindi"/>
    <n v="60"/>
    <n v="3.1"/>
    <b v="1"/>
    <s v="Active"/>
    <n v="2440"/>
    <s v="Desktop"/>
    <s v="35-44"/>
    <s v="Evening"/>
  </r>
  <r>
    <x v="359"/>
    <s v="Douglas"/>
    <s v="1/23/2023"/>
    <s v="12/10/2024"/>
    <n v="15.99"/>
    <n v="196"/>
    <s v="Comedy"/>
    <n v="2"/>
    <n v="2"/>
    <b v="1"/>
    <n v="102"/>
    <n v="66"/>
    <x v="4"/>
    <s v="Cryptocurrency"/>
    <s v="Spanish"/>
    <n v="11"/>
    <n v="3.7"/>
    <b v="0"/>
    <s v="Active"/>
    <n v="2741"/>
    <s v="Tablet"/>
    <s v="45-54"/>
    <s v="Afternoon"/>
  </r>
  <r>
    <x v="360"/>
    <s v="Sarah"/>
    <s v="6/21/2024"/>
    <s v="11/22/2024"/>
    <n v="15.99"/>
    <n v="298"/>
    <s v="Horror"/>
    <n v="5"/>
    <n v="1"/>
    <b v="1"/>
    <n v="943"/>
    <n v="187"/>
    <x v="2"/>
    <s v="Cryptocurrency"/>
    <s v="Spanish"/>
    <n v="60"/>
    <n v="3.7"/>
    <b v="0"/>
    <s v="Active"/>
    <n v="4338"/>
    <s v="Desktop"/>
    <s v="45-54"/>
    <s v="Late Night"/>
  </r>
  <r>
    <x v="361"/>
    <s v="Felicia"/>
    <s v="7/9/2023"/>
    <s v="11/22/2024"/>
    <n v="11.99"/>
    <n v="477"/>
    <s v="Documentary"/>
    <n v="5"/>
    <n v="4"/>
    <b v="0"/>
    <n v="426"/>
    <n v="137"/>
    <x v="6"/>
    <s v="Credit Card"/>
    <s v="Hindi"/>
    <n v="31"/>
    <n v="5"/>
    <b v="0"/>
    <s v="Active"/>
    <n v="2039"/>
    <s v="Smart TV"/>
    <s v="45-54"/>
    <s v="Morning"/>
  </r>
  <r>
    <x v="362"/>
    <s v="Aaron"/>
    <s v="12/27/2022"/>
    <s v="11/24/2024"/>
    <n v="15.99"/>
    <n v="308"/>
    <s v="Romance"/>
    <n v="1"/>
    <n v="2"/>
    <b v="1"/>
    <n v="202"/>
    <n v="12"/>
    <x v="3"/>
    <s v="Cryptocurrency"/>
    <s v="Spanish"/>
    <n v="21"/>
    <n v="4.5"/>
    <b v="0"/>
    <s v="Active"/>
    <n v="2097"/>
    <s v="Desktop"/>
    <s v="25-34"/>
    <s v="Morning"/>
  </r>
  <r>
    <x v="363"/>
    <s v="Joseph"/>
    <s v="4/12/2023"/>
    <s v="12/6/2024"/>
    <n v="11.99"/>
    <n v="193"/>
    <s v="Documentary"/>
    <n v="4"/>
    <n v="4"/>
    <b v="0"/>
    <n v="364"/>
    <n v="181"/>
    <x v="6"/>
    <s v="Credit Card"/>
    <s v="English"/>
    <n v="51"/>
    <n v="4.7"/>
    <b v="0"/>
    <s v="Active"/>
    <n v="2384"/>
    <s v="Desktop"/>
    <s v="55+"/>
    <s v="Afternoon"/>
  </r>
  <r>
    <x v="364"/>
    <s v="Vickie"/>
    <s v="9/2/2024"/>
    <s v="11/28/2024"/>
    <n v="15.99"/>
    <n v="420"/>
    <s v="Documentary"/>
    <n v="3"/>
    <n v="3"/>
    <b v="1"/>
    <n v="562"/>
    <n v="67"/>
    <x v="0"/>
    <s v="Debit Card"/>
    <s v="English"/>
    <n v="2"/>
    <n v="3.2"/>
    <b v="1"/>
    <s v="Active"/>
    <n v="4159"/>
    <s v="Smart TV"/>
    <s v="45-54"/>
    <s v="Evening"/>
  </r>
  <r>
    <x v="365"/>
    <s v="Stacey"/>
    <s v="7/21/2024"/>
    <s v="11/26/2024"/>
    <n v="7.99"/>
    <n v="128"/>
    <s v="Action"/>
    <n v="5"/>
    <n v="6"/>
    <b v="1"/>
    <n v="481"/>
    <n v="128"/>
    <x v="3"/>
    <s v="Credit Card"/>
    <s v="German"/>
    <n v="89"/>
    <n v="3.3"/>
    <b v="1"/>
    <s v="Active"/>
    <n v="2002"/>
    <s v="Tablet"/>
    <s v="18-24"/>
    <s v="Morning"/>
  </r>
  <r>
    <x v="366"/>
    <s v="Timothy"/>
    <s v="7/21/2023"/>
    <s v="11/30/2024"/>
    <n v="11.99"/>
    <n v="133"/>
    <s v="Action"/>
    <n v="4"/>
    <n v="6"/>
    <b v="0"/>
    <n v="469"/>
    <n v="182"/>
    <x v="4"/>
    <s v="PayPal"/>
    <s v="English"/>
    <n v="85"/>
    <n v="4.4000000000000004"/>
    <b v="0"/>
    <s v="Active"/>
    <n v="782"/>
    <s v="Tablet"/>
    <s v="35-44"/>
    <s v="Afternoon"/>
  </r>
  <r>
    <x v="367"/>
    <s v="Alison"/>
    <s v="9/11/2024"/>
    <s v="11/29/2024"/>
    <n v="15.99"/>
    <n v="413"/>
    <s v="Sci-Fi"/>
    <n v="5"/>
    <n v="2"/>
    <b v="0"/>
    <n v="708"/>
    <n v="4"/>
    <x v="2"/>
    <s v="Credit Card"/>
    <s v="French"/>
    <n v="62"/>
    <n v="4.3"/>
    <b v="1"/>
    <s v="Active"/>
    <n v="4056"/>
    <s v="Smartphone"/>
    <s v="55+"/>
    <s v="Evening"/>
  </r>
  <r>
    <x v="368"/>
    <s v="Harold"/>
    <s v="9/16/2024"/>
    <s v="11/24/2024"/>
    <n v="11.99"/>
    <n v="28"/>
    <s v="Documentary"/>
    <n v="4"/>
    <n v="1"/>
    <b v="1"/>
    <n v="990"/>
    <n v="88"/>
    <x v="2"/>
    <s v="Credit Card"/>
    <s v="French"/>
    <n v="97"/>
    <n v="5"/>
    <b v="0"/>
    <s v="Active"/>
    <n v="1341"/>
    <s v="Tablet"/>
    <s v="35-44"/>
    <s v="Late Night"/>
  </r>
  <r>
    <x v="369"/>
    <s v="Andrew"/>
    <s v="1/16/2024"/>
    <s v="12/14/2024"/>
    <n v="15.99"/>
    <n v="453"/>
    <s v="Drama"/>
    <n v="5"/>
    <n v="3"/>
    <b v="1"/>
    <n v="236"/>
    <n v="121"/>
    <x v="0"/>
    <s v="Cryptocurrency"/>
    <s v="Mandarin"/>
    <n v="1"/>
    <n v="3.7"/>
    <b v="0"/>
    <s v="Active"/>
    <n v="3028"/>
    <s v="Desktop"/>
    <s v="55+"/>
    <s v="Morning"/>
  </r>
  <r>
    <x v="370"/>
    <s v="Stephanie"/>
    <s v="10/3/2023"/>
    <s v="12/3/2024"/>
    <n v="11.99"/>
    <n v="186"/>
    <s v="Drama"/>
    <n v="2"/>
    <n v="5"/>
    <b v="1"/>
    <n v="784"/>
    <n v="29"/>
    <x v="0"/>
    <s v="Debit Card"/>
    <s v="German"/>
    <n v="76"/>
    <n v="4.3"/>
    <b v="1"/>
    <s v="Active"/>
    <n v="4799"/>
    <s v="Desktop"/>
    <s v="18-24"/>
    <s v="Morning"/>
  </r>
  <r>
    <x v="371"/>
    <s v="Scott"/>
    <s v="9/5/2024"/>
    <s v="11/21/2024"/>
    <n v="15.99"/>
    <n v="287"/>
    <s v="Romance"/>
    <n v="3"/>
    <n v="6"/>
    <b v="0"/>
    <n v="714"/>
    <n v="3"/>
    <x v="3"/>
    <s v="Debit Card"/>
    <s v="Mandarin"/>
    <n v="45"/>
    <n v="4.3"/>
    <b v="1"/>
    <s v="Active"/>
    <n v="4556"/>
    <s v="Tablet"/>
    <s v="45-54"/>
    <s v="Morning"/>
  </r>
  <r>
    <x v="372"/>
    <s v="Ashley"/>
    <s v="7/20/2024"/>
    <s v="12/8/2024"/>
    <n v="7.99"/>
    <n v="45"/>
    <s v="Horror"/>
    <n v="4"/>
    <n v="3"/>
    <b v="0"/>
    <n v="420"/>
    <n v="87"/>
    <x v="2"/>
    <s v="Cryptocurrency"/>
    <s v="Mandarin"/>
    <n v="41"/>
    <n v="3.3"/>
    <b v="1"/>
    <s v="Active"/>
    <n v="2965"/>
    <s v="Laptop"/>
    <s v="55+"/>
    <s v="Evening"/>
  </r>
  <r>
    <x v="373"/>
    <s v="Rick"/>
    <s v="7/11/2023"/>
    <s v="11/22/2024"/>
    <n v="11.99"/>
    <n v="463"/>
    <s v="Comedy"/>
    <n v="5"/>
    <n v="4"/>
    <b v="0"/>
    <n v="961"/>
    <n v="9"/>
    <x v="2"/>
    <s v="Cryptocurrency"/>
    <s v="Spanish"/>
    <n v="62"/>
    <n v="3.4"/>
    <b v="1"/>
    <s v="Active"/>
    <n v="3556"/>
    <s v="Laptop"/>
    <s v="18-24"/>
    <s v="Evening"/>
  </r>
  <r>
    <x v="374"/>
    <s v="Stephanie"/>
    <s v="1/26/2023"/>
    <s v="11/19/2024"/>
    <n v="15.99"/>
    <n v="241"/>
    <s v="Sci-Fi"/>
    <n v="1"/>
    <n v="5"/>
    <b v="1"/>
    <n v="775"/>
    <n v="194"/>
    <x v="6"/>
    <s v="Debit Card"/>
    <s v="Hindi"/>
    <n v="94"/>
    <n v="3.1"/>
    <b v="0"/>
    <s v="Active"/>
    <n v="2901"/>
    <s v="Laptop"/>
    <s v="55+"/>
    <s v="Morning"/>
  </r>
  <r>
    <x v="375"/>
    <s v="Douglas"/>
    <s v="5/19/2024"/>
    <s v="12/7/2024"/>
    <n v="7.99"/>
    <n v="11"/>
    <s v="Documentary"/>
    <n v="4"/>
    <n v="1"/>
    <b v="1"/>
    <n v="773"/>
    <n v="139"/>
    <x v="5"/>
    <s v="Debit Card"/>
    <s v="German"/>
    <n v="45"/>
    <n v="4.0999999999999996"/>
    <b v="0"/>
    <s v="Active"/>
    <n v="3520"/>
    <s v="Tablet"/>
    <s v="55+"/>
    <s v="Evening"/>
  </r>
  <r>
    <x v="376"/>
    <s v="Troy"/>
    <s v="12/31/2022"/>
    <s v="12/5/2024"/>
    <n v="15.99"/>
    <n v="123"/>
    <s v="Horror"/>
    <n v="1"/>
    <n v="1"/>
    <b v="1"/>
    <n v="841"/>
    <n v="45"/>
    <x v="2"/>
    <s v="PayPal"/>
    <s v="Hindi"/>
    <n v="76"/>
    <n v="4.3"/>
    <b v="1"/>
    <s v="Active"/>
    <n v="3983"/>
    <s v="Smartphone"/>
    <s v="35-44"/>
    <s v="Late Night"/>
  </r>
  <r>
    <x v="377"/>
    <s v="Cindy"/>
    <s v="5/21/2023"/>
    <s v="12/1/2024"/>
    <n v="7.99"/>
    <n v="411"/>
    <s v="Documentary"/>
    <n v="3"/>
    <n v="2"/>
    <b v="1"/>
    <n v="412"/>
    <n v="20"/>
    <x v="4"/>
    <s v="PayPal"/>
    <s v="Spanish"/>
    <n v="94"/>
    <n v="4.7"/>
    <b v="1"/>
    <s v="Active"/>
    <n v="4632"/>
    <s v="Smartphone"/>
    <s v="25-34"/>
    <s v="Evening"/>
  </r>
  <r>
    <x v="378"/>
    <s v="Christopher"/>
    <s v="4/21/2024"/>
    <s v="11/23/2024"/>
    <n v="7.99"/>
    <n v="469"/>
    <s v="Comedy"/>
    <n v="2"/>
    <n v="1"/>
    <b v="0"/>
    <n v="160"/>
    <n v="79"/>
    <x v="5"/>
    <s v="Debit Card"/>
    <s v="French"/>
    <n v="57"/>
    <n v="4.5"/>
    <b v="1"/>
    <s v="Active"/>
    <n v="314"/>
    <s v="Smartphone"/>
    <s v="25-34"/>
    <s v="Late Night"/>
  </r>
  <r>
    <x v="379"/>
    <s v="Nathan"/>
    <s v="7/9/2023"/>
    <s v="12/7/2024"/>
    <n v="11.99"/>
    <n v="120"/>
    <s v="Horror"/>
    <n v="3"/>
    <n v="6"/>
    <b v="0"/>
    <n v="346"/>
    <n v="125"/>
    <x v="0"/>
    <s v="Cryptocurrency"/>
    <s v="German"/>
    <n v="25"/>
    <n v="4.0999999999999996"/>
    <b v="0"/>
    <s v="Active"/>
    <n v="4012"/>
    <s v="Desktop"/>
    <s v="25-34"/>
    <s v="Morning"/>
  </r>
  <r>
    <x v="380"/>
    <s v="Linda"/>
    <s v="8/29/2024"/>
    <s v="11/29/2024"/>
    <n v="15.99"/>
    <n v="348"/>
    <s v="Drama"/>
    <n v="1"/>
    <n v="5"/>
    <b v="1"/>
    <n v="266"/>
    <n v="94"/>
    <x v="4"/>
    <s v="Debit Card"/>
    <s v="English"/>
    <n v="82"/>
    <n v="4.3"/>
    <b v="1"/>
    <s v="Active"/>
    <n v="2356"/>
    <s v="Laptop"/>
    <s v="45-54"/>
    <s v="Morning"/>
  </r>
  <r>
    <x v="381"/>
    <s v="Tina"/>
    <s v="11/30/2023"/>
    <s v="12/14/2024"/>
    <n v="11.99"/>
    <n v="103"/>
    <s v="Romance"/>
    <n v="4"/>
    <n v="4"/>
    <b v="0"/>
    <n v="305"/>
    <n v="191"/>
    <x v="1"/>
    <s v="PayPal"/>
    <s v="French"/>
    <n v="98"/>
    <n v="4.7"/>
    <b v="1"/>
    <s v="Active"/>
    <n v="1824"/>
    <s v="Tablet"/>
    <s v="18-24"/>
    <s v="Afternoon"/>
  </r>
  <r>
    <x v="382"/>
    <s v="Christopher"/>
    <s v="11/18/2024"/>
    <s v="11/23/2024"/>
    <n v="7.99"/>
    <n v="470"/>
    <s v="Comedy"/>
    <n v="2"/>
    <n v="3"/>
    <b v="0"/>
    <n v="89"/>
    <n v="135"/>
    <x v="3"/>
    <s v="Debit Card"/>
    <s v="Mandarin"/>
    <n v="45"/>
    <n v="4.5"/>
    <b v="0"/>
    <s v="Active"/>
    <n v="4236"/>
    <s v="Smartphone"/>
    <s v="18-24"/>
    <s v="Morning"/>
  </r>
  <r>
    <x v="383"/>
    <s v="Victor"/>
    <s v="10/27/2024"/>
    <s v="12/1/2024"/>
    <n v="7.99"/>
    <n v="241"/>
    <s v="Romance"/>
    <n v="3"/>
    <n v="6"/>
    <b v="0"/>
    <n v="905"/>
    <n v="127"/>
    <x v="3"/>
    <s v="PayPal"/>
    <s v="Spanish"/>
    <n v="93"/>
    <n v="4"/>
    <b v="0"/>
    <s v="Active"/>
    <n v="2102"/>
    <s v="Desktop"/>
    <s v="35-44"/>
    <s v="Morning"/>
  </r>
  <r>
    <x v="384"/>
    <s v="Judy"/>
    <s v="5/18/2024"/>
    <s v="12/14/2024"/>
    <n v="15.99"/>
    <n v="277"/>
    <s v="Romance"/>
    <n v="3"/>
    <n v="5"/>
    <b v="0"/>
    <n v="959"/>
    <n v="174"/>
    <x v="0"/>
    <s v="PayPal"/>
    <s v="French"/>
    <n v="51"/>
    <n v="3.4"/>
    <b v="1"/>
    <s v="Active"/>
    <n v="1876"/>
    <s v="Smartphone"/>
    <s v="25-34"/>
    <s v="Late Night"/>
  </r>
  <r>
    <x v="385"/>
    <s v="Stephanie"/>
    <s v="1/2/2024"/>
    <s v="12/10/2024"/>
    <n v="7.99"/>
    <n v="158"/>
    <s v="Romance"/>
    <n v="3"/>
    <n v="1"/>
    <b v="1"/>
    <n v="426"/>
    <n v="7"/>
    <x v="6"/>
    <s v="Cryptocurrency"/>
    <s v="French"/>
    <n v="36"/>
    <n v="3.6"/>
    <b v="0"/>
    <s v="Active"/>
    <n v="242"/>
    <s v="Tablet"/>
    <s v="55+"/>
    <s v="Morning"/>
  </r>
  <r>
    <x v="386"/>
    <s v="Rhonda"/>
    <s v="1/18/2024"/>
    <s v="11/28/2024"/>
    <n v="15.99"/>
    <n v="23"/>
    <s v="Romance"/>
    <n v="1"/>
    <n v="1"/>
    <b v="0"/>
    <n v="585"/>
    <n v="97"/>
    <x v="4"/>
    <s v="Debit Card"/>
    <s v="Hindi"/>
    <n v="23"/>
    <n v="3.4"/>
    <b v="1"/>
    <s v="Active"/>
    <n v="4531"/>
    <s v="Tablet"/>
    <s v="25-34"/>
    <s v="Evening"/>
  </r>
  <r>
    <x v="387"/>
    <s v="Amanda"/>
    <s v="1/30/2024"/>
    <s v="12/7/2024"/>
    <n v="11.99"/>
    <n v="200"/>
    <s v="Romance"/>
    <n v="4"/>
    <n v="5"/>
    <b v="0"/>
    <n v="65"/>
    <n v="11"/>
    <x v="4"/>
    <s v="Cryptocurrency"/>
    <s v="French"/>
    <n v="30"/>
    <n v="3.2"/>
    <b v="1"/>
    <s v="Active"/>
    <n v="959"/>
    <s v="Desktop"/>
    <s v="25-34"/>
    <s v="Afternoon"/>
  </r>
  <r>
    <x v="388"/>
    <s v="William"/>
    <s v="6/1/2023"/>
    <s v="11/26/2024"/>
    <n v="7.99"/>
    <n v="264"/>
    <s v="Drama"/>
    <n v="5"/>
    <n v="6"/>
    <b v="0"/>
    <n v="367"/>
    <n v="163"/>
    <x v="5"/>
    <s v="Cryptocurrency"/>
    <s v="French"/>
    <n v="88"/>
    <n v="3.5"/>
    <b v="1"/>
    <s v="Active"/>
    <n v="2156"/>
    <s v="Laptop"/>
    <s v="45-54"/>
    <s v="Late Night"/>
  </r>
  <r>
    <x v="389"/>
    <s v="Elizabeth"/>
    <s v="9/4/2023"/>
    <s v="12/7/2024"/>
    <n v="11.99"/>
    <n v="309"/>
    <s v="Sci-Fi"/>
    <n v="4"/>
    <n v="4"/>
    <b v="0"/>
    <n v="891"/>
    <n v="93"/>
    <x v="1"/>
    <s v="Cryptocurrency"/>
    <s v="Spanish"/>
    <n v="65"/>
    <n v="4"/>
    <b v="1"/>
    <s v="Active"/>
    <n v="1442"/>
    <s v="Smart TV"/>
    <s v="55+"/>
    <s v="Morning"/>
  </r>
  <r>
    <x v="390"/>
    <s v="Jennifer"/>
    <s v="7/27/2024"/>
    <s v="12/15/2024"/>
    <n v="7.99"/>
    <n v="30"/>
    <s v="Documentary"/>
    <n v="2"/>
    <n v="6"/>
    <b v="0"/>
    <n v="468"/>
    <n v="196"/>
    <x v="2"/>
    <s v="PayPal"/>
    <s v="Hindi"/>
    <n v="52"/>
    <n v="4.5"/>
    <b v="0"/>
    <s v="Active"/>
    <n v="4586"/>
    <s v="Smartphone"/>
    <s v="18-24"/>
    <s v="Afternoon"/>
  </r>
  <r>
    <x v="391"/>
    <s v="Daniel"/>
    <s v="4/17/2024"/>
    <s v="11/29/2024"/>
    <n v="11.99"/>
    <n v="289"/>
    <s v="Sci-Fi"/>
    <n v="4"/>
    <n v="3"/>
    <b v="1"/>
    <n v="999"/>
    <n v="22"/>
    <x v="0"/>
    <s v="PayPal"/>
    <s v="Mandarin"/>
    <n v="50"/>
    <n v="4.3"/>
    <b v="1"/>
    <s v="Active"/>
    <n v="4170"/>
    <s v="Smart TV"/>
    <s v="55+"/>
    <s v="Late Night"/>
  </r>
  <r>
    <x v="392"/>
    <s v="David"/>
    <s v="5/5/2024"/>
    <s v="11/28/2024"/>
    <n v="7.99"/>
    <n v="432"/>
    <s v="Documentary"/>
    <n v="5"/>
    <n v="4"/>
    <b v="1"/>
    <n v="263"/>
    <n v="55"/>
    <x v="6"/>
    <s v="Credit Card"/>
    <s v="English"/>
    <n v="22"/>
    <n v="3.5"/>
    <b v="1"/>
    <s v="Active"/>
    <n v="1294"/>
    <s v="Desktop"/>
    <s v="45-54"/>
    <s v="Morning"/>
  </r>
  <r>
    <x v="393"/>
    <s v="John"/>
    <s v="7/23/2024"/>
    <s v="12/17/2024"/>
    <n v="7.99"/>
    <n v="393"/>
    <s v="Horror"/>
    <n v="4"/>
    <n v="2"/>
    <b v="1"/>
    <n v="487"/>
    <n v="105"/>
    <x v="1"/>
    <s v="PayPal"/>
    <s v="French"/>
    <n v="99"/>
    <n v="3.4"/>
    <b v="0"/>
    <s v="Active"/>
    <n v="2460"/>
    <s v="Tablet"/>
    <s v="35-44"/>
    <s v="Morning"/>
  </r>
  <r>
    <x v="394"/>
    <s v="Katherine"/>
    <s v="4/19/2024"/>
    <s v="12/1/2024"/>
    <n v="11.99"/>
    <n v="203"/>
    <s v="Horror"/>
    <n v="1"/>
    <n v="3"/>
    <b v="0"/>
    <n v="961"/>
    <n v="41"/>
    <x v="4"/>
    <s v="Debit Card"/>
    <s v="German"/>
    <n v="76"/>
    <n v="4.2"/>
    <b v="1"/>
    <s v="Active"/>
    <n v="3276"/>
    <s v="Smart TV"/>
    <s v="55+"/>
    <s v="Late Night"/>
  </r>
  <r>
    <x v="395"/>
    <s v="James"/>
    <s v="9/19/2023"/>
    <s v="11/23/2024"/>
    <n v="7.99"/>
    <n v="43"/>
    <s v="Comedy"/>
    <n v="4"/>
    <n v="1"/>
    <b v="0"/>
    <n v="973"/>
    <n v="7"/>
    <x v="2"/>
    <s v="Credit Card"/>
    <s v="Hindi"/>
    <n v="76"/>
    <n v="4.0999999999999996"/>
    <b v="1"/>
    <s v="Active"/>
    <n v="941"/>
    <s v="Smartphone"/>
    <s v="55+"/>
    <s v="Morning"/>
  </r>
  <r>
    <x v="396"/>
    <s v="Alicia"/>
    <s v="7/10/2023"/>
    <s v="12/15/2024"/>
    <n v="7.99"/>
    <n v="311"/>
    <s v="Romance"/>
    <n v="3"/>
    <n v="5"/>
    <b v="1"/>
    <n v="724"/>
    <n v="191"/>
    <x v="0"/>
    <s v="PayPal"/>
    <s v="Hindi"/>
    <n v="55"/>
    <n v="4.7"/>
    <b v="1"/>
    <s v="Active"/>
    <n v="4062"/>
    <s v="Smart TV"/>
    <s v="35-44"/>
    <s v="Morning"/>
  </r>
  <r>
    <x v="397"/>
    <s v="Richard"/>
    <s v="7/30/2024"/>
    <s v="12/1/2024"/>
    <n v="11.99"/>
    <n v="23"/>
    <s v="Documentary"/>
    <n v="5"/>
    <n v="3"/>
    <b v="0"/>
    <n v="725"/>
    <n v="168"/>
    <x v="0"/>
    <s v="Debit Card"/>
    <s v="Hindi"/>
    <n v="25"/>
    <n v="3.6"/>
    <b v="1"/>
    <s v="Active"/>
    <n v="4322"/>
    <s v="Laptop"/>
    <s v="18-24"/>
    <s v="Late Night"/>
  </r>
  <r>
    <x v="398"/>
    <s v="Robert"/>
    <s v="8/28/2023"/>
    <s v="12/14/2024"/>
    <n v="11.99"/>
    <n v="370"/>
    <s v="Comedy"/>
    <n v="3"/>
    <n v="4"/>
    <b v="1"/>
    <n v="973"/>
    <n v="152"/>
    <x v="1"/>
    <s v="Credit Card"/>
    <s v="Hindi"/>
    <n v="98"/>
    <n v="3.1"/>
    <b v="1"/>
    <s v="Active"/>
    <n v="1456"/>
    <s v="Tablet"/>
    <s v="45-54"/>
    <s v="Afternoon"/>
  </r>
  <r>
    <x v="399"/>
    <s v="Emily"/>
    <s v="6/30/2024"/>
    <s v="11/19/2024"/>
    <n v="15.99"/>
    <n v="343"/>
    <s v="Documentary"/>
    <n v="2"/>
    <n v="2"/>
    <b v="0"/>
    <n v="830"/>
    <n v="172"/>
    <x v="1"/>
    <s v="Credit Card"/>
    <s v="German"/>
    <n v="99"/>
    <n v="4.9000000000000004"/>
    <b v="0"/>
    <s v="Active"/>
    <n v="1281"/>
    <s v="Smart TV"/>
    <s v="45-54"/>
    <s v="Morning"/>
  </r>
  <r>
    <x v="400"/>
    <s v="Catherine"/>
    <s v="11/7/2023"/>
    <s v="12/3/2024"/>
    <n v="7.99"/>
    <n v="391"/>
    <s v="Sci-Fi"/>
    <n v="4"/>
    <n v="6"/>
    <b v="0"/>
    <n v="726"/>
    <n v="176"/>
    <x v="1"/>
    <s v="Debit Card"/>
    <s v="French"/>
    <n v="65"/>
    <n v="3.8"/>
    <b v="0"/>
    <s v="Active"/>
    <n v="1926"/>
    <s v="Laptop"/>
    <s v="45-54"/>
    <s v="Afternoon"/>
  </r>
  <r>
    <x v="401"/>
    <s v="Jeffrey"/>
    <s v="6/20/2024"/>
    <s v="12/13/2024"/>
    <n v="11.99"/>
    <n v="405"/>
    <s v="Drama"/>
    <n v="3"/>
    <n v="3"/>
    <b v="0"/>
    <n v="90"/>
    <n v="151"/>
    <x v="1"/>
    <s v="Debit Card"/>
    <s v="German"/>
    <n v="64"/>
    <n v="4.0999999999999996"/>
    <b v="0"/>
    <s v="Active"/>
    <n v="1368"/>
    <s v="Smart TV"/>
    <s v="35-44"/>
    <s v="Late Night"/>
  </r>
  <r>
    <x v="402"/>
    <s v="Eric"/>
    <s v="4/22/2024"/>
    <s v="12/13/2024"/>
    <n v="15.99"/>
    <n v="14"/>
    <s v="Horror"/>
    <n v="5"/>
    <n v="1"/>
    <b v="0"/>
    <n v="617"/>
    <n v="128"/>
    <x v="3"/>
    <s v="Debit Card"/>
    <s v="French"/>
    <n v="31"/>
    <n v="3.5"/>
    <b v="0"/>
    <s v="Active"/>
    <n v="571"/>
    <s v="Smartphone"/>
    <s v="35-44"/>
    <s v="Evening"/>
  </r>
  <r>
    <x v="403"/>
    <s v="Richard"/>
    <s v="10/20/2024"/>
    <s v="12/2/2024"/>
    <n v="7.99"/>
    <n v="11"/>
    <s v="Horror"/>
    <n v="4"/>
    <n v="6"/>
    <b v="0"/>
    <n v="246"/>
    <n v="96"/>
    <x v="6"/>
    <s v="PayPal"/>
    <s v="Spanish"/>
    <n v="56"/>
    <n v="4.5999999999999996"/>
    <b v="1"/>
    <s v="Active"/>
    <n v="3807"/>
    <s v="Laptop"/>
    <s v="55+"/>
    <s v="Morning"/>
  </r>
  <r>
    <x v="404"/>
    <s v="Jennifer"/>
    <s v="8/28/2024"/>
    <s v="12/7/2024"/>
    <n v="11.99"/>
    <n v="335"/>
    <s v="Sci-Fi"/>
    <n v="1"/>
    <n v="2"/>
    <b v="1"/>
    <n v="484"/>
    <n v="54"/>
    <x v="2"/>
    <s v="PayPal"/>
    <s v="French"/>
    <n v="51"/>
    <n v="4"/>
    <b v="1"/>
    <s v="Active"/>
    <n v="3424"/>
    <s v="Smartphone"/>
    <s v="45-54"/>
    <s v="Evening"/>
  </r>
  <r>
    <x v="405"/>
    <s v="Charles"/>
    <s v="12/20/2022"/>
    <s v="11/30/2024"/>
    <n v="11.99"/>
    <n v="408"/>
    <s v="Sci-Fi"/>
    <n v="3"/>
    <n v="5"/>
    <b v="1"/>
    <n v="418"/>
    <n v="198"/>
    <x v="0"/>
    <s v="PayPal"/>
    <s v="Spanish"/>
    <n v="0"/>
    <n v="3"/>
    <b v="0"/>
    <s v="Active"/>
    <n v="1428"/>
    <s v="Smartphone"/>
    <s v="18-24"/>
    <s v="Afternoon"/>
  </r>
  <r>
    <x v="406"/>
    <s v="Samantha"/>
    <s v="7/28/2024"/>
    <s v="11/26/2024"/>
    <n v="11.99"/>
    <n v="302"/>
    <s v="Action"/>
    <n v="2"/>
    <n v="2"/>
    <b v="0"/>
    <n v="431"/>
    <n v="116"/>
    <x v="3"/>
    <s v="Debit Card"/>
    <s v="French"/>
    <n v="15"/>
    <n v="3.9"/>
    <b v="1"/>
    <s v="Active"/>
    <n v="2387"/>
    <s v="Smart TV"/>
    <s v="45-54"/>
    <s v="Morning"/>
  </r>
  <r>
    <x v="407"/>
    <s v="Meghan"/>
    <s v="1/25/2024"/>
    <s v="12/4/2024"/>
    <n v="7.99"/>
    <n v="329"/>
    <s v="Sci-Fi"/>
    <n v="4"/>
    <n v="1"/>
    <b v="1"/>
    <n v="973"/>
    <n v="163"/>
    <x v="0"/>
    <s v="Cryptocurrency"/>
    <s v="English"/>
    <n v="78"/>
    <n v="4.2"/>
    <b v="1"/>
    <s v="Active"/>
    <n v="218"/>
    <s v="Tablet"/>
    <s v="18-24"/>
    <s v="Evening"/>
  </r>
  <r>
    <x v="408"/>
    <s v="Calvin"/>
    <s v="8/22/2024"/>
    <s v="12/15/2024"/>
    <n v="11.99"/>
    <n v="328"/>
    <s v="Comedy"/>
    <n v="4"/>
    <n v="6"/>
    <b v="1"/>
    <n v="858"/>
    <n v="159"/>
    <x v="2"/>
    <s v="PayPal"/>
    <s v="German"/>
    <n v="75"/>
    <n v="4.5999999999999996"/>
    <b v="1"/>
    <s v="Active"/>
    <n v="68"/>
    <s v="Smartphone"/>
    <s v="45-54"/>
    <s v="Afternoon"/>
  </r>
  <r>
    <x v="409"/>
    <s v="Richard"/>
    <s v="8/13/2024"/>
    <s v="12/7/2024"/>
    <n v="11.99"/>
    <n v="353"/>
    <s v="Drama"/>
    <n v="3"/>
    <n v="6"/>
    <b v="0"/>
    <n v="637"/>
    <n v="160"/>
    <x v="2"/>
    <s v="Debit Card"/>
    <s v="English"/>
    <n v="67"/>
    <n v="5"/>
    <b v="1"/>
    <s v="Active"/>
    <n v="2749"/>
    <s v="Desktop"/>
    <s v="45-54"/>
    <s v="Late Night"/>
  </r>
  <r>
    <x v="410"/>
    <s v="Richard"/>
    <s v="2/20/2024"/>
    <s v="11/20/2024"/>
    <n v="11.99"/>
    <n v="386"/>
    <s v="Comedy"/>
    <n v="3"/>
    <n v="3"/>
    <b v="0"/>
    <n v="693"/>
    <n v="61"/>
    <x v="2"/>
    <s v="Cryptocurrency"/>
    <s v="Hindi"/>
    <n v="48"/>
    <n v="3.8"/>
    <b v="0"/>
    <s v="Active"/>
    <n v="4942"/>
    <s v="Smart TV"/>
    <s v="35-44"/>
    <s v="Afternoon"/>
  </r>
  <r>
    <x v="411"/>
    <s v="Maria"/>
    <s v="10/27/2023"/>
    <s v="12/11/2024"/>
    <n v="7.99"/>
    <n v="401"/>
    <s v="Comedy"/>
    <n v="5"/>
    <n v="6"/>
    <b v="0"/>
    <n v="308"/>
    <n v="103"/>
    <x v="0"/>
    <s v="Credit Card"/>
    <s v="Mandarin"/>
    <n v="98"/>
    <n v="3.1"/>
    <b v="1"/>
    <s v="Active"/>
    <n v="1813"/>
    <s v="Laptop"/>
    <s v="35-44"/>
    <s v="Morning"/>
  </r>
  <r>
    <x v="412"/>
    <s v="Sarah"/>
    <s v="4/21/2023"/>
    <s v="12/7/2024"/>
    <n v="7.99"/>
    <n v="286"/>
    <s v="Drama"/>
    <n v="3"/>
    <n v="1"/>
    <b v="0"/>
    <n v="843"/>
    <n v="26"/>
    <x v="2"/>
    <s v="PayPal"/>
    <s v="German"/>
    <n v="11"/>
    <n v="3.5"/>
    <b v="0"/>
    <s v="Active"/>
    <n v="318"/>
    <s v="Tablet"/>
    <s v="55+"/>
    <s v="Morning"/>
  </r>
  <r>
    <x v="413"/>
    <s v="Joseph"/>
    <s v="12/30/2023"/>
    <s v="12/10/2024"/>
    <n v="7.99"/>
    <n v="20"/>
    <s v="Romance"/>
    <n v="5"/>
    <n v="2"/>
    <b v="0"/>
    <n v="895"/>
    <n v="40"/>
    <x v="1"/>
    <s v="Cryptocurrency"/>
    <s v="English"/>
    <n v="97"/>
    <n v="3.8"/>
    <b v="0"/>
    <s v="Active"/>
    <n v="4216"/>
    <s v="Desktop"/>
    <s v="55+"/>
    <s v="Afternoon"/>
  </r>
  <r>
    <x v="414"/>
    <s v="Sheri"/>
    <s v="11/20/2024"/>
    <s v="11/25/2024"/>
    <n v="7.99"/>
    <n v="167"/>
    <s v="Romance"/>
    <n v="3"/>
    <n v="1"/>
    <b v="1"/>
    <n v="466"/>
    <n v="69"/>
    <x v="6"/>
    <s v="Cryptocurrency"/>
    <s v="Mandarin"/>
    <n v="86"/>
    <n v="4.3"/>
    <b v="0"/>
    <s v="Active"/>
    <n v="3003"/>
    <s v="Smart TV"/>
    <s v="35-44"/>
    <s v="Evening"/>
  </r>
  <r>
    <x v="415"/>
    <s v="Ashley"/>
    <s v="9/21/2024"/>
    <s v="11/29/2024"/>
    <n v="7.99"/>
    <n v="427"/>
    <s v="Romance"/>
    <n v="1"/>
    <n v="1"/>
    <b v="1"/>
    <n v="886"/>
    <n v="17"/>
    <x v="2"/>
    <s v="Debit Card"/>
    <s v="Mandarin"/>
    <n v="41"/>
    <n v="4.0999999999999996"/>
    <b v="0"/>
    <s v="Active"/>
    <n v="342"/>
    <s v="Smart TV"/>
    <s v="45-54"/>
    <s v="Afternoon"/>
  </r>
  <r>
    <x v="416"/>
    <s v="Victor"/>
    <s v="5/5/2024"/>
    <s v="12/1/2024"/>
    <n v="11.99"/>
    <n v="13"/>
    <s v="Drama"/>
    <n v="4"/>
    <n v="6"/>
    <b v="1"/>
    <n v="537"/>
    <n v="121"/>
    <x v="4"/>
    <s v="Cryptocurrency"/>
    <s v="Spanish"/>
    <n v="17"/>
    <n v="3.1"/>
    <b v="1"/>
    <s v="Active"/>
    <n v="2124"/>
    <s v="Desktop"/>
    <s v="55+"/>
    <s v="Morning"/>
  </r>
  <r>
    <x v="417"/>
    <s v="Tommy"/>
    <s v="2/19/2024"/>
    <s v="12/14/2024"/>
    <n v="15.99"/>
    <n v="53"/>
    <s v="Action"/>
    <n v="5"/>
    <n v="5"/>
    <b v="0"/>
    <n v="524"/>
    <n v="161"/>
    <x v="6"/>
    <s v="Cryptocurrency"/>
    <s v="German"/>
    <n v="65"/>
    <n v="4.9000000000000004"/>
    <b v="0"/>
    <s v="Active"/>
    <n v="1016"/>
    <s v="Desktop"/>
    <s v="45-54"/>
    <s v="Afternoon"/>
  </r>
  <r>
    <x v="418"/>
    <s v="Trevor"/>
    <s v="5/23/2023"/>
    <s v="12/4/2024"/>
    <n v="7.99"/>
    <n v="197"/>
    <s v="Action"/>
    <n v="1"/>
    <n v="2"/>
    <b v="1"/>
    <n v="409"/>
    <n v="22"/>
    <x v="3"/>
    <s v="Debit Card"/>
    <s v="German"/>
    <n v="64"/>
    <n v="4.3"/>
    <b v="1"/>
    <s v="Active"/>
    <n v="1925"/>
    <s v="Tablet"/>
    <s v="35-44"/>
    <s v="Morning"/>
  </r>
  <r>
    <x v="419"/>
    <s v="William"/>
    <s v="10/13/2023"/>
    <s v="12/4/2024"/>
    <n v="7.99"/>
    <n v="429"/>
    <s v="Horror"/>
    <n v="3"/>
    <n v="5"/>
    <b v="0"/>
    <n v="988"/>
    <n v="115"/>
    <x v="0"/>
    <s v="Credit Card"/>
    <s v="Spanish"/>
    <n v="19"/>
    <n v="4.3"/>
    <b v="1"/>
    <s v="Active"/>
    <n v="3773"/>
    <s v="Laptop"/>
    <s v="25-34"/>
    <s v="Late Night"/>
  </r>
  <r>
    <x v="420"/>
    <s v="Darrell"/>
    <s v="5/8/2024"/>
    <s v="11/24/2024"/>
    <n v="15.99"/>
    <n v="282"/>
    <s v="Horror"/>
    <n v="1"/>
    <n v="1"/>
    <b v="1"/>
    <n v="386"/>
    <n v="177"/>
    <x v="5"/>
    <s v="PayPal"/>
    <s v="Spanish"/>
    <n v="17"/>
    <n v="3.4"/>
    <b v="1"/>
    <s v="Active"/>
    <n v="1231"/>
    <s v="Laptop"/>
    <s v="55+"/>
    <s v="Afternoon"/>
  </r>
  <r>
    <x v="421"/>
    <s v="Dana"/>
    <s v="10/13/2024"/>
    <s v="11/20/2024"/>
    <n v="11.99"/>
    <n v="248"/>
    <s v="Sci-Fi"/>
    <n v="5"/>
    <n v="6"/>
    <b v="0"/>
    <n v="996"/>
    <n v="24"/>
    <x v="4"/>
    <s v="Debit Card"/>
    <s v="German"/>
    <n v="53"/>
    <n v="3.3"/>
    <b v="1"/>
    <s v="Active"/>
    <n v="62"/>
    <s v="Desktop"/>
    <s v="25-34"/>
    <s v="Evening"/>
  </r>
  <r>
    <x v="422"/>
    <s v="Richard"/>
    <s v="10/2/2024"/>
    <s v="12/16/2024"/>
    <n v="11.99"/>
    <n v="406"/>
    <s v="Documentary"/>
    <n v="3"/>
    <n v="3"/>
    <b v="0"/>
    <n v="369"/>
    <n v="13"/>
    <x v="0"/>
    <s v="Cryptocurrency"/>
    <s v="Mandarin"/>
    <n v="82"/>
    <n v="4.7"/>
    <b v="0"/>
    <s v="Active"/>
    <n v="1580"/>
    <s v="Tablet"/>
    <s v="55+"/>
    <s v="Late Night"/>
  </r>
  <r>
    <x v="423"/>
    <s v="Jasmine"/>
    <s v="12/17/2024"/>
    <s v="11/29/2024"/>
    <n v="15.99"/>
    <n v="249"/>
    <s v="Romance"/>
    <n v="1"/>
    <n v="4"/>
    <b v="1"/>
    <n v="713"/>
    <n v="125"/>
    <x v="2"/>
    <s v="PayPal"/>
    <s v="German"/>
    <n v="95"/>
    <n v="4.8"/>
    <b v="0"/>
    <s v="Active"/>
    <n v="74"/>
    <s v="Laptop"/>
    <s v="18-24"/>
    <s v="Morning"/>
  </r>
  <r>
    <x v="424"/>
    <s v="Chelsea"/>
    <s v="10/18/2023"/>
    <s v="11/24/2024"/>
    <n v="7.99"/>
    <n v="12"/>
    <s v="Horror"/>
    <n v="2"/>
    <n v="4"/>
    <b v="0"/>
    <n v="928"/>
    <n v="147"/>
    <x v="4"/>
    <s v="Debit Card"/>
    <s v="English"/>
    <n v="92"/>
    <n v="4.7"/>
    <b v="0"/>
    <s v="Active"/>
    <n v="3452"/>
    <s v="Tablet"/>
    <s v="25-34"/>
    <s v="Late Night"/>
  </r>
  <r>
    <x v="425"/>
    <s v="Courtney"/>
    <s v="4/12/2023"/>
    <s v="12/1/2024"/>
    <n v="7.99"/>
    <n v="57"/>
    <s v="Action"/>
    <n v="2"/>
    <n v="6"/>
    <b v="1"/>
    <n v="869"/>
    <n v="107"/>
    <x v="4"/>
    <s v="Credit Card"/>
    <s v="Spanish"/>
    <n v="67"/>
    <n v="4.3"/>
    <b v="0"/>
    <s v="Active"/>
    <n v="4792"/>
    <s v="Desktop"/>
    <s v="18-24"/>
    <s v="Afternoon"/>
  </r>
  <r>
    <x v="426"/>
    <s v="Stacey"/>
    <s v="9/18/2024"/>
    <s v="12/13/2024"/>
    <n v="7.99"/>
    <n v="247"/>
    <s v="Romance"/>
    <n v="5"/>
    <n v="6"/>
    <b v="1"/>
    <n v="563"/>
    <n v="185"/>
    <x v="4"/>
    <s v="Debit Card"/>
    <s v="Mandarin"/>
    <n v="3"/>
    <n v="4.8"/>
    <b v="0"/>
    <s v="Active"/>
    <n v="4378"/>
    <s v="Smart TV"/>
    <s v="45-54"/>
    <s v="Evening"/>
  </r>
  <r>
    <x v="427"/>
    <s v="Kristy"/>
    <s v="3/25/2023"/>
    <s v="11/29/2024"/>
    <n v="7.99"/>
    <n v="25"/>
    <s v="Horror"/>
    <n v="5"/>
    <n v="2"/>
    <b v="1"/>
    <n v="429"/>
    <n v="138"/>
    <x v="4"/>
    <s v="Credit Card"/>
    <s v="English"/>
    <n v="40"/>
    <n v="3.5"/>
    <b v="0"/>
    <s v="Active"/>
    <n v="1713"/>
    <s v="Smartphone"/>
    <s v="55+"/>
    <s v="Late Night"/>
  </r>
  <r>
    <x v="428"/>
    <s v="Terri"/>
    <s v="5/17/2023"/>
    <s v="12/3/2024"/>
    <n v="15.99"/>
    <n v="425"/>
    <s v="Comedy"/>
    <n v="3"/>
    <n v="6"/>
    <b v="0"/>
    <n v="236"/>
    <n v="37"/>
    <x v="4"/>
    <s v="Debit Card"/>
    <s v="English"/>
    <n v="49"/>
    <n v="4"/>
    <b v="0"/>
    <s v="Active"/>
    <n v="1201"/>
    <s v="Smartphone"/>
    <s v="25-34"/>
    <s v="Evening"/>
  </r>
  <r>
    <x v="429"/>
    <s v="Jessica"/>
    <s v="9/24/2023"/>
    <s v="12/17/2024"/>
    <n v="7.99"/>
    <n v="315"/>
    <s v="Documentary"/>
    <n v="2"/>
    <n v="5"/>
    <b v="1"/>
    <n v="889"/>
    <n v="80"/>
    <x v="5"/>
    <s v="Credit Card"/>
    <s v="German"/>
    <n v="52"/>
    <n v="4.4000000000000004"/>
    <b v="1"/>
    <s v="Active"/>
    <n v="416"/>
    <s v="Smart TV"/>
    <s v="55+"/>
    <s v="Afternoon"/>
  </r>
  <r>
    <x v="430"/>
    <s v="Aaron"/>
    <s v="9/13/2024"/>
    <s v="11/30/2024"/>
    <n v="7.99"/>
    <n v="466"/>
    <s v="Comedy"/>
    <n v="4"/>
    <n v="4"/>
    <b v="0"/>
    <n v="785"/>
    <n v="12"/>
    <x v="2"/>
    <s v="Debit Card"/>
    <s v="Spanish"/>
    <n v="94"/>
    <n v="4.9000000000000004"/>
    <b v="0"/>
    <s v="Active"/>
    <n v="17"/>
    <s v="Desktop"/>
    <s v="55+"/>
    <s v="Evening"/>
  </r>
  <r>
    <x v="431"/>
    <s v="Madison"/>
    <s v="7/8/2024"/>
    <s v="11/22/2024"/>
    <n v="15.99"/>
    <n v="207"/>
    <s v="Sci-Fi"/>
    <n v="3"/>
    <n v="6"/>
    <b v="0"/>
    <n v="909"/>
    <n v="164"/>
    <x v="1"/>
    <s v="Credit Card"/>
    <s v="Hindi"/>
    <n v="75"/>
    <n v="4.2"/>
    <b v="1"/>
    <s v="Active"/>
    <n v="4820"/>
    <s v="Laptop"/>
    <s v="45-54"/>
    <s v="Afternoon"/>
  </r>
  <r>
    <x v="432"/>
    <s v="Alyssa"/>
    <s v="11/17/2024"/>
    <s v="12/8/2024"/>
    <n v="7.99"/>
    <n v="248"/>
    <s v="Drama"/>
    <n v="5"/>
    <n v="2"/>
    <b v="0"/>
    <n v="142"/>
    <n v="22"/>
    <x v="0"/>
    <s v="Debit Card"/>
    <s v="Mandarin"/>
    <n v="94"/>
    <n v="4.2"/>
    <b v="0"/>
    <s v="Active"/>
    <n v="1758"/>
    <s v="Tablet"/>
    <s v="55+"/>
    <s v="Late Night"/>
  </r>
  <r>
    <x v="433"/>
    <s v="Carlos"/>
    <s v="4/17/2024"/>
    <s v="11/24/2024"/>
    <n v="7.99"/>
    <n v="278"/>
    <s v="Drama"/>
    <n v="5"/>
    <n v="1"/>
    <b v="0"/>
    <n v="743"/>
    <n v="180"/>
    <x v="0"/>
    <s v="Cryptocurrency"/>
    <s v="Hindi"/>
    <n v="0"/>
    <n v="4.3"/>
    <b v="1"/>
    <s v="Active"/>
    <n v="2568"/>
    <s v="Desktop"/>
    <s v="45-54"/>
    <s v="Morning"/>
  </r>
  <r>
    <x v="434"/>
    <s v="Scott"/>
    <s v="1/21/2024"/>
    <s v="12/17/2024"/>
    <n v="7.99"/>
    <n v="315"/>
    <s v="Documentary"/>
    <n v="1"/>
    <n v="2"/>
    <b v="0"/>
    <n v="40"/>
    <n v="188"/>
    <x v="6"/>
    <s v="Debit Card"/>
    <s v="French"/>
    <n v="86"/>
    <n v="3.7"/>
    <b v="1"/>
    <s v="Active"/>
    <n v="4235"/>
    <s v="Smartphone"/>
    <s v="45-54"/>
    <s v="Late Night"/>
  </r>
  <r>
    <x v="435"/>
    <s v="Debra"/>
    <s v="5/25/2023"/>
    <s v="11/23/2024"/>
    <n v="7.99"/>
    <n v="190"/>
    <s v="Romance"/>
    <n v="4"/>
    <n v="1"/>
    <b v="1"/>
    <n v="400"/>
    <n v="151"/>
    <x v="4"/>
    <s v="PayPal"/>
    <s v="German"/>
    <n v="52"/>
    <n v="4.3"/>
    <b v="0"/>
    <s v="Active"/>
    <n v="3775"/>
    <s v="Desktop"/>
    <s v="55+"/>
    <s v="Late Night"/>
  </r>
  <r>
    <x v="436"/>
    <s v="Ashley"/>
    <s v="10/5/2024"/>
    <s v="11/23/2024"/>
    <n v="11.99"/>
    <n v="190"/>
    <s v="Horror"/>
    <n v="2"/>
    <n v="1"/>
    <b v="0"/>
    <n v="359"/>
    <n v="192"/>
    <x v="5"/>
    <s v="PayPal"/>
    <s v="English"/>
    <n v="38"/>
    <n v="4.4000000000000004"/>
    <b v="1"/>
    <s v="Active"/>
    <n v="92"/>
    <s v="Smartphone"/>
    <s v="45-54"/>
    <s v="Afternoon"/>
  </r>
  <r>
    <x v="437"/>
    <s v="Elizabeth"/>
    <s v="10/2/2024"/>
    <s v="12/12/2024"/>
    <n v="15.99"/>
    <n v="408"/>
    <s v="Documentary"/>
    <n v="4"/>
    <n v="3"/>
    <b v="0"/>
    <n v="711"/>
    <n v="23"/>
    <x v="5"/>
    <s v="Credit Card"/>
    <s v="French"/>
    <n v="65"/>
    <n v="3.6"/>
    <b v="1"/>
    <s v="Active"/>
    <n v="72"/>
    <s v="Laptop"/>
    <s v="25-34"/>
    <s v="Evening"/>
  </r>
  <r>
    <x v="438"/>
    <s v="Bianca"/>
    <s v="2/26/2024"/>
    <s v="12/6/2024"/>
    <n v="15.99"/>
    <n v="227"/>
    <s v="Documentary"/>
    <n v="2"/>
    <n v="1"/>
    <b v="0"/>
    <n v="581"/>
    <n v="146"/>
    <x v="5"/>
    <s v="PayPal"/>
    <s v="Spanish"/>
    <n v="37"/>
    <n v="4.4000000000000004"/>
    <b v="0"/>
    <s v="Active"/>
    <n v="2488"/>
    <s v="Smartphone"/>
    <s v="18-24"/>
    <s v="Evening"/>
  </r>
  <r>
    <x v="439"/>
    <s v="Joann"/>
    <s v="12/13/2023"/>
    <s v="11/24/2024"/>
    <n v="11.99"/>
    <n v="479"/>
    <s v="Comedy"/>
    <n v="2"/>
    <n v="4"/>
    <b v="1"/>
    <n v="923"/>
    <n v="182"/>
    <x v="3"/>
    <s v="Debit Card"/>
    <s v="Hindi"/>
    <n v="14"/>
    <n v="4.9000000000000004"/>
    <b v="1"/>
    <s v="Active"/>
    <n v="2666"/>
    <s v="Laptop"/>
    <s v="55+"/>
    <s v="Afternoon"/>
  </r>
  <r>
    <x v="440"/>
    <s v="Gail"/>
    <s v="4/17/2023"/>
    <s v="11/20/2024"/>
    <n v="11.99"/>
    <n v="415"/>
    <s v="Drama"/>
    <n v="3"/>
    <n v="1"/>
    <b v="0"/>
    <n v="381"/>
    <n v="78"/>
    <x v="5"/>
    <s v="Debit Card"/>
    <s v="Mandarin"/>
    <n v="84"/>
    <n v="4.4000000000000004"/>
    <b v="1"/>
    <s v="Active"/>
    <n v="4221"/>
    <s v="Tablet"/>
    <s v="55+"/>
    <s v="Morning"/>
  </r>
  <r>
    <x v="441"/>
    <s v="Daniel"/>
    <s v="12/19/2022"/>
    <s v="12/4/2024"/>
    <n v="11.99"/>
    <n v="204"/>
    <s v="Romance"/>
    <n v="4"/>
    <n v="4"/>
    <b v="1"/>
    <n v="706"/>
    <n v="153"/>
    <x v="1"/>
    <s v="PayPal"/>
    <s v="Hindi"/>
    <n v="94"/>
    <n v="3.7"/>
    <b v="1"/>
    <s v="Active"/>
    <n v="4569"/>
    <s v="Smartphone"/>
    <s v="55+"/>
    <s v="Late Night"/>
  </r>
  <r>
    <x v="442"/>
    <s v="Felicia"/>
    <s v="10/21/2023"/>
    <s v="11/28/2024"/>
    <n v="15.99"/>
    <n v="205"/>
    <s v="Comedy"/>
    <n v="3"/>
    <n v="1"/>
    <b v="1"/>
    <n v="792"/>
    <n v="103"/>
    <x v="5"/>
    <s v="PayPal"/>
    <s v="Mandarin"/>
    <n v="24"/>
    <n v="3.9"/>
    <b v="1"/>
    <s v="Active"/>
    <n v="2695"/>
    <s v="Laptop"/>
    <s v="55+"/>
    <s v="Evening"/>
  </r>
  <r>
    <x v="443"/>
    <s v="Jennifer"/>
    <s v="9/30/2024"/>
    <s v="11/25/2024"/>
    <n v="11.99"/>
    <n v="64"/>
    <s v="Documentary"/>
    <n v="2"/>
    <n v="3"/>
    <b v="1"/>
    <n v="221"/>
    <n v="4"/>
    <x v="0"/>
    <s v="PayPal"/>
    <s v="Mandarin"/>
    <n v="88"/>
    <n v="3.7"/>
    <b v="1"/>
    <s v="Active"/>
    <n v="48"/>
    <s v="Tablet"/>
    <s v="18-24"/>
    <s v="Afternoon"/>
  </r>
  <r>
    <x v="444"/>
    <s v="Susan"/>
    <s v="1/24/2023"/>
    <s v="12/5/2024"/>
    <n v="7.99"/>
    <n v="281"/>
    <s v="Sci-Fi"/>
    <n v="2"/>
    <n v="4"/>
    <b v="0"/>
    <n v="770"/>
    <n v="74"/>
    <x v="4"/>
    <s v="Debit Card"/>
    <s v="German"/>
    <n v="12"/>
    <n v="4"/>
    <b v="0"/>
    <s v="Active"/>
    <n v="1526"/>
    <s v="Laptop"/>
    <s v="35-44"/>
    <s v="Late Night"/>
  </r>
  <r>
    <x v="445"/>
    <s v="Ashley"/>
    <s v="1/26/2023"/>
    <s v="12/6/2024"/>
    <n v="11.99"/>
    <n v="78"/>
    <s v="Comedy"/>
    <n v="4"/>
    <n v="5"/>
    <b v="0"/>
    <n v="914"/>
    <n v="22"/>
    <x v="6"/>
    <s v="Debit Card"/>
    <s v="German"/>
    <n v="14"/>
    <n v="4.5"/>
    <b v="0"/>
    <s v="Active"/>
    <n v="4934"/>
    <s v="Smartphone"/>
    <s v="35-44"/>
    <s v="Late Night"/>
  </r>
  <r>
    <x v="446"/>
    <s v="Jeffrey"/>
    <s v="2/6/2024"/>
    <s v="11/29/2024"/>
    <n v="7.99"/>
    <n v="343"/>
    <s v="Drama"/>
    <n v="4"/>
    <n v="1"/>
    <b v="1"/>
    <n v="492"/>
    <n v="187"/>
    <x v="0"/>
    <s v="PayPal"/>
    <s v="French"/>
    <n v="75"/>
    <n v="4.9000000000000004"/>
    <b v="1"/>
    <s v="Active"/>
    <n v="628"/>
    <s v="Desktop"/>
    <s v="45-54"/>
    <s v="Late Night"/>
  </r>
  <r>
    <x v="447"/>
    <s v="Amanda"/>
    <s v="11/3/2024"/>
    <s v="11/24/2024"/>
    <n v="11.99"/>
    <n v="318"/>
    <s v="Sci-Fi"/>
    <n v="1"/>
    <n v="5"/>
    <b v="0"/>
    <n v="925"/>
    <n v="191"/>
    <x v="4"/>
    <s v="PayPal"/>
    <s v="Mandarin"/>
    <n v="38"/>
    <n v="4.5999999999999996"/>
    <b v="1"/>
    <s v="Active"/>
    <n v="167"/>
    <s v="Tablet"/>
    <s v="25-34"/>
    <s v="Afternoon"/>
  </r>
  <r>
    <x v="448"/>
    <s v="Paul"/>
    <s v="8/16/2024"/>
    <s v="12/9/2024"/>
    <n v="7.99"/>
    <n v="444"/>
    <s v="Drama"/>
    <n v="3"/>
    <n v="5"/>
    <b v="0"/>
    <n v="183"/>
    <n v="195"/>
    <x v="6"/>
    <s v="Cryptocurrency"/>
    <s v="Mandarin"/>
    <n v="36"/>
    <n v="4.7"/>
    <b v="0"/>
    <s v="Active"/>
    <n v="1309"/>
    <s v="Smart TV"/>
    <s v="25-34"/>
    <s v="Morning"/>
  </r>
  <r>
    <x v="449"/>
    <s v="Mark"/>
    <s v="9/7/2024"/>
    <s v="11/19/2024"/>
    <n v="11.99"/>
    <n v="171"/>
    <s v="Horror"/>
    <n v="3"/>
    <n v="1"/>
    <b v="1"/>
    <n v="889"/>
    <n v="54"/>
    <x v="6"/>
    <s v="Cryptocurrency"/>
    <s v="German"/>
    <n v="1"/>
    <n v="3.3"/>
    <b v="1"/>
    <s v="Active"/>
    <n v="710"/>
    <s v="Smartphone"/>
    <s v="45-54"/>
    <s v="Late Night"/>
  </r>
  <r>
    <x v="450"/>
    <s v="Lisa"/>
    <s v="3/26/2023"/>
    <s v="12/2/2024"/>
    <n v="15.99"/>
    <n v="309"/>
    <s v="Romance"/>
    <n v="5"/>
    <n v="4"/>
    <b v="0"/>
    <n v="174"/>
    <n v="172"/>
    <x v="4"/>
    <s v="Cryptocurrency"/>
    <s v="English"/>
    <n v="71"/>
    <n v="3.1"/>
    <b v="1"/>
    <s v="Active"/>
    <n v="106"/>
    <s v="Smart TV"/>
    <s v="55+"/>
    <s v="Morning"/>
  </r>
  <r>
    <x v="451"/>
    <s v="Matthew"/>
    <s v="5/8/2023"/>
    <s v="11/27/2024"/>
    <n v="15.99"/>
    <n v="447"/>
    <s v="Comedy"/>
    <n v="5"/>
    <n v="2"/>
    <b v="0"/>
    <n v="709"/>
    <n v="93"/>
    <x v="3"/>
    <s v="Debit Card"/>
    <s v="German"/>
    <n v="35"/>
    <n v="4.8"/>
    <b v="1"/>
    <s v="Active"/>
    <n v="2652"/>
    <s v="Smart TV"/>
    <s v="25-34"/>
    <s v="Evening"/>
  </r>
  <r>
    <x v="452"/>
    <s v="Travis"/>
    <s v="7/13/2024"/>
    <s v="12/4/2024"/>
    <n v="7.99"/>
    <n v="120"/>
    <s v="Romance"/>
    <n v="3"/>
    <n v="5"/>
    <b v="1"/>
    <n v="783"/>
    <n v="81"/>
    <x v="1"/>
    <s v="PayPal"/>
    <s v="Mandarin"/>
    <n v="52"/>
    <n v="4.3"/>
    <b v="0"/>
    <s v="Active"/>
    <n v="4879"/>
    <s v="Laptop"/>
    <s v="55+"/>
    <s v="Afternoon"/>
  </r>
  <r>
    <x v="453"/>
    <s v="Reginald"/>
    <s v="11/9/2023"/>
    <s v="12/8/2024"/>
    <n v="15.99"/>
    <n v="168"/>
    <s v="Action"/>
    <n v="5"/>
    <n v="4"/>
    <b v="1"/>
    <n v="304"/>
    <n v="196"/>
    <x v="0"/>
    <s v="Debit Card"/>
    <s v="Spanish"/>
    <n v="44"/>
    <n v="4.0999999999999996"/>
    <b v="0"/>
    <s v="Active"/>
    <n v="1426"/>
    <s v="Smart TV"/>
    <s v="35-44"/>
    <s v="Afternoon"/>
  </r>
  <r>
    <x v="454"/>
    <s v="Jennifer"/>
    <s v="5/18/2024"/>
    <s v="12/13/2024"/>
    <n v="7.99"/>
    <n v="203"/>
    <s v="Sci-Fi"/>
    <n v="1"/>
    <n v="3"/>
    <b v="1"/>
    <n v="738"/>
    <n v="96"/>
    <x v="4"/>
    <s v="Cryptocurrency"/>
    <s v="French"/>
    <n v="10"/>
    <n v="4"/>
    <b v="0"/>
    <s v="Active"/>
    <n v="1504"/>
    <s v="Laptop"/>
    <s v="18-24"/>
    <s v="Afternoon"/>
  </r>
  <r>
    <x v="455"/>
    <s v="Debra"/>
    <s v="12/7/2023"/>
    <s v="11/24/2024"/>
    <n v="11.99"/>
    <n v="436"/>
    <s v="Comedy"/>
    <n v="5"/>
    <n v="5"/>
    <b v="1"/>
    <n v="228"/>
    <n v="110"/>
    <x v="4"/>
    <s v="Cryptocurrency"/>
    <s v="Hindi"/>
    <n v="78"/>
    <n v="4.5"/>
    <b v="1"/>
    <s v="Active"/>
    <n v="1518"/>
    <s v="Desktop"/>
    <s v="35-44"/>
    <s v="Morning"/>
  </r>
  <r>
    <x v="456"/>
    <s v="Ian"/>
    <s v="3/21/2024"/>
    <s v="12/17/2024"/>
    <n v="11.99"/>
    <n v="195"/>
    <s v="Romance"/>
    <n v="5"/>
    <n v="6"/>
    <b v="1"/>
    <n v="997"/>
    <n v="107"/>
    <x v="1"/>
    <s v="Credit Card"/>
    <s v="French"/>
    <n v="78"/>
    <n v="4.9000000000000004"/>
    <b v="0"/>
    <s v="Active"/>
    <n v="708"/>
    <s v="Tablet"/>
    <s v="45-54"/>
    <s v="Evening"/>
  </r>
  <r>
    <x v="457"/>
    <s v="Cassie"/>
    <s v="12/11/2023"/>
    <s v="12/5/2024"/>
    <n v="7.99"/>
    <n v="454"/>
    <s v="Drama"/>
    <n v="5"/>
    <n v="1"/>
    <b v="1"/>
    <n v="722"/>
    <n v="98"/>
    <x v="2"/>
    <s v="Credit Card"/>
    <s v="Mandarin"/>
    <n v="36"/>
    <n v="3.4"/>
    <b v="0"/>
    <s v="Active"/>
    <n v="4651"/>
    <s v="Tablet"/>
    <s v="35-44"/>
    <s v="Evening"/>
  </r>
  <r>
    <x v="458"/>
    <s v="Claudia"/>
    <s v="8/26/2023"/>
    <s v="11/24/2024"/>
    <n v="15.99"/>
    <n v="187"/>
    <s v="Drama"/>
    <n v="1"/>
    <n v="1"/>
    <b v="0"/>
    <n v="316"/>
    <n v="10"/>
    <x v="2"/>
    <s v="PayPal"/>
    <s v="English"/>
    <n v="8"/>
    <n v="4.7"/>
    <b v="0"/>
    <s v="Active"/>
    <n v="4397"/>
    <s v="Smartphone"/>
    <s v="55+"/>
    <s v="Late Night"/>
  </r>
  <r>
    <x v="459"/>
    <s v="Kristina"/>
    <s v="10/7/2024"/>
    <s v="12/1/2024"/>
    <n v="7.99"/>
    <n v="277"/>
    <s v="Romance"/>
    <n v="1"/>
    <n v="3"/>
    <b v="1"/>
    <n v="455"/>
    <n v="120"/>
    <x v="6"/>
    <s v="PayPal"/>
    <s v="Spanish"/>
    <n v="92"/>
    <n v="4.7"/>
    <b v="0"/>
    <s v="Active"/>
    <n v="1360"/>
    <s v="Laptop"/>
    <s v="18-24"/>
    <s v="Afternoon"/>
  </r>
  <r>
    <x v="460"/>
    <s v="Melissa"/>
    <s v="9/28/2023"/>
    <s v="11/30/2024"/>
    <n v="7.99"/>
    <n v="257"/>
    <s v="Romance"/>
    <n v="3"/>
    <n v="6"/>
    <b v="1"/>
    <n v="985"/>
    <n v="97"/>
    <x v="2"/>
    <s v="Credit Card"/>
    <s v="Mandarin"/>
    <n v="88"/>
    <n v="3.9"/>
    <b v="1"/>
    <s v="Active"/>
    <n v="4155"/>
    <s v="Desktop"/>
    <s v="18-24"/>
    <s v="Morning"/>
  </r>
  <r>
    <x v="461"/>
    <s v="Desiree"/>
    <s v="2/25/2023"/>
    <s v="12/12/2024"/>
    <n v="11.99"/>
    <n v="12"/>
    <s v="Documentary"/>
    <n v="4"/>
    <n v="6"/>
    <b v="0"/>
    <n v="718"/>
    <n v="100"/>
    <x v="6"/>
    <s v="Debit Card"/>
    <s v="Mandarin"/>
    <n v="24"/>
    <n v="4.0999999999999996"/>
    <b v="0"/>
    <s v="Active"/>
    <n v="1289"/>
    <s v="Smartphone"/>
    <s v="18-24"/>
    <s v="Morning"/>
  </r>
  <r>
    <x v="462"/>
    <s v="Audrey"/>
    <s v="1/15/2023"/>
    <s v="11/29/2024"/>
    <n v="7.99"/>
    <n v="362"/>
    <s v="Romance"/>
    <n v="2"/>
    <n v="4"/>
    <b v="1"/>
    <n v="923"/>
    <n v="57"/>
    <x v="6"/>
    <s v="PayPal"/>
    <s v="German"/>
    <n v="38"/>
    <n v="4.8"/>
    <b v="0"/>
    <s v="Active"/>
    <n v="2922"/>
    <s v="Laptop"/>
    <s v="35-44"/>
    <s v="Afternoon"/>
  </r>
  <r>
    <x v="463"/>
    <s v="John"/>
    <s v="4/7/2023"/>
    <s v="11/26/2024"/>
    <n v="7.99"/>
    <n v="89"/>
    <s v="Romance"/>
    <n v="2"/>
    <n v="4"/>
    <b v="1"/>
    <n v="174"/>
    <n v="178"/>
    <x v="5"/>
    <s v="PayPal"/>
    <s v="French"/>
    <n v="7"/>
    <n v="3.7"/>
    <b v="0"/>
    <s v="Active"/>
    <n v="28"/>
    <s v="Laptop"/>
    <s v="35-44"/>
    <s v="Morning"/>
  </r>
  <r>
    <x v="464"/>
    <s v="Ryan"/>
    <s v="3/8/2023"/>
    <s v="12/14/2024"/>
    <n v="7.99"/>
    <n v="123"/>
    <s v="Documentary"/>
    <n v="5"/>
    <n v="5"/>
    <b v="1"/>
    <n v="253"/>
    <n v="157"/>
    <x v="2"/>
    <s v="PayPal"/>
    <s v="Spanish"/>
    <n v="85"/>
    <n v="4"/>
    <b v="0"/>
    <s v="Active"/>
    <n v="3083"/>
    <s v="Smart TV"/>
    <s v="45-54"/>
    <s v="Late Night"/>
  </r>
  <r>
    <x v="465"/>
    <s v="Kim"/>
    <s v="8/25/2023"/>
    <s v="12/5/2024"/>
    <n v="15.99"/>
    <n v="427"/>
    <s v="Comedy"/>
    <n v="1"/>
    <n v="1"/>
    <b v="0"/>
    <n v="479"/>
    <n v="98"/>
    <x v="0"/>
    <s v="PayPal"/>
    <s v="English"/>
    <n v="18"/>
    <n v="3.8"/>
    <b v="1"/>
    <s v="Active"/>
    <n v="547"/>
    <s v="Tablet"/>
    <s v="55+"/>
    <s v="Late Night"/>
  </r>
  <r>
    <x v="466"/>
    <s v="Lindsey"/>
    <s v="5/26/2023"/>
    <s v="11/24/2024"/>
    <n v="15.99"/>
    <n v="439"/>
    <s v="Romance"/>
    <n v="2"/>
    <n v="4"/>
    <b v="0"/>
    <n v="932"/>
    <n v="98"/>
    <x v="6"/>
    <s v="Cryptocurrency"/>
    <s v="Hindi"/>
    <n v="58"/>
    <n v="4.9000000000000004"/>
    <b v="0"/>
    <s v="Active"/>
    <n v="239"/>
    <s v="Tablet"/>
    <s v="35-44"/>
    <s v="Afternoon"/>
  </r>
  <r>
    <x v="467"/>
    <s v="Michael"/>
    <s v="12/19/2022"/>
    <s v="12/13/2024"/>
    <n v="15.99"/>
    <n v="396"/>
    <s v="Horror"/>
    <n v="3"/>
    <n v="3"/>
    <b v="1"/>
    <n v="175"/>
    <n v="17"/>
    <x v="0"/>
    <s v="Credit Card"/>
    <s v="French"/>
    <n v="11"/>
    <n v="3.4"/>
    <b v="0"/>
    <s v="Active"/>
    <n v="3516"/>
    <s v="Smartphone"/>
    <s v="35-44"/>
    <s v="Evening"/>
  </r>
  <r>
    <x v="468"/>
    <s v="Pamela"/>
    <s v="4/20/2023"/>
    <s v="12/15/2024"/>
    <n v="15.99"/>
    <n v="453"/>
    <s v="Horror"/>
    <n v="5"/>
    <n v="2"/>
    <b v="1"/>
    <n v="591"/>
    <n v="169"/>
    <x v="1"/>
    <s v="PayPal"/>
    <s v="English"/>
    <n v="72"/>
    <n v="4.0999999999999996"/>
    <b v="1"/>
    <s v="Active"/>
    <n v="4031"/>
    <s v="Tablet"/>
    <s v="25-34"/>
    <s v="Evening"/>
  </r>
  <r>
    <x v="469"/>
    <s v="Jonathan"/>
    <s v="2/27/2024"/>
    <s v="12/14/2024"/>
    <n v="11.99"/>
    <n v="356"/>
    <s v="Horror"/>
    <n v="3"/>
    <n v="2"/>
    <b v="1"/>
    <n v="776"/>
    <n v="40"/>
    <x v="0"/>
    <s v="Credit Card"/>
    <s v="Mandarin"/>
    <n v="56"/>
    <n v="3.4"/>
    <b v="1"/>
    <s v="Active"/>
    <n v="3408"/>
    <s v="Tablet"/>
    <s v="35-44"/>
    <s v="Evening"/>
  </r>
  <r>
    <x v="470"/>
    <s v="Michael"/>
    <s v="9/10/2023"/>
    <s v="12/3/2024"/>
    <n v="15.99"/>
    <n v="192"/>
    <s v="Sci-Fi"/>
    <n v="1"/>
    <n v="3"/>
    <b v="1"/>
    <n v="229"/>
    <n v="54"/>
    <x v="5"/>
    <s v="PayPal"/>
    <s v="Spanish"/>
    <n v="87"/>
    <n v="3.1"/>
    <b v="0"/>
    <s v="Active"/>
    <n v="3849"/>
    <s v="Smart TV"/>
    <s v="45-54"/>
    <s v="Afternoon"/>
  </r>
  <r>
    <x v="471"/>
    <s v="Mark"/>
    <s v="6/22/2024"/>
    <s v="11/24/2024"/>
    <n v="11.99"/>
    <n v="483"/>
    <s v="Romance"/>
    <n v="3"/>
    <n v="6"/>
    <b v="0"/>
    <n v="730"/>
    <n v="98"/>
    <x v="1"/>
    <s v="Cryptocurrency"/>
    <s v="Mandarin"/>
    <n v="29"/>
    <n v="3.8"/>
    <b v="0"/>
    <s v="Active"/>
    <n v="1813"/>
    <s v="Desktop"/>
    <s v="35-44"/>
    <s v="Evening"/>
  </r>
  <r>
    <x v="472"/>
    <s v="James"/>
    <s v="9/27/2024"/>
    <s v="11/22/2024"/>
    <n v="11.99"/>
    <n v="17"/>
    <s v="Comedy"/>
    <n v="2"/>
    <n v="3"/>
    <b v="1"/>
    <n v="312"/>
    <n v="114"/>
    <x v="0"/>
    <s v="PayPal"/>
    <s v="German"/>
    <n v="15"/>
    <n v="3.6"/>
    <b v="1"/>
    <s v="Active"/>
    <n v="2084"/>
    <s v="Tablet"/>
    <s v="18-24"/>
    <s v="Morning"/>
  </r>
  <r>
    <x v="473"/>
    <s v="Janet"/>
    <s v="6/15/2023"/>
    <s v="11/27/2024"/>
    <n v="7.99"/>
    <n v="272"/>
    <s v="Documentary"/>
    <n v="1"/>
    <n v="6"/>
    <b v="0"/>
    <n v="356"/>
    <n v="126"/>
    <x v="3"/>
    <s v="Debit Card"/>
    <s v="Mandarin"/>
    <n v="40"/>
    <n v="4.3"/>
    <b v="1"/>
    <s v="Active"/>
    <n v="749"/>
    <s v="Smart TV"/>
    <s v="25-34"/>
    <s v="Morning"/>
  </r>
  <r>
    <x v="474"/>
    <s v="Jane"/>
    <s v="2/25/2023"/>
    <s v="11/24/2024"/>
    <n v="7.99"/>
    <n v="195"/>
    <s v="Action"/>
    <n v="4"/>
    <n v="3"/>
    <b v="1"/>
    <n v="49"/>
    <n v="30"/>
    <x v="1"/>
    <s v="PayPal"/>
    <s v="German"/>
    <n v="68"/>
    <n v="4.4000000000000004"/>
    <b v="0"/>
    <s v="Active"/>
    <n v="3157"/>
    <s v="Smart TV"/>
    <s v="18-24"/>
    <s v="Morning"/>
  </r>
  <r>
    <x v="475"/>
    <s v="Tammy"/>
    <s v="1/10/2024"/>
    <s v="11/21/2024"/>
    <n v="11.99"/>
    <n v="416"/>
    <s v="Sci-Fi"/>
    <n v="3"/>
    <n v="1"/>
    <b v="1"/>
    <n v="774"/>
    <n v="55"/>
    <x v="6"/>
    <s v="PayPal"/>
    <s v="French"/>
    <n v="41"/>
    <n v="3.3"/>
    <b v="0"/>
    <s v="Active"/>
    <n v="173"/>
    <s v="Smartphone"/>
    <s v="18-24"/>
    <s v="Evening"/>
  </r>
  <r>
    <x v="476"/>
    <s v="Christopher"/>
    <s v="10/31/2023"/>
    <s v="11/19/2024"/>
    <n v="15.99"/>
    <n v="459"/>
    <s v="Documentary"/>
    <n v="5"/>
    <n v="5"/>
    <b v="1"/>
    <n v="961"/>
    <n v="173"/>
    <x v="2"/>
    <s v="PayPal"/>
    <s v="German"/>
    <n v="92"/>
    <n v="3.7"/>
    <b v="0"/>
    <s v="Active"/>
    <n v="2925"/>
    <s v="Desktop"/>
    <s v="55+"/>
    <s v="Late Night"/>
  </r>
  <r>
    <x v="477"/>
    <s v="Robert"/>
    <s v="11/6/2023"/>
    <s v="12/15/2024"/>
    <n v="7.99"/>
    <n v="168"/>
    <s v="Horror"/>
    <n v="5"/>
    <n v="3"/>
    <b v="1"/>
    <n v="539"/>
    <n v="48"/>
    <x v="1"/>
    <s v="Credit Card"/>
    <s v="Hindi"/>
    <n v="82"/>
    <n v="4.3"/>
    <b v="0"/>
    <s v="Active"/>
    <n v="3182"/>
    <s v="Tablet"/>
    <s v="25-34"/>
    <s v="Late Night"/>
  </r>
  <r>
    <x v="478"/>
    <s v="Michael"/>
    <s v="3/26/2024"/>
    <s v="11/29/2024"/>
    <n v="7.99"/>
    <n v="307"/>
    <s v="Romance"/>
    <n v="5"/>
    <n v="6"/>
    <b v="0"/>
    <n v="340"/>
    <n v="174"/>
    <x v="3"/>
    <s v="Cryptocurrency"/>
    <s v="Mandarin"/>
    <n v="11"/>
    <n v="4.5"/>
    <b v="1"/>
    <s v="Active"/>
    <n v="2432"/>
    <s v="Smart TV"/>
    <s v="18-24"/>
    <s v="Evening"/>
  </r>
  <r>
    <x v="479"/>
    <s v="Norma"/>
    <s v="12/14/2023"/>
    <s v="12/3/2024"/>
    <n v="15.99"/>
    <n v="270"/>
    <s v="Comedy"/>
    <n v="2"/>
    <n v="3"/>
    <b v="1"/>
    <n v="836"/>
    <n v="67"/>
    <x v="4"/>
    <s v="PayPal"/>
    <s v="French"/>
    <n v="51"/>
    <n v="4.5"/>
    <b v="1"/>
    <s v="Active"/>
    <n v="414"/>
    <s v="Smart TV"/>
    <s v="18-24"/>
    <s v="Morning"/>
  </r>
  <r>
    <x v="480"/>
    <s v="Matthew"/>
    <s v="4/13/2023"/>
    <s v="12/7/2024"/>
    <n v="7.99"/>
    <n v="358"/>
    <s v="Action"/>
    <n v="4"/>
    <n v="6"/>
    <b v="1"/>
    <n v="746"/>
    <n v="200"/>
    <x v="3"/>
    <s v="Debit Card"/>
    <s v="English"/>
    <n v="35"/>
    <n v="3.9"/>
    <b v="1"/>
    <s v="Active"/>
    <n v="888"/>
    <s v="Laptop"/>
    <s v="45-54"/>
    <s v="Late Night"/>
  </r>
  <r>
    <x v="481"/>
    <s v="Tyler"/>
    <s v="4/23/2024"/>
    <s v="11/27/2024"/>
    <n v="11.99"/>
    <n v="301"/>
    <s v="Sci-Fi"/>
    <n v="2"/>
    <n v="2"/>
    <b v="1"/>
    <n v="939"/>
    <n v="21"/>
    <x v="5"/>
    <s v="Credit Card"/>
    <s v="Mandarin"/>
    <n v="83"/>
    <n v="4.9000000000000004"/>
    <b v="0"/>
    <s v="Active"/>
    <n v="1058"/>
    <s v="Smart TV"/>
    <s v="55+"/>
    <s v="Morning"/>
  </r>
  <r>
    <x v="482"/>
    <s v="Richard"/>
    <s v="1/29/2023"/>
    <s v="12/15/2024"/>
    <n v="7.99"/>
    <n v="277"/>
    <s v="Action"/>
    <n v="2"/>
    <n v="4"/>
    <b v="0"/>
    <n v="659"/>
    <n v="150"/>
    <x v="0"/>
    <s v="Debit Card"/>
    <s v="English"/>
    <n v="79"/>
    <n v="3.9"/>
    <b v="1"/>
    <s v="Active"/>
    <n v="2067"/>
    <s v="Smart TV"/>
    <s v="45-54"/>
    <s v="Evening"/>
  </r>
  <r>
    <x v="483"/>
    <s v="Wendy"/>
    <s v="12/31/2022"/>
    <s v="11/30/2024"/>
    <n v="15.99"/>
    <n v="423"/>
    <s v="Sci-Fi"/>
    <n v="5"/>
    <n v="2"/>
    <b v="1"/>
    <n v="435"/>
    <n v="108"/>
    <x v="2"/>
    <s v="Debit Card"/>
    <s v="English"/>
    <n v="44"/>
    <n v="4.5999999999999996"/>
    <b v="0"/>
    <s v="Active"/>
    <n v="3763"/>
    <s v="Laptop"/>
    <s v="45-54"/>
    <s v="Morning"/>
  </r>
  <r>
    <x v="484"/>
    <s v="Taylor"/>
    <s v="9/16/2024"/>
    <s v="11/24/2024"/>
    <n v="11.99"/>
    <n v="197"/>
    <s v="Drama"/>
    <n v="1"/>
    <n v="5"/>
    <b v="0"/>
    <n v="292"/>
    <n v="169"/>
    <x v="6"/>
    <s v="Cryptocurrency"/>
    <s v="English"/>
    <n v="3"/>
    <n v="4.5"/>
    <b v="0"/>
    <s v="Active"/>
    <n v="957"/>
    <s v="Desktop"/>
    <s v="45-54"/>
    <s v="Morning"/>
  </r>
  <r>
    <x v="485"/>
    <s v="William"/>
    <s v="10/31/2023"/>
    <s v="11/27/2024"/>
    <n v="15.99"/>
    <n v="100"/>
    <s v="Documentary"/>
    <n v="2"/>
    <n v="6"/>
    <b v="1"/>
    <n v="103"/>
    <n v="36"/>
    <x v="3"/>
    <s v="Debit Card"/>
    <s v="Mandarin"/>
    <n v="68"/>
    <n v="3.7"/>
    <b v="0"/>
    <s v="Active"/>
    <n v="3003"/>
    <s v="Tablet"/>
    <s v="55+"/>
    <s v="Late Night"/>
  </r>
  <r>
    <x v="486"/>
    <s v="Danielle"/>
    <s v="11/3/2023"/>
    <s v="11/23/2024"/>
    <n v="15.99"/>
    <n v="338"/>
    <s v="Action"/>
    <n v="4"/>
    <n v="2"/>
    <b v="0"/>
    <n v="525"/>
    <n v="140"/>
    <x v="4"/>
    <s v="Credit Card"/>
    <s v="French"/>
    <n v="75"/>
    <n v="4.5999999999999996"/>
    <b v="1"/>
    <s v="Active"/>
    <n v="354"/>
    <s v="Smart TV"/>
    <s v="18-24"/>
    <s v="Afternoon"/>
  </r>
  <r>
    <x v="487"/>
    <s v="Bruce"/>
    <s v="6/6/2024"/>
    <s v="12/1/2024"/>
    <n v="11.99"/>
    <n v="130"/>
    <s v="Documentary"/>
    <n v="1"/>
    <n v="1"/>
    <b v="1"/>
    <n v="428"/>
    <n v="119"/>
    <x v="6"/>
    <s v="Credit Card"/>
    <s v="French"/>
    <n v="53"/>
    <n v="4.5"/>
    <b v="1"/>
    <s v="Active"/>
    <n v="4922"/>
    <s v="Tablet"/>
    <s v="35-44"/>
    <s v="Afternoon"/>
  </r>
  <r>
    <x v="488"/>
    <s v="Erin"/>
    <s v="12/31/2023"/>
    <s v="11/25/2024"/>
    <n v="11.99"/>
    <n v="383"/>
    <s v="Horror"/>
    <n v="5"/>
    <n v="4"/>
    <b v="1"/>
    <n v="711"/>
    <n v="147"/>
    <x v="6"/>
    <s v="PayPal"/>
    <s v="Mandarin"/>
    <n v="68"/>
    <n v="3.9"/>
    <b v="1"/>
    <s v="Active"/>
    <n v="2083"/>
    <s v="Laptop"/>
    <s v="18-24"/>
    <s v="Evening"/>
  </r>
  <r>
    <x v="489"/>
    <s v="Michelle"/>
    <s v="12/28/2023"/>
    <s v="11/30/2024"/>
    <n v="11.99"/>
    <n v="411"/>
    <s v="Action"/>
    <n v="5"/>
    <n v="6"/>
    <b v="1"/>
    <n v="887"/>
    <n v="37"/>
    <x v="4"/>
    <s v="PayPal"/>
    <s v="French"/>
    <n v="66"/>
    <n v="3.9"/>
    <b v="1"/>
    <s v="Active"/>
    <n v="2098"/>
    <s v="Desktop"/>
    <s v="45-54"/>
    <s v="Late Night"/>
  </r>
  <r>
    <x v="490"/>
    <s v="Marie"/>
    <s v="6/1/2023"/>
    <s v="12/7/2024"/>
    <n v="11.99"/>
    <n v="347"/>
    <s v="Horror"/>
    <n v="4"/>
    <n v="2"/>
    <b v="1"/>
    <n v="546"/>
    <n v="12"/>
    <x v="4"/>
    <s v="PayPal"/>
    <s v="Spanish"/>
    <n v="31"/>
    <n v="3.1"/>
    <b v="0"/>
    <s v="Active"/>
    <n v="2022"/>
    <s v="Smartphone"/>
    <s v="35-44"/>
    <s v="Evening"/>
  </r>
  <r>
    <x v="491"/>
    <s v="Cory"/>
    <s v="10/2/2023"/>
    <s v="12/11/2024"/>
    <n v="11.99"/>
    <n v="302"/>
    <s v="Comedy"/>
    <n v="4"/>
    <n v="2"/>
    <b v="1"/>
    <n v="417"/>
    <n v="143"/>
    <x v="1"/>
    <s v="Debit Card"/>
    <s v="Mandarin"/>
    <n v="14"/>
    <n v="4.7"/>
    <b v="0"/>
    <s v="Active"/>
    <n v="3791"/>
    <s v="Smartphone"/>
    <s v="55+"/>
    <s v="Afternoon"/>
  </r>
  <r>
    <x v="492"/>
    <s v="Angela"/>
    <s v="5/8/2023"/>
    <s v="12/3/2024"/>
    <n v="15.99"/>
    <n v="361"/>
    <s v="Romance"/>
    <n v="3"/>
    <n v="6"/>
    <b v="0"/>
    <n v="407"/>
    <n v="126"/>
    <x v="5"/>
    <s v="Debit Card"/>
    <s v="Spanish"/>
    <n v="80"/>
    <n v="4.3"/>
    <b v="0"/>
    <s v="Active"/>
    <n v="728"/>
    <s v="Laptop"/>
    <s v="35-44"/>
    <s v="Late Night"/>
  </r>
  <r>
    <x v="493"/>
    <s v="Brian"/>
    <s v="11/13/2023"/>
    <s v="12/1/2024"/>
    <n v="7.99"/>
    <n v="148"/>
    <s v="Documentary"/>
    <n v="1"/>
    <n v="1"/>
    <b v="1"/>
    <n v="579"/>
    <n v="121"/>
    <x v="6"/>
    <s v="Cryptocurrency"/>
    <s v="Spanish"/>
    <n v="8"/>
    <n v="3.6"/>
    <b v="0"/>
    <s v="Active"/>
    <n v="3448"/>
    <s v="Smart TV"/>
    <s v="45-54"/>
    <s v="Evening"/>
  </r>
  <r>
    <x v="494"/>
    <s v="Lisa"/>
    <s v="5/18/2024"/>
    <s v="11/21/2024"/>
    <n v="7.99"/>
    <n v="162"/>
    <s v="Sci-Fi"/>
    <n v="2"/>
    <n v="5"/>
    <b v="1"/>
    <n v="672"/>
    <n v="57"/>
    <x v="4"/>
    <s v="Debit Card"/>
    <s v="Mandarin"/>
    <n v="16"/>
    <n v="4.3"/>
    <b v="0"/>
    <s v="Active"/>
    <n v="3930"/>
    <s v="Laptop"/>
    <s v="18-24"/>
    <s v="Afternoon"/>
  </r>
  <r>
    <x v="495"/>
    <s v="Kimberly"/>
    <s v="8/6/2023"/>
    <s v="12/18/2024"/>
    <n v="7.99"/>
    <n v="379"/>
    <s v="Drama"/>
    <n v="3"/>
    <n v="5"/>
    <b v="1"/>
    <n v="377"/>
    <n v="153"/>
    <x v="4"/>
    <s v="Cryptocurrency"/>
    <s v="Mandarin"/>
    <n v="67"/>
    <n v="3.6"/>
    <b v="1"/>
    <s v="Active"/>
    <n v="3702"/>
    <s v="Smartphone"/>
    <s v="18-24"/>
    <s v="Afternoon"/>
  </r>
  <r>
    <x v="496"/>
    <s v="James"/>
    <s v="2/24/2024"/>
    <s v="12/14/2024"/>
    <n v="15.99"/>
    <n v="373"/>
    <s v="Comedy"/>
    <n v="2"/>
    <n v="6"/>
    <b v="1"/>
    <n v="818"/>
    <n v="34"/>
    <x v="1"/>
    <s v="PayPal"/>
    <s v="English"/>
    <n v="57"/>
    <n v="3.8"/>
    <b v="1"/>
    <s v="Active"/>
    <n v="2400"/>
    <s v="Desktop"/>
    <s v="45-54"/>
    <s v="Evening"/>
  </r>
  <r>
    <x v="497"/>
    <s v="Brian"/>
    <s v="8/2/2024"/>
    <s v="11/22/2024"/>
    <n v="11.99"/>
    <n v="354"/>
    <s v="Documentary"/>
    <n v="1"/>
    <n v="1"/>
    <b v="1"/>
    <n v="225"/>
    <n v="1"/>
    <x v="2"/>
    <s v="Cryptocurrency"/>
    <s v="Hindi"/>
    <n v="83"/>
    <n v="4.3"/>
    <b v="1"/>
    <s v="Active"/>
    <n v="548"/>
    <s v="Tablet"/>
    <s v="55+"/>
    <s v="Evening"/>
  </r>
  <r>
    <x v="498"/>
    <s v="Juan"/>
    <s v="5/4/2024"/>
    <s v="12/9/2024"/>
    <n v="7.99"/>
    <n v="76"/>
    <s v="Horror"/>
    <n v="2"/>
    <n v="4"/>
    <b v="1"/>
    <n v="324"/>
    <n v="113"/>
    <x v="4"/>
    <s v="Credit Card"/>
    <s v="French"/>
    <n v="87"/>
    <n v="4.9000000000000004"/>
    <b v="0"/>
    <s v="Active"/>
    <n v="4702"/>
    <s v="Laptop"/>
    <s v="25-34"/>
    <s v="Morning"/>
  </r>
  <r>
    <x v="499"/>
    <s v="Kevin"/>
    <s v="4/17/2023"/>
    <s v="12/14/2024"/>
    <n v="11.99"/>
    <n v="316"/>
    <s v="Action"/>
    <n v="1"/>
    <n v="3"/>
    <b v="0"/>
    <n v="793"/>
    <n v="141"/>
    <x v="0"/>
    <s v="PayPal"/>
    <s v="German"/>
    <n v="28"/>
    <n v="3.4"/>
    <b v="0"/>
    <s v="Active"/>
    <n v="2821"/>
    <s v="Desktop"/>
    <s v="45-54"/>
    <s v="Morning"/>
  </r>
  <r>
    <x v="500"/>
    <s v="Lori"/>
    <s v="12/26/2022"/>
    <s v="11/29/2024"/>
    <n v="11.99"/>
    <n v="331"/>
    <s v="Horror"/>
    <n v="4"/>
    <n v="2"/>
    <b v="1"/>
    <n v="133"/>
    <n v="143"/>
    <x v="2"/>
    <s v="PayPal"/>
    <s v="Spanish"/>
    <n v="35"/>
    <n v="4.5999999999999996"/>
    <b v="1"/>
    <s v="Active"/>
    <n v="484"/>
    <s v="Laptop"/>
    <s v="55+"/>
    <s v="Late Night"/>
  </r>
  <r>
    <x v="501"/>
    <s v="Michael"/>
    <s v="8/4/2023"/>
    <s v="11/20/2024"/>
    <n v="15.99"/>
    <n v="418"/>
    <s v="Documentary"/>
    <n v="1"/>
    <n v="5"/>
    <b v="1"/>
    <n v="260"/>
    <n v="161"/>
    <x v="1"/>
    <s v="Cryptocurrency"/>
    <s v="English"/>
    <n v="49"/>
    <n v="3.6"/>
    <b v="1"/>
    <s v="Active"/>
    <n v="2871"/>
    <s v="Smart TV"/>
    <s v="25-34"/>
    <s v="Late Night"/>
  </r>
  <r>
    <x v="502"/>
    <s v="Cameron"/>
    <s v="6/4/2023"/>
    <s v="11/23/2024"/>
    <n v="15.99"/>
    <n v="309"/>
    <s v="Romance"/>
    <n v="5"/>
    <n v="5"/>
    <b v="0"/>
    <n v="851"/>
    <n v="166"/>
    <x v="6"/>
    <s v="Cryptocurrency"/>
    <s v="Spanish"/>
    <n v="66"/>
    <n v="4"/>
    <b v="1"/>
    <s v="Active"/>
    <n v="4783"/>
    <s v="Laptop"/>
    <s v="45-54"/>
    <s v="Afternoon"/>
  </r>
  <r>
    <x v="503"/>
    <s v="Mark"/>
    <s v="5/29/2024"/>
    <s v="12/11/2024"/>
    <n v="7.99"/>
    <n v="252"/>
    <s v="Drama"/>
    <n v="3"/>
    <n v="5"/>
    <b v="1"/>
    <n v="105"/>
    <n v="118"/>
    <x v="5"/>
    <s v="Debit Card"/>
    <s v="German"/>
    <n v="52"/>
    <n v="4.4000000000000004"/>
    <b v="1"/>
    <s v="Active"/>
    <n v="2725"/>
    <s v="Laptop"/>
    <s v="25-34"/>
    <s v="Morning"/>
  </r>
  <r>
    <x v="504"/>
    <s v="Daniel"/>
    <s v="3/21/2023"/>
    <s v="12/1/2024"/>
    <n v="15.99"/>
    <n v="146"/>
    <s v="Comedy"/>
    <n v="4"/>
    <n v="6"/>
    <b v="0"/>
    <n v="646"/>
    <n v="139"/>
    <x v="5"/>
    <s v="PayPal"/>
    <s v="German"/>
    <n v="27"/>
    <n v="3.7"/>
    <b v="1"/>
    <s v="Active"/>
    <n v="4400"/>
    <s v="Tablet"/>
    <s v="18-24"/>
    <s v="Late Night"/>
  </r>
  <r>
    <x v="505"/>
    <s v="Jerry"/>
    <s v="2/20/2023"/>
    <s v="11/21/2024"/>
    <n v="11.99"/>
    <n v="352"/>
    <s v="Horror"/>
    <n v="4"/>
    <n v="4"/>
    <b v="1"/>
    <n v="358"/>
    <n v="6"/>
    <x v="1"/>
    <s v="Debit Card"/>
    <s v="Mandarin"/>
    <n v="32"/>
    <n v="3.8"/>
    <b v="0"/>
    <s v="Active"/>
    <n v="2218"/>
    <s v="Smartphone"/>
    <s v="25-34"/>
    <s v="Evening"/>
  </r>
  <r>
    <x v="506"/>
    <s v="Michael"/>
    <s v="3/6/2024"/>
    <s v="12/17/2024"/>
    <n v="7.99"/>
    <n v="43"/>
    <s v="Romance"/>
    <n v="5"/>
    <n v="3"/>
    <b v="1"/>
    <n v="336"/>
    <n v="135"/>
    <x v="0"/>
    <s v="PayPal"/>
    <s v="English"/>
    <n v="70"/>
    <n v="4"/>
    <b v="1"/>
    <s v="Active"/>
    <n v="4552"/>
    <s v="Smartphone"/>
    <s v="18-24"/>
    <s v="Late Night"/>
  </r>
  <r>
    <x v="507"/>
    <s v="Michael"/>
    <s v="3/20/2024"/>
    <s v="11/29/2024"/>
    <n v="11.99"/>
    <n v="440"/>
    <s v="Drama"/>
    <n v="4"/>
    <n v="3"/>
    <b v="1"/>
    <n v="80"/>
    <n v="143"/>
    <x v="2"/>
    <s v="Cryptocurrency"/>
    <s v="German"/>
    <n v="2"/>
    <n v="3.4"/>
    <b v="0"/>
    <s v="Active"/>
    <n v="4125"/>
    <s v="Tablet"/>
    <s v="35-44"/>
    <s v="Late Night"/>
  </r>
  <r>
    <x v="508"/>
    <s v="Brittney"/>
    <s v="6/4/2024"/>
    <s v="11/23/2024"/>
    <n v="15.99"/>
    <n v="376"/>
    <s v="Romance"/>
    <n v="2"/>
    <n v="2"/>
    <b v="0"/>
    <n v="326"/>
    <n v="89"/>
    <x v="3"/>
    <s v="Cryptocurrency"/>
    <s v="Spanish"/>
    <n v="84"/>
    <n v="4.5999999999999996"/>
    <b v="1"/>
    <s v="Active"/>
    <n v="424"/>
    <s v="Laptop"/>
    <s v="55+"/>
    <s v="Late Night"/>
  </r>
  <r>
    <x v="509"/>
    <s v="Brian"/>
    <s v="12/18/2023"/>
    <s v="12/7/2024"/>
    <n v="11.99"/>
    <n v="137"/>
    <s v="Action"/>
    <n v="3"/>
    <n v="6"/>
    <b v="1"/>
    <n v="699"/>
    <n v="70"/>
    <x v="5"/>
    <s v="PayPal"/>
    <s v="Spanish"/>
    <n v="25"/>
    <n v="3.9"/>
    <b v="1"/>
    <s v="Active"/>
    <n v="2418"/>
    <s v="Laptop"/>
    <s v="35-44"/>
    <s v="Evening"/>
  </r>
  <r>
    <x v="510"/>
    <s v="Elizabeth"/>
    <s v="3/13/2023"/>
    <s v="12/12/2024"/>
    <n v="7.99"/>
    <n v="301"/>
    <s v="Action"/>
    <n v="2"/>
    <n v="5"/>
    <b v="0"/>
    <n v="89"/>
    <n v="55"/>
    <x v="0"/>
    <s v="Credit Card"/>
    <s v="French"/>
    <n v="54"/>
    <n v="4.2"/>
    <b v="1"/>
    <s v="Active"/>
    <n v="756"/>
    <s v="Laptop"/>
    <s v="55+"/>
    <s v="Late Night"/>
  </r>
  <r>
    <x v="511"/>
    <s v="Thomas"/>
    <s v="1/1/2023"/>
    <s v="12/9/2024"/>
    <n v="7.99"/>
    <n v="410"/>
    <s v="Documentary"/>
    <n v="1"/>
    <n v="1"/>
    <b v="1"/>
    <n v="909"/>
    <n v="99"/>
    <x v="1"/>
    <s v="PayPal"/>
    <s v="Mandarin"/>
    <n v="22"/>
    <n v="3.2"/>
    <b v="0"/>
    <s v="Active"/>
    <n v="754"/>
    <s v="Smart TV"/>
    <s v="25-34"/>
    <s v="Evening"/>
  </r>
  <r>
    <x v="512"/>
    <s v="Jessica"/>
    <s v="1/1/2024"/>
    <s v="12/7/2024"/>
    <n v="11.99"/>
    <n v="298"/>
    <s v="Horror"/>
    <n v="2"/>
    <n v="1"/>
    <b v="0"/>
    <n v="918"/>
    <n v="153"/>
    <x v="4"/>
    <s v="PayPal"/>
    <s v="Spanish"/>
    <n v="52"/>
    <n v="4.4000000000000004"/>
    <b v="1"/>
    <s v="Active"/>
    <n v="3476"/>
    <s v="Smart TV"/>
    <s v="18-24"/>
    <s v="Morning"/>
  </r>
  <r>
    <x v="513"/>
    <s v="Joshua"/>
    <s v="3/22/2024"/>
    <s v="12/2/2024"/>
    <n v="7.99"/>
    <n v="54"/>
    <s v="Sci-Fi"/>
    <n v="4"/>
    <n v="5"/>
    <b v="1"/>
    <n v="285"/>
    <n v="66"/>
    <x v="3"/>
    <s v="Credit Card"/>
    <s v="English"/>
    <n v="43"/>
    <n v="3.8"/>
    <b v="0"/>
    <s v="Active"/>
    <n v="290"/>
    <s v="Tablet"/>
    <s v="45-54"/>
    <s v="Late Night"/>
  </r>
  <r>
    <x v="514"/>
    <s v="Melissa"/>
    <s v="9/13/2024"/>
    <s v="11/19/2024"/>
    <n v="7.99"/>
    <n v="486"/>
    <s v="Horror"/>
    <n v="4"/>
    <n v="3"/>
    <b v="0"/>
    <n v="463"/>
    <n v="171"/>
    <x v="2"/>
    <s v="Debit Card"/>
    <s v="French"/>
    <n v="10"/>
    <n v="3.2"/>
    <b v="0"/>
    <s v="Active"/>
    <n v="987"/>
    <s v="Desktop"/>
    <s v="55+"/>
    <s v="Evening"/>
  </r>
  <r>
    <x v="515"/>
    <s v="Bryan"/>
    <s v="9/10/2023"/>
    <s v="11/27/2024"/>
    <n v="11.99"/>
    <n v="38"/>
    <s v="Comedy"/>
    <n v="1"/>
    <n v="4"/>
    <b v="1"/>
    <n v="875"/>
    <n v="115"/>
    <x v="1"/>
    <s v="Cryptocurrency"/>
    <s v="German"/>
    <n v="75"/>
    <n v="4.7"/>
    <b v="1"/>
    <s v="Active"/>
    <n v="4972"/>
    <s v="Smart TV"/>
    <s v="18-24"/>
    <s v="Late Night"/>
  </r>
  <r>
    <x v="516"/>
    <s v="Amanda"/>
    <s v="7/21/2023"/>
    <s v="12/3/2024"/>
    <n v="7.99"/>
    <n v="442"/>
    <s v="Action"/>
    <n v="3"/>
    <n v="6"/>
    <b v="1"/>
    <n v="875"/>
    <n v="70"/>
    <x v="1"/>
    <s v="PayPal"/>
    <s v="German"/>
    <n v="96"/>
    <n v="3.7"/>
    <b v="0"/>
    <s v="Active"/>
    <n v="1628"/>
    <s v="Desktop"/>
    <s v="35-44"/>
    <s v="Evening"/>
  </r>
  <r>
    <x v="517"/>
    <s v="Walter"/>
    <s v="6/17/2023"/>
    <s v="11/28/2024"/>
    <n v="7.99"/>
    <n v="474"/>
    <s v="Horror"/>
    <n v="3"/>
    <n v="5"/>
    <b v="1"/>
    <n v="341"/>
    <n v="165"/>
    <x v="4"/>
    <s v="Cryptocurrency"/>
    <s v="Mandarin"/>
    <n v="30"/>
    <n v="4.8"/>
    <b v="0"/>
    <s v="Active"/>
    <n v="1285"/>
    <s v="Smartphone"/>
    <s v="45-54"/>
    <s v="Evening"/>
  </r>
  <r>
    <x v="518"/>
    <s v="Samuel"/>
    <s v="2/10/2023"/>
    <s v="11/21/2024"/>
    <n v="15.99"/>
    <n v="96"/>
    <s v="Comedy"/>
    <n v="5"/>
    <n v="1"/>
    <b v="1"/>
    <n v="273"/>
    <n v="79"/>
    <x v="2"/>
    <s v="PayPal"/>
    <s v="English"/>
    <n v="60"/>
    <n v="4.3"/>
    <b v="0"/>
    <s v="Active"/>
    <n v="1960"/>
    <s v="Desktop"/>
    <s v="25-34"/>
    <s v="Afternoon"/>
  </r>
  <r>
    <x v="519"/>
    <s v="John"/>
    <s v="10/23/2023"/>
    <s v="11/29/2024"/>
    <n v="11.99"/>
    <n v="160"/>
    <s v="Horror"/>
    <n v="5"/>
    <n v="5"/>
    <b v="1"/>
    <n v="352"/>
    <n v="31"/>
    <x v="3"/>
    <s v="PayPal"/>
    <s v="Hindi"/>
    <n v="37"/>
    <n v="3.7"/>
    <b v="1"/>
    <s v="Active"/>
    <n v="771"/>
    <s v="Tablet"/>
    <s v="25-34"/>
    <s v="Afternoon"/>
  </r>
  <r>
    <x v="520"/>
    <s v="Dylan"/>
    <s v="6/22/2024"/>
    <s v="12/15/2024"/>
    <n v="7.99"/>
    <n v="451"/>
    <s v="Comedy"/>
    <n v="3"/>
    <n v="3"/>
    <b v="0"/>
    <n v="588"/>
    <n v="147"/>
    <x v="5"/>
    <s v="Debit Card"/>
    <s v="German"/>
    <n v="75"/>
    <n v="3.3"/>
    <b v="1"/>
    <s v="Active"/>
    <n v="1785"/>
    <s v="Tablet"/>
    <s v="45-54"/>
    <s v="Evening"/>
  </r>
  <r>
    <x v="521"/>
    <s v="Joseph"/>
    <s v="10/22/2024"/>
    <s v="12/18/2024"/>
    <n v="11.99"/>
    <n v="184"/>
    <s v="Documentary"/>
    <n v="3"/>
    <n v="4"/>
    <b v="0"/>
    <n v="233"/>
    <n v="15"/>
    <x v="1"/>
    <s v="Cryptocurrency"/>
    <s v="Mandarin"/>
    <n v="28"/>
    <n v="3.5"/>
    <b v="1"/>
    <s v="Active"/>
    <n v="2760"/>
    <s v="Smart TV"/>
    <s v="45-54"/>
    <s v="Late Night"/>
  </r>
  <r>
    <x v="522"/>
    <s v="Heather"/>
    <s v="12/28/2023"/>
    <s v="12/16/2024"/>
    <n v="15.99"/>
    <n v="50"/>
    <s v="Drama"/>
    <n v="2"/>
    <n v="6"/>
    <b v="1"/>
    <n v="159"/>
    <n v="131"/>
    <x v="4"/>
    <s v="Debit Card"/>
    <s v="Mandarin"/>
    <n v="49"/>
    <n v="3.8"/>
    <b v="0"/>
    <s v="Active"/>
    <n v="388"/>
    <s v="Desktop"/>
    <s v="25-34"/>
    <s v="Afternoon"/>
  </r>
  <r>
    <x v="523"/>
    <s v="Cassandra"/>
    <s v="3/29/2023"/>
    <s v="12/14/2024"/>
    <n v="7.99"/>
    <n v="299"/>
    <s v="Horror"/>
    <n v="3"/>
    <n v="1"/>
    <b v="0"/>
    <n v="488"/>
    <n v="135"/>
    <x v="5"/>
    <s v="Debit Card"/>
    <s v="German"/>
    <n v="100"/>
    <n v="4.8"/>
    <b v="0"/>
    <s v="Active"/>
    <n v="2385"/>
    <s v="Desktop"/>
    <s v="45-54"/>
    <s v="Afternoon"/>
  </r>
  <r>
    <x v="524"/>
    <s v="Marisa"/>
    <s v="8/1/2024"/>
    <s v="12/15/2024"/>
    <n v="7.99"/>
    <n v="495"/>
    <s v="Drama"/>
    <n v="5"/>
    <n v="6"/>
    <b v="0"/>
    <n v="522"/>
    <n v="32"/>
    <x v="4"/>
    <s v="Cryptocurrency"/>
    <s v="French"/>
    <n v="41"/>
    <n v="3.9"/>
    <b v="1"/>
    <s v="Active"/>
    <n v="3714"/>
    <s v="Tablet"/>
    <s v="55+"/>
    <s v="Afternoon"/>
  </r>
  <r>
    <x v="525"/>
    <s v="Samantha"/>
    <s v="5/12/2024"/>
    <s v="11/26/2024"/>
    <n v="7.99"/>
    <n v="132"/>
    <s v="Horror"/>
    <n v="4"/>
    <n v="5"/>
    <b v="1"/>
    <n v="30"/>
    <n v="177"/>
    <x v="0"/>
    <s v="PayPal"/>
    <s v="French"/>
    <n v="31"/>
    <n v="5"/>
    <b v="0"/>
    <s v="Active"/>
    <n v="2015"/>
    <s v="Smart TV"/>
    <s v="45-54"/>
    <s v="Evening"/>
  </r>
  <r>
    <x v="526"/>
    <s v="Katherine"/>
    <s v="2/16/2024"/>
    <s v="11/22/2024"/>
    <n v="11.99"/>
    <n v="395"/>
    <s v="Romance"/>
    <n v="2"/>
    <n v="4"/>
    <b v="1"/>
    <n v="139"/>
    <n v="29"/>
    <x v="5"/>
    <s v="Debit Card"/>
    <s v="Spanish"/>
    <n v="44"/>
    <n v="3.9"/>
    <b v="1"/>
    <s v="Active"/>
    <n v="3201"/>
    <s v="Tablet"/>
    <s v="45-54"/>
    <s v="Morning"/>
  </r>
  <r>
    <x v="527"/>
    <s v="Diana"/>
    <s v="3/5/2023"/>
    <s v="12/3/2024"/>
    <n v="11.99"/>
    <n v="34"/>
    <s v="Action"/>
    <n v="1"/>
    <n v="2"/>
    <b v="1"/>
    <n v="393"/>
    <n v="130"/>
    <x v="2"/>
    <s v="Cryptocurrency"/>
    <s v="Mandarin"/>
    <n v="10"/>
    <n v="3.9"/>
    <b v="0"/>
    <s v="Active"/>
    <n v="3426"/>
    <s v="Laptop"/>
    <s v="35-44"/>
    <s v="Late Night"/>
  </r>
  <r>
    <x v="528"/>
    <s v="Stephen"/>
    <s v="7/28/2023"/>
    <s v="12/14/2024"/>
    <n v="11.99"/>
    <n v="348"/>
    <s v="Romance"/>
    <n v="1"/>
    <n v="4"/>
    <b v="0"/>
    <n v="792"/>
    <n v="67"/>
    <x v="4"/>
    <s v="Cryptocurrency"/>
    <s v="French"/>
    <n v="60"/>
    <n v="4.0999999999999996"/>
    <b v="0"/>
    <s v="Active"/>
    <n v="3366"/>
    <s v="Desktop"/>
    <s v="35-44"/>
    <s v="Late Night"/>
  </r>
  <r>
    <x v="529"/>
    <s v="Lisa"/>
    <s v="6/16/2024"/>
    <s v="11/22/2024"/>
    <n v="15.99"/>
    <n v="247"/>
    <s v="Romance"/>
    <n v="5"/>
    <n v="4"/>
    <b v="0"/>
    <n v="186"/>
    <n v="158"/>
    <x v="2"/>
    <s v="Cryptocurrency"/>
    <s v="Spanish"/>
    <n v="19"/>
    <n v="3.8"/>
    <b v="0"/>
    <s v="Active"/>
    <n v="125"/>
    <s v="Tablet"/>
    <s v="45-54"/>
    <s v="Evening"/>
  </r>
  <r>
    <x v="530"/>
    <s v="Kristin"/>
    <s v="2/8/2023"/>
    <s v="11/22/2024"/>
    <n v="11.99"/>
    <n v="216"/>
    <s v="Romance"/>
    <n v="1"/>
    <n v="1"/>
    <b v="0"/>
    <n v="872"/>
    <n v="150"/>
    <x v="6"/>
    <s v="Credit Card"/>
    <s v="English"/>
    <n v="10"/>
    <n v="3.8"/>
    <b v="1"/>
    <s v="Active"/>
    <n v="4037"/>
    <s v="Tablet"/>
    <s v="18-24"/>
    <s v="Late Night"/>
  </r>
  <r>
    <x v="531"/>
    <s v="Autumn"/>
    <s v="8/16/2024"/>
    <s v="11/26/2024"/>
    <n v="11.99"/>
    <n v="299"/>
    <s v="Comedy"/>
    <n v="4"/>
    <n v="6"/>
    <b v="0"/>
    <n v="77"/>
    <n v="191"/>
    <x v="4"/>
    <s v="Cryptocurrency"/>
    <s v="English"/>
    <n v="85"/>
    <n v="3.4"/>
    <b v="1"/>
    <s v="Active"/>
    <n v="4348"/>
    <s v="Desktop"/>
    <s v="45-54"/>
    <s v="Afternoon"/>
  </r>
  <r>
    <x v="532"/>
    <s v="Melissa"/>
    <s v="11/13/2023"/>
    <s v="11/27/2024"/>
    <n v="15.99"/>
    <n v="315"/>
    <s v="Comedy"/>
    <n v="2"/>
    <n v="1"/>
    <b v="1"/>
    <n v="829"/>
    <n v="178"/>
    <x v="0"/>
    <s v="Debit Card"/>
    <s v="Spanish"/>
    <n v="53"/>
    <n v="3.1"/>
    <b v="0"/>
    <s v="Active"/>
    <n v="546"/>
    <s v="Smartphone"/>
    <s v="35-44"/>
    <s v="Evening"/>
  </r>
  <r>
    <x v="533"/>
    <s v="Tiffany"/>
    <s v="12/1/2024"/>
    <s v="12/3/2024"/>
    <n v="11.99"/>
    <n v="35"/>
    <s v="Documentary"/>
    <n v="2"/>
    <n v="4"/>
    <b v="0"/>
    <n v="821"/>
    <n v="7"/>
    <x v="3"/>
    <s v="Debit Card"/>
    <s v="Mandarin"/>
    <n v="3"/>
    <n v="3.3"/>
    <b v="0"/>
    <s v="Active"/>
    <n v="2785"/>
    <s v="Smart TV"/>
    <s v="35-44"/>
    <s v="Afternoon"/>
  </r>
  <r>
    <x v="534"/>
    <s v="Ashley"/>
    <s v="12/7/2023"/>
    <s v="12/16/2024"/>
    <n v="15.99"/>
    <n v="359"/>
    <s v="Comedy"/>
    <n v="3"/>
    <n v="1"/>
    <b v="0"/>
    <n v="265"/>
    <n v="34"/>
    <x v="4"/>
    <s v="Credit Card"/>
    <s v="English"/>
    <n v="64"/>
    <n v="4.9000000000000004"/>
    <b v="1"/>
    <s v="Active"/>
    <n v="3308"/>
    <s v="Smartphone"/>
    <s v="25-34"/>
    <s v="Morning"/>
  </r>
  <r>
    <x v="535"/>
    <s v="Tracy"/>
    <s v="9/8/2024"/>
    <s v="11/30/2024"/>
    <n v="15.99"/>
    <n v="361"/>
    <s v="Action"/>
    <n v="4"/>
    <n v="5"/>
    <b v="1"/>
    <n v="416"/>
    <n v="143"/>
    <x v="4"/>
    <s v="Credit Card"/>
    <s v="French"/>
    <n v="99"/>
    <n v="3.7"/>
    <b v="0"/>
    <s v="Active"/>
    <n v="527"/>
    <s v="Smart TV"/>
    <s v="18-24"/>
    <s v="Morning"/>
  </r>
  <r>
    <x v="536"/>
    <s v="Amy"/>
    <s v="5/18/2023"/>
    <s v="11/24/2024"/>
    <n v="11.99"/>
    <n v="273"/>
    <s v="Action"/>
    <n v="3"/>
    <n v="4"/>
    <b v="1"/>
    <n v="253"/>
    <n v="70"/>
    <x v="5"/>
    <s v="PayPal"/>
    <s v="English"/>
    <n v="42"/>
    <n v="4.9000000000000004"/>
    <b v="0"/>
    <s v="Active"/>
    <n v="837"/>
    <s v="Smartphone"/>
    <s v="25-34"/>
    <s v="Evening"/>
  </r>
  <r>
    <x v="537"/>
    <s v="Nicholas"/>
    <s v="11/20/2024"/>
    <s v="12/15/2024"/>
    <n v="7.99"/>
    <n v="47"/>
    <s v="Action"/>
    <n v="2"/>
    <n v="4"/>
    <b v="1"/>
    <n v="770"/>
    <n v="2"/>
    <x v="4"/>
    <s v="Credit Card"/>
    <s v="English"/>
    <n v="46"/>
    <n v="4.7"/>
    <b v="1"/>
    <s v="Active"/>
    <n v="371"/>
    <s v="Desktop"/>
    <s v="45-54"/>
    <s v="Afternoon"/>
  </r>
  <r>
    <x v="538"/>
    <s v="Angel"/>
    <s v="4/8/2023"/>
    <s v="12/2/2024"/>
    <n v="7.99"/>
    <n v="477"/>
    <s v="Horror"/>
    <n v="5"/>
    <n v="5"/>
    <b v="0"/>
    <n v="969"/>
    <n v="12"/>
    <x v="6"/>
    <s v="Debit Card"/>
    <s v="English"/>
    <n v="37"/>
    <n v="4.7"/>
    <b v="0"/>
    <s v="Active"/>
    <n v="877"/>
    <s v="Tablet"/>
    <s v="25-34"/>
    <s v="Late Night"/>
  </r>
  <r>
    <x v="539"/>
    <s v="Ryan"/>
    <s v="1/17/2023"/>
    <s v="12/3/2024"/>
    <n v="7.99"/>
    <n v="418"/>
    <s v="Action"/>
    <n v="3"/>
    <n v="4"/>
    <b v="1"/>
    <n v="701"/>
    <n v="125"/>
    <x v="3"/>
    <s v="Debit Card"/>
    <s v="Hindi"/>
    <n v="68"/>
    <n v="4.8"/>
    <b v="1"/>
    <s v="Active"/>
    <n v="4873"/>
    <s v="Tablet"/>
    <s v="25-34"/>
    <s v="Evening"/>
  </r>
  <r>
    <x v="540"/>
    <s v="Daniel"/>
    <s v="11/25/2024"/>
    <s v="11/21/2024"/>
    <n v="15.99"/>
    <n v="274"/>
    <s v="Drama"/>
    <n v="5"/>
    <n v="6"/>
    <b v="0"/>
    <n v="732"/>
    <n v="105"/>
    <x v="2"/>
    <s v="PayPal"/>
    <s v="Hindi"/>
    <n v="36"/>
    <n v="4.0999999999999996"/>
    <b v="1"/>
    <s v="Active"/>
    <n v="4194"/>
    <s v="Smart TV"/>
    <s v="45-54"/>
    <s v="Evening"/>
  </r>
  <r>
    <x v="541"/>
    <s v="Elizabeth"/>
    <s v="5/27/2023"/>
    <s v="12/6/2024"/>
    <n v="11.99"/>
    <n v="102"/>
    <s v="Romance"/>
    <n v="5"/>
    <n v="2"/>
    <b v="0"/>
    <n v="989"/>
    <n v="44"/>
    <x v="4"/>
    <s v="Cryptocurrency"/>
    <s v="English"/>
    <n v="63"/>
    <n v="4.8"/>
    <b v="0"/>
    <s v="Active"/>
    <n v="3118"/>
    <s v="Desktop"/>
    <s v="35-44"/>
    <s v="Late Night"/>
  </r>
  <r>
    <x v="542"/>
    <s v="Caitlin"/>
    <s v="4/14/2024"/>
    <s v="12/15/2024"/>
    <n v="15.99"/>
    <n v="164"/>
    <s v="Documentary"/>
    <n v="3"/>
    <n v="5"/>
    <b v="1"/>
    <n v="89"/>
    <n v="32"/>
    <x v="5"/>
    <s v="Cryptocurrency"/>
    <s v="German"/>
    <n v="83"/>
    <n v="3"/>
    <b v="1"/>
    <s v="Active"/>
    <n v="2088"/>
    <s v="Tablet"/>
    <s v="55+"/>
    <s v="Evening"/>
  </r>
  <r>
    <x v="543"/>
    <s v="Johnathan"/>
    <s v="12/12/2023"/>
    <s v="12/17/2024"/>
    <n v="15.99"/>
    <n v="478"/>
    <s v="Drama"/>
    <n v="4"/>
    <n v="5"/>
    <b v="1"/>
    <n v="578"/>
    <n v="117"/>
    <x v="5"/>
    <s v="Credit Card"/>
    <s v="Hindi"/>
    <n v="27"/>
    <n v="4.9000000000000004"/>
    <b v="0"/>
    <s v="Active"/>
    <n v="3468"/>
    <s v="Smart TV"/>
    <s v="45-54"/>
    <s v="Morning"/>
  </r>
  <r>
    <x v="544"/>
    <s v="Douglas"/>
    <s v="12/11/2024"/>
    <s v="12/10/2024"/>
    <n v="11.99"/>
    <n v="100"/>
    <s v="Romance"/>
    <n v="3"/>
    <n v="4"/>
    <b v="0"/>
    <n v="417"/>
    <n v="87"/>
    <x v="6"/>
    <s v="Credit Card"/>
    <s v="English"/>
    <n v="14"/>
    <n v="3.4"/>
    <b v="0"/>
    <s v="Active"/>
    <n v="3183"/>
    <s v="Smart TV"/>
    <s v="35-44"/>
    <s v="Afternoon"/>
  </r>
  <r>
    <x v="545"/>
    <s v="Sherri"/>
    <s v="12/12/2023"/>
    <s v="12/7/2024"/>
    <n v="15.99"/>
    <n v="264"/>
    <s v="Romance"/>
    <n v="2"/>
    <n v="6"/>
    <b v="0"/>
    <n v="474"/>
    <n v="10"/>
    <x v="0"/>
    <s v="Cryptocurrency"/>
    <s v="German"/>
    <n v="18"/>
    <n v="4.7"/>
    <b v="1"/>
    <s v="Active"/>
    <n v="4070"/>
    <s v="Smartphone"/>
    <s v="35-44"/>
    <s v="Morning"/>
  </r>
  <r>
    <x v="546"/>
    <s v="Eric"/>
    <s v="2/26/2023"/>
    <s v="12/10/2024"/>
    <n v="15.99"/>
    <n v="208"/>
    <s v="Horror"/>
    <n v="5"/>
    <n v="6"/>
    <b v="0"/>
    <n v="512"/>
    <n v="176"/>
    <x v="4"/>
    <s v="PayPal"/>
    <s v="French"/>
    <n v="36"/>
    <n v="4.7"/>
    <b v="0"/>
    <s v="Active"/>
    <n v="4147"/>
    <s v="Smartphone"/>
    <s v="55+"/>
    <s v="Afternoon"/>
  </r>
  <r>
    <x v="547"/>
    <s v="Mariah"/>
    <s v="1/16/2024"/>
    <s v="12/4/2024"/>
    <n v="7.99"/>
    <n v="56"/>
    <s v="Comedy"/>
    <n v="1"/>
    <n v="2"/>
    <b v="1"/>
    <n v="280"/>
    <n v="67"/>
    <x v="6"/>
    <s v="Cryptocurrency"/>
    <s v="Spanish"/>
    <n v="21"/>
    <n v="4.5999999999999996"/>
    <b v="0"/>
    <s v="Active"/>
    <n v="255"/>
    <s v="Smartphone"/>
    <s v="25-34"/>
    <s v="Morning"/>
  </r>
  <r>
    <x v="548"/>
    <s v="Michael"/>
    <s v="7/8/2023"/>
    <s v="12/13/2024"/>
    <n v="15.99"/>
    <n v="207"/>
    <s v="Horror"/>
    <n v="2"/>
    <n v="2"/>
    <b v="1"/>
    <n v="494"/>
    <n v="28"/>
    <x v="6"/>
    <s v="Cryptocurrency"/>
    <s v="German"/>
    <n v="99"/>
    <n v="3.6"/>
    <b v="0"/>
    <s v="Active"/>
    <n v="3278"/>
    <s v="Desktop"/>
    <s v="55+"/>
    <s v="Late Night"/>
  </r>
  <r>
    <x v="549"/>
    <s v="Jerome"/>
    <s v="1/8/2023"/>
    <s v="11/25/2024"/>
    <n v="7.99"/>
    <n v="187"/>
    <s v="Documentary"/>
    <n v="2"/>
    <n v="3"/>
    <b v="1"/>
    <n v="697"/>
    <n v="5"/>
    <x v="4"/>
    <s v="Debit Card"/>
    <s v="German"/>
    <n v="29"/>
    <n v="4.5"/>
    <b v="0"/>
    <s v="Active"/>
    <n v="213"/>
    <s v="Smart TV"/>
    <s v="18-24"/>
    <s v="Morning"/>
  </r>
  <r>
    <x v="550"/>
    <s v="Cynthia"/>
    <s v="3/5/2024"/>
    <s v="11/23/2024"/>
    <n v="11.99"/>
    <n v="62"/>
    <s v="Action"/>
    <n v="3"/>
    <n v="1"/>
    <b v="1"/>
    <n v="879"/>
    <n v="128"/>
    <x v="3"/>
    <s v="PayPal"/>
    <s v="Mandarin"/>
    <n v="56"/>
    <n v="3.4"/>
    <b v="0"/>
    <s v="Active"/>
    <n v="2886"/>
    <s v="Laptop"/>
    <s v="25-34"/>
    <s v="Late Night"/>
  </r>
  <r>
    <x v="551"/>
    <s v="James"/>
    <s v="12/2/2023"/>
    <s v="11/21/2024"/>
    <n v="15.99"/>
    <n v="182"/>
    <s v="Romance"/>
    <n v="1"/>
    <n v="2"/>
    <b v="1"/>
    <n v="442"/>
    <n v="87"/>
    <x v="0"/>
    <s v="Credit Card"/>
    <s v="Mandarin"/>
    <n v="62"/>
    <n v="4.9000000000000004"/>
    <b v="0"/>
    <s v="Active"/>
    <n v="1901"/>
    <s v="Desktop"/>
    <s v="45-54"/>
    <s v="Evening"/>
  </r>
  <r>
    <x v="552"/>
    <s v="Patrick"/>
    <s v="10/31/2023"/>
    <s v="11/25/2024"/>
    <n v="7.99"/>
    <n v="468"/>
    <s v="Romance"/>
    <n v="2"/>
    <n v="3"/>
    <b v="0"/>
    <n v="514"/>
    <n v="46"/>
    <x v="1"/>
    <s v="Debit Card"/>
    <s v="English"/>
    <n v="74"/>
    <n v="3.2"/>
    <b v="0"/>
    <s v="Active"/>
    <n v="4456"/>
    <s v="Smartphone"/>
    <s v="25-34"/>
    <s v="Afternoon"/>
  </r>
  <r>
    <x v="553"/>
    <s v="Daniel"/>
    <s v="5/11/2024"/>
    <s v="11/24/2024"/>
    <n v="15.99"/>
    <n v="389"/>
    <s v="Drama"/>
    <n v="2"/>
    <n v="2"/>
    <b v="0"/>
    <n v="120"/>
    <n v="191"/>
    <x v="2"/>
    <s v="Debit Card"/>
    <s v="English"/>
    <n v="75"/>
    <n v="3.8"/>
    <b v="1"/>
    <s v="Active"/>
    <n v="237"/>
    <s v="Desktop"/>
    <s v="18-24"/>
    <s v="Morning"/>
  </r>
  <r>
    <x v="554"/>
    <s v="Devon"/>
    <s v="2/7/2024"/>
    <s v="12/9/2024"/>
    <n v="15.99"/>
    <n v="155"/>
    <s v="Action"/>
    <n v="4"/>
    <n v="5"/>
    <b v="0"/>
    <n v="573"/>
    <n v="190"/>
    <x v="3"/>
    <s v="Cryptocurrency"/>
    <s v="Spanish"/>
    <n v="86"/>
    <n v="3.5"/>
    <b v="1"/>
    <s v="Active"/>
    <n v="4659"/>
    <s v="Tablet"/>
    <s v="35-44"/>
    <s v="Late Night"/>
  </r>
  <r>
    <x v="555"/>
    <s v="Rebecca"/>
    <s v="12/15/2023"/>
    <s v="11/26/2024"/>
    <n v="7.99"/>
    <n v="331"/>
    <s v="Action"/>
    <n v="1"/>
    <n v="6"/>
    <b v="1"/>
    <n v="231"/>
    <n v="199"/>
    <x v="5"/>
    <s v="PayPal"/>
    <s v="Mandarin"/>
    <n v="93"/>
    <n v="3.4"/>
    <b v="0"/>
    <s v="Active"/>
    <n v="4906"/>
    <s v="Desktop"/>
    <s v="55+"/>
    <s v="Late Night"/>
  </r>
  <r>
    <x v="556"/>
    <s v="Amanda"/>
    <s v="2/7/2023"/>
    <s v="12/12/2024"/>
    <n v="11.99"/>
    <n v="131"/>
    <s v="Sci-Fi"/>
    <n v="5"/>
    <n v="2"/>
    <b v="0"/>
    <n v="374"/>
    <n v="154"/>
    <x v="6"/>
    <s v="Debit Card"/>
    <s v="German"/>
    <n v="81"/>
    <n v="4.4000000000000004"/>
    <b v="0"/>
    <s v="Active"/>
    <n v="1155"/>
    <s v="Laptop"/>
    <s v="35-44"/>
    <s v="Morning"/>
  </r>
  <r>
    <x v="557"/>
    <s v="Antonio"/>
    <s v="3/17/2023"/>
    <s v="11/26/2024"/>
    <n v="7.99"/>
    <n v="376"/>
    <s v="Sci-Fi"/>
    <n v="3"/>
    <n v="6"/>
    <b v="0"/>
    <n v="727"/>
    <n v="13"/>
    <x v="2"/>
    <s v="Cryptocurrency"/>
    <s v="German"/>
    <n v="5"/>
    <n v="3.4"/>
    <b v="0"/>
    <s v="Active"/>
    <n v="4378"/>
    <s v="Desktop"/>
    <s v="25-34"/>
    <s v="Morning"/>
  </r>
  <r>
    <x v="558"/>
    <s v="Christina"/>
    <s v="3/31/2024"/>
    <s v="12/11/2024"/>
    <n v="7.99"/>
    <n v="106"/>
    <s v="Horror"/>
    <n v="4"/>
    <n v="6"/>
    <b v="1"/>
    <n v="858"/>
    <n v="12"/>
    <x v="4"/>
    <s v="Debit Card"/>
    <s v="Mandarin"/>
    <n v="25"/>
    <n v="3.4"/>
    <b v="1"/>
    <s v="Active"/>
    <n v="1674"/>
    <s v="Desktop"/>
    <s v="45-54"/>
    <s v="Afternoon"/>
  </r>
  <r>
    <x v="559"/>
    <s v="Gary"/>
    <s v="7/12/2024"/>
    <s v="11/30/2024"/>
    <n v="11.99"/>
    <n v="445"/>
    <s v="Comedy"/>
    <n v="4"/>
    <n v="4"/>
    <b v="0"/>
    <n v="25"/>
    <n v="132"/>
    <x v="5"/>
    <s v="PayPal"/>
    <s v="Spanish"/>
    <n v="50"/>
    <n v="3.8"/>
    <b v="1"/>
    <s v="Active"/>
    <n v="2407"/>
    <s v="Smart TV"/>
    <s v="25-34"/>
    <s v="Morning"/>
  </r>
  <r>
    <x v="560"/>
    <s v="Joshua"/>
    <s v="9/18/2023"/>
    <s v="11/26/2024"/>
    <n v="15.99"/>
    <n v="345"/>
    <s v="Documentary"/>
    <n v="4"/>
    <n v="5"/>
    <b v="0"/>
    <n v="180"/>
    <n v="99"/>
    <x v="2"/>
    <s v="Cryptocurrency"/>
    <s v="French"/>
    <n v="73"/>
    <n v="4.7"/>
    <b v="1"/>
    <s v="Active"/>
    <n v="2636"/>
    <s v="Smartphone"/>
    <s v="18-24"/>
    <s v="Late Night"/>
  </r>
  <r>
    <x v="561"/>
    <s v="Amy"/>
    <s v="12/10/2024"/>
    <s v="11/27/2024"/>
    <n v="15.99"/>
    <n v="432"/>
    <s v="Horror"/>
    <n v="4"/>
    <n v="3"/>
    <b v="1"/>
    <n v="666"/>
    <n v="76"/>
    <x v="4"/>
    <s v="Cryptocurrency"/>
    <s v="French"/>
    <n v="92"/>
    <n v="4.5999999999999996"/>
    <b v="0"/>
    <s v="Active"/>
    <n v="4020"/>
    <s v="Tablet"/>
    <s v="45-54"/>
    <s v="Late Night"/>
  </r>
  <r>
    <x v="562"/>
    <s v="Andrew"/>
    <s v="9/13/2023"/>
    <s v="12/14/2024"/>
    <n v="15.99"/>
    <n v="362"/>
    <s v="Drama"/>
    <n v="4"/>
    <n v="1"/>
    <b v="0"/>
    <n v="709"/>
    <n v="52"/>
    <x v="0"/>
    <s v="Credit Card"/>
    <s v="Spanish"/>
    <n v="80"/>
    <n v="4.5"/>
    <b v="1"/>
    <s v="Active"/>
    <n v="4127"/>
    <s v="Smart TV"/>
    <s v="55+"/>
    <s v="Late Night"/>
  </r>
  <r>
    <x v="563"/>
    <s v="Amanda"/>
    <s v="1/25/2023"/>
    <s v="11/30/2024"/>
    <n v="15.99"/>
    <n v="174"/>
    <s v="Drama"/>
    <n v="4"/>
    <n v="3"/>
    <b v="0"/>
    <n v="30"/>
    <n v="136"/>
    <x v="0"/>
    <s v="Cryptocurrency"/>
    <s v="Mandarin"/>
    <n v="4"/>
    <n v="3.1"/>
    <b v="1"/>
    <s v="Active"/>
    <n v="4503"/>
    <s v="Smartphone"/>
    <s v="35-44"/>
    <s v="Morning"/>
  </r>
  <r>
    <x v="564"/>
    <s v="David"/>
    <s v="4/24/2024"/>
    <s v="12/13/2024"/>
    <n v="11.99"/>
    <n v="490"/>
    <s v="Documentary"/>
    <n v="4"/>
    <n v="3"/>
    <b v="0"/>
    <n v="466"/>
    <n v="106"/>
    <x v="5"/>
    <s v="Credit Card"/>
    <s v="French"/>
    <n v="91"/>
    <n v="3.7"/>
    <b v="0"/>
    <s v="Active"/>
    <n v="1080"/>
    <s v="Desktop"/>
    <s v="18-24"/>
    <s v="Afternoon"/>
  </r>
  <r>
    <x v="565"/>
    <s v="Billy"/>
    <s v="11/11/2023"/>
    <s v="12/17/2024"/>
    <n v="15.99"/>
    <n v="32"/>
    <s v="Comedy"/>
    <n v="3"/>
    <n v="4"/>
    <b v="0"/>
    <n v="385"/>
    <n v="106"/>
    <x v="2"/>
    <s v="Credit Card"/>
    <s v="Spanish"/>
    <n v="75"/>
    <n v="3.7"/>
    <b v="0"/>
    <s v="Active"/>
    <n v="1610"/>
    <s v="Laptop"/>
    <s v="35-44"/>
    <s v="Late Night"/>
  </r>
  <r>
    <x v="566"/>
    <s v="Elizabeth"/>
    <s v="10/24/2024"/>
    <s v="12/10/2024"/>
    <n v="7.99"/>
    <n v="48"/>
    <s v="Sci-Fi"/>
    <n v="1"/>
    <n v="4"/>
    <b v="0"/>
    <n v="484"/>
    <n v="131"/>
    <x v="3"/>
    <s v="Cryptocurrency"/>
    <s v="English"/>
    <n v="68"/>
    <n v="4"/>
    <b v="0"/>
    <s v="Active"/>
    <n v="1535"/>
    <s v="Smart TV"/>
    <s v="18-24"/>
    <s v="Afternoon"/>
  </r>
  <r>
    <x v="567"/>
    <s v="Kelsey"/>
    <s v="12/8/2023"/>
    <s v="11/23/2024"/>
    <n v="7.99"/>
    <n v="141"/>
    <s v="Action"/>
    <n v="4"/>
    <n v="2"/>
    <b v="1"/>
    <n v="379"/>
    <n v="35"/>
    <x v="1"/>
    <s v="Cryptocurrency"/>
    <s v="Hindi"/>
    <n v="29"/>
    <n v="4.9000000000000004"/>
    <b v="1"/>
    <s v="Active"/>
    <n v="3840"/>
    <s v="Tablet"/>
    <s v="45-54"/>
    <s v="Late Night"/>
  </r>
  <r>
    <x v="568"/>
    <s v="Angela"/>
    <s v="6/7/2024"/>
    <s v="11/24/2024"/>
    <n v="7.99"/>
    <n v="368"/>
    <s v="Horror"/>
    <n v="5"/>
    <n v="1"/>
    <b v="0"/>
    <n v="481"/>
    <n v="58"/>
    <x v="6"/>
    <s v="Cryptocurrency"/>
    <s v="German"/>
    <n v="97"/>
    <n v="4"/>
    <b v="0"/>
    <s v="Active"/>
    <n v="1108"/>
    <s v="Desktop"/>
    <s v="25-34"/>
    <s v="Evening"/>
  </r>
  <r>
    <x v="569"/>
    <s v="Wendy"/>
    <s v="2/28/2024"/>
    <s v="11/21/2024"/>
    <n v="7.99"/>
    <n v="227"/>
    <s v="Comedy"/>
    <n v="5"/>
    <n v="2"/>
    <b v="1"/>
    <n v="969"/>
    <n v="175"/>
    <x v="2"/>
    <s v="Credit Card"/>
    <s v="Spanish"/>
    <n v="11"/>
    <n v="5"/>
    <b v="0"/>
    <s v="Active"/>
    <n v="4510"/>
    <s v="Smart TV"/>
    <s v="35-44"/>
    <s v="Evening"/>
  </r>
  <r>
    <x v="570"/>
    <s v="Matthew"/>
    <s v="11/20/2023"/>
    <s v="12/13/2024"/>
    <n v="7.99"/>
    <n v="484"/>
    <s v="Documentary"/>
    <n v="5"/>
    <n v="2"/>
    <b v="1"/>
    <n v="52"/>
    <n v="151"/>
    <x v="6"/>
    <s v="PayPal"/>
    <s v="French"/>
    <n v="15"/>
    <n v="3.1"/>
    <b v="0"/>
    <s v="Active"/>
    <n v="1042"/>
    <s v="Tablet"/>
    <s v="18-24"/>
    <s v="Late Night"/>
  </r>
  <r>
    <x v="571"/>
    <s v="Lisa"/>
    <s v="9/18/2024"/>
    <s v="12/9/2024"/>
    <n v="15.99"/>
    <n v="14"/>
    <s v="Drama"/>
    <n v="4"/>
    <n v="2"/>
    <b v="1"/>
    <n v="57"/>
    <n v="175"/>
    <x v="5"/>
    <s v="Debit Card"/>
    <s v="French"/>
    <n v="41"/>
    <n v="3.4"/>
    <b v="1"/>
    <s v="Active"/>
    <n v="2175"/>
    <s v="Laptop"/>
    <s v="18-24"/>
    <s v="Evening"/>
  </r>
  <r>
    <x v="572"/>
    <s v="Jonathan"/>
    <s v="7/15/2024"/>
    <s v="12/15/2024"/>
    <n v="11.99"/>
    <n v="328"/>
    <s v="Comedy"/>
    <n v="2"/>
    <n v="2"/>
    <b v="1"/>
    <n v="415"/>
    <n v="162"/>
    <x v="2"/>
    <s v="PayPal"/>
    <s v="French"/>
    <n v="19"/>
    <n v="4.4000000000000004"/>
    <b v="1"/>
    <s v="Active"/>
    <n v="1311"/>
    <s v="Smartphone"/>
    <s v="35-44"/>
    <s v="Morning"/>
  </r>
  <r>
    <x v="573"/>
    <s v="Richard"/>
    <s v="8/13/2024"/>
    <s v="11/29/2024"/>
    <n v="11.99"/>
    <n v="279"/>
    <s v="Romance"/>
    <n v="5"/>
    <n v="5"/>
    <b v="1"/>
    <n v="285"/>
    <n v="92"/>
    <x v="1"/>
    <s v="Cryptocurrency"/>
    <s v="Mandarin"/>
    <n v="81"/>
    <n v="4.7"/>
    <b v="1"/>
    <s v="Active"/>
    <n v="4201"/>
    <s v="Laptop"/>
    <s v="55+"/>
    <s v="Late Night"/>
  </r>
  <r>
    <x v="574"/>
    <s v="Matthew"/>
    <s v="10/18/2024"/>
    <s v="12/3/2024"/>
    <n v="7.99"/>
    <n v="158"/>
    <s v="Action"/>
    <n v="2"/>
    <n v="5"/>
    <b v="1"/>
    <n v="861"/>
    <n v="125"/>
    <x v="6"/>
    <s v="Credit Card"/>
    <s v="English"/>
    <n v="95"/>
    <n v="4.4000000000000004"/>
    <b v="1"/>
    <s v="Active"/>
    <n v="513"/>
    <s v="Laptop"/>
    <s v="18-24"/>
    <s v="Late Night"/>
  </r>
  <r>
    <x v="575"/>
    <s v="Amber"/>
    <s v="7/28/2023"/>
    <s v="12/2/2024"/>
    <n v="7.99"/>
    <n v="422"/>
    <s v="Sci-Fi"/>
    <n v="3"/>
    <n v="5"/>
    <b v="0"/>
    <n v="399"/>
    <n v="27"/>
    <x v="6"/>
    <s v="Credit Card"/>
    <s v="English"/>
    <n v="12"/>
    <n v="4.4000000000000004"/>
    <b v="1"/>
    <s v="Active"/>
    <n v="1330"/>
    <s v="Smartphone"/>
    <s v="18-24"/>
    <s v="Afternoon"/>
  </r>
  <r>
    <x v="576"/>
    <s v="Zachary"/>
    <s v="1/3/2023"/>
    <s v="11/29/2024"/>
    <n v="7.99"/>
    <n v="235"/>
    <s v="Horror"/>
    <n v="1"/>
    <n v="2"/>
    <b v="0"/>
    <n v="765"/>
    <n v="159"/>
    <x v="2"/>
    <s v="Credit Card"/>
    <s v="Hindi"/>
    <n v="77"/>
    <n v="4.2"/>
    <b v="0"/>
    <s v="Active"/>
    <n v="3689"/>
    <s v="Smart TV"/>
    <s v="45-54"/>
    <s v="Evening"/>
  </r>
  <r>
    <x v="577"/>
    <s v="Carolyn"/>
    <s v="12/31/2023"/>
    <s v="12/8/2024"/>
    <n v="11.99"/>
    <n v="331"/>
    <s v="Romance"/>
    <n v="1"/>
    <n v="2"/>
    <b v="0"/>
    <n v="667"/>
    <n v="43"/>
    <x v="4"/>
    <s v="Debit Card"/>
    <s v="Mandarin"/>
    <n v="55"/>
    <n v="3.5"/>
    <b v="0"/>
    <s v="Active"/>
    <n v="670"/>
    <s v="Tablet"/>
    <s v="18-24"/>
    <s v="Afternoon"/>
  </r>
  <r>
    <x v="578"/>
    <s v="Erica"/>
    <s v="8/29/2024"/>
    <s v="12/9/2024"/>
    <n v="11.99"/>
    <n v="148"/>
    <s v="Documentary"/>
    <n v="4"/>
    <n v="1"/>
    <b v="1"/>
    <n v="409"/>
    <n v="38"/>
    <x v="6"/>
    <s v="Credit Card"/>
    <s v="English"/>
    <n v="37"/>
    <n v="3.1"/>
    <b v="1"/>
    <s v="Active"/>
    <n v="544"/>
    <s v="Smart TV"/>
    <s v="35-44"/>
    <s v="Evening"/>
  </r>
  <r>
    <x v="579"/>
    <s v="Donna"/>
    <s v="6/23/2023"/>
    <s v="11/19/2024"/>
    <n v="7.99"/>
    <n v="198"/>
    <s v="Horror"/>
    <n v="4"/>
    <n v="3"/>
    <b v="0"/>
    <n v="202"/>
    <n v="26"/>
    <x v="1"/>
    <s v="Cryptocurrency"/>
    <s v="French"/>
    <n v="52"/>
    <n v="4.8"/>
    <b v="0"/>
    <s v="Active"/>
    <n v="1392"/>
    <s v="Laptop"/>
    <s v="25-34"/>
    <s v="Afternoon"/>
  </r>
  <r>
    <x v="580"/>
    <s v="James"/>
    <s v="5/19/2023"/>
    <s v="12/3/2024"/>
    <n v="15.99"/>
    <n v="81"/>
    <s v="Horror"/>
    <n v="3"/>
    <n v="4"/>
    <b v="0"/>
    <n v="208"/>
    <n v="144"/>
    <x v="6"/>
    <s v="Debit Card"/>
    <s v="English"/>
    <n v="12"/>
    <n v="4.5999999999999996"/>
    <b v="0"/>
    <s v="Active"/>
    <n v="3199"/>
    <s v="Tablet"/>
    <s v="25-34"/>
    <s v="Morning"/>
  </r>
  <r>
    <x v="581"/>
    <s v="Nicole"/>
    <s v="5/5/2023"/>
    <s v="11/23/2024"/>
    <n v="11.99"/>
    <n v="131"/>
    <s v="Horror"/>
    <n v="3"/>
    <n v="3"/>
    <b v="1"/>
    <n v="382"/>
    <n v="50"/>
    <x v="5"/>
    <s v="Credit Card"/>
    <s v="Spanish"/>
    <n v="47"/>
    <n v="4.8"/>
    <b v="0"/>
    <s v="Active"/>
    <n v="4204"/>
    <s v="Laptop"/>
    <s v="25-34"/>
    <s v="Morning"/>
  </r>
  <r>
    <x v="582"/>
    <s v="Paige"/>
    <s v="3/19/2024"/>
    <s v="11/23/2024"/>
    <n v="15.99"/>
    <n v="210"/>
    <s v="Documentary"/>
    <n v="3"/>
    <n v="4"/>
    <b v="0"/>
    <n v="666"/>
    <n v="164"/>
    <x v="0"/>
    <s v="PayPal"/>
    <s v="Mandarin"/>
    <n v="38"/>
    <n v="4.2"/>
    <b v="0"/>
    <s v="Active"/>
    <n v="1461"/>
    <s v="Smart TV"/>
    <s v="55+"/>
    <s v="Late Night"/>
  </r>
  <r>
    <x v="583"/>
    <s v="Cindy"/>
    <s v="6/17/2024"/>
    <s v="12/16/2024"/>
    <n v="15.99"/>
    <n v="301"/>
    <s v="Documentary"/>
    <n v="2"/>
    <n v="1"/>
    <b v="1"/>
    <n v="855"/>
    <n v="46"/>
    <x v="3"/>
    <s v="Cryptocurrency"/>
    <s v="Spanish"/>
    <n v="26"/>
    <n v="4.4000000000000004"/>
    <b v="0"/>
    <s v="Active"/>
    <n v="658"/>
    <s v="Smartphone"/>
    <s v="35-44"/>
    <s v="Late Night"/>
  </r>
  <r>
    <x v="584"/>
    <s v="Todd"/>
    <s v="3/3/2023"/>
    <s v="12/16/2024"/>
    <n v="7.99"/>
    <n v="466"/>
    <s v="Romance"/>
    <n v="4"/>
    <n v="1"/>
    <b v="1"/>
    <n v="592"/>
    <n v="67"/>
    <x v="6"/>
    <s v="Debit Card"/>
    <s v="French"/>
    <n v="81"/>
    <n v="4.8"/>
    <b v="0"/>
    <s v="Active"/>
    <n v="423"/>
    <s v="Desktop"/>
    <s v="45-54"/>
    <s v="Morning"/>
  </r>
  <r>
    <x v="585"/>
    <s v="Alexander"/>
    <s v="1/17/2024"/>
    <s v="11/26/2024"/>
    <n v="15.99"/>
    <n v="336"/>
    <s v="Horror"/>
    <n v="5"/>
    <n v="2"/>
    <b v="0"/>
    <n v="546"/>
    <n v="16"/>
    <x v="3"/>
    <s v="PayPal"/>
    <s v="English"/>
    <n v="31"/>
    <n v="3.6"/>
    <b v="1"/>
    <s v="Active"/>
    <n v="2824"/>
    <s v="Smartphone"/>
    <s v="55+"/>
    <s v="Afternoon"/>
  </r>
  <r>
    <x v="586"/>
    <s v="Beth"/>
    <s v="7/29/2023"/>
    <s v="12/11/2024"/>
    <n v="11.99"/>
    <n v="280"/>
    <s v="Comedy"/>
    <n v="4"/>
    <n v="3"/>
    <b v="0"/>
    <n v="633"/>
    <n v="83"/>
    <x v="0"/>
    <s v="PayPal"/>
    <s v="Mandarin"/>
    <n v="49"/>
    <n v="3.3"/>
    <b v="0"/>
    <s v="Active"/>
    <n v="2657"/>
    <s v="Smart TV"/>
    <s v="55+"/>
    <s v="Afternoon"/>
  </r>
  <r>
    <x v="587"/>
    <s v="Emily"/>
    <s v="5/18/2023"/>
    <s v="12/14/2024"/>
    <n v="15.99"/>
    <n v="495"/>
    <s v="Action"/>
    <n v="3"/>
    <n v="2"/>
    <b v="1"/>
    <n v="883"/>
    <n v="60"/>
    <x v="4"/>
    <s v="Cryptocurrency"/>
    <s v="English"/>
    <n v="10"/>
    <n v="4.5"/>
    <b v="0"/>
    <s v="Active"/>
    <n v="2213"/>
    <s v="Tablet"/>
    <s v="55+"/>
    <s v="Evening"/>
  </r>
  <r>
    <x v="588"/>
    <s v="Melissa"/>
    <s v="5/14/2024"/>
    <s v="12/12/2024"/>
    <n v="11.99"/>
    <n v="144"/>
    <s v="Documentary"/>
    <n v="5"/>
    <n v="6"/>
    <b v="0"/>
    <n v="235"/>
    <n v="88"/>
    <x v="3"/>
    <s v="PayPal"/>
    <s v="Hindi"/>
    <n v="18"/>
    <n v="3.1"/>
    <b v="1"/>
    <s v="Active"/>
    <n v="3455"/>
    <s v="Laptop"/>
    <s v="18-24"/>
    <s v="Morning"/>
  </r>
  <r>
    <x v="589"/>
    <s v="John"/>
    <s v="3/2/2023"/>
    <s v="12/2/2024"/>
    <n v="7.99"/>
    <n v="165"/>
    <s v="Romance"/>
    <n v="5"/>
    <n v="4"/>
    <b v="0"/>
    <n v="267"/>
    <n v="146"/>
    <x v="0"/>
    <s v="Credit Card"/>
    <s v="Spanish"/>
    <n v="34"/>
    <n v="4.2"/>
    <b v="1"/>
    <s v="Active"/>
    <n v="3334"/>
    <s v="Tablet"/>
    <s v="25-34"/>
    <s v="Evening"/>
  </r>
  <r>
    <x v="590"/>
    <s v="Wendy"/>
    <s v="8/23/2023"/>
    <s v="12/16/2024"/>
    <n v="11.99"/>
    <n v="479"/>
    <s v="Documentary"/>
    <n v="5"/>
    <n v="2"/>
    <b v="0"/>
    <n v="710"/>
    <n v="68"/>
    <x v="5"/>
    <s v="Cryptocurrency"/>
    <s v="French"/>
    <n v="54"/>
    <n v="4.5999999999999996"/>
    <b v="0"/>
    <s v="Active"/>
    <n v="105"/>
    <s v="Tablet"/>
    <s v="45-54"/>
    <s v="Afternoon"/>
  </r>
  <r>
    <x v="591"/>
    <s v="Jeffrey"/>
    <s v="2/26/2024"/>
    <s v="11/24/2024"/>
    <n v="11.99"/>
    <n v="285"/>
    <s v="Comedy"/>
    <n v="2"/>
    <n v="4"/>
    <b v="0"/>
    <n v="805"/>
    <n v="42"/>
    <x v="2"/>
    <s v="Debit Card"/>
    <s v="Hindi"/>
    <n v="90"/>
    <n v="4.5"/>
    <b v="0"/>
    <s v="Active"/>
    <n v="1404"/>
    <s v="Smartphone"/>
    <s v="45-54"/>
    <s v="Morning"/>
  </r>
  <r>
    <x v="592"/>
    <s v="Sherry"/>
    <s v="8/31/2023"/>
    <s v="11/29/2024"/>
    <n v="11.99"/>
    <n v="93"/>
    <s v="Drama"/>
    <n v="4"/>
    <n v="6"/>
    <b v="0"/>
    <n v="209"/>
    <n v="151"/>
    <x v="3"/>
    <s v="Credit Card"/>
    <s v="English"/>
    <n v="74"/>
    <n v="3"/>
    <b v="0"/>
    <s v="Active"/>
    <n v="1017"/>
    <s v="Smart TV"/>
    <s v="55+"/>
    <s v="Morning"/>
  </r>
  <r>
    <x v="593"/>
    <s v="Cynthia"/>
    <s v="1/19/2023"/>
    <s v="11/25/2024"/>
    <n v="15.99"/>
    <n v="299"/>
    <s v="Horror"/>
    <n v="5"/>
    <n v="2"/>
    <b v="0"/>
    <n v="803"/>
    <n v="197"/>
    <x v="4"/>
    <s v="Cryptocurrency"/>
    <s v="French"/>
    <n v="58"/>
    <n v="4.8"/>
    <b v="0"/>
    <s v="Active"/>
    <n v="2812"/>
    <s v="Desktop"/>
    <s v="25-34"/>
    <s v="Evening"/>
  </r>
  <r>
    <x v="594"/>
    <s v="Patricia"/>
    <s v="1/9/2024"/>
    <s v="11/23/2024"/>
    <n v="15.99"/>
    <n v="10"/>
    <s v="Documentary"/>
    <n v="4"/>
    <n v="6"/>
    <b v="1"/>
    <n v="236"/>
    <n v="183"/>
    <x v="3"/>
    <s v="Credit Card"/>
    <s v="English"/>
    <n v="86"/>
    <n v="3.8"/>
    <b v="0"/>
    <s v="Active"/>
    <n v="959"/>
    <s v="Smartphone"/>
    <s v="45-54"/>
    <s v="Late Night"/>
  </r>
  <r>
    <x v="595"/>
    <s v="Kimberly"/>
    <s v="5/7/2023"/>
    <s v="12/10/2024"/>
    <n v="11.99"/>
    <n v="82"/>
    <s v="Documentary"/>
    <n v="4"/>
    <n v="3"/>
    <b v="1"/>
    <n v="264"/>
    <n v="115"/>
    <x v="3"/>
    <s v="Cryptocurrency"/>
    <s v="French"/>
    <n v="30"/>
    <n v="4.7"/>
    <b v="1"/>
    <s v="Active"/>
    <n v="1870"/>
    <s v="Smart TV"/>
    <s v="18-24"/>
    <s v="Afternoon"/>
  </r>
  <r>
    <x v="596"/>
    <s v="David"/>
    <s v="3/21/2024"/>
    <s v="12/10/2024"/>
    <n v="11.99"/>
    <n v="27"/>
    <s v="Action"/>
    <n v="3"/>
    <n v="6"/>
    <b v="1"/>
    <n v="767"/>
    <n v="5"/>
    <x v="4"/>
    <s v="Debit Card"/>
    <s v="French"/>
    <n v="69"/>
    <n v="3.2"/>
    <b v="1"/>
    <s v="Active"/>
    <n v="2984"/>
    <s v="Smart TV"/>
    <s v="45-54"/>
    <s v="Afternoon"/>
  </r>
  <r>
    <x v="597"/>
    <s v="Michael"/>
    <s v="4/29/2024"/>
    <s v="12/1/2024"/>
    <n v="7.99"/>
    <n v="105"/>
    <s v="Sci-Fi"/>
    <n v="2"/>
    <n v="1"/>
    <b v="1"/>
    <n v="247"/>
    <n v="104"/>
    <x v="6"/>
    <s v="PayPal"/>
    <s v="Spanish"/>
    <n v="19"/>
    <n v="3.2"/>
    <b v="1"/>
    <s v="Active"/>
    <n v="3379"/>
    <s v="Smartphone"/>
    <s v="35-44"/>
    <s v="Afternoon"/>
  </r>
  <r>
    <x v="598"/>
    <s v="Erika"/>
    <s v="10/12/2023"/>
    <s v="11/24/2024"/>
    <n v="15.99"/>
    <n v="330"/>
    <s v="Horror"/>
    <n v="3"/>
    <n v="1"/>
    <b v="1"/>
    <n v="69"/>
    <n v="101"/>
    <x v="2"/>
    <s v="PayPal"/>
    <s v="English"/>
    <n v="38"/>
    <n v="3"/>
    <b v="1"/>
    <s v="Active"/>
    <n v="4990"/>
    <s v="Desktop"/>
    <s v="55+"/>
    <s v="Evening"/>
  </r>
  <r>
    <x v="599"/>
    <s v="Rachel"/>
    <s v="3/6/2024"/>
    <s v="12/10/2024"/>
    <n v="11.99"/>
    <n v="462"/>
    <s v="Documentary"/>
    <n v="2"/>
    <n v="4"/>
    <b v="1"/>
    <n v="958"/>
    <n v="153"/>
    <x v="6"/>
    <s v="Credit Card"/>
    <s v="German"/>
    <n v="71"/>
    <n v="4.8"/>
    <b v="0"/>
    <s v="Active"/>
    <n v="2554"/>
    <s v="Smart TV"/>
    <s v="35-44"/>
    <s v="Evening"/>
  </r>
  <r>
    <x v="600"/>
    <s v="Heather"/>
    <s v="11/30/2023"/>
    <s v="12/15/2024"/>
    <n v="15.99"/>
    <n v="250"/>
    <s v="Action"/>
    <n v="4"/>
    <n v="6"/>
    <b v="0"/>
    <n v="271"/>
    <n v="50"/>
    <x v="5"/>
    <s v="Cryptocurrency"/>
    <s v="Hindi"/>
    <n v="34"/>
    <n v="4.7"/>
    <b v="0"/>
    <s v="Active"/>
    <n v="4307"/>
    <s v="Tablet"/>
    <s v="18-24"/>
    <s v="Evening"/>
  </r>
  <r>
    <x v="601"/>
    <s v="Terri"/>
    <s v="7/7/2023"/>
    <s v="11/19/2024"/>
    <n v="15.99"/>
    <n v="30"/>
    <s v="Action"/>
    <n v="1"/>
    <n v="1"/>
    <b v="0"/>
    <n v="178"/>
    <n v="162"/>
    <x v="3"/>
    <s v="PayPal"/>
    <s v="Mandarin"/>
    <n v="20"/>
    <n v="4.5999999999999996"/>
    <b v="1"/>
    <s v="Active"/>
    <n v="3124"/>
    <s v="Smartphone"/>
    <s v="45-54"/>
    <s v="Afternoon"/>
  </r>
  <r>
    <x v="602"/>
    <s v="Jose"/>
    <s v="5/8/2024"/>
    <s v="12/3/2024"/>
    <n v="15.99"/>
    <n v="364"/>
    <s v="Comedy"/>
    <n v="2"/>
    <n v="5"/>
    <b v="0"/>
    <n v="865"/>
    <n v="104"/>
    <x v="0"/>
    <s v="Credit Card"/>
    <s v="Mandarin"/>
    <n v="31"/>
    <n v="3.1"/>
    <b v="0"/>
    <s v="Active"/>
    <n v="1261"/>
    <s v="Smartphone"/>
    <s v="35-44"/>
    <s v="Late Night"/>
  </r>
  <r>
    <x v="603"/>
    <s v="Keith"/>
    <s v="2/9/2023"/>
    <s v="12/6/2024"/>
    <n v="15.99"/>
    <n v="404"/>
    <s v="Comedy"/>
    <n v="2"/>
    <n v="2"/>
    <b v="0"/>
    <n v="257"/>
    <n v="113"/>
    <x v="5"/>
    <s v="Credit Card"/>
    <s v="Mandarin"/>
    <n v="60"/>
    <n v="3.8"/>
    <b v="0"/>
    <s v="Active"/>
    <n v="1290"/>
    <s v="Smart TV"/>
    <s v="35-44"/>
    <s v="Late Night"/>
  </r>
  <r>
    <x v="604"/>
    <s v="Nathan"/>
    <s v="5/2/2024"/>
    <s v="11/25/2024"/>
    <n v="7.99"/>
    <n v="499"/>
    <s v="Romance"/>
    <n v="4"/>
    <n v="3"/>
    <b v="0"/>
    <n v="428"/>
    <n v="168"/>
    <x v="6"/>
    <s v="Credit Card"/>
    <s v="French"/>
    <n v="82"/>
    <n v="3.7"/>
    <b v="0"/>
    <s v="Active"/>
    <n v="874"/>
    <s v="Smartphone"/>
    <s v="55+"/>
    <s v="Morning"/>
  </r>
  <r>
    <x v="605"/>
    <s v="Matthew"/>
    <s v="7/19/2024"/>
    <s v="12/16/2024"/>
    <n v="15.99"/>
    <n v="480"/>
    <s v="Drama"/>
    <n v="2"/>
    <n v="2"/>
    <b v="1"/>
    <n v="994"/>
    <n v="78"/>
    <x v="5"/>
    <s v="Credit Card"/>
    <s v="Mandarin"/>
    <n v="39"/>
    <n v="4.3"/>
    <b v="1"/>
    <s v="Active"/>
    <n v="1734"/>
    <s v="Tablet"/>
    <s v="25-34"/>
    <s v="Morning"/>
  </r>
  <r>
    <x v="606"/>
    <s v="Jimmy"/>
    <s v="1/9/2024"/>
    <s v="11/29/2024"/>
    <n v="11.99"/>
    <n v="417"/>
    <s v="Action"/>
    <n v="5"/>
    <n v="6"/>
    <b v="0"/>
    <n v="476"/>
    <n v="37"/>
    <x v="0"/>
    <s v="Cryptocurrency"/>
    <s v="Hindi"/>
    <n v="12"/>
    <n v="4.0999999999999996"/>
    <b v="1"/>
    <s v="Active"/>
    <n v="2444"/>
    <s v="Tablet"/>
    <s v="55+"/>
    <s v="Morning"/>
  </r>
  <r>
    <x v="607"/>
    <s v="Ashley"/>
    <s v="6/14/2023"/>
    <s v="12/14/2024"/>
    <n v="7.99"/>
    <n v="215"/>
    <s v="Comedy"/>
    <n v="5"/>
    <n v="4"/>
    <b v="1"/>
    <n v="150"/>
    <n v="57"/>
    <x v="2"/>
    <s v="PayPal"/>
    <s v="Hindi"/>
    <n v="76"/>
    <n v="4.5"/>
    <b v="0"/>
    <s v="Active"/>
    <n v="1529"/>
    <s v="Smartphone"/>
    <s v="35-44"/>
    <s v="Late Night"/>
  </r>
  <r>
    <x v="608"/>
    <s v="Steven"/>
    <s v="12/21/2023"/>
    <s v="12/6/2024"/>
    <n v="7.99"/>
    <n v="234"/>
    <s v="Action"/>
    <n v="2"/>
    <n v="6"/>
    <b v="1"/>
    <n v="580"/>
    <n v="149"/>
    <x v="2"/>
    <s v="PayPal"/>
    <s v="French"/>
    <n v="31"/>
    <n v="3.8"/>
    <b v="1"/>
    <s v="Active"/>
    <n v="1976"/>
    <s v="Laptop"/>
    <s v="55+"/>
    <s v="Late Night"/>
  </r>
  <r>
    <x v="609"/>
    <s v="Ashley"/>
    <s v="11/2/2024"/>
    <s v="12/17/2024"/>
    <n v="7.99"/>
    <n v="103"/>
    <s v="Action"/>
    <n v="2"/>
    <n v="6"/>
    <b v="0"/>
    <n v="284"/>
    <n v="84"/>
    <x v="6"/>
    <s v="PayPal"/>
    <s v="English"/>
    <n v="30"/>
    <n v="4"/>
    <b v="0"/>
    <s v="Active"/>
    <n v="3452"/>
    <s v="Smartphone"/>
    <s v="55+"/>
    <s v="Afternoon"/>
  </r>
  <r>
    <x v="610"/>
    <s v="Robert"/>
    <s v="5/29/2023"/>
    <s v="12/18/2024"/>
    <n v="15.99"/>
    <n v="191"/>
    <s v="Documentary"/>
    <n v="5"/>
    <n v="1"/>
    <b v="0"/>
    <n v="688"/>
    <n v="192"/>
    <x v="0"/>
    <s v="PayPal"/>
    <s v="Hindi"/>
    <n v="71"/>
    <n v="4"/>
    <b v="0"/>
    <s v="Active"/>
    <n v="2610"/>
    <s v="Smart TV"/>
    <s v="18-24"/>
    <s v="Morning"/>
  </r>
  <r>
    <x v="611"/>
    <s v="Valerie"/>
    <s v="12/15/2023"/>
    <s v="12/15/2024"/>
    <n v="11.99"/>
    <n v="82"/>
    <s v="Drama"/>
    <n v="5"/>
    <n v="1"/>
    <b v="1"/>
    <n v="93"/>
    <n v="46"/>
    <x v="1"/>
    <s v="PayPal"/>
    <s v="German"/>
    <n v="41"/>
    <n v="4.7"/>
    <b v="1"/>
    <s v="Active"/>
    <n v="3152"/>
    <s v="Smartphone"/>
    <s v="25-34"/>
    <s v="Evening"/>
  </r>
  <r>
    <x v="612"/>
    <s v="Adam"/>
    <s v="4/4/2024"/>
    <s v="12/15/2024"/>
    <n v="11.99"/>
    <n v="468"/>
    <s v="Documentary"/>
    <n v="5"/>
    <n v="6"/>
    <b v="1"/>
    <n v="799"/>
    <n v="44"/>
    <x v="3"/>
    <s v="PayPal"/>
    <s v="Spanish"/>
    <n v="98"/>
    <n v="4.9000000000000004"/>
    <b v="0"/>
    <s v="Active"/>
    <n v="4963"/>
    <s v="Tablet"/>
    <s v="18-24"/>
    <s v="Evening"/>
  </r>
  <r>
    <x v="613"/>
    <s v="Tracy"/>
    <s v="6/20/2023"/>
    <s v="12/3/2024"/>
    <n v="11.99"/>
    <n v="366"/>
    <s v="Romance"/>
    <n v="4"/>
    <n v="3"/>
    <b v="0"/>
    <n v="327"/>
    <n v="1"/>
    <x v="2"/>
    <s v="Debit Card"/>
    <s v="Hindi"/>
    <n v="56"/>
    <n v="3.6"/>
    <b v="1"/>
    <s v="Active"/>
    <n v="3290"/>
    <s v="Desktop"/>
    <s v="55+"/>
    <s v="Late Night"/>
  </r>
  <r>
    <x v="614"/>
    <s v="Jennifer"/>
    <s v="10/12/2024"/>
    <s v="12/11/2024"/>
    <n v="7.99"/>
    <n v="53"/>
    <s v="Sci-Fi"/>
    <n v="1"/>
    <n v="4"/>
    <b v="0"/>
    <n v="685"/>
    <n v="127"/>
    <x v="5"/>
    <s v="Credit Card"/>
    <s v="English"/>
    <n v="26"/>
    <n v="4.0999999999999996"/>
    <b v="1"/>
    <s v="Active"/>
    <n v="2596"/>
    <s v="Smart TV"/>
    <s v="45-54"/>
    <s v="Late Night"/>
  </r>
  <r>
    <x v="615"/>
    <s v="Paul"/>
    <s v="4/5/2023"/>
    <s v="12/5/2024"/>
    <n v="15.99"/>
    <n v="102"/>
    <s v="Horror"/>
    <n v="1"/>
    <n v="1"/>
    <b v="1"/>
    <n v="604"/>
    <n v="107"/>
    <x v="6"/>
    <s v="Cryptocurrency"/>
    <s v="French"/>
    <n v="9"/>
    <n v="4.3"/>
    <b v="0"/>
    <s v="Active"/>
    <n v="745"/>
    <s v="Tablet"/>
    <s v="25-34"/>
    <s v="Late Night"/>
  </r>
  <r>
    <x v="616"/>
    <s v="Jennifer"/>
    <s v="5/30/2024"/>
    <s v="11/28/2024"/>
    <n v="15.99"/>
    <n v="259"/>
    <s v="Action"/>
    <n v="1"/>
    <n v="5"/>
    <b v="1"/>
    <n v="597"/>
    <n v="165"/>
    <x v="5"/>
    <s v="Cryptocurrency"/>
    <s v="German"/>
    <n v="33"/>
    <n v="4.2"/>
    <b v="1"/>
    <s v="Active"/>
    <n v="668"/>
    <s v="Tablet"/>
    <s v="25-34"/>
    <s v="Morning"/>
  </r>
  <r>
    <x v="617"/>
    <s v="Angela"/>
    <s v="9/12/2024"/>
    <s v="12/16/2024"/>
    <n v="11.99"/>
    <n v="81"/>
    <s v="Romance"/>
    <n v="2"/>
    <n v="4"/>
    <b v="0"/>
    <n v="451"/>
    <n v="49"/>
    <x v="1"/>
    <s v="Debit Card"/>
    <s v="English"/>
    <n v="11"/>
    <n v="4.7"/>
    <b v="1"/>
    <s v="Active"/>
    <n v="3282"/>
    <s v="Tablet"/>
    <s v="35-44"/>
    <s v="Late Night"/>
  </r>
  <r>
    <x v="618"/>
    <s v="Miranda"/>
    <s v="10/25/2023"/>
    <s v="11/22/2024"/>
    <n v="11.99"/>
    <n v="135"/>
    <s v="Action"/>
    <n v="4"/>
    <n v="6"/>
    <b v="0"/>
    <n v="50"/>
    <n v="15"/>
    <x v="1"/>
    <s v="Credit Card"/>
    <s v="French"/>
    <n v="91"/>
    <n v="4.4000000000000004"/>
    <b v="0"/>
    <s v="Active"/>
    <n v="1510"/>
    <s v="Smart TV"/>
    <s v="55+"/>
    <s v="Late Night"/>
  </r>
  <r>
    <x v="619"/>
    <s v="Michael"/>
    <s v="9/9/2023"/>
    <s v="11/29/2024"/>
    <n v="11.99"/>
    <n v="465"/>
    <s v="Comedy"/>
    <n v="2"/>
    <n v="3"/>
    <b v="1"/>
    <n v="987"/>
    <n v="91"/>
    <x v="6"/>
    <s v="Debit Card"/>
    <s v="Mandarin"/>
    <n v="8"/>
    <n v="4.5999999999999996"/>
    <b v="1"/>
    <s v="Active"/>
    <n v="1206"/>
    <s v="Smartphone"/>
    <s v="35-44"/>
    <s v="Morning"/>
  </r>
  <r>
    <x v="620"/>
    <s v="Joseph"/>
    <s v="2/21/2023"/>
    <s v="12/10/2024"/>
    <n v="11.99"/>
    <n v="163"/>
    <s v="Horror"/>
    <n v="2"/>
    <n v="1"/>
    <b v="0"/>
    <n v="817"/>
    <n v="182"/>
    <x v="3"/>
    <s v="Credit Card"/>
    <s v="English"/>
    <n v="43"/>
    <n v="4.5999999999999996"/>
    <b v="1"/>
    <s v="Active"/>
    <n v="168"/>
    <s v="Laptop"/>
    <s v="55+"/>
    <s v="Afternoon"/>
  </r>
  <r>
    <x v="621"/>
    <s v="Adam"/>
    <s v="4/14/2023"/>
    <s v="12/11/2024"/>
    <n v="11.99"/>
    <n v="321"/>
    <s v="Comedy"/>
    <n v="1"/>
    <n v="6"/>
    <b v="1"/>
    <n v="361"/>
    <n v="12"/>
    <x v="3"/>
    <s v="Cryptocurrency"/>
    <s v="German"/>
    <n v="72"/>
    <n v="4.9000000000000004"/>
    <b v="1"/>
    <s v="Active"/>
    <n v="1303"/>
    <s v="Tablet"/>
    <s v="18-24"/>
    <s v="Late Night"/>
  </r>
  <r>
    <x v="622"/>
    <s v="Robert"/>
    <s v="4/17/2023"/>
    <s v="12/17/2024"/>
    <n v="7.99"/>
    <n v="212"/>
    <s v="Romance"/>
    <n v="5"/>
    <n v="5"/>
    <b v="0"/>
    <n v="146"/>
    <n v="147"/>
    <x v="2"/>
    <s v="Debit Card"/>
    <s v="French"/>
    <n v="23"/>
    <n v="3.4"/>
    <b v="0"/>
    <s v="Active"/>
    <n v="1365"/>
    <s v="Smart TV"/>
    <s v="18-24"/>
    <s v="Afternoon"/>
  </r>
  <r>
    <x v="623"/>
    <s v="Michelle"/>
    <s v="6/26/2024"/>
    <s v="12/18/2024"/>
    <n v="15.99"/>
    <n v="453"/>
    <s v="Action"/>
    <n v="1"/>
    <n v="4"/>
    <b v="0"/>
    <n v="313"/>
    <n v="1"/>
    <x v="5"/>
    <s v="PayPal"/>
    <s v="English"/>
    <n v="7"/>
    <n v="3.7"/>
    <b v="1"/>
    <s v="Active"/>
    <n v="1563"/>
    <s v="Smart TV"/>
    <s v="25-34"/>
    <s v="Morning"/>
  </r>
  <r>
    <x v="624"/>
    <s v="Jennifer"/>
    <s v="7/17/2024"/>
    <s v="12/17/2024"/>
    <n v="11.99"/>
    <n v="34"/>
    <s v="Comedy"/>
    <n v="1"/>
    <n v="1"/>
    <b v="0"/>
    <n v="80"/>
    <n v="71"/>
    <x v="1"/>
    <s v="Credit Card"/>
    <s v="German"/>
    <n v="55"/>
    <n v="3.6"/>
    <b v="0"/>
    <s v="Active"/>
    <n v="1172"/>
    <s v="Laptop"/>
    <s v="45-54"/>
    <s v="Late Night"/>
  </r>
  <r>
    <x v="625"/>
    <s v="Nicholas"/>
    <s v="4/8/2024"/>
    <s v="12/15/2024"/>
    <n v="15.99"/>
    <n v="197"/>
    <s v="Comedy"/>
    <n v="1"/>
    <n v="4"/>
    <b v="1"/>
    <n v="860"/>
    <n v="42"/>
    <x v="0"/>
    <s v="Credit Card"/>
    <s v="French"/>
    <n v="97"/>
    <n v="4"/>
    <b v="1"/>
    <s v="Active"/>
    <n v="1704"/>
    <s v="Tablet"/>
    <s v="35-44"/>
    <s v="Afternoon"/>
  </r>
  <r>
    <x v="626"/>
    <s v="Sierra"/>
    <s v="4/25/2024"/>
    <s v="12/1/2024"/>
    <n v="15.99"/>
    <n v="361"/>
    <s v="Comedy"/>
    <n v="5"/>
    <n v="3"/>
    <b v="1"/>
    <n v="67"/>
    <n v="66"/>
    <x v="3"/>
    <s v="PayPal"/>
    <s v="German"/>
    <n v="3"/>
    <n v="3.7"/>
    <b v="1"/>
    <s v="Active"/>
    <n v="4421"/>
    <s v="Tablet"/>
    <s v="55+"/>
    <s v="Evening"/>
  </r>
  <r>
    <x v="627"/>
    <s v="Andre"/>
    <s v="12/4/2023"/>
    <s v="12/2/2024"/>
    <n v="11.99"/>
    <n v="166"/>
    <s v="Sci-Fi"/>
    <n v="5"/>
    <n v="2"/>
    <b v="1"/>
    <n v="178"/>
    <n v="61"/>
    <x v="6"/>
    <s v="Debit Card"/>
    <s v="French"/>
    <n v="30"/>
    <n v="3.1"/>
    <b v="0"/>
    <s v="Active"/>
    <n v="2964"/>
    <s v="Smartphone"/>
    <s v="18-24"/>
    <s v="Late Night"/>
  </r>
  <r>
    <x v="628"/>
    <s v="Ann"/>
    <s v="11/20/2023"/>
    <s v="11/26/2024"/>
    <n v="7.99"/>
    <n v="168"/>
    <s v="Documentary"/>
    <n v="3"/>
    <n v="1"/>
    <b v="0"/>
    <n v="113"/>
    <n v="85"/>
    <x v="2"/>
    <s v="Cryptocurrency"/>
    <s v="Spanish"/>
    <n v="52"/>
    <n v="4.7"/>
    <b v="0"/>
    <s v="Active"/>
    <n v="1094"/>
    <s v="Smartphone"/>
    <s v="18-24"/>
    <s v="Evening"/>
  </r>
  <r>
    <x v="629"/>
    <s v="Ryan"/>
    <s v="7/6/2024"/>
    <s v="11/22/2024"/>
    <n v="15.99"/>
    <n v="336"/>
    <s v="Drama"/>
    <n v="1"/>
    <n v="4"/>
    <b v="1"/>
    <n v="855"/>
    <n v="186"/>
    <x v="1"/>
    <s v="PayPal"/>
    <s v="Mandarin"/>
    <n v="54"/>
    <n v="3.6"/>
    <b v="0"/>
    <s v="Active"/>
    <n v="3674"/>
    <s v="Tablet"/>
    <s v="25-34"/>
    <s v="Late Night"/>
  </r>
  <r>
    <x v="630"/>
    <s v="Christopher"/>
    <s v="2/26/2024"/>
    <s v="12/14/2024"/>
    <n v="15.99"/>
    <n v="212"/>
    <s v="Horror"/>
    <n v="2"/>
    <n v="4"/>
    <b v="0"/>
    <n v="608"/>
    <n v="96"/>
    <x v="6"/>
    <s v="Cryptocurrency"/>
    <s v="Mandarin"/>
    <n v="76"/>
    <n v="4"/>
    <b v="0"/>
    <s v="Active"/>
    <n v="296"/>
    <s v="Smart TV"/>
    <s v="55+"/>
    <s v="Afternoon"/>
  </r>
  <r>
    <x v="631"/>
    <s v="Jocelyn"/>
    <s v="4/25/2023"/>
    <s v="11/23/2024"/>
    <n v="7.99"/>
    <n v="185"/>
    <s v="Horror"/>
    <n v="3"/>
    <n v="6"/>
    <b v="1"/>
    <n v="804"/>
    <n v="49"/>
    <x v="0"/>
    <s v="Credit Card"/>
    <s v="Mandarin"/>
    <n v="32"/>
    <n v="4.0999999999999996"/>
    <b v="0"/>
    <s v="Active"/>
    <n v="4164"/>
    <s v="Smartphone"/>
    <s v="35-44"/>
    <s v="Morning"/>
  </r>
  <r>
    <x v="632"/>
    <s v="Kara"/>
    <s v="1/7/2024"/>
    <s v="12/5/2024"/>
    <n v="11.99"/>
    <n v="124"/>
    <s v="Sci-Fi"/>
    <n v="4"/>
    <n v="2"/>
    <b v="1"/>
    <n v="207"/>
    <n v="140"/>
    <x v="0"/>
    <s v="Cryptocurrency"/>
    <s v="Hindi"/>
    <n v="44"/>
    <n v="4.8"/>
    <b v="1"/>
    <s v="Active"/>
    <n v="3349"/>
    <s v="Laptop"/>
    <s v="45-54"/>
    <s v="Evening"/>
  </r>
  <r>
    <x v="633"/>
    <s v="Dustin"/>
    <s v="2/12/2024"/>
    <s v="12/5/2024"/>
    <n v="15.99"/>
    <n v="256"/>
    <s v="Action"/>
    <n v="1"/>
    <n v="1"/>
    <b v="0"/>
    <n v="118"/>
    <n v="104"/>
    <x v="4"/>
    <s v="Debit Card"/>
    <s v="Mandarin"/>
    <n v="8"/>
    <n v="3.5"/>
    <b v="0"/>
    <s v="Active"/>
    <n v="2830"/>
    <s v="Desktop"/>
    <s v="45-54"/>
    <s v="Evening"/>
  </r>
  <r>
    <x v="634"/>
    <s v="Kevin"/>
    <s v="6/22/2024"/>
    <s v="12/11/2024"/>
    <n v="11.99"/>
    <n v="58"/>
    <s v="Comedy"/>
    <n v="1"/>
    <n v="6"/>
    <b v="0"/>
    <n v="983"/>
    <n v="8"/>
    <x v="2"/>
    <s v="Credit Card"/>
    <s v="English"/>
    <n v="75"/>
    <n v="4.3"/>
    <b v="1"/>
    <s v="Active"/>
    <n v="2409"/>
    <s v="Tablet"/>
    <s v="55+"/>
    <s v="Afternoon"/>
  </r>
  <r>
    <x v="635"/>
    <s v="Tammy"/>
    <s v="9/22/2024"/>
    <s v="11/21/2024"/>
    <n v="15.99"/>
    <n v="135"/>
    <s v="Comedy"/>
    <n v="3"/>
    <n v="2"/>
    <b v="0"/>
    <n v="523"/>
    <n v="159"/>
    <x v="0"/>
    <s v="Debit Card"/>
    <s v="Hindi"/>
    <n v="11"/>
    <n v="4.8"/>
    <b v="1"/>
    <s v="Active"/>
    <n v="2872"/>
    <s v="Laptop"/>
    <s v="25-34"/>
    <s v="Late Night"/>
  </r>
  <r>
    <x v="636"/>
    <s v="Krista"/>
    <s v="9/16/2024"/>
    <s v="11/29/2024"/>
    <n v="11.99"/>
    <n v="163"/>
    <s v="Romance"/>
    <n v="5"/>
    <n v="2"/>
    <b v="0"/>
    <n v="786"/>
    <n v="94"/>
    <x v="2"/>
    <s v="Cryptocurrency"/>
    <s v="Mandarin"/>
    <n v="18"/>
    <n v="4.5999999999999996"/>
    <b v="1"/>
    <s v="Active"/>
    <n v="1364"/>
    <s v="Laptop"/>
    <s v="25-34"/>
    <s v="Evening"/>
  </r>
  <r>
    <x v="637"/>
    <s v="Jesse"/>
    <s v="1/2/2023"/>
    <s v="12/17/2024"/>
    <n v="15.99"/>
    <n v="120"/>
    <s v="Drama"/>
    <n v="2"/>
    <n v="3"/>
    <b v="0"/>
    <n v="781"/>
    <n v="97"/>
    <x v="1"/>
    <s v="Credit Card"/>
    <s v="English"/>
    <n v="46"/>
    <n v="3.3"/>
    <b v="1"/>
    <s v="Active"/>
    <n v="473"/>
    <s v="Smart TV"/>
    <s v="18-24"/>
    <s v="Evening"/>
  </r>
  <r>
    <x v="638"/>
    <s v="Charles"/>
    <s v="12/20/2023"/>
    <s v="11/28/2024"/>
    <n v="7.99"/>
    <n v="439"/>
    <s v="Sci-Fi"/>
    <n v="1"/>
    <n v="5"/>
    <b v="1"/>
    <n v="434"/>
    <n v="104"/>
    <x v="6"/>
    <s v="PayPal"/>
    <s v="Hindi"/>
    <n v="36"/>
    <n v="4.5"/>
    <b v="1"/>
    <s v="Active"/>
    <n v="4883"/>
    <s v="Smartphone"/>
    <s v="55+"/>
    <s v="Morning"/>
  </r>
  <r>
    <x v="639"/>
    <s v="Diana"/>
    <s v="7/28/2023"/>
    <s v="11/30/2024"/>
    <n v="7.99"/>
    <n v="223"/>
    <s v="Documentary"/>
    <n v="1"/>
    <n v="4"/>
    <b v="0"/>
    <n v="824"/>
    <n v="125"/>
    <x v="2"/>
    <s v="Credit Card"/>
    <s v="Hindi"/>
    <n v="56"/>
    <n v="4.5"/>
    <b v="1"/>
    <s v="Active"/>
    <n v="99"/>
    <s v="Smart TV"/>
    <s v="18-24"/>
    <s v="Evening"/>
  </r>
  <r>
    <x v="640"/>
    <s v="Alexander"/>
    <s v="5/4/2024"/>
    <s v="11/22/2024"/>
    <n v="11.99"/>
    <n v="485"/>
    <s v="Romance"/>
    <n v="1"/>
    <n v="1"/>
    <b v="1"/>
    <n v="230"/>
    <n v="21"/>
    <x v="1"/>
    <s v="PayPal"/>
    <s v="Spanish"/>
    <n v="83"/>
    <n v="4.0999999999999996"/>
    <b v="0"/>
    <s v="Active"/>
    <n v="2284"/>
    <s v="Smartphone"/>
    <s v="45-54"/>
    <s v="Afternoon"/>
  </r>
  <r>
    <x v="641"/>
    <s v="Eugene"/>
    <s v="2/15/2024"/>
    <s v="12/6/2024"/>
    <n v="7.99"/>
    <n v="474"/>
    <s v="Drama"/>
    <n v="3"/>
    <n v="6"/>
    <b v="1"/>
    <n v="358"/>
    <n v="147"/>
    <x v="0"/>
    <s v="Cryptocurrency"/>
    <s v="Hindi"/>
    <n v="44"/>
    <n v="3.9"/>
    <b v="1"/>
    <s v="Active"/>
    <n v="3505"/>
    <s v="Tablet"/>
    <s v="25-34"/>
    <s v="Morning"/>
  </r>
  <r>
    <x v="642"/>
    <s v="Danielle"/>
    <s v="4/12/2024"/>
    <s v="12/9/2024"/>
    <n v="11.99"/>
    <n v="259"/>
    <s v="Horror"/>
    <n v="2"/>
    <n v="1"/>
    <b v="0"/>
    <n v="380"/>
    <n v="9"/>
    <x v="0"/>
    <s v="Cryptocurrency"/>
    <s v="Mandarin"/>
    <n v="49"/>
    <n v="3.2"/>
    <b v="0"/>
    <s v="Active"/>
    <n v="412"/>
    <s v="Smartphone"/>
    <s v="55+"/>
    <s v="Evening"/>
  </r>
  <r>
    <x v="643"/>
    <s v="Abigail"/>
    <s v="10/28/2024"/>
    <s v="11/22/2024"/>
    <n v="7.99"/>
    <n v="53"/>
    <s v="Drama"/>
    <n v="2"/>
    <n v="1"/>
    <b v="0"/>
    <n v="647"/>
    <n v="165"/>
    <x v="0"/>
    <s v="PayPal"/>
    <s v="Spanish"/>
    <n v="88"/>
    <n v="4"/>
    <b v="0"/>
    <s v="Active"/>
    <n v="4867"/>
    <s v="Tablet"/>
    <s v="45-54"/>
    <s v="Late Night"/>
  </r>
  <r>
    <x v="644"/>
    <s v="Hayden"/>
    <s v="10/11/2024"/>
    <s v="11/30/2024"/>
    <n v="7.99"/>
    <n v="221"/>
    <s v="Horror"/>
    <n v="1"/>
    <n v="3"/>
    <b v="1"/>
    <n v="518"/>
    <n v="157"/>
    <x v="4"/>
    <s v="Cryptocurrency"/>
    <s v="English"/>
    <n v="4"/>
    <n v="3.7"/>
    <b v="1"/>
    <s v="Active"/>
    <n v="2560"/>
    <s v="Laptop"/>
    <s v="18-24"/>
    <s v="Late Night"/>
  </r>
  <r>
    <x v="645"/>
    <s v="Barbara"/>
    <s v="4/19/2023"/>
    <s v="12/3/2024"/>
    <n v="7.99"/>
    <n v="46"/>
    <s v="Horror"/>
    <n v="2"/>
    <n v="4"/>
    <b v="0"/>
    <n v="33"/>
    <n v="120"/>
    <x v="5"/>
    <s v="Cryptocurrency"/>
    <s v="Hindi"/>
    <n v="77"/>
    <n v="3.9"/>
    <b v="1"/>
    <s v="Active"/>
    <n v="4269"/>
    <s v="Tablet"/>
    <s v="35-44"/>
    <s v="Evening"/>
  </r>
  <r>
    <x v="646"/>
    <s v="Jennifer"/>
    <s v="8/2/2023"/>
    <s v="12/11/2024"/>
    <n v="15.99"/>
    <n v="253"/>
    <s v="Documentary"/>
    <n v="4"/>
    <n v="2"/>
    <b v="0"/>
    <n v="660"/>
    <n v="151"/>
    <x v="2"/>
    <s v="Cryptocurrency"/>
    <s v="Hindi"/>
    <n v="43"/>
    <n v="3.4"/>
    <b v="1"/>
    <s v="Active"/>
    <n v="1317"/>
    <s v="Smartphone"/>
    <s v="18-24"/>
    <s v="Late Night"/>
  </r>
  <r>
    <x v="647"/>
    <s v="Lindsey"/>
    <s v="10/6/2023"/>
    <s v="11/30/2024"/>
    <n v="11.99"/>
    <n v="478"/>
    <s v="Drama"/>
    <n v="1"/>
    <n v="6"/>
    <b v="1"/>
    <n v="517"/>
    <n v="200"/>
    <x v="6"/>
    <s v="Debit Card"/>
    <s v="Hindi"/>
    <n v="41"/>
    <n v="4.8"/>
    <b v="0"/>
    <s v="Active"/>
    <n v="2936"/>
    <s v="Smart TV"/>
    <s v="45-54"/>
    <s v="Late Night"/>
  </r>
  <r>
    <x v="648"/>
    <s v="April"/>
    <s v="9/26/2023"/>
    <s v="12/2/2024"/>
    <n v="7.99"/>
    <n v="145"/>
    <s v="Action"/>
    <n v="2"/>
    <n v="5"/>
    <b v="0"/>
    <n v="882"/>
    <n v="23"/>
    <x v="5"/>
    <s v="Cryptocurrency"/>
    <s v="French"/>
    <n v="79"/>
    <n v="5"/>
    <b v="1"/>
    <s v="Active"/>
    <n v="905"/>
    <s v="Smart TV"/>
    <s v="45-54"/>
    <s v="Morning"/>
  </r>
  <r>
    <x v="649"/>
    <s v="Charles"/>
    <s v="12/19/2023"/>
    <s v="11/24/2024"/>
    <n v="15.99"/>
    <n v="366"/>
    <s v="Documentary"/>
    <n v="1"/>
    <n v="3"/>
    <b v="1"/>
    <n v="349"/>
    <n v="50"/>
    <x v="4"/>
    <s v="Cryptocurrency"/>
    <s v="French"/>
    <n v="21"/>
    <n v="5"/>
    <b v="1"/>
    <s v="Active"/>
    <n v="4513"/>
    <s v="Smartphone"/>
    <s v="25-34"/>
    <s v="Late Night"/>
  </r>
  <r>
    <x v="650"/>
    <s v="John"/>
    <s v="12/17/2024"/>
    <s v="12/1/2024"/>
    <n v="15.99"/>
    <n v="301"/>
    <s v="Action"/>
    <n v="4"/>
    <n v="6"/>
    <b v="0"/>
    <n v="619"/>
    <n v="172"/>
    <x v="0"/>
    <s v="Debit Card"/>
    <s v="English"/>
    <n v="37"/>
    <n v="4.2"/>
    <b v="1"/>
    <s v="Active"/>
    <n v="1153"/>
    <s v="Tablet"/>
    <s v="45-54"/>
    <s v="Evening"/>
  </r>
  <r>
    <x v="651"/>
    <s v="Jennifer"/>
    <s v="10/17/2023"/>
    <s v="11/28/2024"/>
    <n v="7.99"/>
    <n v="26"/>
    <s v="Action"/>
    <n v="4"/>
    <n v="5"/>
    <b v="0"/>
    <n v="416"/>
    <n v="146"/>
    <x v="2"/>
    <s v="Debit Card"/>
    <s v="Mandarin"/>
    <n v="41"/>
    <n v="3.5"/>
    <b v="1"/>
    <s v="Active"/>
    <n v="1506"/>
    <s v="Smart TV"/>
    <s v="35-44"/>
    <s v="Evening"/>
  </r>
  <r>
    <x v="652"/>
    <s v="Matthew"/>
    <s v="7/12/2024"/>
    <s v="12/17/2024"/>
    <n v="11.99"/>
    <n v="208"/>
    <s v="Drama"/>
    <n v="1"/>
    <n v="1"/>
    <b v="0"/>
    <n v="466"/>
    <n v="174"/>
    <x v="0"/>
    <s v="Credit Card"/>
    <s v="English"/>
    <n v="51"/>
    <n v="4"/>
    <b v="1"/>
    <s v="Active"/>
    <n v="3817"/>
    <s v="Smartphone"/>
    <s v="35-44"/>
    <s v="Evening"/>
  </r>
  <r>
    <x v="653"/>
    <s v="Brittney"/>
    <s v="12/23/2022"/>
    <s v="12/18/2024"/>
    <n v="11.99"/>
    <n v="109"/>
    <s v="Documentary"/>
    <n v="2"/>
    <n v="3"/>
    <b v="0"/>
    <n v="701"/>
    <n v="4"/>
    <x v="1"/>
    <s v="PayPal"/>
    <s v="Hindi"/>
    <n v="64"/>
    <n v="3.5"/>
    <b v="0"/>
    <s v="Active"/>
    <n v="4662"/>
    <s v="Laptop"/>
    <s v="35-44"/>
    <s v="Afternoon"/>
  </r>
  <r>
    <x v="654"/>
    <s v="Steven"/>
    <s v="6/6/2024"/>
    <s v="12/16/2024"/>
    <n v="15.99"/>
    <n v="451"/>
    <s v="Horror"/>
    <n v="4"/>
    <n v="4"/>
    <b v="1"/>
    <n v="742"/>
    <n v="140"/>
    <x v="4"/>
    <s v="Debit Card"/>
    <s v="English"/>
    <n v="37"/>
    <n v="4.0999999999999996"/>
    <b v="1"/>
    <s v="Active"/>
    <n v="3708"/>
    <s v="Smart TV"/>
    <s v="35-44"/>
    <s v="Afternoon"/>
  </r>
  <r>
    <x v="655"/>
    <s v="Mary"/>
    <s v="9/23/2023"/>
    <s v="11/26/2024"/>
    <n v="15.99"/>
    <n v="33"/>
    <s v="Drama"/>
    <n v="4"/>
    <n v="5"/>
    <b v="1"/>
    <n v="228"/>
    <n v="42"/>
    <x v="3"/>
    <s v="Credit Card"/>
    <s v="Hindi"/>
    <n v="21"/>
    <n v="4"/>
    <b v="1"/>
    <s v="Active"/>
    <n v="1256"/>
    <s v="Smartphone"/>
    <s v="35-44"/>
    <s v="Late Night"/>
  </r>
  <r>
    <x v="656"/>
    <s v="Kevin"/>
    <s v="3/1/2024"/>
    <s v="12/5/2024"/>
    <n v="15.99"/>
    <n v="467"/>
    <s v="Documentary"/>
    <n v="4"/>
    <n v="2"/>
    <b v="0"/>
    <n v="18"/>
    <n v="34"/>
    <x v="4"/>
    <s v="Cryptocurrency"/>
    <s v="French"/>
    <n v="100"/>
    <n v="4.0999999999999996"/>
    <b v="1"/>
    <s v="Active"/>
    <n v="1792"/>
    <s v="Smartphone"/>
    <s v="18-24"/>
    <s v="Afternoon"/>
  </r>
  <r>
    <x v="657"/>
    <s v="Charles"/>
    <s v="10/15/2023"/>
    <s v="11/27/2024"/>
    <n v="7.99"/>
    <n v="123"/>
    <s v="Comedy"/>
    <n v="2"/>
    <n v="3"/>
    <b v="1"/>
    <n v="826"/>
    <n v="79"/>
    <x v="5"/>
    <s v="Credit Card"/>
    <s v="German"/>
    <n v="34"/>
    <n v="3.5"/>
    <b v="0"/>
    <s v="Active"/>
    <n v="402"/>
    <s v="Desktop"/>
    <s v="18-24"/>
    <s v="Evening"/>
  </r>
  <r>
    <x v="658"/>
    <s v="Carla"/>
    <s v="5/1/2023"/>
    <s v="11/29/2024"/>
    <n v="15.99"/>
    <n v="139"/>
    <s v="Romance"/>
    <n v="1"/>
    <n v="4"/>
    <b v="1"/>
    <n v="357"/>
    <n v="44"/>
    <x v="3"/>
    <s v="Debit Card"/>
    <s v="Spanish"/>
    <n v="67"/>
    <n v="4.0999999999999996"/>
    <b v="0"/>
    <s v="Active"/>
    <n v="1271"/>
    <s v="Desktop"/>
    <s v="45-54"/>
    <s v="Evening"/>
  </r>
  <r>
    <x v="659"/>
    <s v="Shane"/>
    <s v="4/20/2023"/>
    <s v="12/16/2024"/>
    <n v="7.99"/>
    <n v="103"/>
    <s v="Romance"/>
    <n v="2"/>
    <n v="1"/>
    <b v="0"/>
    <n v="474"/>
    <n v="2"/>
    <x v="5"/>
    <s v="PayPal"/>
    <s v="German"/>
    <n v="31"/>
    <n v="3.5"/>
    <b v="0"/>
    <s v="Active"/>
    <n v="4537"/>
    <s v="Smart TV"/>
    <s v="18-24"/>
    <s v="Afternoon"/>
  </r>
  <r>
    <x v="660"/>
    <s v="Robert"/>
    <s v="4/6/2023"/>
    <s v="12/18/2024"/>
    <n v="7.99"/>
    <n v="207"/>
    <s v="Horror"/>
    <n v="5"/>
    <n v="5"/>
    <b v="1"/>
    <n v="946"/>
    <n v="166"/>
    <x v="6"/>
    <s v="Cryptocurrency"/>
    <s v="Hindi"/>
    <n v="96"/>
    <n v="4.5999999999999996"/>
    <b v="0"/>
    <s v="Active"/>
    <n v="4815"/>
    <s v="Tablet"/>
    <s v="55+"/>
    <s v="Evening"/>
  </r>
  <r>
    <x v="661"/>
    <s v="Brooke"/>
    <s v="6/11/2024"/>
    <s v="12/13/2024"/>
    <n v="15.99"/>
    <n v="267"/>
    <s v="Romance"/>
    <n v="5"/>
    <n v="5"/>
    <b v="1"/>
    <n v="890"/>
    <n v="187"/>
    <x v="2"/>
    <s v="PayPal"/>
    <s v="French"/>
    <n v="98"/>
    <n v="3"/>
    <b v="1"/>
    <s v="Active"/>
    <n v="3510"/>
    <s v="Laptop"/>
    <s v="45-54"/>
    <s v="Morning"/>
  </r>
  <r>
    <x v="662"/>
    <s v="Carmen"/>
    <s v="1/4/2024"/>
    <s v="12/6/2024"/>
    <n v="7.99"/>
    <n v="266"/>
    <s v="Horror"/>
    <n v="5"/>
    <n v="3"/>
    <b v="1"/>
    <n v="583"/>
    <n v="131"/>
    <x v="1"/>
    <s v="Debit Card"/>
    <s v="Mandarin"/>
    <n v="0"/>
    <n v="4"/>
    <b v="0"/>
    <s v="Active"/>
    <n v="4789"/>
    <s v="Tablet"/>
    <s v="35-44"/>
    <s v="Morning"/>
  </r>
  <r>
    <x v="663"/>
    <s v="Stefanie"/>
    <s v="2/19/2023"/>
    <s v="11/19/2024"/>
    <n v="11.99"/>
    <n v="240"/>
    <s v="Comedy"/>
    <n v="4"/>
    <n v="1"/>
    <b v="0"/>
    <n v="304"/>
    <n v="25"/>
    <x v="1"/>
    <s v="PayPal"/>
    <s v="German"/>
    <n v="66"/>
    <n v="4.5999999999999996"/>
    <b v="0"/>
    <s v="Active"/>
    <n v="863"/>
    <s v="Smart TV"/>
    <s v="18-24"/>
    <s v="Evening"/>
  </r>
  <r>
    <x v="664"/>
    <s v="Melissa"/>
    <s v="12/1/2024"/>
    <s v="11/30/2024"/>
    <n v="15.99"/>
    <n v="315"/>
    <s v="Horror"/>
    <n v="1"/>
    <n v="6"/>
    <b v="0"/>
    <n v="205"/>
    <n v="92"/>
    <x v="3"/>
    <s v="PayPal"/>
    <s v="English"/>
    <n v="67"/>
    <n v="3.5"/>
    <b v="0"/>
    <s v="Active"/>
    <n v="1584"/>
    <s v="Tablet"/>
    <s v="55+"/>
    <s v="Late Night"/>
  </r>
  <r>
    <x v="665"/>
    <s v="Justin"/>
    <s v="6/23/2023"/>
    <s v="12/13/2024"/>
    <n v="7.99"/>
    <n v="276"/>
    <s v="Comedy"/>
    <n v="4"/>
    <n v="1"/>
    <b v="1"/>
    <n v="348"/>
    <n v="13"/>
    <x v="3"/>
    <s v="Cryptocurrency"/>
    <s v="German"/>
    <n v="34"/>
    <n v="4.7"/>
    <b v="0"/>
    <s v="Active"/>
    <n v="3178"/>
    <s v="Smart TV"/>
    <s v="55+"/>
    <s v="Afternoon"/>
  </r>
  <r>
    <x v="666"/>
    <s v="Jeffery"/>
    <s v="10/30/2023"/>
    <s v="11/25/2024"/>
    <n v="7.99"/>
    <n v="308"/>
    <s v="Drama"/>
    <n v="1"/>
    <n v="5"/>
    <b v="0"/>
    <n v="107"/>
    <n v="87"/>
    <x v="1"/>
    <s v="Cryptocurrency"/>
    <s v="French"/>
    <n v="17"/>
    <n v="3.4"/>
    <b v="0"/>
    <s v="Active"/>
    <n v="4108"/>
    <s v="Desktop"/>
    <s v="18-24"/>
    <s v="Late Night"/>
  </r>
  <r>
    <x v="667"/>
    <s v="Kara"/>
    <s v="9/1/2023"/>
    <s v="12/8/2024"/>
    <n v="7.99"/>
    <n v="297"/>
    <s v="Horror"/>
    <n v="1"/>
    <n v="6"/>
    <b v="1"/>
    <n v="959"/>
    <n v="71"/>
    <x v="5"/>
    <s v="Cryptocurrency"/>
    <s v="French"/>
    <n v="82"/>
    <n v="3.3"/>
    <b v="1"/>
    <s v="Active"/>
    <n v="2562"/>
    <s v="Tablet"/>
    <s v="25-34"/>
    <s v="Afternoon"/>
  </r>
  <r>
    <x v="668"/>
    <s v="Xavier"/>
    <s v="7/28/2024"/>
    <s v="11/29/2024"/>
    <n v="11.99"/>
    <n v="326"/>
    <s v="Horror"/>
    <n v="4"/>
    <n v="1"/>
    <b v="0"/>
    <n v="439"/>
    <n v="88"/>
    <x v="6"/>
    <s v="Debit Card"/>
    <s v="English"/>
    <n v="3"/>
    <n v="3.3"/>
    <b v="1"/>
    <s v="Active"/>
    <n v="3499"/>
    <s v="Smart TV"/>
    <s v="25-34"/>
    <s v="Afternoon"/>
  </r>
  <r>
    <x v="669"/>
    <s v="Paul"/>
    <s v="6/26/2024"/>
    <s v="12/4/2024"/>
    <n v="15.99"/>
    <n v="352"/>
    <s v="Comedy"/>
    <n v="4"/>
    <n v="6"/>
    <b v="0"/>
    <n v="757"/>
    <n v="13"/>
    <x v="6"/>
    <s v="Debit Card"/>
    <s v="Hindi"/>
    <n v="67"/>
    <n v="4.3"/>
    <b v="1"/>
    <s v="Active"/>
    <n v="3645"/>
    <s v="Tablet"/>
    <s v="35-44"/>
    <s v="Afternoon"/>
  </r>
  <r>
    <x v="670"/>
    <s v="Jacob"/>
    <s v="10/28/2023"/>
    <s v="11/20/2024"/>
    <n v="7.99"/>
    <n v="180"/>
    <s v="Sci-Fi"/>
    <n v="5"/>
    <n v="2"/>
    <b v="1"/>
    <n v="647"/>
    <n v="2"/>
    <x v="1"/>
    <s v="Cryptocurrency"/>
    <s v="French"/>
    <n v="9"/>
    <n v="3.5"/>
    <b v="0"/>
    <s v="Active"/>
    <n v="2989"/>
    <s v="Smartphone"/>
    <s v="55+"/>
    <s v="Afternoon"/>
  </r>
  <r>
    <x v="671"/>
    <s v="Kelly"/>
    <s v="3/11/2024"/>
    <s v="12/1/2024"/>
    <n v="11.99"/>
    <n v="362"/>
    <s v="Sci-Fi"/>
    <n v="2"/>
    <n v="2"/>
    <b v="0"/>
    <n v="535"/>
    <n v="200"/>
    <x v="5"/>
    <s v="Debit Card"/>
    <s v="Hindi"/>
    <n v="60"/>
    <n v="4.9000000000000004"/>
    <b v="1"/>
    <s v="Active"/>
    <n v="55"/>
    <s v="Tablet"/>
    <s v="18-24"/>
    <s v="Late Night"/>
  </r>
  <r>
    <x v="672"/>
    <s v="Anita"/>
    <s v="1/15/2023"/>
    <s v="11/28/2024"/>
    <n v="7.99"/>
    <n v="154"/>
    <s v="Action"/>
    <n v="5"/>
    <n v="4"/>
    <b v="1"/>
    <n v="340"/>
    <n v="53"/>
    <x v="5"/>
    <s v="Credit Card"/>
    <s v="English"/>
    <n v="31"/>
    <n v="4.4000000000000004"/>
    <b v="0"/>
    <s v="Active"/>
    <n v="1850"/>
    <s v="Desktop"/>
    <s v="55+"/>
    <s v="Late Night"/>
  </r>
  <r>
    <x v="673"/>
    <s v="Carolyn"/>
    <s v="9/3/2024"/>
    <s v="11/27/2024"/>
    <n v="7.99"/>
    <n v="287"/>
    <s v="Drama"/>
    <n v="1"/>
    <n v="2"/>
    <b v="0"/>
    <n v="670"/>
    <n v="147"/>
    <x v="0"/>
    <s v="Debit Card"/>
    <s v="Hindi"/>
    <n v="42"/>
    <n v="4.3"/>
    <b v="1"/>
    <s v="Active"/>
    <n v="4672"/>
    <s v="Smartphone"/>
    <s v="18-24"/>
    <s v="Evening"/>
  </r>
  <r>
    <x v="674"/>
    <s v="Nicolas"/>
    <s v="6/27/2023"/>
    <s v="12/16/2024"/>
    <n v="11.99"/>
    <n v="303"/>
    <s v="Romance"/>
    <n v="3"/>
    <n v="6"/>
    <b v="1"/>
    <n v="780"/>
    <n v="128"/>
    <x v="6"/>
    <s v="Debit Card"/>
    <s v="English"/>
    <n v="12"/>
    <n v="4.5999999999999996"/>
    <b v="1"/>
    <s v="Active"/>
    <n v="2615"/>
    <s v="Desktop"/>
    <s v="35-44"/>
    <s v="Morning"/>
  </r>
  <r>
    <x v="675"/>
    <s v="Hector"/>
    <s v="7/6/2023"/>
    <s v="12/1/2024"/>
    <n v="15.99"/>
    <n v="447"/>
    <s v="Horror"/>
    <n v="1"/>
    <n v="5"/>
    <b v="0"/>
    <n v="615"/>
    <n v="132"/>
    <x v="4"/>
    <s v="Cryptocurrency"/>
    <s v="Mandarin"/>
    <n v="88"/>
    <n v="3.9"/>
    <b v="0"/>
    <s v="Active"/>
    <n v="4927"/>
    <s v="Laptop"/>
    <s v="45-54"/>
    <s v="Morning"/>
  </r>
  <r>
    <x v="676"/>
    <s v="Jack"/>
    <s v="12/9/2024"/>
    <s v="11/28/2024"/>
    <n v="11.99"/>
    <n v="480"/>
    <s v="Sci-Fi"/>
    <n v="4"/>
    <n v="6"/>
    <b v="1"/>
    <n v="277"/>
    <n v="25"/>
    <x v="5"/>
    <s v="Credit Card"/>
    <s v="French"/>
    <n v="41"/>
    <n v="4.8"/>
    <b v="0"/>
    <s v="Active"/>
    <n v="3069"/>
    <s v="Tablet"/>
    <s v="35-44"/>
    <s v="Afternoon"/>
  </r>
  <r>
    <x v="677"/>
    <s v="David"/>
    <s v="11/16/2024"/>
    <s v="12/4/2024"/>
    <n v="7.99"/>
    <n v="438"/>
    <s v="Action"/>
    <n v="4"/>
    <n v="4"/>
    <b v="1"/>
    <n v="546"/>
    <n v="88"/>
    <x v="2"/>
    <s v="Cryptocurrency"/>
    <s v="French"/>
    <n v="36"/>
    <n v="3.5"/>
    <b v="0"/>
    <s v="Active"/>
    <n v="1906"/>
    <s v="Laptop"/>
    <s v="55+"/>
    <s v="Afternoon"/>
  </r>
  <r>
    <x v="678"/>
    <s v="Amanda"/>
    <s v="8/7/2023"/>
    <s v="12/2/2024"/>
    <n v="15.99"/>
    <n v="295"/>
    <s v="Horror"/>
    <n v="2"/>
    <n v="5"/>
    <b v="0"/>
    <n v="514"/>
    <n v="102"/>
    <x v="5"/>
    <s v="PayPal"/>
    <s v="German"/>
    <n v="3"/>
    <n v="4.8"/>
    <b v="0"/>
    <s v="Active"/>
    <n v="105"/>
    <s v="Smartphone"/>
    <s v="45-54"/>
    <s v="Afternoon"/>
  </r>
  <r>
    <x v="679"/>
    <s v="Kim"/>
    <s v="5/18/2024"/>
    <s v="11/24/2024"/>
    <n v="11.99"/>
    <n v="479"/>
    <s v="Horror"/>
    <n v="1"/>
    <n v="3"/>
    <b v="1"/>
    <n v="952"/>
    <n v="48"/>
    <x v="0"/>
    <s v="Credit Card"/>
    <s v="English"/>
    <n v="54"/>
    <n v="4.5999999999999996"/>
    <b v="1"/>
    <s v="Active"/>
    <n v="4"/>
    <s v="Desktop"/>
    <s v="55+"/>
    <s v="Evening"/>
  </r>
  <r>
    <x v="680"/>
    <s v="Julian"/>
    <s v="11/12/2023"/>
    <s v="11/26/2024"/>
    <n v="15.99"/>
    <n v="214"/>
    <s v="Documentary"/>
    <n v="5"/>
    <n v="6"/>
    <b v="1"/>
    <n v="780"/>
    <n v="16"/>
    <x v="6"/>
    <s v="PayPal"/>
    <s v="French"/>
    <n v="1"/>
    <n v="3.3"/>
    <b v="1"/>
    <s v="Active"/>
    <n v="1651"/>
    <s v="Smart TV"/>
    <s v="55+"/>
    <s v="Evening"/>
  </r>
  <r>
    <x v="681"/>
    <s v="Jasmine"/>
    <s v="3/22/2024"/>
    <s v="11/19/2024"/>
    <n v="15.99"/>
    <n v="69"/>
    <s v="Action"/>
    <n v="4"/>
    <n v="5"/>
    <b v="0"/>
    <n v="976"/>
    <n v="105"/>
    <x v="0"/>
    <s v="Cryptocurrency"/>
    <s v="Mandarin"/>
    <n v="50"/>
    <n v="4.7"/>
    <b v="1"/>
    <s v="Active"/>
    <n v="1828"/>
    <s v="Tablet"/>
    <s v="45-54"/>
    <s v="Evening"/>
  </r>
  <r>
    <x v="682"/>
    <s v="John"/>
    <s v="10/5/2023"/>
    <s v="12/6/2024"/>
    <n v="15.99"/>
    <n v="344"/>
    <s v="Action"/>
    <n v="5"/>
    <n v="2"/>
    <b v="0"/>
    <n v="91"/>
    <n v="137"/>
    <x v="5"/>
    <s v="Cryptocurrency"/>
    <s v="German"/>
    <n v="37"/>
    <n v="3.4"/>
    <b v="1"/>
    <s v="Active"/>
    <n v="396"/>
    <s v="Smart TV"/>
    <s v="35-44"/>
    <s v="Late Night"/>
  </r>
  <r>
    <x v="683"/>
    <s v="Christopher"/>
    <s v="7/17/2024"/>
    <s v="11/20/2024"/>
    <n v="15.99"/>
    <n v="163"/>
    <s v="Comedy"/>
    <n v="5"/>
    <n v="1"/>
    <b v="0"/>
    <n v="683"/>
    <n v="108"/>
    <x v="2"/>
    <s v="Cryptocurrency"/>
    <s v="Mandarin"/>
    <n v="10"/>
    <n v="4.2"/>
    <b v="0"/>
    <s v="Active"/>
    <n v="809"/>
    <s v="Smartphone"/>
    <s v="55+"/>
    <s v="Evening"/>
  </r>
  <r>
    <x v="684"/>
    <s v="Joseph"/>
    <s v="6/27/2023"/>
    <s v="12/12/2024"/>
    <n v="7.99"/>
    <n v="217"/>
    <s v="Comedy"/>
    <n v="1"/>
    <n v="6"/>
    <b v="0"/>
    <n v="53"/>
    <n v="153"/>
    <x v="1"/>
    <s v="PayPal"/>
    <s v="Spanish"/>
    <n v="2"/>
    <n v="3.1"/>
    <b v="1"/>
    <s v="Active"/>
    <n v="1431"/>
    <s v="Laptop"/>
    <s v="55+"/>
    <s v="Evening"/>
  </r>
  <r>
    <x v="685"/>
    <s v="Jason"/>
    <s v="9/23/2023"/>
    <s v="12/11/2024"/>
    <n v="15.99"/>
    <n v="177"/>
    <s v="Horror"/>
    <n v="3"/>
    <n v="2"/>
    <b v="1"/>
    <n v="246"/>
    <n v="182"/>
    <x v="5"/>
    <s v="Debit Card"/>
    <s v="Spanish"/>
    <n v="89"/>
    <n v="3.1"/>
    <b v="0"/>
    <s v="Active"/>
    <n v="2394"/>
    <s v="Tablet"/>
    <s v="18-24"/>
    <s v="Afternoon"/>
  </r>
  <r>
    <x v="686"/>
    <s v="Erica"/>
    <s v="5/3/2023"/>
    <s v="12/8/2024"/>
    <n v="11.99"/>
    <n v="304"/>
    <s v="Comedy"/>
    <n v="1"/>
    <n v="1"/>
    <b v="1"/>
    <n v="389"/>
    <n v="137"/>
    <x v="3"/>
    <s v="Cryptocurrency"/>
    <s v="French"/>
    <n v="2"/>
    <n v="4.8"/>
    <b v="1"/>
    <s v="Active"/>
    <n v="4685"/>
    <s v="Desktop"/>
    <s v="55+"/>
    <s v="Morning"/>
  </r>
  <r>
    <x v="687"/>
    <s v="Travis"/>
    <s v="12/20/2023"/>
    <s v="11/21/2024"/>
    <n v="15.99"/>
    <n v="90"/>
    <s v="Horror"/>
    <n v="3"/>
    <n v="2"/>
    <b v="0"/>
    <n v="399"/>
    <n v="9"/>
    <x v="6"/>
    <s v="PayPal"/>
    <s v="Mandarin"/>
    <n v="73"/>
    <n v="4.4000000000000004"/>
    <b v="1"/>
    <s v="Active"/>
    <n v="4332"/>
    <s v="Smartphone"/>
    <s v="55+"/>
    <s v="Afternoon"/>
  </r>
  <r>
    <x v="688"/>
    <s v="Karen"/>
    <s v="10/31/2023"/>
    <s v="12/6/2024"/>
    <n v="15.99"/>
    <n v="108"/>
    <s v="Action"/>
    <n v="4"/>
    <n v="2"/>
    <b v="0"/>
    <n v="694"/>
    <n v="199"/>
    <x v="2"/>
    <s v="Cryptocurrency"/>
    <s v="Mandarin"/>
    <n v="81"/>
    <n v="5"/>
    <b v="0"/>
    <s v="Active"/>
    <n v="851"/>
    <s v="Laptop"/>
    <s v="45-54"/>
    <s v="Afternoon"/>
  </r>
  <r>
    <x v="689"/>
    <s v="Michael"/>
    <s v="1/1/2023"/>
    <s v="12/5/2024"/>
    <n v="11.99"/>
    <n v="96"/>
    <s v="Documentary"/>
    <n v="3"/>
    <n v="2"/>
    <b v="0"/>
    <n v="434"/>
    <n v="11"/>
    <x v="0"/>
    <s v="Credit Card"/>
    <s v="French"/>
    <n v="80"/>
    <n v="4.5999999999999996"/>
    <b v="0"/>
    <s v="Active"/>
    <n v="2261"/>
    <s v="Laptop"/>
    <s v="18-24"/>
    <s v="Afternoon"/>
  </r>
  <r>
    <x v="690"/>
    <s v="Daniel"/>
    <s v="2/17/2024"/>
    <s v="11/30/2024"/>
    <n v="11.99"/>
    <n v="247"/>
    <s v="Action"/>
    <n v="2"/>
    <n v="3"/>
    <b v="0"/>
    <n v="696"/>
    <n v="28"/>
    <x v="5"/>
    <s v="Debit Card"/>
    <s v="French"/>
    <n v="79"/>
    <n v="4.8"/>
    <b v="0"/>
    <s v="Active"/>
    <n v="1500"/>
    <s v="Smartphone"/>
    <s v="55+"/>
    <s v="Late Night"/>
  </r>
  <r>
    <x v="691"/>
    <s v="Paul"/>
    <s v="5/7/2024"/>
    <s v="11/24/2024"/>
    <n v="15.99"/>
    <n v="245"/>
    <s v="Romance"/>
    <n v="3"/>
    <n v="5"/>
    <b v="1"/>
    <n v="862"/>
    <n v="129"/>
    <x v="3"/>
    <s v="Debit Card"/>
    <s v="Mandarin"/>
    <n v="6"/>
    <n v="3.7"/>
    <b v="1"/>
    <s v="Active"/>
    <n v="2130"/>
    <s v="Tablet"/>
    <s v="25-34"/>
    <s v="Evening"/>
  </r>
  <r>
    <x v="692"/>
    <s v="Megan"/>
    <s v="2/13/2023"/>
    <s v="12/13/2024"/>
    <n v="7.99"/>
    <n v="366"/>
    <s v="Drama"/>
    <n v="4"/>
    <n v="5"/>
    <b v="0"/>
    <n v="631"/>
    <n v="56"/>
    <x v="6"/>
    <s v="PayPal"/>
    <s v="Spanish"/>
    <n v="35"/>
    <n v="4.0999999999999996"/>
    <b v="0"/>
    <s v="Active"/>
    <n v="4308"/>
    <s v="Desktop"/>
    <s v="35-44"/>
    <s v="Late Night"/>
  </r>
  <r>
    <x v="693"/>
    <s v="Todd"/>
    <s v="6/10/2024"/>
    <s v="12/9/2024"/>
    <n v="15.99"/>
    <n v="170"/>
    <s v="Sci-Fi"/>
    <n v="1"/>
    <n v="3"/>
    <b v="0"/>
    <n v="144"/>
    <n v="142"/>
    <x v="3"/>
    <s v="Cryptocurrency"/>
    <s v="Hindi"/>
    <n v="81"/>
    <n v="4.7"/>
    <b v="1"/>
    <s v="Active"/>
    <n v="421"/>
    <s v="Laptop"/>
    <s v="25-34"/>
    <s v="Afternoon"/>
  </r>
  <r>
    <x v="694"/>
    <s v="Emma"/>
    <s v="9/16/2023"/>
    <s v="11/24/2024"/>
    <n v="7.99"/>
    <n v="447"/>
    <s v="Documentary"/>
    <n v="3"/>
    <n v="1"/>
    <b v="1"/>
    <n v="466"/>
    <n v="198"/>
    <x v="3"/>
    <s v="Cryptocurrency"/>
    <s v="Hindi"/>
    <n v="3"/>
    <n v="4.5"/>
    <b v="0"/>
    <s v="Active"/>
    <n v="2163"/>
    <s v="Laptop"/>
    <s v="35-44"/>
    <s v="Late Night"/>
  </r>
  <r>
    <x v="695"/>
    <s v="Amanda"/>
    <s v="4/17/2023"/>
    <s v="12/16/2024"/>
    <n v="7.99"/>
    <n v="369"/>
    <s v="Horror"/>
    <n v="3"/>
    <n v="1"/>
    <b v="0"/>
    <n v="759"/>
    <n v="56"/>
    <x v="4"/>
    <s v="PayPal"/>
    <s v="Hindi"/>
    <n v="30"/>
    <n v="4"/>
    <b v="0"/>
    <s v="Active"/>
    <n v="3354"/>
    <s v="Tablet"/>
    <s v="18-24"/>
    <s v="Late Night"/>
  </r>
  <r>
    <x v="696"/>
    <s v="Mark"/>
    <s v="6/24/2023"/>
    <s v="11/26/2024"/>
    <n v="15.99"/>
    <n v="62"/>
    <s v="Comedy"/>
    <n v="5"/>
    <n v="1"/>
    <b v="0"/>
    <n v="811"/>
    <n v="109"/>
    <x v="5"/>
    <s v="Cryptocurrency"/>
    <s v="German"/>
    <n v="14"/>
    <n v="3.1"/>
    <b v="0"/>
    <s v="Active"/>
    <n v="3702"/>
    <s v="Laptop"/>
    <s v="55+"/>
    <s v="Morning"/>
  </r>
  <r>
    <x v="697"/>
    <s v="Dylan"/>
    <s v="1/6/2024"/>
    <s v="11/27/2024"/>
    <n v="7.99"/>
    <n v="294"/>
    <s v="Horror"/>
    <n v="1"/>
    <n v="3"/>
    <b v="1"/>
    <n v="936"/>
    <n v="120"/>
    <x v="6"/>
    <s v="Debit Card"/>
    <s v="Spanish"/>
    <n v="49"/>
    <n v="3.2"/>
    <b v="1"/>
    <s v="Active"/>
    <n v="3758"/>
    <s v="Tablet"/>
    <s v="35-44"/>
    <s v="Afternoon"/>
  </r>
  <r>
    <x v="698"/>
    <s v="Garrett"/>
    <s v="4/24/2024"/>
    <s v="12/9/2024"/>
    <n v="11.99"/>
    <n v="10"/>
    <s v="Documentary"/>
    <n v="2"/>
    <n v="4"/>
    <b v="0"/>
    <n v="146"/>
    <n v="95"/>
    <x v="4"/>
    <s v="Credit Card"/>
    <s v="Spanish"/>
    <n v="99"/>
    <n v="3.8"/>
    <b v="1"/>
    <s v="Active"/>
    <n v="3942"/>
    <s v="Tablet"/>
    <s v="35-44"/>
    <s v="Afternoon"/>
  </r>
  <r>
    <x v="699"/>
    <s v="Jason"/>
    <s v="4/15/2023"/>
    <s v="11/29/2024"/>
    <n v="11.99"/>
    <n v="389"/>
    <s v="Horror"/>
    <n v="2"/>
    <n v="2"/>
    <b v="1"/>
    <n v="631"/>
    <n v="85"/>
    <x v="4"/>
    <s v="Debit Card"/>
    <s v="Spanish"/>
    <n v="53"/>
    <n v="3.3"/>
    <b v="1"/>
    <s v="Active"/>
    <n v="2242"/>
    <s v="Desktop"/>
    <s v="55+"/>
    <s v="Afternoon"/>
  </r>
  <r>
    <x v="700"/>
    <s v="Michael"/>
    <s v="4/1/2024"/>
    <s v="12/5/2024"/>
    <n v="7.99"/>
    <n v="55"/>
    <s v="Sci-Fi"/>
    <n v="5"/>
    <n v="6"/>
    <b v="0"/>
    <n v="682"/>
    <n v="141"/>
    <x v="0"/>
    <s v="Debit Card"/>
    <s v="Hindi"/>
    <n v="42"/>
    <n v="3.6"/>
    <b v="1"/>
    <s v="Active"/>
    <n v="2561"/>
    <s v="Desktop"/>
    <s v="45-54"/>
    <s v="Late Night"/>
  </r>
  <r>
    <x v="701"/>
    <s v="Jonathon"/>
    <s v="4/2/2024"/>
    <s v="11/20/2024"/>
    <n v="11.99"/>
    <n v="208"/>
    <s v="Romance"/>
    <n v="4"/>
    <n v="6"/>
    <b v="1"/>
    <n v="135"/>
    <n v="9"/>
    <x v="0"/>
    <s v="PayPal"/>
    <s v="Hindi"/>
    <n v="41"/>
    <n v="3"/>
    <b v="1"/>
    <s v="Active"/>
    <n v="2465"/>
    <s v="Tablet"/>
    <s v="35-44"/>
    <s v="Late Night"/>
  </r>
  <r>
    <x v="702"/>
    <s v="Sarah"/>
    <s v="7/24/2024"/>
    <s v="12/9/2024"/>
    <n v="15.99"/>
    <n v="198"/>
    <s v="Sci-Fi"/>
    <n v="5"/>
    <n v="5"/>
    <b v="1"/>
    <n v="255"/>
    <n v="183"/>
    <x v="1"/>
    <s v="Debit Card"/>
    <s v="French"/>
    <n v="92"/>
    <n v="4.9000000000000004"/>
    <b v="0"/>
    <s v="Active"/>
    <n v="4435"/>
    <s v="Tablet"/>
    <s v="18-24"/>
    <s v="Morning"/>
  </r>
  <r>
    <x v="703"/>
    <s v="Michael"/>
    <s v="7/9/2024"/>
    <s v="12/5/2024"/>
    <n v="11.99"/>
    <n v="280"/>
    <s v="Horror"/>
    <n v="1"/>
    <n v="1"/>
    <b v="1"/>
    <n v="702"/>
    <n v="58"/>
    <x v="6"/>
    <s v="PayPal"/>
    <s v="French"/>
    <n v="13"/>
    <n v="3.2"/>
    <b v="0"/>
    <s v="Active"/>
    <n v="4116"/>
    <s v="Smartphone"/>
    <s v="45-54"/>
    <s v="Afternoon"/>
  </r>
  <r>
    <x v="704"/>
    <s v="Caitlin"/>
    <s v="11/2/2024"/>
    <s v="11/28/2024"/>
    <n v="7.99"/>
    <n v="161"/>
    <s v="Comedy"/>
    <n v="2"/>
    <n v="5"/>
    <b v="0"/>
    <n v="151"/>
    <n v="109"/>
    <x v="2"/>
    <s v="Cryptocurrency"/>
    <s v="English"/>
    <n v="27"/>
    <n v="3.3"/>
    <b v="0"/>
    <s v="Active"/>
    <n v="944"/>
    <s v="Smart TV"/>
    <s v="35-44"/>
    <s v="Afternoon"/>
  </r>
  <r>
    <x v="705"/>
    <s v="Samantha"/>
    <s v="6/8/2024"/>
    <s v="11/27/2024"/>
    <n v="7.99"/>
    <n v="439"/>
    <s v="Action"/>
    <n v="2"/>
    <n v="2"/>
    <b v="1"/>
    <n v="421"/>
    <n v="138"/>
    <x v="3"/>
    <s v="Debit Card"/>
    <s v="Spanish"/>
    <n v="14"/>
    <n v="4.0999999999999996"/>
    <b v="0"/>
    <s v="Active"/>
    <n v="4219"/>
    <s v="Smart TV"/>
    <s v="35-44"/>
    <s v="Morning"/>
  </r>
  <r>
    <x v="706"/>
    <s v="Joseph"/>
    <s v="11/3/2023"/>
    <s v="12/2/2024"/>
    <n v="7.99"/>
    <n v="339"/>
    <s v="Romance"/>
    <n v="5"/>
    <n v="5"/>
    <b v="1"/>
    <n v="354"/>
    <n v="129"/>
    <x v="6"/>
    <s v="Cryptocurrency"/>
    <s v="French"/>
    <n v="14"/>
    <n v="3.9"/>
    <b v="0"/>
    <s v="Active"/>
    <n v="4311"/>
    <s v="Desktop"/>
    <s v="45-54"/>
    <s v="Late Night"/>
  </r>
  <r>
    <x v="707"/>
    <s v="Joshua"/>
    <s v="10/15/2024"/>
    <s v="11/28/2024"/>
    <n v="11.99"/>
    <n v="52"/>
    <s v="Action"/>
    <n v="4"/>
    <n v="4"/>
    <b v="0"/>
    <n v="377"/>
    <n v="135"/>
    <x v="2"/>
    <s v="Credit Card"/>
    <s v="Spanish"/>
    <n v="90"/>
    <n v="4.0999999999999996"/>
    <b v="1"/>
    <s v="Active"/>
    <n v="1972"/>
    <s v="Smart TV"/>
    <s v="25-34"/>
    <s v="Evening"/>
  </r>
  <r>
    <x v="708"/>
    <s v="Ashley"/>
    <s v="5/8/2024"/>
    <s v="12/16/2024"/>
    <n v="15.99"/>
    <n v="297"/>
    <s v="Comedy"/>
    <n v="5"/>
    <n v="3"/>
    <b v="0"/>
    <n v="796"/>
    <n v="200"/>
    <x v="6"/>
    <s v="Cryptocurrency"/>
    <s v="French"/>
    <n v="36"/>
    <n v="3.1"/>
    <b v="1"/>
    <s v="Active"/>
    <n v="2132"/>
    <s v="Smartphone"/>
    <s v="55+"/>
    <s v="Evening"/>
  </r>
  <r>
    <x v="709"/>
    <s v="Michael"/>
    <s v="1/8/2023"/>
    <s v="11/19/2024"/>
    <n v="15.99"/>
    <n v="40"/>
    <s v="Documentary"/>
    <n v="5"/>
    <n v="1"/>
    <b v="1"/>
    <n v="841"/>
    <n v="179"/>
    <x v="4"/>
    <s v="PayPal"/>
    <s v="German"/>
    <n v="59"/>
    <n v="3.5"/>
    <b v="1"/>
    <s v="Active"/>
    <n v="2370"/>
    <s v="Smart TV"/>
    <s v="55+"/>
    <s v="Afternoon"/>
  </r>
  <r>
    <x v="710"/>
    <s v="Erin"/>
    <s v="2/7/2024"/>
    <s v="12/11/2024"/>
    <n v="15.99"/>
    <n v="379"/>
    <s v="Action"/>
    <n v="2"/>
    <n v="1"/>
    <b v="1"/>
    <n v="885"/>
    <n v="110"/>
    <x v="2"/>
    <s v="Debit Card"/>
    <s v="Spanish"/>
    <n v="43"/>
    <n v="4.2"/>
    <b v="1"/>
    <s v="Active"/>
    <n v="1312"/>
    <s v="Smart TV"/>
    <s v="55+"/>
    <s v="Evening"/>
  </r>
  <r>
    <x v="711"/>
    <s v="Jason"/>
    <s v="4/13/2024"/>
    <s v="11/24/2024"/>
    <n v="15.99"/>
    <n v="82"/>
    <s v="Horror"/>
    <n v="2"/>
    <n v="3"/>
    <b v="0"/>
    <n v="999"/>
    <n v="190"/>
    <x v="6"/>
    <s v="PayPal"/>
    <s v="Spanish"/>
    <n v="57"/>
    <n v="3.1"/>
    <b v="1"/>
    <s v="Active"/>
    <n v="4920"/>
    <s v="Tablet"/>
    <s v="35-44"/>
    <s v="Afternoon"/>
  </r>
  <r>
    <x v="712"/>
    <s v="Grace"/>
    <s v="3/2/2023"/>
    <s v="11/23/2024"/>
    <n v="11.99"/>
    <n v="192"/>
    <s v="Action"/>
    <n v="3"/>
    <n v="3"/>
    <b v="0"/>
    <n v="585"/>
    <n v="82"/>
    <x v="5"/>
    <s v="Cryptocurrency"/>
    <s v="Hindi"/>
    <n v="59"/>
    <n v="4.0999999999999996"/>
    <b v="1"/>
    <s v="Active"/>
    <n v="2897"/>
    <s v="Smart TV"/>
    <s v="45-54"/>
    <s v="Morning"/>
  </r>
  <r>
    <x v="713"/>
    <s v="Jennifer"/>
    <s v="10/19/2024"/>
    <s v="11/29/2024"/>
    <n v="15.99"/>
    <n v="286"/>
    <s v="Drama"/>
    <n v="5"/>
    <n v="2"/>
    <b v="0"/>
    <n v="617"/>
    <n v="89"/>
    <x v="1"/>
    <s v="PayPal"/>
    <s v="German"/>
    <n v="64"/>
    <n v="3.2"/>
    <b v="1"/>
    <s v="Active"/>
    <n v="1275"/>
    <s v="Smartphone"/>
    <s v="45-54"/>
    <s v="Afternoon"/>
  </r>
  <r>
    <x v="714"/>
    <s v="Timothy"/>
    <s v="4/7/2024"/>
    <s v="12/11/2024"/>
    <n v="11.99"/>
    <n v="452"/>
    <s v="Horror"/>
    <n v="2"/>
    <n v="6"/>
    <b v="0"/>
    <n v="196"/>
    <n v="132"/>
    <x v="6"/>
    <s v="Cryptocurrency"/>
    <s v="Spanish"/>
    <n v="84"/>
    <n v="3.7"/>
    <b v="1"/>
    <s v="Active"/>
    <n v="340"/>
    <s v="Tablet"/>
    <s v="18-24"/>
    <s v="Evening"/>
  </r>
  <r>
    <x v="715"/>
    <s v="Ann"/>
    <s v="3/3/2023"/>
    <s v="11/27/2024"/>
    <n v="7.99"/>
    <n v="417"/>
    <s v="Horror"/>
    <n v="4"/>
    <n v="5"/>
    <b v="0"/>
    <n v="792"/>
    <n v="187"/>
    <x v="6"/>
    <s v="Cryptocurrency"/>
    <s v="English"/>
    <n v="5"/>
    <n v="4.5999999999999996"/>
    <b v="1"/>
    <s v="Active"/>
    <n v="444"/>
    <s v="Smart TV"/>
    <s v="25-34"/>
    <s v="Afternoon"/>
  </r>
  <r>
    <x v="716"/>
    <s v="Angela"/>
    <s v="9/22/2023"/>
    <s v="12/13/2024"/>
    <n v="15.99"/>
    <n v="371"/>
    <s v="Comedy"/>
    <n v="1"/>
    <n v="5"/>
    <b v="1"/>
    <n v="466"/>
    <n v="176"/>
    <x v="1"/>
    <s v="Cryptocurrency"/>
    <s v="Hindi"/>
    <n v="73"/>
    <n v="4.9000000000000004"/>
    <b v="0"/>
    <s v="Active"/>
    <n v="292"/>
    <s v="Desktop"/>
    <s v="25-34"/>
    <s v="Morning"/>
  </r>
  <r>
    <x v="717"/>
    <s v="Matthew"/>
    <s v="11/9/2023"/>
    <s v="12/12/2024"/>
    <n v="15.99"/>
    <n v="110"/>
    <s v="Horror"/>
    <n v="2"/>
    <n v="5"/>
    <b v="1"/>
    <n v="684"/>
    <n v="32"/>
    <x v="2"/>
    <s v="PayPal"/>
    <s v="French"/>
    <n v="68"/>
    <n v="4"/>
    <b v="0"/>
    <s v="Active"/>
    <n v="53"/>
    <s v="Laptop"/>
    <s v="25-34"/>
    <s v="Late Night"/>
  </r>
  <r>
    <x v="718"/>
    <s v="Rachel"/>
    <s v="6/24/2023"/>
    <s v="12/2/2024"/>
    <n v="15.99"/>
    <n v="274"/>
    <s v="Horror"/>
    <n v="2"/>
    <n v="1"/>
    <b v="1"/>
    <n v="155"/>
    <n v="94"/>
    <x v="2"/>
    <s v="Debit Card"/>
    <s v="German"/>
    <n v="96"/>
    <n v="3.5"/>
    <b v="0"/>
    <s v="Active"/>
    <n v="1638"/>
    <s v="Desktop"/>
    <s v="35-44"/>
    <s v="Evening"/>
  </r>
  <r>
    <x v="719"/>
    <s v="Tammy"/>
    <s v="3/15/2024"/>
    <s v="11/25/2024"/>
    <n v="15.99"/>
    <n v="412"/>
    <s v="Sci-Fi"/>
    <n v="2"/>
    <n v="5"/>
    <b v="1"/>
    <n v="450"/>
    <n v="147"/>
    <x v="4"/>
    <s v="Debit Card"/>
    <s v="Hindi"/>
    <n v="11"/>
    <n v="4.4000000000000004"/>
    <b v="1"/>
    <s v="Active"/>
    <n v="3542"/>
    <s v="Tablet"/>
    <s v="25-34"/>
    <s v="Late Night"/>
  </r>
  <r>
    <x v="720"/>
    <s v="Amy"/>
    <s v="2/10/2023"/>
    <s v="11/29/2024"/>
    <n v="11.99"/>
    <n v="341"/>
    <s v="Romance"/>
    <n v="4"/>
    <n v="1"/>
    <b v="1"/>
    <n v="744"/>
    <n v="146"/>
    <x v="4"/>
    <s v="PayPal"/>
    <s v="English"/>
    <n v="75"/>
    <n v="4.4000000000000004"/>
    <b v="0"/>
    <s v="Active"/>
    <n v="4935"/>
    <s v="Smart TV"/>
    <s v="35-44"/>
    <s v="Morning"/>
  </r>
  <r>
    <x v="721"/>
    <s v="Desiree"/>
    <s v="11/13/2024"/>
    <s v="12/15/2024"/>
    <n v="11.99"/>
    <n v="388"/>
    <s v="Romance"/>
    <n v="3"/>
    <n v="6"/>
    <b v="0"/>
    <n v="51"/>
    <n v="27"/>
    <x v="1"/>
    <s v="Debit Card"/>
    <s v="German"/>
    <n v="66"/>
    <n v="3.2"/>
    <b v="1"/>
    <s v="Active"/>
    <n v="1216"/>
    <s v="Laptop"/>
    <s v="55+"/>
    <s v="Afternoon"/>
  </r>
  <r>
    <x v="722"/>
    <s v="Erika"/>
    <s v="2/7/2023"/>
    <s v="11/19/2024"/>
    <n v="15.99"/>
    <n v="446"/>
    <s v="Sci-Fi"/>
    <n v="1"/>
    <n v="4"/>
    <b v="1"/>
    <n v="897"/>
    <n v="19"/>
    <x v="5"/>
    <s v="PayPal"/>
    <s v="English"/>
    <n v="14"/>
    <n v="3.5"/>
    <b v="1"/>
    <s v="Active"/>
    <n v="4409"/>
    <s v="Desktop"/>
    <s v="25-34"/>
    <s v="Late Night"/>
  </r>
  <r>
    <x v="723"/>
    <s v="Laurie"/>
    <s v="1/1/2024"/>
    <s v="12/17/2024"/>
    <n v="15.99"/>
    <n v="223"/>
    <s v="Action"/>
    <n v="5"/>
    <n v="3"/>
    <b v="1"/>
    <n v="499"/>
    <n v="124"/>
    <x v="1"/>
    <s v="PayPal"/>
    <s v="German"/>
    <n v="78"/>
    <n v="4.7"/>
    <b v="1"/>
    <s v="Active"/>
    <n v="2853"/>
    <s v="Laptop"/>
    <s v="45-54"/>
    <s v="Morning"/>
  </r>
  <r>
    <x v="724"/>
    <s v="Melvin"/>
    <s v="1/1/2024"/>
    <s v="12/16/2024"/>
    <n v="15.99"/>
    <n v="417"/>
    <s v="Sci-Fi"/>
    <n v="5"/>
    <n v="4"/>
    <b v="0"/>
    <n v="179"/>
    <n v="29"/>
    <x v="1"/>
    <s v="Credit Card"/>
    <s v="Mandarin"/>
    <n v="84"/>
    <n v="4.5"/>
    <b v="0"/>
    <s v="Active"/>
    <n v="1252"/>
    <s v="Smart TV"/>
    <s v="35-44"/>
    <s v="Evening"/>
  </r>
  <r>
    <x v="725"/>
    <s v="Jose"/>
    <s v="12/16/2023"/>
    <s v="11/20/2024"/>
    <n v="11.99"/>
    <n v="390"/>
    <s v="Romance"/>
    <n v="5"/>
    <n v="1"/>
    <b v="1"/>
    <n v="889"/>
    <n v="145"/>
    <x v="0"/>
    <s v="PayPal"/>
    <s v="Hindi"/>
    <n v="60"/>
    <n v="4.5"/>
    <b v="1"/>
    <s v="Active"/>
    <n v="3027"/>
    <s v="Smart TV"/>
    <s v="55+"/>
    <s v="Late Night"/>
  </r>
  <r>
    <x v="726"/>
    <s v="John"/>
    <s v="3/22/2023"/>
    <s v="12/2/2024"/>
    <n v="15.99"/>
    <n v="33"/>
    <s v="Comedy"/>
    <n v="4"/>
    <n v="2"/>
    <b v="0"/>
    <n v="191"/>
    <n v="25"/>
    <x v="2"/>
    <s v="Credit Card"/>
    <s v="German"/>
    <n v="44"/>
    <n v="4.5"/>
    <b v="1"/>
    <s v="Active"/>
    <n v="1228"/>
    <s v="Laptop"/>
    <s v="45-54"/>
    <s v="Evening"/>
  </r>
  <r>
    <x v="727"/>
    <s v="Cynthia"/>
    <s v="10/29/2024"/>
    <s v="12/5/2024"/>
    <n v="11.99"/>
    <n v="302"/>
    <s v="Action"/>
    <n v="5"/>
    <n v="5"/>
    <b v="1"/>
    <n v="42"/>
    <n v="196"/>
    <x v="3"/>
    <s v="Credit Card"/>
    <s v="Hindi"/>
    <n v="74"/>
    <n v="4.5999999999999996"/>
    <b v="0"/>
    <s v="Active"/>
    <n v="3616"/>
    <s v="Desktop"/>
    <s v="18-24"/>
    <s v="Evening"/>
  </r>
  <r>
    <x v="728"/>
    <s v="Kurt"/>
    <s v="12/11/2024"/>
    <s v="11/27/2024"/>
    <n v="15.99"/>
    <n v="121"/>
    <s v="Horror"/>
    <n v="4"/>
    <n v="5"/>
    <b v="1"/>
    <n v="53"/>
    <n v="77"/>
    <x v="4"/>
    <s v="PayPal"/>
    <s v="Hindi"/>
    <n v="54"/>
    <n v="3.1"/>
    <b v="1"/>
    <s v="Active"/>
    <n v="3913"/>
    <s v="Laptop"/>
    <s v="35-44"/>
    <s v="Morning"/>
  </r>
  <r>
    <x v="729"/>
    <s v="Mary"/>
    <s v="2/8/2023"/>
    <s v="11/21/2024"/>
    <n v="7.99"/>
    <n v="112"/>
    <s v="Horror"/>
    <n v="5"/>
    <n v="6"/>
    <b v="0"/>
    <n v="535"/>
    <n v="43"/>
    <x v="2"/>
    <s v="Cryptocurrency"/>
    <s v="English"/>
    <n v="89"/>
    <n v="3.1"/>
    <b v="1"/>
    <s v="Active"/>
    <n v="775"/>
    <s v="Desktop"/>
    <s v="18-24"/>
    <s v="Evening"/>
  </r>
  <r>
    <x v="730"/>
    <s v="David"/>
    <s v="6/30/2023"/>
    <s v="12/5/2024"/>
    <n v="15.99"/>
    <n v="375"/>
    <s v="Romance"/>
    <n v="3"/>
    <n v="6"/>
    <b v="0"/>
    <n v="416"/>
    <n v="79"/>
    <x v="6"/>
    <s v="PayPal"/>
    <s v="Hindi"/>
    <n v="33"/>
    <n v="3.2"/>
    <b v="1"/>
    <s v="Active"/>
    <n v="2536"/>
    <s v="Desktop"/>
    <s v="55+"/>
    <s v="Evening"/>
  </r>
  <r>
    <x v="731"/>
    <s v="Melissa"/>
    <s v="9/17/2024"/>
    <s v="12/1/2024"/>
    <n v="11.99"/>
    <n v="97"/>
    <s v="Comedy"/>
    <n v="3"/>
    <n v="2"/>
    <b v="0"/>
    <n v="287"/>
    <n v="39"/>
    <x v="6"/>
    <s v="PayPal"/>
    <s v="English"/>
    <n v="9"/>
    <n v="4.9000000000000004"/>
    <b v="0"/>
    <s v="Active"/>
    <n v="2331"/>
    <s v="Laptop"/>
    <s v="25-34"/>
    <s v="Evening"/>
  </r>
  <r>
    <x v="732"/>
    <s v="Glenda"/>
    <s v="6/8/2024"/>
    <s v="12/4/2024"/>
    <n v="15.99"/>
    <n v="306"/>
    <s v="Documentary"/>
    <n v="4"/>
    <n v="5"/>
    <b v="0"/>
    <n v="651"/>
    <n v="60"/>
    <x v="5"/>
    <s v="Cryptocurrency"/>
    <s v="Mandarin"/>
    <n v="86"/>
    <n v="3.1"/>
    <b v="0"/>
    <s v="Active"/>
    <n v="2953"/>
    <s v="Desktop"/>
    <s v="55+"/>
    <s v="Afternoon"/>
  </r>
  <r>
    <x v="733"/>
    <s v="Melvin"/>
    <s v="7/25/2024"/>
    <s v="11/21/2024"/>
    <n v="11.99"/>
    <n v="136"/>
    <s v="Horror"/>
    <n v="5"/>
    <n v="2"/>
    <b v="1"/>
    <n v="821"/>
    <n v="174"/>
    <x v="6"/>
    <s v="Credit Card"/>
    <s v="German"/>
    <n v="92"/>
    <n v="3.6"/>
    <b v="1"/>
    <s v="Active"/>
    <n v="868"/>
    <s v="Desktop"/>
    <s v="45-54"/>
    <s v="Afternoon"/>
  </r>
  <r>
    <x v="734"/>
    <s v="Brandon"/>
    <s v="5/12/2023"/>
    <s v="11/26/2024"/>
    <n v="7.99"/>
    <n v="12"/>
    <s v="Comedy"/>
    <n v="2"/>
    <n v="3"/>
    <b v="1"/>
    <n v="396"/>
    <n v="22"/>
    <x v="4"/>
    <s v="Cryptocurrency"/>
    <s v="Hindi"/>
    <n v="70"/>
    <n v="3.5"/>
    <b v="1"/>
    <s v="Active"/>
    <n v="4808"/>
    <s v="Tablet"/>
    <s v="45-54"/>
    <s v="Late Night"/>
  </r>
  <r>
    <x v="735"/>
    <s v="Duane"/>
    <s v="1/25/2024"/>
    <s v="12/5/2024"/>
    <n v="15.99"/>
    <n v="379"/>
    <s v="Documentary"/>
    <n v="4"/>
    <n v="5"/>
    <b v="1"/>
    <n v="726"/>
    <n v="103"/>
    <x v="5"/>
    <s v="PayPal"/>
    <s v="Mandarin"/>
    <n v="39"/>
    <n v="3.5"/>
    <b v="1"/>
    <s v="Active"/>
    <n v="4177"/>
    <s v="Desktop"/>
    <s v="18-24"/>
    <s v="Late Night"/>
  </r>
  <r>
    <x v="736"/>
    <s v="Laurie"/>
    <s v="11/4/2023"/>
    <s v="12/18/2024"/>
    <n v="15.99"/>
    <n v="205"/>
    <s v="Horror"/>
    <n v="3"/>
    <n v="2"/>
    <b v="1"/>
    <n v="420"/>
    <n v="24"/>
    <x v="6"/>
    <s v="Debit Card"/>
    <s v="Spanish"/>
    <n v="61"/>
    <n v="4.8"/>
    <b v="0"/>
    <s v="Active"/>
    <n v="564"/>
    <s v="Desktop"/>
    <s v="45-54"/>
    <s v="Afternoon"/>
  </r>
  <r>
    <x v="737"/>
    <s v="Cody"/>
    <s v="9/7/2023"/>
    <s v="11/25/2024"/>
    <n v="15.99"/>
    <n v="335"/>
    <s v="Action"/>
    <n v="3"/>
    <n v="6"/>
    <b v="1"/>
    <n v="75"/>
    <n v="177"/>
    <x v="2"/>
    <s v="PayPal"/>
    <s v="Hindi"/>
    <n v="73"/>
    <n v="3.9"/>
    <b v="1"/>
    <s v="Active"/>
    <n v="1702"/>
    <s v="Desktop"/>
    <s v="18-24"/>
    <s v="Evening"/>
  </r>
  <r>
    <x v="738"/>
    <s v="Valerie"/>
    <s v="5/25/2024"/>
    <s v="11/22/2024"/>
    <n v="15.99"/>
    <n v="449"/>
    <s v="Horror"/>
    <n v="5"/>
    <n v="6"/>
    <b v="0"/>
    <n v="683"/>
    <n v="85"/>
    <x v="5"/>
    <s v="Debit Card"/>
    <s v="Mandarin"/>
    <n v="25"/>
    <n v="4.2"/>
    <b v="1"/>
    <s v="Active"/>
    <n v="249"/>
    <s v="Laptop"/>
    <s v="25-34"/>
    <s v="Afternoon"/>
  </r>
  <r>
    <x v="739"/>
    <s v="Jennifer"/>
    <s v="4/10/2023"/>
    <s v="12/7/2024"/>
    <n v="7.99"/>
    <n v="453"/>
    <s v="Documentary"/>
    <n v="1"/>
    <n v="5"/>
    <b v="1"/>
    <n v="487"/>
    <n v="128"/>
    <x v="3"/>
    <s v="Cryptocurrency"/>
    <s v="Mandarin"/>
    <n v="41"/>
    <n v="4.5"/>
    <b v="1"/>
    <s v="Active"/>
    <n v="30"/>
    <s v="Smartphone"/>
    <s v="18-24"/>
    <s v="Evening"/>
  </r>
  <r>
    <x v="740"/>
    <s v="Tanya"/>
    <s v="10/25/2024"/>
    <s v="11/21/2024"/>
    <n v="7.99"/>
    <n v="252"/>
    <s v="Action"/>
    <n v="1"/>
    <n v="1"/>
    <b v="1"/>
    <n v="968"/>
    <n v="197"/>
    <x v="3"/>
    <s v="Debit Card"/>
    <s v="Hindi"/>
    <n v="46"/>
    <n v="4"/>
    <b v="0"/>
    <s v="Active"/>
    <n v="3842"/>
    <s v="Tablet"/>
    <s v="18-24"/>
    <s v="Afternoon"/>
  </r>
  <r>
    <x v="741"/>
    <s v="Daniel"/>
    <s v="10/30/2024"/>
    <s v="11/25/2024"/>
    <n v="11.99"/>
    <n v="379"/>
    <s v="Horror"/>
    <n v="2"/>
    <n v="1"/>
    <b v="1"/>
    <n v="632"/>
    <n v="82"/>
    <x v="0"/>
    <s v="Credit Card"/>
    <s v="Spanish"/>
    <n v="29"/>
    <n v="3.2"/>
    <b v="1"/>
    <s v="Active"/>
    <n v="1299"/>
    <s v="Desktop"/>
    <s v="25-34"/>
    <s v="Afternoon"/>
  </r>
  <r>
    <x v="742"/>
    <s v="Troy"/>
    <s v="2/17/2024"/>
    <s v="12/1/2024"/>
    <n v="7.99"/>
    <n v="280"/>
    <s v="Romance"/>
    <n v="3"/>
    <n v="1"/>
    <b v="0"/>
    <n v="188"/>
    <n v="103"/>
    <x v="5"/>
    <s v="Cryptocurrency"/>
    <s v="English"/>
    <n v="80"/>
    <n v="4.8"/>
    <b v="0"/>
    <s v="Active"/>
    <n v="2346"/>
    <s v="Smart TV"/>
    <s v="55+"/>
    <s v="Morning"/>
  </r>
  <r>
    <x v="743"/>
    <s v="Emily"/>
    <s v="4/6/2024"/>
    <s v="11/24/2024"/>
    <n v="7.99"/>
    <n v="187"/>
    <s v="Horror"/>
    <n v="3"/>
    <n v="3"/>
    <b v="0"/>
    <n v="987"/>
    <n v="166"/>
    <x v="4"/>
    <s v="PayPal"/>
    <s v="Spanish"/>
    <n v="24"/>
    <n v="4.7"/>
    <b v="0"/>
    <s v="Active"/>
    <n v="215"/>
    <s v="Desktop"/>
    <s v="55+"/>
    <s v="Evening"/>
  </r>
  <r>
    <x v="744"/>
    <s v="Elizabeth"/>
    <s v="9/23/2023"/>
    <s v="12/2/2024"/>
    <n v="7.99"/>
    <n v="373"/>
    <s v="Action"/>
    <n v="2"/>
    <n v="1"/>
    <b v="1"/>
    <n v="925"/>
    <n v="12"/>
    <x v="2"/>
    <s v="PayPal"/>
    <s v="Hindi"/>
    <n v="22"/>
    <n v="4.2"/>
    <b v="1"/>
    <s v="Active"/>
    <n v="3062"/>
    <s v="Laptop"/>
    <s v="35-44"/>
    <s v="Morning"/>
  </r>
  <r>
    <x v="745"/>
    <s v="Brian"/>
    <s v="5/28/2023"/>
    <s v="12/15/2024"/>
    <n v="15.99"/>
    <n v="482"/>
    <s v="Action"/>
    <n v="2"/>
    <n v="5"/>
    <b v="1"/>
    <n v="838"/>
    <n v="159"/>
    <x v="1"/>
    <s v="Debit Card"/>
    <s v="French"/>
    <n v="39"/>
    <n v="4.8"/>
    <b v="0"/>
    <s v="Active"/>
    <n v="2978"/>
    <s v="Tablet"/>
    <s v="45-54"/>
    <s v="Morning"/>
  </r>
  <r>
    <x v="746"/>
    <s v="Claire"/>
    <s v="11/15/2023"/>
    <s v="12/11/2024"/>
    <n v="11.99"/>
    <n v="360"/>
    <s v="Sci-Fi"/>
    <n v="3"/>
    <n v="4"/>
    <b v="0"/>
    <n v="295"/>
    <n v="55"/>
    <x v="1"/>
    <s v="Credit Card"/>
    <s v="Mandarin"/>
    <n v="31"/>
    <n v="3.7"/>
    <b v="0"/>
    <s v="Active"/>
    <n v="1984"/>
    <s v="Tablet"/>
    <s v="25-34"/>
    <s v="Evening"/>
  </r>
  <r>
    <x v="747"/>
    <s v="Samuel"/>
    <s v="1/16/2023"/>
    <s v="12/14/2024"/>
    <n v="15.99"/>
    <n v="463"/>
    <s v="Comedy"/>
    <n v="2"/>
    <n v="1"/>
    <b v="0"/>
    <n v="844"/>
    <n v="98"/>
    <x v="2"/>
    <s v="Cryptocurrency"/>
    <s v="English"/>
    <n v="15"/>
    <n v="3.6"/>
    <b v="1"/>
    <s v="Active"/>
    <n v="945"/>
    <s v="Smartphone"/>
    <s v="55+"/>
    <s v="Afternoon"/>
  </r>
  <r>
    <x v="748"/>
    <s v="Caroline"/>
    <s v="1/2/2023"/>
    <s v="12/2/2024"/>
    <n v="15.99"/>
    <n v="13"/>
    <s v="Romance"/>
    <n v="3"/>
    <n v="5"/>
    <b v="0"/>
    <n v="378"/>
    <n v="123"/>
    <x v="3"/>
    <s v="Credit Card"/>
    <s v="German"/>
    <n v="3"/>
    <n v="4.2"/>
    <b v="0"/>
    <s v="Active"/>
    <n v="4134"/>
    <s v="Desktop"/>
    <s v="25-34"/>
    <s v="Late Night"/>
  </r>
  <r>
    <x v="749"/>
    <s v="Benjamin"/>
    <s v="2/7/2023"/>
    <s v="12/16/2024"/>
    <n v="7.99"/>
    <n v="129"/>
    <s v="Documentary"/>
    <n v="4"/>
    <n v="5"/>
    <b v="0"/>
    <n v="439"/>
    <n v="10"/>
    <x v="2"/>
    <s v="Credit Card"/>
    <s v="French"/>
    <n v="11"/>
    <n v="3.7"/>
    <b v="0"/>
    <s v="Active"/>
    <n v="3741"/>
    <s v="Tablet"/>
    <s v="35-44"/>
    <s v="Morning"/>
  </r>
  <r>
    <x v="750"/>
    <s v="Matthew"/>
    <s v="5/2/2024"/>
    <s v="11/23/2024"/>
    <n v="7.99"/>
    <n v="290"/>
    <s v="Drama"/>
    <n v="5"/>
    <n v="5"/>
    <b v="0"/>
    <n v="84"/>
    <n v="52"/>
    <x v="1"/>
    <s v="Debit Card"/>
    <s v="Hindi"/>
    <n v="91"/>
    <n v="3.1"/>
    <b v="1"/>
    <s v="Active"/>
    <n v="1408"/>
    <s v="Desktop"/>
    <s v="45-54"/>
    <s v="Afternoon"/>
  </r>
  <r>
    <x v="751"/>
    <s v="Yolanda"/>
    <s v="9/2/2024"/>
    <s v="11/25/2024"/>
    <n v="7.99"/>
    <n v="50"/>
    <s v="Action"/>
    <n v="2"/>
    <n v="3"/>
    <b v="1"/>
    <n v="502"/>
    <n v="5"/>
    <x v="3"/>
    <s v="Debit Card"/>
    <s v="Hindi"/>
    <n v="96"/>
    <n v="4.4000000000000004"/>
    <b v="1"/>
    <s v="Active"/>
    <n v="1917"/>
    <s v="Tablet"/>
    <s v="55+"/>
    <s v="Afternoon"/>
  </r>
  <r>
    <x v="752"/>
    <s v="Amber"/>
    <s v="11/6/2024"/>
    <s v="12/6/2024"/>
    <n v="15.99"/>
    <n v="241"/>
    <s v="Romance"/>
    <n v="3"/>
    <n v="2"/>
    <b v="1"/>
    <n v="549"/>
    <n v="158"/>
    <x v="3"/>
    <s v="Debit Card"/>
    <s v="Mandarin"/>
    <n v="96"/>
    <n v="3.1"/>
    <b v="1"/>
    <s v="Active"/>
    <n v="1986"/>
    <s v="Smartphone"/>
    <s v="25-34"/>
    <s v="Morning"/>
  </r>
  <r>
    <x v="753"/>
    <s v="William"/>
    <s v="1/26/2024"/>
    <s v="11/28/2024"/>
    <n v="7.99"/>
    <n v="383"/>
    <s v="Horror"/>
    <n v="3"/>
    <n v="2"/>
    <b v="1"/>
    <n v="699"/>
    <n v="174"/>
    <x v="6"/>
    <s v="Credit Card"/>
    <s v="French"/>
    <n v="13"/>
    <n v="3.8"/>
    <b v="1"/>
    <s v="Active"/>
    <n v="3254"/>
    <s v="Smartphone"/>
    <s v="18-24"/>
    <s v="Afternoon"/>
  </r>
  <r>
    <x v="754"/>
    <s v="Dawn"/>
    <s v="11/16/2024"/>
    <s v="11/29/2024"/>
    <n v="7.99"/>
    <n v="384"/>
    <s v="Sci-Fi"/>
    <n v="5"/>
    <n v="1"/>
    <b v="0"/>
    <n v="423"/>
    <n v="110"/>
    <x v="6"/>
    <s v="Credit Card"/>
    <s v="Mandarin"/>
    <n v="61"/>
    <n v="4.7"/>
    <b v="1"/>
    <s v="Active"/>
    <n v="3648"/>
    <s v="Smartphone"/>
    <s v="45-54"/>
    <s v="Morning"/>
  </r>
  <r>
    <x v="755"/>
    <s v="Matthew"/>
    <s v="2/17/2023"/>
    <s v="12/4/2024"/>
    <n v="7.99"/>
    <n v="302"/>
    <s v="Horror"/>
    <n v="1"/>
    <n v="1"/>
    <b v="1"/>
    <n v="964"/>
    <n v="165"/>
    <x v="6"/>
    <s v="Cryptocurrency"/>
    <s v="English"/>
    <n v="47"/>
    <n v="4.4000000000000004"/>
    <b v="0"/>
    <s v="Active"/>
    <n v="3552"/>
    <s v="Smart TV"/>
    <s v="55+"/>
    <s v="Evening"/>
  </r>
  <r>
    <x v="756"/>
    <s v="Jose"/>
    <s v="2/19/2024"/>
    <s v="12/5/2024"/>
    <n v="15.99"/>
    <n v="24"/>
    <s v="Sci-Fi"/>
    <n v="2"/>
    <n v="1"/>
    <b v="0"/>
    <n v="742"/>
    <n v="150"/>
    <x v="0"/>
    <s v="Credit Card"/>
    <s v="French"/>
    <n v="57"/>
    <n v="3"/>
    <b v="0"/>
    <s v="Active"/>
    <n v="150"/>
    <s v="Smart TV"/>
    <s v="18-24"/>
    <s v="Morning"/>
  </r>
  <r>
    <x v="757"/>
    <s v="Peter"/>
    <s v="5/18/2024"/>
    <s v="11/20/2024"/>
    <n v="11.99"/>
    <n v="416"/>
    <s v="Romance"/>
    <n v="3"/>
    <n v="5"/>
    <b v="0"/>
    <n v="97"/>
    <n v="172"/>
    <x v="0"/>
    <s v="Credit Card"/>
    <s v="Spanish"/>
    <n v="89"/>
    <n v="4.3"/>
    <b v="1"/>
    <s v="Active"/>
    <n v="786"/>
    <s v="Smart TV"/>
    <s v="18-24"/>
    <s v="Afternoon"/>
  </r>
  <r>
    <x v="758"/>
    <s v="Sandra"/>
    <s v="9/10/2023"/>
    <s v="12/9/2024"/>
    <n v="15.99"/>
    <n v="272"/>
    <s v="Comedy"/>
    <n v="5"/>
    <n v="1"/>
    <b v="1"/>
    <n v="735"/>
    <n v="74"/>
    <x v="5"/>
    <s v="Credit Card"/>
    <s v="English"/>
    <n v="90"/>
    <n v="3.8"/>
    <b v="1"/>
    <s v="Active"/>
    <n v="1808"/>
    <s v="Tablet"/>
    <s v="25-34"/>
    <s v="Late Night"/>
  </r>
  <r>
    <x v="759"/>
    <s v="Dawn"/>
    <s v="5/23/2024"/>
    <s v="12/1/2024"/>
    <n v="15.99"/>
    <n v="294"/>
    <s v="Drama"/>
    <n v="3"/>
    <n v="6"/>
    <b v="0"/>
    <n v="709"/>
    <n v="181"/>
    <x v="5"/>
    <s v="Cryptocurrency"/>
    <s v="Spanish"/>
    <n v="39"/>
    <n v="3.2"/>
    <b v="1"/>
    <s v="Active"/>
    <n v="3091"/>
    <s v="Laptop"/>
    <s v="45-54"/>
    <s v="Evening"/>
  </r>
  <r>
    <x v="760"/>
    <s v="John"/>
    <s v="9/13/2023"/>
    <s v="12/11/2024"/>
    <n v="15.99"/>
    <n v="18"/>
    <s v="Documentary"/>
    <n v="4"/>
    <n v="2"/>
    <b v="0"/>
    <n v="882"/>
    <n v="1"/>
    <x v="6"/>
    <s v="Credit Card"/>
    <s v="Spanish"/>
    <n v="100"/>
    <n v="4.7"/>
    <b v="1"/>
    <s v="Active"/>
    <n v="3697"/>
    <s v="Desktop"/>
    <s v="25-34"/>
    <s v="Evening"/>
  </r>
  <r>
    <x v="761"/>
    <s v="Cynthia"/>
    <s v="7/14/2024"/>
    <s v="12/12/2024"/>
    <n v="15.99"/>
    <n v="409"/>
    <s v="Action"/>
    <n v="1"/>
    <n v="2"/>
    <b v="1"/>
    <n v="131"/>
    <n v="85"/>
    <x v="5"/>
    <s v="Cryptocurrency"/>
    <s v="French"/>
    <n v="95"/>
    <n v="4.3"/>
    <b v="1"/>
    <s v="Active"/>
    <n v="4835"/>
    <s v="Laptop"/>
    <s v="18-24"/>
    <s v="Afternoon"/>
  </r>
  <r>
    <x v="762"/>
    <s v="Mary"/>
    <s v="4/13/2024"/>
    <s v="11/29/2024"/>
    <n v="11.99"/>
    <n v="290"/>
    <s v="Romance"/>
    <n v="4"/>
    <n v="4"/>
    <b v="0"/>
    <n v="305"/>
    <n v="112"/>
    <x v="0"/>
    <s v="PayPal"/>
    <s v="Spanish"/>
    <n v="57"/>
    <n v="4.5"/>
    <b v="0"/>
    <s v="Active"/>
    <n v="2023"/>
    <s v="Desktop"/>
    <s v="45-54"/>
    <s v="Morning"/>
  </r>
  <r>
    <x v="763"/>
    <s v="Tiffany"/>
    <s v="10/10/2024"/>
    <s v="11/30/2024"/>
    <n v="15.99"/>
    <n v="102"/>
    <s v="Drama"/>
    <n v="5"/>
    <n v="3"/>
    <b v="0"/>
    <n v="456"/>
    <n v="52"/>
    <x v="5"/>
    <s v="Debit Card"/>
    <s v="French"/>
    <n v="32"/>
    <n v="4.9000000000000004"/>
    <b v="1"/>
    <s v="Active"/>
    <n v="1005"/>
    <s v="Tablet"/>
    <s v="25-34"/>
    <s v="Evening"/>
  </r>
  <r>
    <x v="764"/>
    <s v="Michael"/>
    <s v="9/21/2023"/>
    <s v="12/2/2024"/>
    <n v="15.99"/>
    <n v="119"/>
    <s v="Sci-Fi"/>
    <n v="2"/>
    <n v="1"/>
    <b v="1"/>
    <n v="385"/>
    <n v="82"/>
    <x v="4"/>
    <s v="Cryptocurrency"/>
    <s v="English"/>
    <n v="87"/>
    <n v="3.3"/>
    <b v="0"/>
    <s v="Active"/>
    <n v="876"/>
    <s v="Tablet"/>
    <s v="35-44"/>
    <s v="Afternoon"/>
  </r>
  <r>
    <x v="765"/>
    <s v="Caitlin"/>
    <s v="7/25/2023"/>
    <s v="12/18/2024"/>
    <n v="11.99"/>
    <n v="87"/>
    <s v="Action"/>
    <n v="3"/>
    <n v="6"/>
    <b v="1"/>
    <n v="213"/>
    <n v="98"/>
    <x v="1"/>
    <s v="Debit Card"/>
    <s v="Mandarin"/>
    <n v="84"/>
    <n v="4.7"/>
    <b v="0"/>
    <s v="Active"/>
    <n v="2089"/>
    <s v="Tablet"/>
    <s v="25-34"/>
    <s v="Afternoon"/>
  </r>
  <r>
    <x v="766"/>
    <s v="Charles"/>
    <s v="7/3/2023"/>
    <s v="11/30/2024"/>
    <n v="7.99"/>
    <n v="273"/>
    <s v="Drama"/>
    <n v="5"/>
    <n v="1"/>
    <b v="1"/>
    <n v="830"/>
    <n v="178"/>
    <x v="0"/>
    <s v="Cryptocurrency"/>
    <s v="French"/>
    <n v="37"/>
    <n v="3.7"/>
    <b v="1"/>
    <s v="Active"/>
    <n v="772"/>
    <s v="Smartphone"/>
    <s v="55+"/>
    <s v="Evening"/>
  </r>
  <r>
    <x v="767"/>
    <s v="Derek"/>
    <s v="6/3/2023"/>
    <s v="11/21/2024"/>
    <n v="15.99"/>
    <n v="281"/>
    <s v="Comedy"/>
    <n v="1"/>
    <n v="2"/>
    <b v="1"/>
    <n v="601"/>
    <n v="75"/>
    <x v="6"/>
    <s v="Credit Card"/>
    <s v="German"/>
    <n v="92"/>
    <n v="4.5"/>
    <b v="0"/>
    <s v="Active"/>
    <n v="373"/>
    <s v="Smart TV"/>
    <s v="45-54"/>
    <s v="Morning"/>
  </r>
  <r>
    <x v="768"/>
    <s v="Rebecca"/>
    <s v="1/12/2023"/>
    <s v="12/18/2024"/>
    <n v="7.99"/>
    <n v="115"/>
    <s v="Documentary"/>
    <n v="2"/>
    <n v="3"/>
    <b v="0"/>
    <n v="843"/>
    <n v="153"/>
    <x v="6"/>
    <s v="PayPal"/>
    <s v="Mandarin"/>
    <n v="6"/>
    <n v="3.3"/>
    <b v="1"/>
    <s v="Active"/>
    <n v="3425"/>
    <s v="Tablet"/>
    <s v="25-34"/>
    <s v="Morning"/>
  </r>
  <r>
    <x v="769"/>
    <s v="John"/>
    <s v="2/25/2023"/>
    <s v="12/13/2024"/>
    <n v="11.99"/>
    <n v="483"/>
    <s v="Horror"/>
    <n v="2"/>
    <n v="6"/>
    <b v="0"/>
    <n v="386"/>
    <n v="192"/>
    <x v="4"/>
    <s v="PayPal"/>
    <s v="French"/>
    <n v="95"/>
    <n v="4.5999999999999996"/>
    <b v="1"/>
    <s v="Active"/>
    <n v="4422"/>
    <s v="Desktop"/>
    <s v="55+"/>
    <s v="Late Night"/>
  </r>
  <r>
    <x v="770"/>
    <s v="Jordan"/>
    <s v="3/31/2024"/>
    <s v="12/11/2024"/>
    <n v="11.99"/>
    <n v="129"/>
    <s v="Drama"/>
    <n v="5"/>
    <n v="3"/>
    <b v="0"/>
    <n v="291"/>
    <n v="37"/>
    <x v="3"/>
    <s v="Credit Card"/>
    <s v="Mandarin"/>
    <n v="51"/>
    <n v="3.8"/>
    <b v="0"/>
    <s v="Active"/>
    <n v="4980"/>
    <s v="Tablet"/>
    <s v="25-34"/>
    <s v="Morning"/>
  </r>
  <r>
    <x v="771"/>
    <s v="Norman"/>
    <s v="10/3/2024"/>
    <s v="12/10/2024"/>
    <n v="11.99"/>
    <n v="292"/>
    <s v="Drama"/>
    <n v="4"/>
    <n v="3"/>
    <b v="0"/>
    <n v="198"/>
    <n v="195"/>
    <x v="1"/>
    <s v="Credit Card"/>
    <s v="English"/>
    <n v="55"/>
    <n v="4.9000000000000004"/>
    <b v="1"/>
    <s v="Active"/>
    <n v="1367"/>
    <s v="Tablet"/>
    <s v="35-44"/>
    <s v="Late Night"/>
  </r>
  <r>
    <x v="772"/>
    <s v="Lori"/>
    <s v="2/16/2023"/>
    <s v="12/10/2024"/>
    <n v="11.99"/>
    <n v="307"/>
    <s v="Horror"/>
    <n v="3"/>
    <n v="1"/>
    <b v="0"/>
    <n v="919"/>
    <n v="175"/>
    <x v="3"/>
    <s v="Debit Card"/>
    <s v="English"/>
    <n v="22"/>
    <n v="4"/>
    <b v="1"/>
    <s v="Active"/>
    <n v="2728"/>
    <s v="Desktop"/>
    <s v="35-44"/>
    <s v="Late Night"/>
  </r>
  <r>
    <x v="773"/>
    <s v="Katrina"/>
    <s v="11/5/2023"/>
    <s v="12/4/2024"/>
    <n v="15.99"/>
    <n v="306"/>
    <s v="Drama"/>
    <n v="5"/>
    <n v="6"/>
    <b v="1"/>
    <n v="483"/>
    <n v="5"/>
    <x v="2"/>
    <s v="Debit Card"/>
    <s v="Hindi"/>
    <n v="56"/>
    <n v="4.7"/>
    <b v="0"/>
    <s v="Active"/>
    <n v="1556"/>
    <s v="Tablet"/>
    <s v="35-44"/>
    <s v="Evening"/>
  </r>
  <r>
    <x v="774"/>
    <s v="Dawn"/>
    <s v="5/28/2023"/>
    <s v="12/14/2024"/>
    <n v="11.99"/>
    <n v="71"/>
    <s v="Sci-Fi"/>
    <n v="3"/>
    <n v="2"/>
    <b v="1"/>
    <n v="645"/>
    <n v="5"/>
    <x v="4"/>
    <s v="PayPal"/>
    <s v="Mandarin"/>
    <n v="66"/>
    <n v="3.9"/>
    <b v="0"/>
    <s v="Active"/>
    <n v="4566"/>
    <s v="Tablet"/>
    <s v="25-34"/>
    <s v="Late Night"/>
  </r>
  <r>
    <x v="775"/>
    <s v="Shannon"/>
    <s v="12/26/2023"/>
    <s v="12/8/2024"/>
    <n v="15.99"/>
    <n v="253"/>
    <s v="Sci-Fi"/>
    <n v="1"/>
    <n v="2"/>
    <b v="1"/>
    <n v="653"/>
    <n v="53"/>
    <x v="0"/>
    <s v="PayPal"/>
    <s v="Hindi"/>
    <n v="43"/>
    <n v="4.0999999999999996"/>
    <b v="1"/>
    <s v="Active"/>
    <n v="2969"/>
    <s v="Laptop"/>
    <s v="35-44"/>
    <s v="Evening"/>
  </r>
  <r>
    <x v="776"/>
    <s v="Eric"/>
    <s v="4/13/2024"/>
    <s v="12/13/2024"/>
    <n v="15.99"/>
    <n v="68"/>
    <s v="Horror"/>
    <n v="5"/>
    <n v="2"/>
    <b v="0"/>
    <n v="727"/>
    <n v="5"/>
    <x v="5"/>
    <s v="Cryptocurrency"/>
    <s v="French"/>
    <n v="8"/>
    <n v="4.5999999999999996"/>
    <b v="0"/>
    <s v="Active"/>
    <n v="3421"/>
    <s v="Smart TV"/>
    <s v="45-54"/>
    <s v="Late Night"/>
  </r>
  <r>
    <x v="777"/>
    <s v="Amber"/>
    <s v="5/14/2023"/>
    <s v="12/16/2024"/>
    <n v="7.99"/>
    <n v="366"/>
    <s v="Drama"/>
    <n v="1"/>
    <n v="1"/>
    <b v="1"/>
    <n v="257"/>
    <n v="46"/>
    <x v="5"/>
    <s v="Debit Card"/>
    <s v="French"/>
    <n v="7"/>
    <n v="4.5"/>
    <b v="1"/>
    <s v="Active"/>
    <n v="2535"/>
    <s v="Tablet"/>
    <s v="25-34"/>
    <s v="Evening"/>
  </r>
  <r>
    <x v="778"/>
    <s v="Robert"/>
    <s v="2/21/2024"/>
    <s v="12/11/2024"/>
    <n v="15.99"/>
    <n v="166"/>
    <s v="Romance"/>
    <n v="4"/>
    <n v="1"/>
    <b v="0"/>
    <n v="208"/>
    <n v="39"/>
    <x v="5"/>
    <s v="PayPal"/>
    <s v="Spanish"/>
    <n v="53"/>
    <n v="5"/>
    <b v="1"/>
    <s v="Active"/>
    <n v="290"/>
    <s v="Smartphone"/>
    <s v="35-44"/>
    <s v="Evening"/>
  </r>
  <r>
    <x v="779"/>
    <s v="Destiny"/>
    <s v="8/23/2024"/>
    <s v="12/3/2024"/>
    <n v="15.99"/>
    <n v="136"/>
    <s v="Comedy"/>
    <n v="2"/>
    <n v="4"/>
    <b v="1"/>
    <n v="471"/>
    <n v="91"/>
    <x v="1"/>
    <s v="Debit Card"/>
    <s v="Mandarin"/>
    <n v="70"/>
    <n v="4.4000000000000004"/>
    <b v="0"/>
    <s v="Active"/>
    <n v="756"/>
    <s v="Tablet"/>
    <s v="25-34"/>
    <s v="Afternoon"/>
  </r>
  <r>
    <x v="780"/>
    <s v="Pamela"/>
    <s v="7/21/2024"/>
    <s v="12/9/2024"/>
    <n v="7.99"/>
    <n v="358"/>
    <s v="Comedy"/>
    <n v="3"/>
    <n v="2"/>
    <b v="1"/>
    <n v="512"/>
    <n v="153"/>
    <x v="2"/>
    <s v="Credit Card"/>
    <s v="Hindi"/>
    <n v="70"/>
    <n v="3.3"/>
    <b v="1"/>
    <s v="Active"/>
    <n v="947"/>
    <s v="Smart TV"/>
    <s v="18-24"/>
    <s v="Late Night"/>
  </r>
  <r>
    <x v="781"/>
    <s v="Nicole"/>
    <s v="3/10/2023"/>
    <s v="12/16/2024"/>
    <n v="15.99"/>
    <n v="399"/>
    <s v="Drama"/>
    <n v="1"/>
    <n v="2"/>
    <b v="0"/>
    <n v="355"/>
    <n v="181"/>
    <x v="0"/>
    <s v="Credit Card"/>
    <s v="Hindi"/>
    <n v="79"/>
    <n v="3.4"/>
    <b v="1"/>
    <s v="Active"/>
    <n v="2138"/>
    <s v="Desktop"/>
    <s v="45-54"/>
    <s v="Late Night"/>
  </r>
  <r>
    <x v="782"/>
    <s v="Timothy"/>
    <s v="10/12/2023"/>
    <s v="12/7/2024"/>
    <n v="11.99"/>
    <n v="285"/>
    <s v="Romance"/>
    <n v="1"/>
    <n v="5"/>
    <b v="0"/>
    <n v="634"/>
    <n v="168"/>
    <x v="0"/>
    <s v="Cryptocurrency"/>
    <s v="German"/>
    <n v="76"/>
    <n v="3.3"/>
    <b v="1"/>
    <s v="Active"/>
    <n v="3151"/>
    <s v="Desktop"/>
    <s v="45-54"/>
    <s v="Afternoon"/>
  </r>
  <r>
    <x v="783"/>
    <s v="Alexandra"/>
    <s v="7/19/2023"/>
    <s v="12/17/2024"/>
    <n v="7.99"/>
    <n v="424"/>
    <s v="Horror"/>
    <n v="2"/>
    <n v="3"/>
    <b v="0"/>
    <n v="942"/>
    <n v="127"/>
    <x v="5"/>
    <s v="PayPal"/>
    <s v="English"/>
    <n v="95"/>
    <n v="4.8"/>
    <b v="1"/>
    <s v="Active"/>
    <n v="670"/>
    <s v="Smart TV"/>
    <s v="45-54"/>
    <s v="Afternoon"/>
  </r>
  <r>
    <x v="784"/>
    <s v="Patricia"/>
    <s v="1/30/2024"/>
    <s v="11/26/2024"/>
    <n v="11.99"/>
    <n v="467"/>
    <s v="Action"/>
    <n v="1"/>
    <n v="3"/>
    <b v="1"/>
    <n v="350"/>
    <n v="134"/>
    <x v="5"/>
    <s v="Debit Card"/>
    <s v="English"/>
    <n v="1"/>
    <n v="3.9"/>
    <b v="0"/>
    <s v="Active"/>
    <n v="3037"/>
    <s v="Smartphone"/>
    <s v="25-34"/>
    <s v="Afternoon"/>
  </r>
  <r>
    <x v="785"/>
    <s v="Katrina"/>
    <s v="1/5/2023"/>
    <s v="12/17/2024"/>
    <n v="15.99"/>
    <n v="443"/>
    <s v="Romance"/>
    <n v="1"/>
    <n v="3"/>
    <b v="0"/>
    <n v="326"/>
    <n v="59"/>
    <x v="5"/>
    <s v="PayPal"/>
    <s v="Hindi"/>
    <n v="57"/>
    <n v="3.9"/>
    <b v="0"/>
    <s v="Active"/>
    <n v="3712"/>
    <s v="Desktop"/>
    <s v="35-44"/>
    <s v="Late Night"/>
  </r>
  <r>
    <x v="786"/>
    <s v="Andrea"/>
    <s v="10/4/2023"/>
    <s v="12/1/2024"/>
    <n v="15.99"/>
    <n v="214"/>
    <s v="Sci-Fi"/>
    <n v="1"/>
    <n v="3"/>
    <b v="0"/>
    <n v="61"/>
    <n v="148"/>
    <x v="2"/>
    <s v="Cryptocurrency"/>
    <s v="German"/>
    <n v="95"/>
    <n v="4.0999999999999996"/>
    <b v="1"/>
    <s v="Active"/>
    <n v="2029"/>
    <s v="Smartphone"/>
    <s v="45-54"/>
    <s v="Late Night"/>
  </r>
  <r>
    <x v="787"/>
    <s v="Suzanne"/>
    <s v="10/3/2023"/>
    <s v="11/22/2024"/>
    <n v="15.99"/>
    <n v="437"/>
    <s v="Horror"/>
    <n v="2"/>
    <n v="2"/>
    <b v="1"/>
    <n v="328"/>
    <n v="170"/>
    <x v="6"/>
    <s v="Debit Card"/>
    <s v="English"/>
    <n v="25"/>
    <n v="3.6"/>
    <b v="0"/>
    <s v="Active"/>
    <n v="2406"/>
    <s v="Smart TV"/>
    <s v="25-34"/>
    <s v="Late Night"/>
  </r>
  <r>
    <x v="788"/>
    <s v="Benjamin"/>
    <s v="2/11/2023"/>
    <s v="12/10/2024"/>
    <n v="15.99"/>
    <n v="419"/>
    <s v="Drama"/>
    <n v="2"/>
    <n v="1"/>
    <b v="0"/>
    <n v="591"/>
    <n v="166"/>
    <x v="4"/>
    <s v="PayPal"/>
    <s v="German"/>
    <n v="26"/>
    <n v="3.5"/>
    <b v="1"/>
    <s v="Active"/>
    <n v="3264"/>
    <s v="Desktop"/>
    <s v="55+"/>
    <s v="Late Night"/>
  </r>
  <r>
    <x v="789"/>
    <s v="Shannon"/>
    <s v="7/15/2024"/>
    <s v="11/24/2024"/>
    <n v="11.99"/>
    <n v="129"/>
    <s v="Action"/>
    <n v="2"/>
    <n v="5"/>
    <b v="0"/>
    <n v="527"/>
    <n v="153"/>
    <x v="4"/>
    <s v="PayPal"/>
    <s v="German"/>
    <n v="0"/>
    <n v="4.5999999999999996"/>
    <b v="0"/>
    <s v="Active"/>
    <n v="1135"/>
    <s v="Tablet"/>
    <s v="25-34"/>
    <s v="Late Night"/>
  </r>
  <r>
    <x v="790"/>
    <s v="Stephen"/>
    <s v="11/9/2024"/>
    <s v="12/1/2024"/>
    <n v="15.99"/>
    <n v="75"/>
    <s v="Sci-Fi"/>
    <n v="5"/>
    <n v="1"/>
    <b v="1"/>
    <n v="115"/>
    <n v="122"/>
    <x v="4"/>
    <s v="Debit Card"/>
    <s v="Hindi"/>
    <n v="86"/>
    <n v="3.5"/>
    <b v="0"/>
    <s v="Active"/>
    <n v="3761"/>
    <s v="Tablet"/>
    <s v="25-34"/>
    <s v="Evening"/>
  </r>
  <r>
    <x v="791"/>
    <s v="Courtney"/>
    <s v="10/3/2024"/>
    <s v="12/5/2024"/>
    <n v="7.99"/>
    <n v="346"/>
    <s v="Documentary"/>
    <n v="5"/>
    <n v="5"/>
    <b v="1"/>
    <n v="732"/>
    <n v="144"/>
    <x v="6"/>
    <s v="PayPal"/>
    <s v="French"/>
    <n v="73"/>
    <n v="4.9000000000000004"/>
    <b v="0"/>
    <s v="Active"/>
    <n v="3633"/>
    <s v="Tablet"/>
    <s v="55+"/>
    <s v="Late Night"/>
  </r>
  <r>
    <x v="792"/>
    <s v="Daniel"/>
    <s v="5/11/2023"/>
    <s v="12/1/2024"/>
    <n v="11.99"/>
    <n v="480"/>
    <s v="Horror"/>
    <n v="4"/>
    <n v="6"/>
    <b v="1"/>
    <n v="509"/>
    <n v="12"/>
    <x v="1"/>
    <s v="Credit Card"/>
    <s v="English"/>
    <n v="43"/>
    <n v="3.1"/>
    <b v="0"/>
    <s v="Active"/>
    <n v="3308"/>
    <s v="Smartphone"/>
    <s v="25-34"/>
    <s v="Evening"/>
  </r>
  <r>
    <x v="793"/>
    <s v="Janet"/>
    <s v="6/25/2024"/>
    <s v="12/2/2024"/>
    <n v="11.99"/>
    <n v="188"/>
    <s v="Horror"/>
    <n v="2"/>
    <n v="2"/>
    <b v="1"/>
    <n v="655"/>
    <n v="16"/>
    <x v="0"/>
    <s v="PayPal"/>
    <s v="English"/>
    <n v="50"/>
    <n v="3.3"/>
    <b v="1"/>
    <s v="Active"/>
    <n v="1311"/>
    <s v="Laptop"/>
    <s v="35-44"/>
    <s v="Late Night"/>
  </r>
  <r>
    <x v="794"/>
    <s v="Phyllis"/>
    <s v="2/28/2024"/>
    <s v="12/4/2024"/>
    <n v="7.99"/>
    <n v="420"/>
    <s v="Drama"/>
    <n v="4"/>
    <n v="1"/>
    <b v="0"/>
    <n v="399"/>
    <n v="45"/>
    <x v="0"/>
    <s v="Debit Card"/>
    <s v="French"/>
    <n v="52"/>
    <n v="4"/>
    <b v="0"/>
    <s v="Active"/>
    <n v="4333"/>
    <s v="Desktop"/>
    <s v="25-34"/>
    <s v="Morning"/>
  </r>
  <r>
    <x v="795"/>
    <s v="Amanda"/>
    <s v="6/10/2023"/>
    <s v="12/11/2024"/>
    <n v="15.99"/>
    <n v="204"/>
    <s v="Horror"/>
    <n v="3"/>
    <n v="5"/>
    <b v="0"/>
    <n v="597"/>
    <n v="118"/>
    <x v="5"/>
    <s v="Debit Card"/>
    <s v="English"/>
    <n v="60"/>
    <n v="3.1"/>
    <b v="1"/>
    <s v="Active"/>
    <n v="4575"/>
    <s v="Smartphone"/>
    <s v="35-44"/>
    <s v="Evening"/>
  </r>
  <r>
    <x v="796"/>
    <s v="Timothy"/>
    <s v="8/24/2023"/>
    <s v="12/8/2024"/>
    <n v="15.99"/>
    <n v="355"/>
    <s v="Horror"/>
    <n v="1"/>
    <n v="1"/>
    <b v="1"/>
    <n v="358"/>
    <n v="173"/>
    <x v="1"/>
    <s v="Cryptocurrency"/>
    <s v="Hindi"/>
    <n v="60"/>
    <n v="4.8"/>
    <b v="0"/>
    <s v="Active"/>
    <n v="2448"/>
    <s v="Desktop"/>
    <s v="18-24"/>
    <s v="Afternoon"/>
  </r>
  <r>
    <x v="797"/>
    <s v="Lynn"/>
    <s v="8/20/2024"/>
    <s v="12/3/2024"/>
    <n v="7.99"/>
    <n v="200"/>
    <s v="Drama"/>
    <n v="3"/>
    <n v="2"/>
    <b v="0"/>
    <n v="453"/>
    <n v="172"/>
    <x v="1"/>
    <s v="PayPal"/>
    <s v="English"/>
    <n v="1"/>
    <n v="4.4000000000000004"/>
    <b v="1"/>
    <s v="Active"/>
    <n v="1072"/>
    <s v="Tablet"/>
    <s v="55+"/>
    <s v="Morning"/>
  </r>
  <r>
    <x v="798"/>
    <s v="Courtney"/>
    <s v="3/26/2023"/>
    <s v="11/29/2024"/>
    <n v="7.99"/>
    <n v="178"/>
    <s v="Action"/>
    <n v="2"/>
    <n v="2"/>
    <b v="1"/>
    <n v="378"/>
    <n v="117"/>
    <x v="3"/>
    <s v="Credit Card"/>
    <s v="Hindi"/>
    <n v="63"/>
    <n v="4.8"/>
    <b v="1"/>
    <s v="Active"/>
    <n v="1784"/>
    <s v="Desktop"/>
    <s v="45-54"/>
    <s v="Evening"/>
  </r>
  <r>
    <x v="799"/>
    <s v="Reginald"/>
    <s v="7/14/2024"/>
    <s v="12/11/2024"/>
    <n v="11.99"/>
    <n v="337"/>
    <s v="Documentary"/>
    <n v="2"/>
    <n v="2"/>
    <b v="1"/>
    <n v="750"/>
    <n v="146"/>
    <x v="3"/>
    <s v="Credit Card"/>
    <s v="English"/>
    <n v="100"/>
    <n v="4.0999999999999996"/>
    <b v="1"/>
    <s v="Active"/>
    <n v="3787"/>
    <s v="Desktop"/>
    <s v="35-44"/>
    <s v="Late Night"/>
  </r>
  <r>
    <x v="800"/>
    <s v="Lori"/>
    <s v="8/8/2023"/>
    <s v="11/30/2024"/>
    <n v="11.99"/>
    <n v="24"/>
    <s v="Drama"/>
    <n v="4"/>
    <n v="4"/>
    <b v="0"/>
    <n v="30"/>
    <n v="20"/>
    <x v="2"/>
    <s v="Cryptocurrency"/>
    <s v="Hindi"/>
    <n v="98"/>
    <n v="3.9"/>
    <b v="0"/>
    <s v="Active"/>
    <n v="4477"/>
    <s v="Laptop"/>
    <s v="18-24"/>
    <s v="Afternoon"/>
  </r>
  <r>
    <x v="801"/>
    <s v="Jaclyn"/>
    <s v="2/9/2023"/>
    <s v="11/30/2024"/>
    <n v="11.99"/>
    <n v="167"/>
    <s v="Sci-Fi"/>
    <n v="5"/>
    <n v="5"/>
    <b v="0"/>
    <n v="127"/>
    <n v="138"/>
    <x v="2"/>
    <s v="Credit Card"/>
    <s v="Mandarin"/>
    <n v="66"/>
    <n v="4.7"/>
    <b v="1"/>
    <s v="Active"/>
    <n v="711"/>
    <s v="Smart TV"/>
    <s v="35-44"/>
    <s v="Evening"/>
  </r>
  <r>
    <x v="802"/>
    <s v="Cheryl"/>
    <s v="6/7/2024"/>
    <s v="12/11/2024"/>
    <n v="7.99"/>
    <n v="289"/>
    <s v="Drama"/>
    <n v="5"/>
    <n v="2"/>
    <b v="0"/>
    <n v="216"/>
    <n v="162"/>
    <x v="6"/>
    <s v="PayPal"/>
    <s v="Hindi"/>
    <n v="99"/>
    <n v="3.7"/>
    <b v="1"/>
    <s v="Active"/>
    <n v="3711"/>
    <s v="Smart TV"/>
    <s v="55+"/>
    <s v="Late Night"/>
  </r>
  <r>
    <x v="803"/>
    <s v="Jennifer"/>
    <s v="7/7/2023"/>
    <s v="12/13/2024"/>
    <n v="7.99"/>
    <n v="450"/>
    <s v="Action"/>
    <n v="1"/>
    <n v="2"/>
    <b v="1"/>
    <n v="12"/>
    <n v="133"/>
    <x v="1"/>
    <s v="Debit Card"/>
    <s v="Hindi"/>
    <n v="100"/>
    <n v="3.4"/>
    <b v="0"/>
    <s v="Active"/>
    <n v="2534"/>
    <s v="Tablet"/>
    <s v="35-44"/>
    <s v="Afternoon"/>
  </r>
  <r>
    <x v="804"/>
    <s v="Jennifer"/>
    <s v="6/4/2024"/>
    <s v="12/17/2024"/>
    <n v="11.99"/>
    <n v="165"/>
    <s v="Sci-Fi"/>
    <n v="5"/>
    <n v="5"/>
    <b v="0"/>
    <n v="421"/>
    <n v="3"/>
    <x v="0"/>
    <s v="Cryptocurrency"/>
    <s v="English"/>
    <n v="96"/>
    <n v="4.5"/>
    <b v="1"/>
    <s v="Active"/>
    <n v="2624"/>
    <s v="Desktop"/>
    <s v="55+"/>
    <s v="Evening"/>
  </r>
  <r>
    <x v="805"/>
    <s v="Deborah"/>
    <s v="5/8/2023"/>
    <s v="12/17/2024"/>
    <n v="15.99"/>
    <n v="391"/>
    <s v="Action"/>
    <n v="2"/>
    <n v="2"/>
    <b v="0"/>
    <n v="988"/>
    <n v="82"/>
    <x v="0"/>
    <s v="PayPal"/>
    <s v="German"/>
    <n v="73"/>
    <n v="3"/>
    <b v="1"/>
    <s v="Active"/>
    <n v="3617"/>
    <s v="Smart TV"/>
    <s v="18-24"/>
    <s v="Morning"/>
  </r>
  <r>
    <x v="806"/>
    <s v="Tina"/>
    <s v="7/14/2024"/>
    <s v="11/23/2024"/>
    <n v="11.99"/>
    <n v="318"/>
    <s v="Drama"/>
    <n v="2"/>
    <n v="1"/>
    <b v="0"/>
    <n v="376"/>
    <n v="44"/>
    <x v="0"/>
    <s v="Cryptocurrency"/>
    <s v="Mandarin"/>
    <n v="42"/>
    <n v="3.9"/>
    <b v="0"/>
    <s v="Active"/>
    <n v="3078"/>
    <s v="Tablet"/>
    <s v="25-34"/>
    <s v="Morning"/>
  </r>
  <r>
    <x v="807"/>
    <s v="Allison"/>
    <s v="6/22/2024"/>
    <s v="11/29/2024"/>
    <n v="15.99"/>
    <n v="157"/>
    <s v="Documentary"/>
    <n v="2"/>
    <n v="2"/>
    <b v="0"/>
    <n v="542"/>
    <n v="80"/>
    <x v="4"/>
    <s v="PayPal"/>
    <s v="English"/>
    <n v="53"/>
    <n v="4.2"/>
    <b v="0"/>
    <s v="Active"/>
    <n v="164"/>
    <s v="Smart TV"/>
    <s v="35-44"/>
    <s v="Evening"/>
  </r>
  <r>
    <x v="808"/>
    <s v="Sara"/>
    <s v="1/10/2023"/>
    <s v="11/19/2024"/>
    <n v="11.99"/>
    <n v="25"/>
    <s v="Drama"/>
    <n v="3"/>
    <n v="5"/>
    <b v="1"/>
    <n v="232"/>
    <n v="196"/>
    <x v="2"/>
    <s v="Debit Card"/>
    <s v="Spanish"/>
    <n v="48"/>
    <n v="3.2"/>
    <b v="0"/>
    <s v="Active"/>
    <n v="2805"/>
    <s v="Smart TV"/>
    <s v="18-24"/>
    <s v="Morning"/>
  </r>
  <r>
    <x v="809"/>
    <s v="Joel"/>
    <s v="4/12/2023"/>
    <s v="12/9/2024"/>
    <n v="11.99"/>
    <n v="112"/>
    <s v="Drama"/>
    <n v="3"/>
    <n v="4"/>
    <b v="1"/>
    <n v="505"/>
    <n v="118"/>
    <x v="2"/>
    <s v="PayPal"/>
    <s v="English"/>
    <n v="81"/>
    <n v="3.9"/>
    <b v="0"/>
    <s v="Active"/>
    <n v="3848"/>
    <s v="Desktop"/>
    <s v="25-34"/>
    <s v="Afternoon"/>
  </r>
  <r>
    <x v="810"/>
    <s v="Diana"/>
    <s v="5/12/2023"/>
    <s v="12/14/2024"/>
    <n v="11.99"/>
    <n v="479"/>
    <s v="Action"/>
    <n v="2"/>
    <n v="5"/>
    <b v="0"/>
    <n v="394"/>
    <n v="35"/>
    <x v="4"/>
    <s v="Cryptocurrency"/>
    <s v="Mandarin"/>
    <n v="93"/>
    <n v="3.7"/>
    <b v="0"/>
    <s v="Active"/>
    <n v="836"/>
    <s v="Desktop"/>
    <s v="25-34"/>
    <s v="Late Night"/>
  </r>
  <r>
    <x v="811"/>
    <s v="James"/>
    <s v="7/31/2023"/>
    <s v="12/18/2024"/>
    <n v="11.99"/>
    <n v="233"/>
    <s v="Romance"/>
    <n v="1"/>
    <n v="2"/>
    <b v="1"/>
    <n v="769"/>
    <n v="132"/>
    <x v="3"/>
    <s v="PayPal"/>
    <s v="Hindi"/>
    <n v="82"/>
    <n v="4.3"/>
    <b v="1"/>
    <s v="Active"/>
    <n v="2761"/>
    <s v="Laptop"/>
    <s v="18-24"/>
    <s v="Morning"/>
  </r>
  <r>
    <x v="812"/>
    <s v="Jeffrey"/>
    <s v="11/27/2024"/>
    <s v="12/18/2024"/>
    <n v="7.99"/>
    <n v="44"/>
    <s v="Drama"/>
    <n v="4"/>
    <n v="4"/>
    <b v="0"/>
    <n v="89"/>
    <n v="90"/>
    <x v="3"/>
    <s v="Debit Card"/>
    <s v="French"/>
    <n v="48"/>
    <n v="5"/>
    <b v="1"/>
    <s v="Active"/>
    <n v="4633"/>
    <s v="Tablet"/>
    <s v="35-44"/>
    <s v="Late Night"/>
  </r>
  <r>
    <x v="813"/>
    <s v="Christian"/>
    <s v="12/8/2024"/>
    <s v="12/15/2024"/>
    <n v="15.99"/>
    <n v="456"/>
    <s v="Action"/>
    <n v="2"/>
    <n v="3"/>
    <b v="1"/>
    <n v="240"/>
    <n v="83"/>
    <x v="1"/>
    <s v="Credit Card"/>
    <s v="Hindi"/>
    <n v="76"/>
    <n v="4"/>
    <b v="0"/>
    <s v="Active"/>
    <n v="4260"/>
    <s v="Smart TV"/>
    <s v="18-24"/>
    <s v="Late Night"/>
  </r>
  <r>
    <x v="814"/>
    <s v="Hunter"/>
    <s v="9/12/2023"/>
    <s v="12/6/2024"/>
    <n v="7.99"/>
    <n v="486"/>
    <s v="Drama"/>
    <n v="3"/>
    <n v="2"/>
    <b v="0"/>
    <n v="181"/>
    <n v="15"/>
    <x v="5"/>
    <s v="Credit Card"/>
    <s v="German"/>
    <n v="0"/>
    <n v="4.2"/>
    <b v="0"/>
    <s v="Active"/>
    <n v="447"/>
    <s v="Tablet"/>
    <s v="18-24"/>
    <s v="Morning"/>
  </r>
  <r>
    <x v="815"/>
    <s v="Shane"/>
    <s v="11/11/2024"/>
    <s v="12/1/2024"/>
    <n v="11.99"/>
    <n v="308"/>
    <s v="Action"/>
    <n v="4"/>
    <n v="3"/>
    <b v="1"/>
    <n v="284"/>
    <n v="81"/>
    <x v="4"/>
    <s v="Credit Card"/>
    <s v="Spanish"/>
    <n v="92"/>
    <n v="3.7"/>
    <b v="1"/>
    <s v="Active"/>
    <n v="1298"/>
    <s v="Tablet"/>
    <s v="18-24"/>
    <s v="Afternoon"/>
  </r>
  <r>
    <x v="816"/>
    <s v="Brittany"/>
    <s v="6/28/2024"/>
    <s v="12/2/2024"/>
    <n v="7.99"/>
    <n v="161"/>
    <s v="Romance"/>
    <n v="3"/>
    <n v="5"/>
    <b v="0"/>
    <n v="698"/>
    <n v="77"/>
    <x v="1"/>
    <s v="PayPal"/>
    <s v="Spanish"/>
    <n v="32"/>
    <n v="3.7"/>
    <b v="0"/>
    <s v="Active"/>
    <n v="3445"/>
    <s v="Laptop"/>
    <s v="45-54"/>
    <s v="Afternoon"/>
  </r>
  <r>
    <x v="817"/>
    <s v="Erica"/>
    <s v="7/7/2023"/>
    <s v="12/14/2024"/>
    <n v="15.99"/>
    <n v="316"/>
    <s v="Comedy"/>
    <n v="3"/>
    <n v="1"/>
    <b v="0"/>
    <n v="734"/>
    <n v="21"/>
    <x v="1"/>
    <s v="Credit Card"/>
    <s v="Hindi"/>
    <n v="65"/>
    <n v="4.5999999999999996"/>
    <b v="0"/>
    <s v="Active"/>
    <n v="3039"/>
    <s v="Smart TV"/>
    <s v="55+"/>
    <s v="Late Night"/>
  </r>
  <r>
    <x v="818"/>
    <s v="Justin"/>
    <s v="1/27/2024"/>
    <s v="11/26/2024"/>
    <n v="11.99"/>
    <n v="133"/>
    <s v="Drama"/>
    <n v="5"/>
    <n v="4"/>
    <b v="0"/>
    <n v="951"/>
    <n v="86"/>
    <x v="2"/>
    <s v="PayPal"/>
    <s v="German"/>
    <n v="88"/>
    <n v="4.4000000000000004"/>
    <b v="0"/>
    <s v="Active"/>
    <n v="3815"/>
    <s v="Smart TV"/>
    <s v="45-54"/>
    <s v="Evening"/>
  </r>
  <r>
    <x v="819"/>
    <s v="Sarah"/>
    <s v="5/28/2024"/>
    <s v="11/30/2024"/>
    <n v="15.99"/>
    <n v="270"/>
    <s v="Comedy"/>
    <n v="3"/>
    <n v="6"/>
    <b v="0"/>
    <n v="271"/>
    <n v="5"/>
    <x v="2"/>
    <s v="Credit Card"/>
    <s v="Spanish"/>
    <n v="41"/>
    <n v="3.5"/>
    <b v="0"/>
    <s v="Active"/>
    <n v="1135"/>
    <s v="Laptop"/>
    <s v="18-24"/>
    <s v="Late Night"/>
  </r>
  <r>
    <x v="820"/>
    <s v="Lindsay"/>
    <s v="7/21/2023"/>
    <s v="11/22/2024"/>
    <n v="11.99"/>
    <n v="85"/>
    <s v="Horror"/>
    <n v="3"/>
    <n v="1"/>
    <b v="1"/>
    <n v="851"/>
    <n v="48"/>
    <x v="0"/>
    <s v="Cryptocurrency"/>
    <s v="French"/>
    <n v="45"/>
    <n v="4.5999999999999996"/>
    <b v="0"/>
    <s v="Active"/>
    <n v="2706"/>
    <s v="Tablet"/>
    <s v="35-44"/>
    <s v="Evening"/>
  </r>
  <r>
    <x v="821"/>
    <s v="Rachel"/>
    <s v="4/28/2023"/>
    <s v="11/29/2024"/>
    <n v="11.99"/>
    <n v="65"/>
    <s v="Drama"/>
    <n v="2"/>
    <n v="3"/>
    <b v="1"/>
    <n v="302"/>
    <n v="6"/>
    <x v="2"/>
    <s v="PayPal"/>
    <s v="Hindi"/>
    <n v="81"/>
    <n v="3.5"/>
    <b v="1"/>
    <s v="Active"/>
    <n v="3828"/>
    <s v="Tablet"/>
    <s v="18-24"/>
    <s v="Evening"/>
  </r>
  <r>
    <x v="822"/>
    <s v="David"/>
    <s v="12/9/2024"/>
    <s v="12/13/2024"/>
    <n v="7.99"/>
    <n v="393"/>
    <s v="Drama"/>
    <n v="3"/>
    <n v="3"/>
    <b v="0"/>
    <n v="829"/>
    <n v="117"/>
    <x v="0"/>
    <s v="Credit Card"/>
    <s v="Hindi"/>
    <n v="65"/>
    <n v="4.9000000000000004"/>
    <b v="1"/>
    <s v="Active"/>
    <n v="4409"/>
    <s v="Smart TV"/>
    <s v="35-44"/>
    <s v="Afternoon"/>
  </r>
  <r>
    <x v="823"/>
    <s v="Breanna"/>
    <s v="2/16/2023"/>
    <s v="12/12/2024"/>
    <n v="11.99"/>
    <n v="181"/>
    <s v="Action"/>
    <n v="5"/>
    <n v="5"/>
    <b v="0"/>
    <n v="860"/>
    <n v="148"/>
    <x v="0"/>
    <s v="Debit Card"/>
    <s v="Mandarin"/>
    <n v="3"/>
    <n v="4.3"/>
    <b v="1"/>
    <s v="Active"/>
    <n v="433"/>
    <s v="Tablet"/>
    <s v="18-24"/>
    <s v="Afternoon"/>
  </r>
  <r>
    <x v="824"/>
    <s v="James"/>
    <s v="12/3/2023"/>
    <s v="12/9/2024"/>
    <n v="11.99"/>
    <n v="416"/>
    <s v="Sci-Fi"/>
    <n v="5"/>
    <n v="4"/>
    <b v="1"/>
    <n v="964"/>
    <n v="187"/>
    <x v="0"/>
    <s v="Cryptocurrency"/>
    <s v="French"/>
    <n v="6"/>
    <n v="3.2"/>
    <b v="0"/>
    <s v="Active"/>
    <n v="2554"/>
    <s v="Smart TV"/>
    <s v="35-44"/>
    <s v="Late Night"/>
  </r>
  <r>
    <x v="825"/>
    <s v="Hector"/>
    <s v="5/17/2024"/>
    <s v="11/29/2024"/>
    <n v="15.99"/>
    <n v="243"/>
    <s v="Sci-Fi"/>
    <n v="3"/>
    <n v="2"/>
    <b v="0"/>
    <n v="40"/>
    <n v="52"/>
    <x v="1"/>
    <s v="Cryptocurrency"/>
    <s v="English"/>
    <n v="4"/>
    <n v="4"/>
    <b v="1"/>
    <s v="Active"/>
    <n v="1348"/>
    <s v="Desktop"/>
    <s v="25-34"/>
    <s v="Morning"/>
  </r>
  <r>
    <x v="826"/>
    <s v="Jennifer"/>
    <s v="12/11/2024"/>
    <s v="12/8/2024"/>
    <n v="11.99"/>
    <n v="381"/>
    <s v="Romance"/>
    <n v="2"/>
    <n v="3"/>
    <b v="1"/>
    <n v="568"/>
    <n v="62"/>
    <x v="5"/>
    <s v="Debit Card"/>
    <s v="Mandarin"/>
    <n v="50"/>
    <n v="4.8"/>
    <b v="0"/>
    <s v="Active"/>
    <n v="1375"/>
    <s v="Laptop"/>
    <s v="25-34"/>
    <s v="Late Night"/>
  </r>
  <r>
    <x v="827"/>
    <s v="James"/>
    <s v="10/4/2023"/>
    <s v="12/11/2024"/>
    <n v="11.99"/>
    <n v="71"/>
    <s v="Comedy"/>
    <n v="5"/>
    <n v="4"/>
    <b v="1"/>
    <n v="666"/>
    <n v="100"/>
    <x v="4"/>
    <s v="Credit Card"/>
    <s v="Mandarin"/>
    <n v="97"/>
    <n v="3.1"/>
    <b v="0"/>
    <s v="Active"/>
    <n v="3630"/>
    <s v="Desktop"/>
    <s v="45-54"/>
    <s v="Late Night"/>
  </r>
  <r>
    <x v="828"/>
    <s v="Dale"/>
    <s v="8/14/2024"/>
    <s v="12/7/2024"/>
    <n v="11.99"/>
    <n v="219"/>
    <s v="Horror"/>
    <n v="4"/>
    <n v="1"/>
    <b v="1"/>
    <n v="318"/>
    <n v="37"/>
    <x v="6"/>
    <s v="Cryptocurrency"/>
    <s v="Spanish"/>
    <n v="69"/>
    <n v="3.9"/>
    <b v="1"/>
    <s v="Active"/>
    <n v="1457"/>
    <s v="Laptop"/>
    <s v="45-54"/>
    <s v="Late Night"/>
  </r>
  <r>
    <x v="829"/>
    <s v="Lisa"/>
    <s v="11/7/2023"/>
    <s v="12/15/2024"/>
    <n v="15.99"/>
    <n v="335"/>
    <s v="Action"/>
    <n v="2"/>
    <n v="4"/>
    <b v="0"/>
    <n v="609"/>
    <n v="181"/>
    <x v="1"/>
    <s v="PayPal"/>
    <s v="Hindi"/>
    <n v="81"/>
    <n v="4.7"/>
    <b v="1"/>
    <s v="Active"/>
    <n v="3332"/>
    <s v="Laptop"/>
    <s v="18-24"/>
    <s v="Late Night"/>
  </r>
  <r>
    <x v="830"/>
    <s v="Anthony"/>
    <s v="6/8/2023"/>
    <s v="12/18/2024"/>
    <n v="7.99"/>
    <n v="435"/>
    <s v="Comedy"/>
    <n v="2"/>
    <n v="1"/>
    <b v="0"/>
    <n v="163"/>
    <n v="69"/>
    <x v="3"/>
    <s v="PayPal"/>
    <s v="German"/>
    <n v="24"/>
    <n v="4.8"/>
    <b v="1"/>
    <s v="Active"/>
    <n v="3815"/>
    <s v="Laptop"/>
    <s v="35-44"/>
    <s v="Afternoon"/>
  </r>
  <r>
    <x v="831"/>
    <s v="Christine"/>
    <s v="5/10/2024"/>
    <s v="12/9/2024"/>
    <n v="15.99"/>
    <n v="423"/>
    <s v="Drama"/>
    <n v="4"/>
    <n v="3"/>
    <b v="0"/>
    <n v="648"/>
    <n v="46"/>
    <x v="0"/>
    <s v="Debit Card"/>
    <s v="Spanish"/>
    <n v="0"/>
    <n v="4.5"/>
    <b v="0"/>
    <s v="Active"/>
    <n v="3859"/>
    <s v="Smartphone"/>
    <s v="55+"/>
    <s v="Late Night"/>
  </r>
  <r>
    <x v="832"/>
    <s v="Stephen"/>
    <s v="5/28/2023"/>
    <s v="12/5/2024"/>
    <n v="7.99"/>
    <n v="304"/>
    <s v="Romance"/>
    <n v="1"/>
    <n v="3"/>
    <b v="0"/>
    <n v="975"/>
    <n v="10"/>
    <x v="1"/>
    <s v="PayPal"/>
    <s v="English"/>
    <n v="48"/>
    <n v="3.2"/>
    <b v="0"/>
    <s v="Active"/>
    <n v="3923"/>
    <s v="Smart TV"/>
    <s v="25-34"/>
    <s v="Late Night"/>
  </r>
  <r>
    <x v="833"/>
    <s v="Marvin"/>
    <s v="2/24/2024"/>
    <s v="12/17/2024"/>
    <n v="11.99"/>
    <n v="455"/>
    <s v="Drama"/>
    <n v="3"/>
    <n v="6"/>
    <b v="1"/>
    <n v="15"/>
    <n v="36"/>
    <x v="5"/>
    <s v="Debit Card"/>
    <s v="English"/>
    <n v="37"/>
    <n v="4.2"/>
    <b v="0"/>
    <s v="Active"/>
    <n v="4486"/>
    <s v="Tablet"/>
    <s v="18-24"/>
    <s v="Afternoon"/>
  </r>
  <r>
    <x v="834"/>
    <s v="Jasmine"/>
    <s v="4/29/2023"/>
    <s v="11/30/2024"/>
    <n v="11.99"/>
    <n v="449"/>
    <s v="Documentary"/>
    <n v="1"/>
    <n v="2"/>
    <b v="1"/>
    <n v="268"/>
    <n v="11"/>
    <x v="1"/>
    <s v="Debit Card"/>
    <s v="English"/>
    <n v="62"/>
    <n v="5"/>
    <b v="0"/>
    <s v="Active"/>
    <n v="993"/>
    <s v="Desktop"/>
    <s v="25-34"/>
    <s v="Evening"/>
  </r>
  <r>
    <x v="835"/>
    <s v="Shannon"/>
    <s v="11/9/2023"/>
    <s v="11/23/2024"/>
    <n v="15.99"/>
    <n v="39"/>
    <s v="Drama"/>
    <n v="3"/>
    <n v="1"/>
    <b v="1"/>
    <n v="791"/>
    <n v="3"/>
    <x v="5"/>
    <s v="Credit Card"/>
    <s v="Spanish"/>
    <n v="33"/>
    <n v="3.1"/>
    <b v="1"/>
    <s v="Active"/>
    <n v="631"/>
    <s v="Smart TV"/>
    <s v="25-34"/>
    <s v="Morning"/>
  </r>
  <r>
    <x v="836"/>
    <s v="Kenneth"/>
    <s v="10/25/2024"/>
    <s v="11/19/2024"/>
    <n v="15.99"/>
    <n v="139"/>
    <s v="Comedy"/>
    <n v="2"/>
    <n v="1"/>
    <b v="0"/>
    <n v="257"/>
    <n v="173"/>
    <x v="4"/>
    <s v="Debit Card"/>
    <s v="English"/>
    <n v="16"/>
    <n v="3.7"/>
    <b v="1"/>
    <s v="Active"/>
    <n v="214"/>
    <s v="Smart TV"/>
    <s v="25-34"/>
    <s v="Late Night"/>
  </r>
  <r>
    <x v="837"/>
    <s v="Michelle"/>
    <s v="11/19/2023"/>
    <s v="12/18/2024"/>
    <n v="7.99"/>
    <n v="345"/>
    <s v="Sci-Fi"/>
    <n v="1"/>
    <n v="4"/>
    <b v="0"/>
    <n v="767"/>
    <n v="66"/>
    <x v="1"/>
    <s v="Debit Card"/>
    <s v="Mandarin"/>
    <n v="70"/>
    <n v="3.8"/>
    <b v="0"/>
    <s v="Active"/>
    <n v="2327"/>
    <s v="Desktop"/>
    <s v="18-24"/>
    <s v="Late Night"/>
  </r>
  <r>
    <x v="838"/>
    <s v="Ethan"/>
    <s v="9/15/2023"/>
    <s v="12/6/2024"/>
    <n v="11.99"/>
    <n v="500"/>
    <s v="Documentary"/>
    <n v="3"/>
    <n v="5"/>
    <b v="1"/>
    <n v="362"/>
    <n v="38"/>
    <x v="6"/>
    <s v="Debit Card"/>
    <s v="Hindi"/>
    <n v="100"/>
    <n v="4"/>
    <b v="0"/>
    <s v="Active"/>
    <n v="3679"/>
    <s v="Smart TV"/>
    <s v="55+"/>
    <s v="Evening"/>
  </r>
  <r>
    <x v="839"/>
    <s v="Charles"/>
    <s v="3/7/2024"/>
    <s v="11/28/2024"/>
    <n v="11.99"/>
    <n v="365"/>
    <s v="Comedy"/>
    <n v="5"/>
    <n v="5"/>
    <b v="1"/>
    <n v="779"/>
    <n v="113"/>
    <x v="2"/>
    <s v="PayPal"/>
    <s v="German"/>
    <n v="65"/>
    <n v="4.2"/>
    <b v="0"/>
    <s v="Active"/>
    <n v="2238"/>
    <s v="Smartphone"/>
    <s v="55+"/>
    <s v="Afternoon"/>
  </r>
  <r>
    <x v="840"/>
    <s v="Stephanie"/>
    <s v="10/16/2024"/>
    <s v="12/8/2024"/>
    <n v="7.99"/>
    <n v="479"/>
    <s v="Romance"/>
    <n v="4"/>
    <n v="5"/>
    <b v="0"/>
    <n v="159"/>
    <n v="136"/>
    <x v="1"/>
    <s v="Cryptocurrency"/>
    <s v="German"/>
    <n v="7"/>
    <n v="4.2"/>
    <b v="1"/>
    <s v="Active"/>
    <n v="3655"/>
    <s v="Smart TV"/>
    <s v="18-24"/>
    <s v="Evening"/>
  </r>
  <r>
    <x v="841"/>
    <s v="Robert"/>
    <s v="9/24/2023"/>
    <s v="12/7/2024"/>
    <n v="7.99"/>
    <n v="63"/>
    <s v="Horror"/>
    <n v="4"/>
    <n v="2"/>
    <b v="1"/>
    <n v="104"/>
    <n v="72"/>
    <x v="6"/>
    <s v="Cryptocurrency"/>
    <s v="Mandarin"/>
    <n v="17"/>
    <n v="4.9000000000000004"/>
    <b v="1"/>
    <s v="Active"/>
    <n v="1587"/>
    <s v="Laptop"/>
    <s v="18-24"/>
    <s v="Afternoon"/>
  </r>
  <r>
    <x v="842"/>
    <s v="Larry"/>
    <s v="4/5/2023"/>
    <s v="12/11/2024"/>
    <n v="11.99"/>
    <n v="104"/>
    <s v="Documentary"/>
    <n v="2"/>
    <n v="6"/>
    <b v="0"/>
    <n v="570"/>
    <n v="29"/>
    <x v="2"/>
    <s v="PayPal"/>
    <s v="German"/>
    <n v="56"/>
    <n v="3.9"/>
    <b v="1"/>
    <s v="Active"/>
    <n v="4501"/>
    <s v="Desktop"/>
    <s v="35-44"/>
    <s v="Late Night"/>
  </r>
  <r>
    <x v="843"/>
    <s v="Andrew"/>
    <s v="12/15/2023"/>
    <s v="11/25/2024"/>
    <n v="15.99"/>
    <n v="380"/>
    <s v="Horror"/>
    <n v="5"/>
    <n v="5"/>
    <b v="1"/>
    <n v="112"/>
    <n v="149"/>
    <x v="4"/>
    <s v="Cryptocurrency"/>
    <s v="Mandarin"/>
    <n v="74"/>
    <n v="3.4"/>
    <b v="1"/>
    <s v="Active"/>
    <n v="1910"/>
    <s v="Tablet"/>
    <s v="45-54"/>
    <s v="Morning"/>
  </r>
  <r>
    <x v="844"/>
    <s v="Michele"/>
    <s v="2/12/2024"/>
    <s v="12/13/2024"/>
    <n v="7.99"/>
    <n v="500"/>
    <s v="Drama"/>
    <n v="5"/>
    <n v="4"/>
    <b v="1"/>
    <n v="568"/>
    <n v="151"/>
    <x v="5"/>
    <s v="Cryptocurrency"/>
    <s v="French"/>
    <n v="11"/>
    <n v="3.6"/>
    <b v="0"/>
    <s v="Active"/>
    <n v="2731"/>
    <s v="Smartphone"/>
    <s v="45-54"/>
    <s v="Late Night"/>
  </r>
  <r>
    <x v="845"/>
    <s v="Victor"/>
    <s v="1/30/2023"/>
    <s v="12/15/2024"/>
    <n v="15.99"/>
    <n v="247"/>
    <s v="Romance"/>
    <n v="2"/>
    <n v="2"/>
    <b v="0"/>
    <n v="943"/>
    <n v="42"/>
    <x v="2"/>
    <s v="PayPal"/>
    <s v="Spanish"/>
    <n v="85"/>
    <n v="3.5"/>
    <b v="1"/>
    <s v="Active"/>
    <n v="4517"/>
    <s v="Smartphone"/>
    <s v="35-44"/>
    <s v="Evening"/>
  </r>
  <r>
    <x v="846"/>
    <s v="Craig"/>
    <s v="2/19/2023"/>
    <s v="12/5/2024"/>
    <n v="11.99"/>
    <n v="486"/>
    <s v="Sci-Fi"/>
    <n v="2"/>
    <n v="6"/>
    <b v="0"/>
    <n v="887"/>
    <n v="128"/>
    <x v="0"/>
    <s v="Credit Card"/>
    <s v="German"/>
    <n v="59"/>
    <n v="4.4000000000000004"/>
    <b v="0"/>
    <s v="Active"/>
    <n v="1238"/>
    <s v="Laptop"/>
    <s v="35-44"/>
    <s v="Morning"/>
  </r>
  <r>
    <x v="847"/>
    <s v="William"/>
    <s v="3/10/2024"/>
    <s v="11/19/2024"/>
    <n v="7.99"/>
    <n v="220"/>
    <s v="Action"/>
    <n v="2"/>
    <n v="1"/>
    <b v="0"/>
    <n v="998"/>
    <n v="187"/>
    <x v="3"/>
    <s v="Debit Card"/>
    <s v="English"/>
    <n v="17"/>
    <n v="4.4000000000000004"/>
    <b v="0"/>
    <s v="Active"/>
    <n v="1786"/>
    <s v="Smart TV"/>
    <s v="55+"/>
    <s v="Morning"/>
  </r>
  <r>
    <x v="848"/>
    <s v="Stephanie"/>
    <s v="9/21/2023"/>
    <s v="11/25/2024"/>
    <n v="15.99"/>
    <n v="21"/>
    <s v="Drama"/>
    <n v="5"/>
    <n v="1"/>
    <b v="1"/>
    <n v="484"/>
    <n v="112"/>
    <x v="3"/>
    <s v="Credit Card"/>
    <s v="Hindi"/>
    <n v="88"/>
    <n v="3.5"/>
    <b v="1"/>
    <s v="Active"/>
    <n v="1683"/>
    <s v="Tablet"/>
    <s v="55+"/>
    <s v="Morning"/>
  </r>
  <r>
    <x v="849"/>
    <s v="John"/>
    <s v="8/25/2024"/>
    <s v="11/25/2024"/>
    <n v="11.99"/>
    <n v="417"/>
    <s v="Action"/>
    <n v="2"/>
    <n v="5"/>
    <b v="1"/>
    <n v="458"/>
    <n v="145"/>
    <x v="5"/>
    <s v="Debit Card"/>
    <s v="Spanish"/>
    <n v="91"/>
    <n v="3.3"/>
    <b v="1"/>
    <s v="Active"/>
    <n v="996"/>
    <s v="Laptop"/>
    <s v="25-34"/>
    <s v="Evening"/>
  </r>
  <r>
    <x v="850"/>
    <s v="Desiree"/>
    <s v="6/24/2024"/>
    <s v="11/20/2024"/>
    <n v="11.99"/>
    <n v="191"/>
    <s v="Comedy"/>
    <n v="1"/>
    <n v="4"/>
    <b v="0"/>
    <n v="925"/>
    <n v="124"/>
    <x v="5"/>
    <s v="Cryptocurrency"/>
    <s v="Hindi"/>
    <n v="37"/>
    <n v="4.0999999999999996"/>
    <b v="0"/>
    <s v="Active"/>
    <n v="608"/>
    <s v="Smartphone"/>
    <s v="18-24"/>
    <s v="Evening"/>
  </r>
  <r>
    <x v="851"/>
    <s v="Edward"/>
    <s v="1/9/2024"/>
    <s v="11/26/2024"/>
    <n v="7.99"/>
    <n v="460"/>
    <s v="Comedy"/>
    <n v="5"/>
    <n v="2"/>
    <b v="0"/>
    <n v="559"/>
    <n v="136"/>
    <x v="6"/>
    <s v="Credit Card"/>
    <s v="German"/>
    <n v="58"/>
    <n v="3.6"/>
    <b v="0"/>
    <s v="Active"/>
    <n v="4650"/>
    <s v="Desktop"/>
    <s v="55+"/>
    <s v="Morning"/>
  </r>
  <r>
    <x v="852"/>
    <s v="Jason"/>
    <s v="9/5/2023"/>
    <s v="12/13/2024"/>
    <n v="7.99"/>
    <n v="413"/>
    <s v="Documentary"/>
    <n v="5"/>
    <n v="5"/>
    <b v="1"/>
    <n v="895"/>
    <n v="3"/>
    <x v="0"/>
    <s v="Credit Card"/>
    <s v="German"/>
    <n v="87"/>
    <n v="3.2"/>
    <b v="1"/>
    <s v="Active"/>
    <n v="1340"/>
    <s v="Laptop"/>
    <s v="35-44"/>
    <s v="Late Night"/>
  </r>
  <r>
    <x v="853"/>
    <s v="Elizabeth"/>
    <s v="5/11/2023"/>
    <s v="12/17/2024"/>
    <n v="7.99"/>
    <n v="484"/>
    <s v="Action"/>
    <n v="1"/>
    <n v="6"/>
    <b v="1"/>
    <n v="570"/>
    <n v="18"/>
    <x v="5"/>
    <s v="Credit Card"/>
    <s v="Hindi"/>
    <n v="5"/>
    <n v="4.5999999999999996"/>
    <b v="1"/>
    <s v="Active"/>
    <n v="1821"/>
    <s v="Smartphone"/>
    <s v="25-34"/>
    <s v="Morning"/>
  </r>
  <r>
    <x v="854"/>
    <s v="Nicole"/>
    <s v="9/4/2024"/>
    <s v="11/19/2024"/>
    <n v="15.99"/>
    <n v="227"/>
    <s v="Romance"/>
    <n v="1"/>
    <n v="4"/>
    <b v="1"/>
    <n v="187"/>
    <n v="48"/>
    <x v="0"/>
    <s v="Credit Card"/>
    <s v="French"/>
    <n v="6"/>
    <n v="3.4"/>
    <b v="1"/>
    <s v="Active"/>
    <n v="3020"/>
    <s v="Laptop"/>
    <s v="45-54"/>
    <s v="Evening"/>
  </r>
  <r>
    <x v="855"/>
    <s v="Amy"/>
    <s v="12/8/2024"/>
    <s v="12/17/2024"/>
    <n v="11.99"/>
    <n v="313"/>
    <s v="Sci-Fi"/>
    <n v="5"/>
    <n v="6"/>
    <b v="1"/>
    <n v="900"/>
    <n v="135"/>
    <x v="1"/>
    <s v="Debit Card"/>
    <s v="French"/>
    <n v="87"/>
    <n v="4.8"/>
    <b v="0"/>
    <s v="Active"/>
    <n v="1243"/>
    <s v="Smartphone"/>
    <s v="55+"/>
    <s v="Afternoon"/>
  </r>
  <r>
    <x v="856"/>
    <s v="Leslie"/>
    <s v="4/17/2023"/>
    <s v="11/23/2024"/>
    <n v="11.99"/>
    <n v="491"/>
    <s v="Horror"/>
    <n v="2"/>
    <n v="3"/>
    <b v="1"/>
    <n v="194"/>
    <n v="187"/>
    <x v="3"/>
    <s v="PayPal"/>
    <s v="French"/>
    <n v="44"/>
    <n v="4.4000000000000004"/>
    <b v="1"/>
    <s v="Active"/>
    <n v="540"/>
    <s v="Smartphone"/>
    <s v="25-34"/>
    <s v="Afternoon"/>
  </r>
  <r>
    <x v="857"/>
    <s v="Alicia"/>
    <s v="12/26/2023"/>
    <s v="12/16/2024"/>
    <n v="15.99"/>
    <n v="50"/>
    <s v="Sci-Fi"/>
    <n v="4"/>
    <n v="2"/>
    <b v="1"/>
    <n v="155"/>
    <n v="115"/>
    <x v="0"/>
    <s v="Debit Card"/>
    <s v="German"/>
    <n v="92"/>
    <n v="4.3"/>
    <b v="0"/>
    <s v="Active"/>
    <n v="2583"/>
    <s v="Desktop"/>
    <s v="45-54"/>
    <s v="Afternoon"/>
  </r>
  <r>
    <x v="858"/>
    <s v="Donald"/>
    <s v="5/14/2023"/>
    <s v="12/4/2024"/>
    <n v="7.99"/>
    <n v="73"/>
    <s v="Romance"/>
    <n v="2"/>
    <n v="1"/>
    <b v="1"/>
    <n v="184"/>
    <n v="172"/>
    <x v="3"/>
    <s v="Cryptocurrency"/>
    <s v="English"/>
    <n v="41"/>
    <n v="4.8"/>
    <b v="0"/>
    <s v="Active"/>
    <n v="3463"/>
    <s v="Smartphone"/>
    <s v="35-44"/>
    <s v="Morning"/>
  </r>
  <r>
    <x v="859"/>
    <s v="Michael"/>
    <s v="6/19/2024"/>
    <s v="11/29/2024"/>
    <n v="11.99"/>
    <n v="139"/>
    <s v="Sci-Fi"/>
    <n v="4"/>
    <n v="5"/>
    <b v="1"/>
    <n v="539"/>
    <n v="152"/>
    <x v="1"/>
    <s v="Debit Card"/>
    <s v="German"/>
    <n v="48"/>
    <n v="3.8"/>
    <b v="1"/>
    <s v="Active"/>
    <n v="4130"/>
    <s v="Desktop"/>
    <s v="35-44"/>
    <s v="Afternoon"/>
  </r>
  <r>
    <x v="860"/>
    <s v="Grant"/>
    <s v="1/17/2024"/>
    <s v="11/29/2024"/>
    <n v="11.99"/>
    <n v="327"/>
    <s v="Documentary"/>
    <n v="2"/>
    <n v="6"/>
    <b v="1"/>
    <n v="182"/>
    <n v="14"/>
    <x v="0"/>
    <s v="Debit Card"/>
    <s v="French"/>
    <n v="90"/>
    <n v="3.4"/>
    <b v="0"/>
    <s v="Active"/>
    <n v="3918"/>
    <s v="Laptop"/>
    <s v="18-24"/>
    <s v="Late Night"/>
  </r>
  <r>
    <x v="861"/>
    <s v="Michelle"/>
    <s v="7/22/2024"/>
    <s v="12/16/2024"/>
    <n v="11.99"/>
    <n v="206"/>
    <s v="Drama"/>
    <n v="4"/>
    <n v="1"/>
    <b v="0"/>
    <n v="981"/>
    <n v="60"/>
    <x v="2"/>
    <s v="PayPal"/>
    <s v="English"/>
    <n v="41"/>
    <n v="4.4000000000000004"/>
    <b v="1"/>
    <s v="Active"/>
    <n v="4264"/>
    <s v="Desktop"/>
    <s v="25-34"/>
    <s v="Late Night"/>
  </r>
  <r>
    <x v="862"/>
    <s v="Sydney"/>
    <s v="10/26/2023"/>
    <s v="11/20/2024"/>
    <n v="15.99"/>
    <n v="23"/>
    <s v="Sci-Fi"/>
    <n v="3"/>
    <n v="3"/>
    <b v="1"/>
    <n v="489"/>
    <n v="7"/>
    <x v="3"/>
    <s v="Debit Card"/>
    <s v="Mandarin"/>
    <n v="54"/>
    <n v="4.5"/>
    <b v="1"/>
    <s v="Active"/>
    <n v="1485"/>
    <s v="Tablet"/>
    <s v="18-24"/>
    <s v="Evening"/>
  </r>
  <r>
    <x v="863"/>
    <s v="Shawna"/>
    <s v="11/24/2024"/>
    <s v="11/24/2024"/>
    <n v="15.99"/>
    <n v="158"/>
    <s v="Comedy"/>
    <n v="1"/>
    <n v="5"/>
    <b v="1"/>
    <n v="603"/>
    <n v="72"/>
    <x v="3"/>
    <s v="Credit Card"/>
    <s v="Hindi"/>
    <n v="88"/>
    <n v="3.3"/>
    <b v="0"/>
    <s v="Active"/>
    <n v="3508"/>
    <s v="Smart TV"/>
    <s v="55+"/>
    <s v="Afternoon"/>
  </r>
  <r>
    <x v="864"/>
    <s v="Allison"/>
    <s v="1/26/2023"/>
    <s v="12/15/2024"/>
    <n v="15.99"/>
    <n v="459"/>
    <s v="Comedy"/>
    <n v="2"/>
    <n v="1"/>
    <b v="0"/>
    <n v="445"/>
    <n v="153"/>
    <x v="6"/>
    <s v="PayPal"/>
    <s v="Hindi"/>
    <n v="13"/>
    <n v="4.2"/>
    <b v="0"/>
    <s v="Active"/>
    <n v="3433"/>
    <s v="Desktop"/>
    <s v="45-54"/>
    <s v="Evening"/>
  </r>
  <r>
    <x v="865"/>
    <s v="Andrew"/>
    <s v="6/12/2024"/>
    <s v="12/12/2024"/>
    <n v="15.99"/>
    <n v="30"/>
    <s v="Documentary"/>
    <n v="4"/>
    <n v="6"/>
    <b v="0"/>
    <n v="233"/>
    <n v="10"/>
    <x v="5"/>
    <s v="Cryptocurrency"/>
    <s v="Spanish"/>
    <n v="71"/>
    <n v="4.5999999999999996"/>
    <b v="0"/>
    <s v="Active"/>
    <n v="3610"/>
    <s v="Smartphone"/>
    <s v="45-54"/>
    <s v="Late Night"/>
  </r>
  <r>
    <x v="866"/>
    <s v="Mark"/>
    <s v="4/8/2024"/>
    <s v="11/19/2024"/>
    <n v="11.99"/>
    <n v="42"/>
    <s v="Documentary"/>
    <n v="5"/>
    <n v="2"/>
    <b v="1"/>
    <n v="464"/>
    <n v="171"/>
    <x v="0"/>
    <s v="Cryptocurrency"/>
    <s v="English"/>
    <n v="88"/>
    <n v="4.5999999999999996"/>
    <b v="1"/>
    <s v="Active"/>
    <n v="3307"/>
    <s v="Smart TV"/>
    <s v="18-24"/>
    <s v="Morning"/>
  </r>
  <r>
    <x v="867"/>
    <s v="Nicole"/>
    <s v="6/2/2024"/>
    <s v="12/17/2024"/>
    <n v="11.99"/>
    <n v="242"/>
    <s v="Horror"/>
    <n v="3"/>
    <n v="1"/>
    <b v="0"/>
    <n v="273"/>
    <n v="96"/>
    <x v="5"/>
    <s v="Credit Card"/>
    <s v="French"/>
    <n v="34"/>
    <n v="4.9000000000000004"/>
    <b v="1"/>
    <s v="Active"/>
    <n v="868"/>
    <s v="Smart TV"/>
    <s v="18-24"/>
    <s v="Morning"/>
  </r>
  <r>
    <x v="868"/>
    <s v="Matthew"/>
    <s v="10/6/2024"/>
    <s v="11/27/2024"/>
    <n v="11.99"/>
    <n v="25"/>
    <s v="Drama"/>
    <n v="5"/>
    <n v="2"/>
    <b v="0"/>
    <n v="162"/>
    <n v="147"/>
    <x v="5"/>
    <s v="Debit Card"/>
    <s v="English"/>
    <n v="82"/>
    <n v="4.3"/>
    <b v="0"/>
    <s v="Active"/>
    <n v="4358"/>
    <s v="Smart TV"/>
    <s v="25-34"/>
    <s v="Late Night"/>
  </r>
  <r>
    <x v="869"/>
    <s v="David"/>
    <s v="3/4/2023"/>
    <s v="12/8/2024"/>
    <n v="7.99"/>
    <n v="140"/>
    <s v="Romance"/>
    <n v="4"/>
    <n v="4"/>
    <b v="0"/>
    <n v="218"/>
    <n v="5"/>
    <x v="3"/>
    <s v="PayPal"/>
    <s v="French"/>
    <n v="86"/>
    <n v="3.6"/>
    <b v="0"/>
    <s v="Active"/>
    <n v="4552"/>
    <s v="Desktop"/>
    <s v="55+"/>
    <s v="Late Night"/>
  </r>
  <r>
    <x v="870"/>
    <s v="Shane"/>
    <s v="8/26/2023"/>
    <s v="12/17/2024"/>
    <n v="15.99"/>
    <n v="192"/>
    <s v="Comedy"/>
    <n v="5"/>
    <n v="3"/>
    <b v="0"/>
    <n v="39"/>
    <n v="18"/>
    <x v="2"/>
    <s v="Cryptocurrency"/>
    <s v="German"/>
    <n v="75"/>
    <n v="3.3"/>
    <b v="1"/>
    <s v="Active"/>
    <n v="3003"/>
    <s v="Desktop"/>
    <s v="18-24"/>
    <s v="Morning"/>
  </r>
  <r>
    <x v="871"/>
    <s v="Kathryn"/>
    <s v="4/2/2024"/>
    <s v="12/11/2024"/>
    <n v="15.99"/>
    <n v="267"/>
    <s v="Romance"/>
    <n v="1"/>
    <n v="2"/>
    <b v="0"/>
    <n v="107"/>
    <n v="140"/>
    <x v="4"/>
    <s v="PayPal"/>
    <s v="French"/>
    <n v="7"/>
    <n v="4.8"/>
    <b v="0"/>
    <s v="Active"/>
    <n v="783"/>
    <s v="Smart TV"/>
    <s v="25-34"/>
    <s v="Evening"/>
  </r>
  <r>
    <x v="872"/>
    <s v="John"/>
    <s v="4/14/2023"/>
    <s v="12/15/2024"/>
    <n v="11.99"/>
    <n v="410"/>
    <s v="Romance"/>
    <n v="4"/>
    <n v="4"/>
    <b v="0"/>
    <n v="513"/>
    <n v="52"/>
    <x v="1"/>
    <s v="Debit Card"/>
    <s v="French"/>
    <n v="19"/>
    <n v="4.7"/>
    <b v="0"/>
    <s v="Active"/>
    <n v="3578"/>
    <s v="Smart TV"/>
    <s v="25-34"/>
    <s v="Late Night"/>
  </r>
  <r>
    <x v="873"/>
    <s v="Kara"/>
    <s v="9/23/2024"/>
    <s v="12/15/2024"/>
    <n v="7.99"/>
    <n v="281"/>
    <s v="Comedy"/>
    <n v="4"/>
    <n v="5"/>
    <b v="0"/>
    <n v="905"/>
    <n v="128"/>
    <x v="5"/>
    <s v="Cryptocurrency"/>
    <s v="German"/>
    <n v="70"/>
    <n v="4.3"/>
    <b v="0"/>
    <s v="Active"/>
    <n v="1952"/>
    <s v="Laptop"/>
    <s v="18-24"/>
    <s v="Evening"/>
  </r>
  <r>
    <x v="874"/>
    <s v="Julie"/>
    <s v="3/7/2024"/>
    <s v="11/27/2024"/>
    <n v="15.99"/>
    <n v="478"/>
    <s v="Comedy"/>
    <n v="4"/>
    <n v="3"/>
    <b v="1"/>
    <n v="551"/>
    <n v="96"/>
    <x v="2"/>
    <s v="Cryptocurrency"/>
    <s v="Spanish"/>
    <n v="65"/>
    <n v="4.5999999999999996"/>
    <b v="1"/>
    <s v="Active"/>
    <n v="860"/>
    <s v="Laptop"/>
    <s v="55+"/>
    <s v="Morning"/>
  </r>
  <r>
    <x v="875"/>
    <s v="Joshua"/>
    <s v="4/19/2024"/>
    <s v="11/24/2024"/>
    <n v="7.99"/>
    <n v="44"/>
    <s v="Action"/>
    <n v="4"/>
    <n v="5"/>
    <b v="1"/>
    <n v="190"/>
    <n v="193"/>
    <x v="6"/>
    <s v="PayPal"/>
    <s v="Hindi"/>
    <n v="13"/>
    <n v="3.1"/>
    <b v="0"/>
    <s v="Active"/>
    <n v="3"/>
    <s v="Laptop"/>
    <s v="18-24"/>
    <s v="Late Night"/>
  </r>
  <r>
    <x v="876"/>
    <s v="Gary"/>
    <s v="12/1/2024"/>
    <s v="12/16/2024"/>
    <n v="15.99"/>
    <n v="250"/>
    <s v="Action"/>
    <n v="1"/>
    <n v="2"/>
    <b v="1"/>
    <n v="69"/>
    <n v="35"/>
    <x v="1"/>
    <s v="Credit Card"/>
    <s v="German"/>
    <n v="13"/>
    <n v="3.3"/>
    <b v="1"/>
    <s v="Active"/>
    <n v="1836"/>
    <s v="Smart TV"/>
    <s v="25-34"/>
    <s v="Evening"/>
  </r>
  <r>
    <x v="877"/>
    <s v="Chelsea"/>
    <s v="10/21/2023"/>
    <s v="12/4/2024"/>
    <n v="7.99"/>
    <n v="225"/>
    <s v="Drama"/>
    <n v="5"/>
    <n v="5"/>
    <b v="0"/>
    <n v="274"/>
    <n v="83"/>
    <x v="2"/>
    <s v="Credit Card"/>
    <s v="German"/>
    <n v="45"/>
    <n v="3.9"/>
    <b v="0"/>
    <s v="Active"/>
    <n v="808"/>
    <s v="Smartphone"/>
    <s v="35-44"/>
    <s v="Afternoon"/>
  </r>
  <r>
    <x v="878"/>
    <s v="John"/>
    <s v="9/16/2024"/>
    <s v="11/21/2024"/>
    <n v="15.99"/>
    <n v="473"/>
    <s v="Sci-Fi"/>
    <n v="4"/>
    <n v="4"/>
    <b v="0"/>
    <n v="605"/>
    <n v="93"/>
    <x v="5"/>
    <s v="Debit Card"/>
    <s v="Mandarin"/>
    <n v="13"/>
    <n v="4.8"/>
    <b v="0"/>
    <s v="Active"/>
    <n v="2141"/>
    <s v="Desktop"/>
    <s v="35-44"/>
    <s v="Late Night"/>
  </r>
  <r>
    <x v="879"/>
    <s v="Sandra"/>
    <s v="11/13/2024"/>
    <s v="12/8/2024"/>
    <n v="11.99"/>
    <n v="236"/>
    <s v="Sci-Fi"/>
    <n v="1"/>
    <n v="5"/>
    <b v="1"/>
    <n v="225"/>
    <n v="94"/>
    <x v="5"/>
    <s v="Debit Card"/>
    <s v="English"/>
    <n v="61"/>
    <n v="3.7"/>
    <b v="0"/>
    <s v="Active"/>
    <n v="1254"/>
    <s v="Laptop"/>
    <s v="35-44"/>
    <s v="Evening"/>
  </r>
  <r>
    <x v="880"/>
    <s v="Jennifer"/>
    <s v="2/4/2023"/>
    <s v="11/30/2024"/>
    <n v="11.99"/>
    <n v="349"/>
    <s v="Comedy"/>
    <n v="4"/>
    <n v="4"/>
    <b v="1"/>
    <n v="386"/>
    <n v="195"/>
    <x v="0"/>
    <s v="Cryptocurrency"/>
    <s v="German"/>
    <n v="59"/>
    <n v="4.5999999999999996"/>
    <b v="0"/>
    <s v="Active"/>
    <n v="2864"/>
    <s v="Laptop"/>
    <s v="35-44"/>
    <s v="Late Night"/>
  </r>
  <r>
    <x v="881"/>
    <s v="Margaret"/>
    <s v="4/16/2023"/>
    <s v="12/8/2024"/>
    <n v="15.99"/>
    <n v="139"/>
    <s v="Comedy"/>
    <n v="4"/>
    <n v="5"/>
    <b v="1"/>
    <n v="442"/>
    <n v="110"/>
    <x v="1"/>
    <s v="Credit Card"/>
    <s v="Hindi"/>
    <n v="91"/>
    <n v="4.7"/>
    <b v="1"/>
    <s v="Active"/>
    <n v="4589"/>
    <s v="Smartphone"/>
    <s v="55+"/>
    <s v="Evening"/>
  </r>
  <r>
    <x v="882"/>
    <s v="Jason"/>
    <s v="1/16/2024"/>
    <s v="12/2/2024"/>
    <n v="15.99"/>
    <n v="278"/>
    <s v="Romance"/>
    <n v="3"/>
    <n v="2"/>
    <b v="1"/>
    <n v="382"/>
    <n v="25"/>
    <x v="2"/>
    <s v="PayPal"/>
    <s v="French"/>
    <n v="72"/>
    <n v="4.4000000000000004"/>
    <b v="0"/>
    <s v="Active"/>
    <n v="2932"/>
    <s v="Smartphone"/>
    <s v="55+"/>
    <s v="Afternoon"/>
  </r>
  <r>
    <x v="883"/>
    <s v="Nichole"/>
    <s v="7/30/2024"/>
    <s v="12/17/2024"/>
    <n v="7.99"/>
    <n v="242"/>
    <s v="Horror"/>
    <n v="5"/>
    <n v="2"/>
    <b v="1"/>
    <n v="156"/>
    <n v="166"/>
    <x v="6"/>
    <s v="Cryptocurrency"/>
    <s v="Hindi"/>
    <n v="53"/>
    <n v="5"/>
    <b v="0"/>
    <s v="Active"/>
    <n v="1697"/>
    <s v="Tablet"/>
    <s v="18-24"/>
    <s v="Late Night"/>
  </r>
  <r>
    <x v="884"/>
    <s v="Eric"/>
    <s v="11/30/2023"/>
    <s v="12/14/2024"/>
    <n v="11.99"/>
    <n v="251"/>
    <s v="Horror"/>
    <n v="5"/>
    <n v="6"/>
    <b v="1"/>
    <n v="687"/>
    <n v="160"/>
    <x v="3"/>
    <s v="Debit Card"/>
    <s v="English"/>
    <n v="88"/>
    <n v="4.5"/>
    <b v="0"/>
    <s v="Active"/>
    <n v="1411"/>
    <s v="Tablet"/>
    <s v="18-24"/>
    <s v="Evening"/>
  </r>
  <r>
    <x v="885"/>
    <s v="Nathan"/>
    <s v="4/13/2024"/>
    <s v="12/10/2024"/>
    <n v="7.99"/>
    <n v="268"/>
    <s v="Drama"/>
    <n v="4"/>
    <n v="4"/>
    <b v="1"/>
    <n v="778"/>
    <n v="122"/>
    <x v="1"/>
    <s v="Credit Card"/>
    <s v="Hindi"/>
    <n v="12"/>
    <n v="3.8"/>
    <b v="1"/>
    <s v="Active"/>
    <n v="3437"/>
    <s v="Laptop"/>
    <s v="25-34"/>
    <s v="Evening"/>
  </r>
  <r>
    <x v="886"/>
    <s v="Rachel"/>
    <s v="10/6/2024"/>
    <s v="12/2/2024"/>
    <n v="7.99"/>
    <n v="322"/>
    <s v="Comedy"/>
    <n v="4"/>
    <n v="6"/>
    <b v="0"/>
    <n v="616"/>
    <n v="45"/>
    <x v="5"/>
    <s v="PayPal"/>
    <s v="Spanish"/>
    <n v="22"/>
    <n v="4.9000000000000004"/>
    <b v="1"/>
    <s v="Active"/>
    <n v="4509"/>
    <s v="Smart TV"/>
    <s v="35-44"/>
    <s v="Evening"/>
  </r>
  <r>
    <x v="887"/>
    <s v="Natalie"/>
    <s v="6/25/2023"/>
    <s v="11/30/2024"/>
    <n v="7.99"/>
    <n v="356"/>
    <s v="Documentary"/>
    <n v="3"/>
    <n v="3"/>
    <b v="1"/>
    <n v="314"/>
    <n v="50"/>
    <x v="1"/>
    <s v="Credit Card"/>
    <s v="Mandarin"/>
    <n v="7"/>
    <n v="4.9000000000000004"/>
    <b v="1"/>
    <s v="Active"/>
    <n v="3165"/>
    <s v="Smart TV"/>
    <s v="25-34"/>
    <s v="Morning"/>
  </r>
  <r>
    <x v="888"/>
    <s v="Chad"/>
    <s v="2/18/2023"/>
    <s v="12/4/2024"/>
    <n v="15.99"/>
    <n v="28"/>
    <s v="Documentary"/>
    <n v="2"/>
    <n v="1"/>
    <b v="1"/>
    <n v="666"/>
    <n v="65"/>
    <x v="6"/>
    <s v="PayPal"/>
    <s v="German"/>
    <n v="21"/>
    <n v="4.3"/>
    <b v="0"/>
    <s v="Active"/>
    <n v="2538"/>
    <s v="Desktop"/>
    <s v="18-24"/>
    <s v="Late Night"/>
  </r>
  <r>
    <x v="889"/>
    <s v="Megan"/>
    <s v="2/28/2024"/>
    <s v="12/17/2024"/>
    <n v="11.99"/>
    <n v="43"/>
    <s v="Comedy"/>
    <n v="5"/>
    <n v="2"/>
    <b v="0"/>
    <n v="767"/>
    <n v="83"/>
    <x v="4"/>
    <s v="Cryptocurrency"/>
    <s v="German"/>
    <n v="58"/>
    <n v="3"/>
    <b v="1"/>
    <s v="Active"/>
    <n v="245"/>
    <s v="Desktop"/>
    <s v="35-44"/>
    <s v="Afternoon"/>
  </r>
  <r>
    <x v="890"/>
    <s v="Martin"/>
    <s v="5/27/2023"/>
    <s v="11/29/2024"/>
    <n v="11.99"/>
    <n v="391"/>
    <s v="Drama"/>
    <n v="3"/>
    <n v="3"/>
    <b v="1"/>
    <n v="811"/>
    <n v="3"/>
    <x v="0"/>
    <s v="PayPal"/>
    <s v="French"/>
    <n v="17"/>
    <n v="4.2"/>
    <b v="0"/>
    <s v="Active"/>
    <n v="1364"/>
    <s v="Smart TV"/>
    <s v="35-44"/>
    <s v="Morning"/>
  </r>
  <r>
    <x v="891"/>
    <s v="Ryan"/>
    <s v="6/26/2024"/>
    <s v="12/18/2024"/>
    <n v="7.99"/>
    <n v="300"/>
    <s v="Sci-Fi"/>
    <n v="1"/>
    <n v="4"/>
    <b v="1"/>
    <n v="413"/>
    <n v="154"/>
    <x v="1"/>
    <s v="PayPal"/>
    <s v="French"/>
    <n v="64"/>
    <n v="4.0999999999999996"/>
    <b v="0"/>
    <s v="Active"/>
    <n v="732"/>
    <s v="Desktop"/>
    <s v="55+"/>
    <s v="Evening"/>
  </r>
  <r>
    <x v="892"/>
    <s v="Angela"/>
    <s v="1/2/2023"/>
    <s v="12/15/2024"/>
    <n v="11.99"/>
    <n v="75"/>
    <s v="Horror"/>
    <n v="3"/>
    <n v="3"/>
    <b v="0"/>
    <n v="324"/>
    <n v="175"/>
    <x v="0"/>
    <s v="Debit Card"/>
    <s v="German"/>
    <n v="18"/>
    <n v="3.3"/>
    <b v="0"/>
    <s v="Active"/>
    <n v="4976"/>
    <s v="Tablet"/>
    <s v="45-54"/>
    <s v="Evening"/>
  </r>
  <r>
    <x v="893"/>
    <s v="Chad"/>
    <s v="8/9/2024"/>
    <s v="12/2/2024"/>
    <n v="11.99"/>
    <n v="154"/>
    <s v="Romance"/>
    <n v="1"/>
    <n v="5"/>
    <b v="1"/>
    <n v="52"/>
    <n v="108"/>
    <x v="5"/>
    <s v="Credit Card"/>
    <s v="German"/>
    <n v="94"/>
    <n v="4.0999999999999996"/>
    <b v="0"/>
    <s v="Active"/>
    <n v="4176"/>
    <s v="Tablet"/>
    <s v="18-24"/>
    <s v="Late Night"/>
  </r>
  <r>
    <x v="894"/>
    <s v="Mary"/>
    <s v="5/19/2023"/>
    <s v="12/7/2024"/>
    <n v="7.99"/>
    <n v="179"/>
    <s v="Comedy"/>
    <n v="2"/>
    <n v="6"/>
    <b v="0"/>
    <n v="680"/>
    <n v="50"/>
    <x v="0"/>
    <s v="Credit Card"/>
    <s v="English"/>
    <n v="52"/>
    <n v="3.4"/>
    <b v="0"/>
    <s v="Active"/>
    <n v="2919"/>
    <s v="Smartphone"/>
    <s v="25-34"/>
    <s v="Late Night"/>
  </r>
  <r>
    <x v="895"/>
    <s v="Marissa"/>
    <s v="9/13/2023"/>
    <s v="12/10/2024"/>
    <n v="11.99"/>
    <n v="147"/>
    <s v="Documentary"/>
    <n v="1"/>
    <n v="1"/>
    <b v="1"/>
    <n v="780"/>
    <n v="76"/>
    <x v="0"/>
    <s v="Credit Card"/>
    <s v="Mandarin"/>
    <n v="21"/>
    <n v="4.4000000000000004"/>
    <b v="1"/>
    <s v="Active"/>
    <n v="3081"/>
    <s v="Tablet"/>
    <s v="25-34"/>
    <s v="Late Night"/>
  </r>
  <r>
    <x v="896"/>
    <s v="Patrick"/>
    <s v="6/16/2023"/>
    <s v="11/27/2024"/>
    <n v="11.99"/>
    <n v="235"/>
    <s v="Horror"/>
    <n v="3"/>
    <n v="1"/>
    <b v="1"/>
    <n v="569"/>
    <n v="176"/>
    <x v="6"/>
    <s v="Debit Card"/>
    <s v="French"/>
    <n v="18"/>
    <n v="3.8"/>
    <b v="1"/>
    <s v="Active"/>
    <n v="3138"/>
    <s v="Desktop"/>
    <s v="35-44"/>
    <s v="Afternoon"/>
  </r>
  <r>
    <x v="897"/>
    <s v="Kelly"/>
    <s v="1/3/2023"/>
    <s v="12/4/2024"/>
    <n v="11.99"/>
    <n v="390"/>
    <s v="Romance"/>
    <n v="3"/>
    <n v="1"/>
    <b v="0"/>
    <n v="256"/>
    <n v="183"/>
    <x v="5"/>
    <s v="Credit Card"/>
    <s v="German"/>
    <n v="89"/>
    <n v="3.2"/>
    <b v="1"/>
    <s v="Active"/>
    <n v="1180"/>
    <s v="Smart TV"/>
    <s v="45-54"/>
    <s v="Evening"/>
  </r>
  <r>
    <x v="898"/>
    <s v="Mary"/>
    <s v="7/22/2024"/>
    <s v="12/18/2024"/>
    <n v="7.99"/>
    <n v="116"/>
    <s v="Action"/>
    <n v="1"/>
    <n v="4"/>
    <b v="0"/>
    <n v="799"/>
    <n v="137"/>
    <x v="0"/>
    <s v="Credit Card"/>
    <s v="Mandarin"/>
    <n v="78"/>
    <n v="4.5999999999999996"/>
    <b v="1"/>
    <s v="Active"/>
    <n v="4518"/>
    <s v="Desktop"/>
    <s v="55+"/>
    <s v="Evening"/>
  </r>
  <r>
    <x v="899"/>
    <s v="Cynthia"/>
    <s v="3/3/2023"/>
    <s v="12/4/2024"/>
    <n v="15.99"/>
    <n v="492"/>
    <s v="Action"/>
    <n v="1"/>
    <n v="2"/>
    <b v="0"/>
    <n v="237"/>
    <n v="55"/>
    <x v="4"/>
    <s v="Cryptocurrency"/>
    <s v="Mandarin"/>
    <n v="15"/>
    <n v="4.9000000000000004"/>
    <b v="1"/>
    <s v="Active"/>
    <n v="3843"/>
    <s v="Smartphone"/>
    <s v="35-44"/>
    <s v="Evening"/>
  </r>
  <r>
    <x v="900"/>
    <s v="Jasmine"/>
    <s v="6/4/2024"/>
    <s v="11/22/2024"/>
    <n v="7.99"/>
    <n v="159"/>
    <s v="Action"/>
    <n v="4"/>
    <n v="5"/>
    <b v="1"/>
    <n v="138"/>
    <n v="3"/>
    <x v="5"/>
    <s v="Debit Card"/>
    <s v="Hindi"/>
    <n v="12"/>
    <n v="3.9"/>
    <b v="1"/>
    <s v="Active"/>
    <n v="3604"/>
    <s v="Laptop"/>
    <s v="25-34"/>
    <s v="Morning"/>
  </r>
  <r>
    <x v="901"/>
    <s v="Sarah"/>
    <s v="6/8/2023"/>
    <s v="11/20/2024"/>
    <n v="7.99"/>
    <n v="279"/>
    <s v="Romance"/>
    <n v="4"/>
    <n v="6"/>
    <b v="0"/>
    <n v="636"/>
    <n v="176"/>
    <x v="6"/>
    <s v="Cryptocurrency"/>
    <s v="French"/>
    <n v="32"/>
    <n v="3.7"/>
    <b v="1"/>
    <s v="Active"/>
    <n v="4445"/>
    <s v="Smartphone"/>
    <s v="25-34"/>
    <s v="Afternoon"/>
  </r>
  <r>
    <x v="902"/>
    <s v="Adam"/>
    <s v="7/17/2024"/>
    <s v="11/26/2024"/>
    <n v="15.99"/>
    <n v="386"/>
    <s v="Action"/>
    <n v="2"/>
    <n v="6"/>
    <b v="1"/>
    <n v="461"/>
    <n v="178"/>
    <x v="0"/>
    <s v="Cryptocurrency"/>
    <s v="Hindi"/>
    <n v="79"/>
    <n v="3.7"/>
    <b v="0"/>
    <s v="Active"/>
    <n v="1587"/>
    <s v="Tablet"/>
    <s v="35-44"/>
    <s v="Afternoon"/>
  </r>
  <r>
    <x v="903"/>
    <s v="Mason"/>
    <s v="6/21/2024"/>
    <s v="12/7/2024"/>
    <n v="15.99"/>
    <n v="332"/>
    <s v="Sci-Fi"/>
    <n v="1"/>
    <n v="6"/>
    <b v="0"/>
    <n v="20"/>
    <n v="128"/>
    <x v="4"/>
    <s v="Credit Card"/>
    <s v="English"/>
    <n v="50"/>
    <n v="5"/>
    <b v="0"/>
    <s v="Active"/>
    <n v="4400"/>
    <s v="Smart TV"/>
    <s v="45-54"/>
    <s v="Late Night"/>
  </r>
  <r>
    <x v="904"/>
    <s v="Amy"/>
    <s v="1/1/2024"/>
    <s v="11/21/2024"/>
    <n v="11.99"/>
    <n v="176"/>
    <s v="Documentary"/>
    <n v="5"/>
    <n v="5"/>
    <b v="1"/>
    <n v="276"/>
    <n v="138"/>
    <x v="4"/>
    <s v="PayPal"/>
    <s v="Spanish"/>
    <n v="56"/>
    <n v="4.7"/>
    <b v="0"/>
    <s v="Active"/>
    <n v="2891"/>
    <s v="Smartphone"/>
    <s v="18-24"/>
    <s v="Morning"/>
  </r>
  <r>
    <x v="905"/>
    <s v="Craig"/>
    <s v="6/7/2024"/>
    <s v="12/18/2024"/>
    <n v="11.99"/>
    <n v="221"/>
    <s v="Romance"/>
    <n v="4"/>
    <n v="1"/>
    <b v="1"/>
    <n v="603"/>
    <n v="141"/>
    <x v="5"/>
    <s v="Cryptocurrency"/>
    <s v="Hindi"/>
    <n v="44"/>
    <n v="3.3"/>
    <b v="1"/>
    <s v="Active"/>
    <n v="1363"/>
    <s v="Smartphone"/>
    <s v="35-44"/>
    <s v="Afternoon"/>
  </r>
  <r>
    <x v="906"/>
    <s v="Lindsay"/>
    <s v="12/31/2023"/>
    <s v="12/5/2024"/>
    <n v="7.99"/>
    <n v="263"/>
    <s v="Horror"/>
    <n v="4"/>
    <n v="1"/>
    <b v="1"/>
    <n v="799"/>
    <n v="14"/>
    <x v="0"/>
    <s v="Credit Card"/>
    <s v="Mandarin"/>
    <n v="32"/>
    <n v="3.3"/>
    <b v="0"/>
    <s v="Active"/>
    <n v="2323"/>
    <s v="Smart TV"/>
    <s v="55+"/>
    <s v="Evening"/>
  </r>
  <r>
    <x v="907"/>
    <s v="Charles"/>
    <s v="9/23/2023"/>
    <s v="11/27/2024"/>
    <n v="15.99"/>
    <n v="222"/>
    <s v="Documentary"/>
    <n v="1"/>
    <n v="3"/>
    <b v="0"/>
    <n v="785"/>
    <n v="147"/>
    <x v="6"/>
    <s v="Credit Card"/>
    <s v="Mandarin"/>
    <n v="21"/>
    <n v="4.8"/>
    <b v="1"/>
    <s v="Active"/>
    <n v="4291"/>
    <s v="Smart TV"/>
    <s v="45-54"/>
    <s v="Morning"/>
  </r>
  <r>
    <x v="908"/>
    <s v="Joseph"/>
    <s v="12/8/2024"/>
    <s v="12/12/2024"/>
    <n v="11.99"/>
    <n v="39"/>
    <s v="Romance"/>
    <n v="5"/>
    <n v="3"/>
    <b v="1"/>
    <n v="28"/>
    <n v="189"/>
    <x v="1"/>
    <s v="Credit Card"/>
    <s v="French"/>
    <n v="26"/>
    <n v="4.5999999999999996"/>
    <b v="1"/>
    <s v="Active"/>
    <n v="4938"/>
    <s v="Smartphone"/>
    <s v="55+"/>
    <s v="Evening"/>
  </r>
  <r>
    <x v="909"/>
    <s v="Michael"/>
    <s v="5/29/2023"/>
    <s v="11/28/2024"/>
    <n v="11.99"/>
    <n v="445"/>
    <s v="Action"/>
    <n v="3"/>
    <n v="2"/>
    <b v="1"/>
    <n v="637"/>
    <n v="14"/>
    <x v="0"/>
    <s v="Debit Card"/>
    <s v="French"/>
    <n v="50"/>
    <n v="3.2"/>
    <b v="1"/>
    <s v="Active"/>
    <n v="913"/>
    <s v="Desktop"/>
    <s v="45-54"/>
    <s v="Late Night"/>
  </r>
  <r>
    <x v="910"/>
    <s v="James"/>
    <s v="4/25/2024"/>
    <s v="12/10/2024"/>
    <n v="11.99"/>
    <n v="164"/>
    <s v="Sci-Fi"/>
    <n v="3"/>
    <n v="3"/>
    <b v="1"/>
    <n v="79"/>
    <n v="130"/>
    <x v="1"/>
    <s v="PayPal"/>
    <s v="French"/>
    <n v="47"/>
    <n v="3.9"/>
    <b v="0"/>
    <s v="Active"/>
    <n v="3925"/>
    <s v="Laptop"/>
    <s v="55+"/>
    <s v="Morning"/>
  </r>
  <r>
    <x v="911"/>
    <s v="Brandon"/>
    <s v="2/21/2024"/>
    <s v="11/24/2024"/>
    <n v="15.99"/>
    <n v="101"/>
    <s v="Sci-Fi"/>
    <n v="5"/>
    <n v="1"/>
    <b v="1"/>
    <n v="175"/>
    <n v="125"/>
    <x v="3"/>
    <s v="Debit Card"/>
    <s v="Mandarin"/>
    <n v="44"/>
    <n v="3.6"/>
    <b v="1"/>
    <s v="Active"/>
    <n v="2517"/>
    <s v="Laptop"/>
    <s v="55+"/>
    <s v="Evening"/>
  </r>
  <r>
    <x v="912"/>
    <s v="Jaclyn"/>
    <s v="10/2/2024"/>
    <s v="12/9/2024"/>
    <n v="11.99"/>
    <n v="424"/>
    <s v="Drama"/>
    <n v="1"/>
    <n v="3"/>
    <b v="1"/>
    <n v="684"/>
    <n v="127"/>
    <x v="5"/>
    <s v="Cryptocurrency"/>
    <s v="Mandarin"/>
    <n v="97"/>
    <n v="4.5999999999999996"/>
    <b v="0"/>
    <s v="Active"/>
    <n v="2070"/>
    <s v="Laptop"/>
    <s v="25-34"/>
    <s v="Late Night"/>
  </r>
  <r>
    <x v="913"/>
    <s v="Alvin"/>
    <s v="7/22/2023"/>
    <s v="11/20/2024"/>
    <n v="15.99"/>
    <n v="182"/>
    <s v="Sci-Fi"/>
    <n v="4"/>
    <n v="5"/>
    <b v="0"/>
    <n v="247"/>
    <n v="197"/>
    <x v="0"/>
    <s v="Cryptocurrency"/>
    <s v="French"/>
    <n v="90"/>
    <n v="4.7"/>
    <b v="0"/>
    <s v="Active"/>
    <n v="4726"/>
    <s v="Laptop"/>
    <s v="35-44"/>
    <s v="Evening"/>
  </r>
  <r>
    <x v="914"/>
    <s v="Megan"/>
    <s v="8/27/2023"/>
    <s v="12/3/2024"/>
    <n v="15.99"/>
    <n v="115"/>
    <s v="Sci-Fi"/>
    <n v="2"/>
    <n v="3"/>
    <b v="1"/>
    <n v="741"/>
    <n v="68"/>
    <x v="0"/>
    <s v="Cryptocurrency"/>
    <s v="Hindi"/>
    <n v="30"/>
    <n v="5"/>
    <b v="1"/>
    <s v="Active"/>
    <n v="1536"/>
    <s v="Smartphone"/>
    <s v="35-44"/>
    <s v="Morning"/>
  </r>
  <r>
    <x v="915"/>
    <s v="Carolyn"/>
    <s v="4/24/2024"/>
    <s v="12/13/2024"/>
    <n v="15.99"/>
    <n v="33"/>
    <s v="Documentary"/>
    <n v="1"/>
    <n v="4"/>
    <b v="0"/>
    <n v="623"/>
    <n v="53"/>
    <x v="1"/>
    <s v="Credit Card"/>
    <s v="English"/>
    <n v="17"/>
    <n v="3.5"/>
    <b v="0"/>
    <s v="Active"/>
    <n v="2113"/>
    <s v="Desktop"/>
    <s v="55+"/>
    <s v="Afternoon"/>
  </r>
  <r>
    <x v="916"/>
    <s v="Christopher"/>
    <s v="5/6/2024"/>
    <s v="12/3/2024"/>
    <n v="7.99"/>
    <n v="259"/>
    <s v="Drama"/>
    <n v="1"/>
    <n v="1"/>
    <b v="1"/>
    <n v="327"/>
    <n v="76"/>
    <x v="2"/>
    <s v="PayPal"/>
    <s v="French"/>
    <n v="9"/>
    <n v="4.3"/>
    <b v="1"/>
    <s v="Active"/>
    <n v="428"/>
    <s v="Tablet"/>
    <s v="25-34"/>
    <s v="Afternoon"/>
  </r>
  <r>
    <x v="917"/>
    <s v="Patricia"/>
    <s v="6/13/2024"/>
    <s v="11/20/2024"/>
    <n v="15.99"/>
    <n v="309"/>
    <s v="Romance"/>
    <n v="5"/>
    <n v="6"/>
    <b v="0"/>
    <n v="760"/>
    <n v="72"/>
    <x v="6"/>
    <s v="Credit Card"/>
    <s v="French"/>
    <n v="91"/>
    <n v="4.8"/>
    <b v="1"/>
    <s v="Active"/>
    <n v="2336"/>
    <s v="Smart TV"/>
    <s v="45-54"/>
    <s v="Afternoon"/>
  </r>
  <r>
    <x v="918"/>
    <s v="Richard"/>
    <s v="3/3/2023"/>
    <s v="12/11/2024"/>
    <n v="7.99"/>
    <n v="367"/>
    <s v="Romance"/>
    <n v="1"/>
    <n v="3"/>
    <b v="0"/>
    <n v="522"/>
    <n v="10"/>
    <x v="0"/>
    <s v="PayPal"/>
    <s v="Mandarin"/>
    <n v="70"/>
    <n v="3.8"/>
    <b v="0"/>
    <s v="Active"/>
    <n v="2344"/>
    <s v="Desktop"/>
    <s v="25-34"/>
    <s v="Morning"/>
  </r>
  <r>
    <x v="919"/>
    <s v="Tiffany"/>
    <s v="9/21/2023"/>
    <s v="11/27/2024"/>
    <n v="7.99"/>
    <n v="472"/>
    <s v="Action"/>
    <n v="5"/>
    <n v="2"/>
    <b v="1"/>
    <n v="76"/>
    <n v="157"/>
    <x v="0"/>
    <s v="Debit Card"/>
    <s v="French"/>
    <n v="6"/>
    <n v="3.1"/>
    <b v="1"/>
    <s v="Active"/>
    <n v="1351"/>
    <s v="Laptop"/>
    <s v="55+"/>
    <s v="Afternoon"/>
  </r>
  <r>
    <x v="920"/>
    <s v="Thomas"/>
    <s v="12/4/2023"/>
    <s v="11/23/2024"/>
    <n v="15.99"/>
    <n v="449"/>
    <s v="Documentary"/>
    <n v="5"/>
    <n v="4"/>
    <b v="0"/>
    <n v="61"/>
    <n v="61"/>
    <x v="5"/>
    <s v="Debit Card"/>
    <s v="French"/>
    <n v="88"/>
    <n v="3.7"/>
    <b v="1"/>
    <s v="Active"/>
    <n v="165"/>
    <s v="Tablet"/>
    <s v="45-54"/>
    <s v="Afternoon"/>
  </r>
  <r>
    <x v="921"/>
    <s v="Daniel"/>
    <s v="12/14/2023"/>
    <s v="12/6/2024"/>
    <n v="15.99"/>
    <n v="302"/>
    <s v="Comedy"/>
    <n v="4"/>
    <n v="4"/>
    <b v="1"/>
    <n v="800"/>
    <n v="101"/>
    <x v="0"/>
    <s v="Cryptocurrency"/>
    <s v="English"/>
    <n v="89"/>
    <n v="4.3"/>
    <b v="0"/>
    <s v="Active"/>
    <n v="3411"/>
    <s v="Desktop"/>
    <s v="55+"/>
    <s v="Evening"/>
  </r>
  <r>
    <x v="922"/>
    <s v="Ashley"/>
    <s v="9/24/2024"/>
    <s v="12/18/2024"/>
    <n v="7.99"/>
    <n v="70"/>
    <s v="Sci-Fi"/>
    <n v="3"/>
    <n v="6"/>
    <b v="1"/>
    <n v="226"/>
    <n v="104"/>
    <x v="0"/>
    <s v="Debit Card"/>
    <s v="German"/>
    <n v="59"/>
    <n v="3.3"/>
    <b v="1"/>
    <s v="Active"/>
    <n v="615"/>
    <s v="Laptop"/>
    <s v="45-54"/>
    <s v="Late Night"/>
  </r>
  <r>
    <x v="923"/>
    <s v="Lindsey"/>
    <s v="5/8/2023"/>
    <s v="12/2/2024"/>
    <n v="7.99"/>
    <n v="157"/>
    <s v="Sci-Fi"/>
    <n v="2"/>
    <n v="1"/>
    <b v="0"/>
    <n v="792"/>
    <n v="141"/>
    <x v="1"/>
    <s v="Credit Card"/>
    <s v="Spanish"/>
    <n v="18"/>
    <n v="4.2"/>
    <b v="0"/>
    <s v="Active"/>
    <n v="1538"/>
    <s v="Smartphone"/>
    <s v="55+"/>
    <s v="Afternoon"/>
  </r>
  <r>
    <x v="924"/>
    <s v="Yvonne"/>
    <s v="4/16/2023"/>
    <s v="11/24/2024"/>
    <n v="7.99"/>
    <n v="17"/>
    <s v="Horror"/>
    <n v="5"/>
    <n v="5"/>
    <b v="0"/>
    <n v="498"/>
    <n v="67"/>
    <x v="2"/>
    <s v="PayPal"/>
    <s v="Mandarin"/>
    <n v="67"/>
    <n v="3"/>
    <b v="1"/>
    <s v="Active"/>
    <n v="1835"/>
    <s v="Smart TV"/>
    <s v="35-44"/>
    <s v="Late Night"/>
  </r>
  <r>
    <x v="925"/>
    <s v="Gene"/>
    <s v="1/13/2023"/>
    <s v="12/2/2024"/>
    <n v="15.99"/>
    <n v="173"/>
    <s v="Drama"/>
    <n v="1"/>
    <n v="3"/>
    <b v="1"/>
    <n v="950"/>
    <n v="163"/>
    <x v="6"/>
    <s v="Debit Card"/>
    <s v="French"/>
    <n v="96"/>
    <n v="4.9000000000000004"/>
    <b v="1"/>
    <s v="Active"/>
    <n v="3515"/>
    <s v="Smart TV"/>
    <s v="35-44"/>
    <s v="Late Night"/>
  </r>
  <r>
    <x v="926"/>
    <s v="Phyllis"/>
    <s v="1/11/2023"/>
    <s v="11/21/2024"/>
    <n v="11.99"/>
    <n v="301"/>
    <s v="Comedy"/>
    <n v="5"/>
    <n v="4"/>
    <b v="0"/>
    <n v="906"/>
    <n v="141"/>
    <x v="4"/>
    <s v="Credit Card"/>
    <s v="Hindi"/>
    <n v="56"/>
    <n v="4.5"/>
    <b v="1"/>
    <s v="Active"/>
    <n v="1657"/>
    <s v="Desktop"/>
    <s v="35-44"/>
    <s v="Afternoon"/>
  </r>
  <r>
    <x v="927"/>
    <s v="Travis"/>
    <s v="8/16/2024"/>
    <s v="11/28/2024"/>
    <n v="7.99"/>
    <n v="357"/>
    <s v="Horror"/>
    <n v="2"/>
    <n v="4"/>
    <b v="1"/>
    <n v="245"/>
    <n v="116"/>
    <x v="6"/>
    <s v="Cryptocurrency"/>
    <s v="Mandarin"/>
    <n v="71"/>
    <n v="4.2"/>
    <b v="1"/>
    <s v="Active"/>
    <n v="2209"/>
    <s v="Smartphone"/>
    <s v="18-24"/>
    <s v="Late Night"/>
  </r>
  <r>
    <x v="928"/>
    <s v="Aaron"/>
    <s v="7/18/2023"/>
    <s v="12/2/2024"/>
    <n v="7.99"/>
    <n v="48"/>
    <s v="Drama"/>
    <n v="4"/>
    <n v="2"/>
    <b v="0"/>
    <n v="33"/>
    <n v="7"/>
    <x v="0"/>
    <s v="PayPal"/>
    <s v="German"/>
    <n v="13"/>
    <n v="4.8"/>
    <b v="1"/>
    <s v="Active"/>
    <n v="1327"/>
    <s v="Smart TV"/>
    <s v="45-54"/>
    <s v="Morning"/>
  </r>
  <r>
    <x v="929"/>
    <s v="Nina"/>
    <s v="8/18/2023"/>
    <s v="11/22/2024"/>
    <n v="7.99"/>
    <n v="351"/>
    <s v="Action"/>
    <n v="4"/>
    <n v="2"/>
    <b v="0"/>
    <n v="70"/>
    <n v="41"/>
    <x v="5"/>
    <s v="Cryptocurrency"/>
    <s v="Spanish"/>
    <n v="78"/>
    <n v="3.7"/>
    <b v="0"/>
    <s v="Active"/>
    <n v="4337"/>
    <s v="Smartphone"/>
    <s v="55+"/>
    <s v="Evening"/>
  </r>
  <r>
    <x v="930"/>
    <s v="Stacy"/>
    <s v="11/6/2023"/>
    <s v="12/14/2024"/>
    <n v="11.99"/>
    <n v="491"/>
    <s v="Comedy"/>
    <n v="3"/>
    <n v="4"/>
    <b v="1"/>
    <n v="779"/>
    <n v="86"/>
    <x v="2"/>
    <s v="Cryptocurrency"/>
    <s v="Hindi"/>
    <n v="85"/>
    <n v="4.7"/>
    <b v="1"/>
    <s v="Active"/>
    <n v="398"/>
    <s v="Laptop"/>
    <s v="55+"/>
    <s v="Evening"/>
  </r>
  <r>
    <x v="931"/>
    <s v="Madison"/>
    <s v="4/12/2023"/>
    <s v="11/29/2024"/>
    <n v="11.99"/>
    <n v="164"/>
    <s v="Sci-Fi"/>
    <n v="2"/>
    <n v="1"/>
    <b v="1"/>
    <n v="536"/>
    <n v="150"/>
    <x v="2"/>
    <s v="Debit Card"/>
    <s v="Mandarin"/>
    <n v="7"/>
    <n v="3.2"/>
    <b v="1"/>
    <s v="Active"/>
    <n v="1508"/>
    <s v="Smartphone"/>
    <s v="45-54"/>
    <s v="Morning"/>
  </r>
  <r>
    <x v="932"/>
    <s v="Victoria"/>
    <s v="12/18/2023"/>
    <s v="12/18/2024"/>
    <n v="7.99"/>
    <n v="304"/>
    <s v="Action"/>
    <n v="1"/>
    <n v="6"/>
    <b v="1"/>
    <n v="902"/>
    <n v="20"/>
    <x v="5"/>
    <s v="PayPal"/>
    <s v="Mandarin"/>
    <n v="62"/>
    <n v="3.9"/>
    <b v="1"/>
    <s v="Active"/>
    <n v="249"/>
    <s v="Desktop"/>
    <s v="35-44"/>
    <s v="Evening"/>
  </r>
  <r>
    <x v="933"/>
    <s v="Justin"/>
    <s v="8/13/2023"/>
    <s v="12/8/2024"/>
    <n v="7.99"/>
    <n v="166"/>
    <s v="Horror"/>
    <n v="2"/>
    <n v="3"/>
    <b v="1"/>
    <n v="493"/>
    <n v="168"/>
    <x v="0"/>
    <s v="PayPal"/>
    <s v="English"/>
    <n v="55"/>
    <n v="3.4"/>
    <b v="1"/>
    <s v="Active"/>
    <n v="954"/>
    <s v="Laptop"/>
    <s v="18-24"/>
    <s v="Evening"/>
  </r>
  <r>
    <x v="934"/>
    <s v="Tammy"/>
    <s v="12/17/2024"/>
    <s v="12/5/2024"/>
    <n v="7.99"/>
    <n v="225"/>
    <s v="Romance"/>
    <n v="3"/>
    <n v="3"/>
    <b v="1"/>
    <n v="589"/>
    <n v="103"/>
    <x v="1"/>
    <s v="Credit Card"/>
    <s v="Hindi"/>
    <n v="93"/>
    <n v="3.2"/>
    <b v="1"/>
    <s v="Active"/>
    <n v="3313"/>
    <s v="Smart TV"/>
    <s v="35-44"/>
    <s v="Morning"/>
  </r>
  <r>
    <x v="935"/>
    <s v="Joshua"/>
    <s v="9/28/2024"/>
    <s v="12/9/2024"/>
    <n v="7.99"/>
    <n v="163"/>
    <s v="Romance"/>
    <n v="2"/>
    <n v="6"/>
    <b v="1"/>
    <n v="206"/>
    <n v="132"/>
    <x v="5"/>
    <s v="Debit Card"/>
    <s v="Hindi"/>
    <n v="63"/>
    <n v="3.5"/>
    <b v="1"/>
    <s v="Active"/>
    <n v="1790"/>
    <s v="Desktop"/>
    <s v="35-44"/>
    <s v="Evening"/>
  </r>
  <r>
    <x v="936"/>
    <s v="Sara"/>
    <s v="3/13/2023"/>
    <s v="11/26/2024"/>
    <n v="15.99"/>
    <n v="419"/>
    <s v="Sci-Fi"/>
    <n v="2"/>
    <n v="6"/>
    <b v="1"/>
    <n v="752"/>
    <n v="21"/>
    <x v="0"/>
    <s v="Debit Card"/>
    <s v="Hindi"/>
    <n v="94"/>
    <n v="3.9"/>
    <b v="0"/>
    <s v="Active"/>
    <n v="2864"/>
    <s v="Desktop"/>
    <s v="35-44"/>
    <s v="Afternoon"/>
  </r>
  <r>
    <x v="937"/>
    <s v="Benjamin"/>
    <s v="2/26/2023"/>
    <s v="11/22/2024"/>
    <n v="11.99"/>
    <n v="293"/>
    <s v="Action"/>
    <n v="2"/>
    <n v="3"/>
    <b v="0"/>
    <n v="514"/>
    <n v="68"/>
    <x v="3"/>
    <s v="Credit Card"/>
    <s v="Mandarin"/>
    <n v="4"/>
    <n v="4.7"/>
    <b v="0"/>
    <s v="Active"/>
    <n v="1872"/>
    <s v="Tablet"/>
    <s v="25-34"/>
    <s v="Late Night"/>
  </r>
  <r>
    <x v="938"/>
    <s v="Kristen"/>
    <s v="1/16/2023"/>
    <s v="12/15/2024"/>
    <n v="7.99"/>
    <n v="171"/>
    <s v="Horror"/>
    <n v="3"/>
    <n v="6"/>
    <b v="1"/>
    <n v="858"/>
    <n v="58"/>
    <x v="5"/>
    <s v="Debit Card"/>
    <s v="German"/>
    <n v="21"/>
    <n v="4.5"/>
    <b v="1"/>
    <s v="Active"/>
    <n v="2521"/>
    <s v="Smartphone"/>
    <s v="45-54"/>
    <s v="Afternoon"/>
  </r>
  <r>
    <x v="939"/>
    <s v="Erika"/>
    <s v="1/11/2023"/>
    <s v="11/20/2024"/>
    <n v="7.99"/>
    <n v="438"/>
    <s v="Documentary"/>
    <n v="4"/>
    <n v="3"/>
    <b v="0"/>
    <n v="970"/>
    <n v="59"/>
    <x v="5"/>
    <s v="Credit Card"/>
    <s v="Spanish"/>
    <n v="78"/>
    <n v="4.5999999999999996"/>
    <b v="1"/>
    <s v="Active"/>
    <n v="4426"/>
    <s v="Tablet"/>
    <s v="55+"/>
    <s v="Late Night"/>
  </r>
  <r>
    <x v="940"/>
    <s v="Robert"/>
    <s v="9/3/2024"/>
    <s v="11/27/2024"/>
    <n v="11.99"/>
    <n v="247"/>
    <s v="Comedy"/>
    <n v="4"/>
    <n v="4"/>
    <b v="0"/>
    <n v="510"/>
    <n v="87"/>
    <x v="4"/>
    <s v="Debit Card"/>
    <s v="Mandarin"/>
    <n v="99"/>
    <n v="3.5"/>
    <b v="0"/>
    <s v="Active"/>
    <n v="3100"/>
    <s v="Smart TV"/>
    <s v="45-54"/>
    <s v="Afternoon"/>
  </r>
  <r>
    <x v="941"/>
    <s v="Paul"/>
    <s v="11/29/2023"/>
    <s v="11/26/2024"/>
    <n v="11.99"/>
    <n v="85"/>
    <s v="Horror"/>
    <n v="1"/>
    <n v="2"/>
    <b v="0"/>
    <n v="770"/>
    <n v="132"/>
    <x v="2"/>
    <s v="Debit Card"/>
    <s v="Spanish"/>
    <n v="99"/>
    <n v="4.4000000000000004"/>
    <b v="0"/>
    <s v="Active"/>
    <n v="4273"/>
    <s v="Tablet"/>
    <s v="35-44"/>
    <s v="Morning"/>
  </r>
  <r>
    <x v="942"/>
    <s v="Robert"/>
    <s v="1/11/2023"/>
    <s v="11/30/2024"/>
    <n v="11.99"/>
    <n v="203"/>
    <s v="Documentary"/>
    <n v="5"/>
    <n v="2"/>
    <b v="0"/>
    <n v="903"/>
    <n v="19"/>
    <x v="1"/>
    <s v="Credit Card"/>
    <s v="Hindi"/>
    <n v="76"/>
    <n v="4.5999999999999996"/>
    <b v="0"/>
    <s v="Active"/>
    <n v="1254"/>
    <s v="Laptop"/>
    <s v="45-54"/>
    <s v="Morning"/>
  </r>
  <r>
    <x v="943"/>
    <s v="Bianca"/>
    <s v="8/8/2024"/>
    <s v="11/21/2024"/>
    <n v="15.99"/>
    <n v="219"/>
    <s v="Sci-Fi"/>
    <n v="1"/>
    <n v="5"/>
    <b v="1"/>
    <n v="347"/>
    <n v="55"/>
    <x v="6"/>
    <s v="Cryptocurrency"/>
    <s v="Mandarin"/>
    <n v="64"/>
    <n v="4.5999999999999996"/>
    <b v="1"/>
    <s v="Active"/>
    <n v="4817"/>
    <s v="Smart TV"/>
    <s v="35-44"/>
    <s v="Evening"/>
  </r>
  <r>
    <x v="944"/>
    <s v="Joseph"/>
    <s v="2/22/2024"/>
    <s v="12/18/2024"/>
    <n v="7.99"/>
    <n v="285"/>
    <s v="Comedy"/>
    <n v="5"/>
    <n v="5"/>
    <b v="0"/>
    <n v="600"/>
    <n v="109"/>
    <x v="5"/>
    <s v="Cryptocurrency"/>
    <s v="Mandarin"/>
    <n v="76"/>
    <n v="4"/>
    <b v="0"/>
    <s v="Active"/>
    <n v="2330"/>
    <s v="Smartphone"/>
    <s v="25-34"/>
    <s v="Morning"/>
  </r>
  <r>
    <x v="945"/>
    <s v="Lauren"/>
    <s v="11/19/2023"/>
    <s v="11/23/2024"/>
    <n v="15.99"/>
    <n v="115"/>
    <s v="Horror"/>
    <n v="2"/>
    <n v="6"/>
    <b v="1"/>
    <n v="583"/>
    <n v="127"/>
    <x v="0"/>
    <s v="Credit Card"/>
    <s v="English"/>
    <n v="0"/>
    <n v="3.6"/>
    <b v="0"/>
    <s v="Active"/>
    <n v="244"/>
    <s v="Desktop"/>
    <s v="35-44"/>
    <s v="Late Night"/>
  </r>
  <r>
    <x v="946"/>
    <s v="Carol"/>
    <s v="10/10/2024"/>
    <s v="11/21/2024"/>
    <n v="7.99"/>
    <n v="322"/>
    <s v="Drama"/>
    <n v="1"/>
    <n v="5"/>
    <b v="1"/>
    <n v="446"/>
    <n v="114"/>
    <x v="4"/>
    <s v="Credit Card"/>
    <s v="English"/>
    <n v="84"/>
    <n v="4.5"/>
    <b v="1"/>
    <s v="Active"/>
    <n v="1539"/>
    <s v="Tablet"/>
    <s v="25-34"/>
    <s v="Late Night"/>
  </r>
  <r>
    <x v="947"/>
    <s v="Alicia"/>
    <s v="4/7/2024"/>
    <s v="11/21/2024"/>
    <n v="7.99"/>
    <n v="348"/>
    <s v="Action"/>
    <n v="2"/>
    <n v="2"/>
    <b v="1"/>
    <n v="797"/>
    <n v="81"/>
    <x v="4"/>
    <s v="PayPal"/>
    <s v="Spanish"/>
    <n v="12"/>
    <n v="5"/>
    <b v="1"/>
    <s v="Active"/>
    <n v="2657"/>
    <s v="Smart TV"/>
    <s v="45-54"/>
    <s v="Morning"/>
  </r>
  <r>
    <x v="948"/>
    <s v="Laura"/>
    <s v="5/7/2024"/>
    <s v="12/3/2024"/>
    <n v="11.99"/>
    <n v="482"/>
    <s v="Sci-Fi"/>
    <n v="5"/>
    <n v="2"/>
    <b v="1"/>
    <n v="665"/>
    <n v="96"/>
    <x v="6"/>
    <s v="Debit Card"/>
    <s v="Spanish"/>
    <n v="24"/>
    <n v="4.7"/>
    <b v="1"/>
    <s v="Active"/>
    <n v="4851"/>
    <s v="Smartphone"/>
    <s v="18-24"/>
    <s v="Afternoon"/>
  </r>
  <r>
    <x v="949"/>
    <s v="Ryan"/>
    <s v="3/12/2023"/>
    <s v="12/11/2024"/>
    <n v="7.99"/>
    <n v="384"/>
    <s v="Sci-Fi"/>
    <n v="4"/>
    <n v="3"/>
    <b v="1"/>
    <n v="188"/>
    <n v="140"/>
    <x v="6"/>
    <s v="Cryptocurrency"/>
    <s v="French"/>
    <n v="78"/>
    <n v="3.9"/>
    <b v="0"/>
    <s v="Active"/>
    <n v="2341"/>
    <s v="Smartphone"/>
    <s v="25-34"/>
    <s v="Afternoon"/>
  </r>
  <r>
    <x v="950"/>
    <s v="Brian"/>
    <s v="3/6/2024"/>
    <s v="12/9/2024"/>
    <n v="15.99"/>
    <n v="178"/>
    <s v="Comedy"/>
    <n v="5"/>
    <n v="5"/>
    <b v="0"/>
    <n v="489"/>
    <n v="6"/>
    <x v="3"/>
    <s v="PayPal"/>
    <s v="Spanish"/>
    <n v="72"/>
    <n v="4.5"/>
    <b v="0"/>
    <s v="Active"/>
    <n v="3356"/>
    <s v="Tablet"/>
    <s v="55+"/>
    <s v="Late Night"/>
  </r>
  <r>
    <x v="951"/>
    <s v="Sandra"/>
    <s v="6/21/2023"/>
    <s v="12/17/2024"/>
    <n v="11.99"/>
    <n v="91"/>
    <s v="Drama"/>
    <n v="1"/>
    <n v="2"/>
    <b v="0"/>
    <n v="377"/>
    <n v="14"/>
    <x v="0"/>
    <s v="Credit Card"/>
    <s v="German"/>
    <n v="53"/>
    <n v="4.5999999999999996"/>
    <b v="0"/>
    <s v="Active"/>
    <n v="228"/>
    <s v="Tablet"/>
    <s v="55+"/>
    <s v="Late Night"/>
  </r>
  <r>
    <x v="952"/>
    <s v="Krista"/>
    <s v="12/1/2024"/>
    <s v="12/5/2024"/>
    <n v="11.99"/>
    <n v="175"/>
    <s v="Horror"/>
    <n v="4"/>
    <n v="3"/>
    <b v="1"/>
    <n v="424"/>
    <n v="125"/>
    <x v="2"/>
    <s v="Credit Card"/>
    <s v="French"/>
    <n v="13"/>
    <n v="4.7"/>
    <b v="1"/>
    <s v="Active"/>
    <n v="2821"/>
    <s v="Smart TV"/>
    <s v="35-44"/>
    <s v="Evening"/>
  </r>
  <r>
    <x v="953"/>
    <s v="Jeremiah"/>
    <s v="11/19/2023"/>
    <s v="12/14/2024"/>
    <n v="11.99"/>
    <n v="187"/>
    <s v="Action"/>
    <n v="5"/>
    <n v="5"/>
    <b v="1"/>
    <n v="491"/>
    <n v="197"/>
    <x v="2"/>
    <s v="PayPal"/>
    <s v="French"/>
    <n v="54"/>
    <n v="3.3"/>
    <b v="1"/>
    <s v="Active"/>
    <n v="4380"/>
    <s v="Smartphone"/>
    <s v="35-44"/>
    <s v="Late Night"/>
  </r>
  <r>
    <x v="954"/>
    <s v="Leon"/>
    <s v="5/27/2024"/>
    <s v="11/29/2024"/>
    <n v="11.99"/>
    <n v="352"/>
    <s v="Drama"/>
    <n v="4"/>
    <n v="1"/>
    <b v="0"/>
    <n v="521"/>
    <n v="128"/>
    <x v="5"/>
    <s v="Cryptocurrency"/>
    <s v="English"/>
    <n v="59"/>
    <n v="4.5999999999999996"/>
    <b v="1"/>
    <s v="Active"/>
    <n v="2131"/>
    <s v="Desktop"/>
    <s v="45-54"/>
    <s v="Afternoon"/>
  </r>
  <r>
    <x v="955"/>
    <s v="Tracey"/>
    <s v="10/22/2023"/>
    <s v="12/1/2024"/>
    <n v="7.99"/>
    <n v="448"/>
    <s v="Action"/>
    <n v="3"/>
    <n v="4"/>
    <b v="1"/>
    <n v="506"/>
    <n v="193"/>
    <x v="5"/>
    <s v="Debit Card"/>
    <s v="Spanish"/>
    <n v="79"/>
    <n v="4.3"/>
    <b v="0"/>
    <s v="Active"/>
    <n v="3589"/>
    <s v="Smart TV"/>
    <s v="25-34"/>
    <s v="Late Night"/>
  </r>
  <r>
    <x v="956"/>
    <s v="Edward"/>
    <s v="3/20/2024"/>
    <s v="12/2/2024"/>
    <n v="15.99"/>
    <n v="81"/>
    <s v="Sci-Fi"/>
    <n v="1"/>
    <n v="6"/>
    <b v="0"/>
    <n v="390"/>
    <n v="43"/>
    <x v="2"/>
    <s v="Debit Card"/>
    <s v="Mandarin"/>
    <n v="33"/>
    <n v="4"/>
    <b v="0"/>
    <s v="Active"/>
    <n v="4162"/>
    <s v="Desktop"/>
    <s v="45-54"/>
    <s v="Afternoon"/>
  </r>
  <r>
    <x v="957"/>
    <s v="Larry"/>
    <s v="12/22/2023"/>
    <s v="12/5/2024"/>
    <n v="15.99"/>
    <n v="321"/>
    <s v="Sci-Fi"/>
    <n v="1"/>
    <n v="5"/>
    <b v="1"/>
    <n v="276"/>
    <n v="182"/>
    <x v="4"/>
    <s v="Cryptocurrency"/>
    <s v="Mandarin"/>
    <n v="52"/>
    <n v="4.9000000000000004"/>
    <b v="1"/>
    <s v="Active"/>
    <n v="1013"/>
    <s v="Smart TV"/>
    <s v="35-44"/>
    <s v="Afternoon"/>
  </r>
  <r>
    <x v="958"/>
    <s v="Jonathan"/>
    <s v="6/5/2024"/>
    <s v="11/29/2024"/>
    <n v="7.99"/>
    <n v="114"/>
    <s v="Horror"/>
    <n v="1"/>
    <n v="1"/>
    <b v="1"/>
    <n v="896"/>
    <n v="9"/>
    <x v="4"/>
    <s v="Debit Card"/>
    <s v="Mandarin"/>
    <n v="60"/>
    <n v="3.2"/>
    <b v="0"/>
    <s v="Active"/>
    <n v="2731"/>
    <s v="Desktop"/>
    <s v="18-24"/>
    <s v="Morning"/>
  </r>
  <r>
    <x v="959"/>
    <s v="Jennifer"/>
    <s v="4/4/2023"/>
    <s v="12/14/2024"/>
    <n v="7.99"/>
    <n v="493"/>
    <s v="Drama"/>
    <n v="5"/>
    <n v="2"/>
    <b v="1"/>
    <n v="29"/>
    <n v="82"/>
    <x v="3"/>
    <s v="Cryptocurrency"/>
    <s v="Hindi"/>
    <n v="64"/>
    <n v="3.4"/>
    <b v="0"/>
    <s v="Active"/>
    <n v="833"/>
    <s v="Smartphone"/>
    <s v="18-24"/>
    <s v="Evening"/>
  </r>
  <r>
    <x v="960"/>
    <s v="Travis"/>
    <s v="7/19/2023"/>
    <s v="11/28/2024"/>
    <n v="11.99"/>
    <n v="475"/>
    <s v="Documentary"/>
    <n v="1"/>
    <n v="5"/>
    <b v="0"/>
    <n v="523"/>
    <n v="30"/>
    <x v="5"/>
    <s v="Cryptocurrency"/>
    <s v="German"/>
    <n v="2"/>
    <n v="4.8"/>
    <b v="0"/>
    <s v="Active"/>
    <n v="2428"/>
    <s v="Smartphone"/>
    <s v="18-24"/>
    <s v="Late Night"/>
  </r>
  <r>
    <x v="961"/>
    <s v="Michelle"/>
    <s v="12/23/2023"/>
    <s v="12/12/2024"/>
    <n v="11.99"/>
    <n v="287"/>
    <s v="Documentary"/>
    <n v="1"/>
    <n v="2"/>
    <b v="0"/>
    <n v="918"/>
    <n v="82"/>
    <x v="3"/>
    <s v="Debit Card"/>
    <s v="German"/>
    <n v="81"/>
    <n v="3.2"/>
    <b v="0"/>
    <s v="Active"/>
    <n v="4555"/>
    <s v="Smart TV"/>
    <s v="55+"/>
    <s v="Afternoon"/>
  </r>
  <r>
    <x v="962"/>
    <s v="Larry"/>
    <s v="3/28/2023"/>
    <s v="12/17/2024"/>
    <n v="15.99"/>
    <n v="138"/>
    <s v="Action"/>
    <n v="5"/>
    <n v="2"/>
    <b v="0"/>
    <n v="40"/>
    <n v="166"/>
    <x v="2"/>
    <s v="Cryptocurrency"/>
    <s v="French"/>
    <n v="83"/>
    <n v="4.2"/>
    <b v="0"/>
    <s v="Active"/>
    <n v="4777"/>
    <s v="Tablet"/>
    <s v="25-34"/>
    <s v="Morning"/>
  </r>
  <r>
    <x v="963"/>
    <s v="Kenneth"/>
    <s v="4/7/2024"/>
    <s v="12/5/2024"/>
    <n v="15.99"/>
    <n v="198"/>
    <s v="Action"/>
    <n v="3"/>
    <n v="1"/>
    <b v="1"/>
    <n v="614"/>
    <n v="69"/>
    <x v="6"/>
    <s v="PayPal"/>
    <s v="Spanish"/>
    <n v="27"/>
    <n v="3.6"/>
    <b v="1"/>
    <s v="Active"/>
    <n v="459"/>
    <s v="Smartphone"/>
    <s v="25-34"/>
    <s v="Late Night"/>
  </r>
  <r>
    <x v="964"/>
    <s v="Joshua"/>
    <s v="8/7/2023"/>
    <s v="12/11/2024"/>
    <n v="15.99"/>
    <n v="164"/>
    <s v="Action"/>
    <n v="2"/>
    <n v="1"/>
    <b v="0"/>
    <n v="833"/>
    <n v="89"/>
    <x v="6"/>
    <s v="Cryptocurrency"/>
    <s v="Spanish"/>
    <n v="32"/>
    <n v="4.9000000000000004"/>
    <b v="0"/>
    <s v="Active"/>
    <n v="2644"/>
    <s v="Smart TV"/>
    <s v="18-24"/>
    <s v="Evening"/>
  </r>
  <r>
    <x v="965"/>
    <s v="James"/>
    <s v="7/23/2024"/>
    <s v="12/10/2024"/>
    <n v="15.99"/>
    <n v="65"/>
    <s v="Horror"/>
    <n v="4"/>
    <n v="3"/>
    <b v="0"/>
    <n v="238"/>
    <n v="39"/>
    <x v="6"/>
    <s v="Cryptocurrency"/>
    <s v="German"/>
    <n v="23"/>
    <n v="4.7"/>
    <b v="0"/>
    <s v="Active"/>
    <n v="2678"/>
    <s v="Smart TV"/>
    <s v="45-54"/>
    <s v="Evening"/>
  </r>
  <r>
    <x v="966"/>
    <s v="Richard"/>
    <s v="6/18/2023"/>
    <s v="11/25/2024"/>
    <n v="7.99"/>
    <n v="388"/>
    <s v="Drama"/>
    <n v="1"/>
    <n v="6"/>
    <b v="1"/>
    <n v="861"/>
    <n v="59"/>
    <x v="0"/>
    <s v="Debit Card"/>
    <s v="Hindi"/>
    <n v="42"/>
    <n v="4.4000000000000004"/>
    <b v="0"/>
    <s v="Active"/>
    <n v="1129"/>
    <s v="Laptop"/>
    <s v="45-54"/>
    <s v="Morning"/>
  </r>
  <r>
    <x v="967"/>
    <s v="Michael"/>
    <s v="1/19/2024"/>
    <s v="12/10/2024"/>
    <n v="15.99"/>
    <n v="412"/>
    <s v="Romance"/>
    <n v="3"/>
    <n v="3"/>
    <b v="1"/>
    <n v="999"/>
    <n v="127"/>
    <x v="0"/>
    <s v="Cryptocurrency"/>
    <s v="Hindi"/>
    <n v="4"/>
    <n v="4"/>
    <b v="0"/>
    <s v="Active"/>
    <n v="1258"/>
    <s v="Desktop"/>
    <s v="18-24"/>
    <s v="Late Night"/>
  </r>
  <r>
    <x v="968"/>
    <s v="Jessica"/>
    <s v="4/30/2024"/>
    <s v="11/27/2024"/>
    <n v="15.99"/>
    <n v="267"/>
    <s v="Action"/>
    <n v="4"/>
    <n v="4"/>
    <b v="0"/>
    <n v="118"/>
    <n v="6"/>
    <x v="0"/>
    <s v="Cryptocurrency"/>
    <s v="English"/>
    <n v="57"/>
    <n v="5"/>
    <b v="0"/>
    <s v="Active"/>
    <n v="3213"/>
    <s v="Smartphone"/>
    <s v="55+"/>
    <s v="Evening"/>
  </r>
  <r>
    <x v="969"/>
    <s v="Helen"/>
    <s v="1/9/2023"/>
    <s v="11/29/2024"/>
    <n v="15.99"/>
    <n v="29"/>
    <s v="Action"/>
    <n v="3"/>
    <n v="2"/>
    <b v="0"/>
    <n v="404"/>
    <n v="177"/>
    <x v="0"/>
    <s v="Cryptocurrency"/>
    <s v="Spanish"/>
    <n v="81"/>
    <n v="4.4000000000000004"/>
    <b v="0"/>
    <s v="Active"/>
    <n v="4127"/>
    <s v="Tablet"/>
    <s v="18-24"/>
    <s v="Evening"/>
  </r>
  <r>
    <x v="970"/>
    <s v="Dustin"/>
    <s v="9/11/2024"/>
    <s v="12/10/2024"/>
    <n v="15.99"/>
    <n v="454"/>
    <s v="Action"/>
    <n v="5"/>
    <n v="6"/>
    <b v="1"/>
    <n v="938"/>
    <n v="75"/>
    <x v="5"/>
    <s v="Debit Card"/>
    <s v="German"/>
    <n v="51"/>
    <n v="3.1"/>
    <b v="0"/>
    <s v="Active"/>
    <n v="1961"/>
    <s v="Smart TV"/>
    <s v="25-34"/>
    <s v="Afternoon"/>
  </r>
  <r>
    <x v="971"/>
    <s v="Jeremiah"/>
    <s v="5/30/2024"/>
    <s v="11/28/2024"/>
    <n v="15.99"/>
    <n v="119"/>
    <s v="Romance"/>
    <n v="1"/>
    <n v="5"/>
    <b v="1"/>
    <n v="112"/>
    <n v="181"/>
    <x v="6"/>
    <s v="Credit Card"/>
    <s v="German"/>
    <n v="47"/>
    <n v="3.2"/>
    <b v="1"/>
    <s v="Active"/>
    <n v="1708"/>
    <s v="Desktop"/>
    <s v="18-24"/>
    <s v="Afternoon"/>
  </r>
  <r>
    <x v="972"/>
    <s v="John"/>
    <s v="2/10/2024"/>
    <s v="12/9/2024"/>
    <n v="11.99"/>
    <n v="311"/>
    <s v="Action"/>
    <n v="5"/>
    <n v="1"/>
    <b v="1"/>
    <n v="430"/>
    <n v="188"/>
    <x v="2"/>
    <s v="Credit Card"/>
    <s v="French"/>
    <n v="78"/>
    <n v="4.4000000000000004"/>
    <b v="1"/>
    <s v="Active"/>
    <n v="2288"/>
    <s v="Smart TV"/>
    <s v="55+"/>
    <s v="Morning"/>
  </r>
  <r>
    <x v="973"/>
    <s v="Heather"/>
    <s v="1/2/2024"/>
    <s v="12/9/2024"/>
    <n v="15.99"/>
    <n v="122"/>
    <s v="Comedy"/>
    <n v="2"/>
    <n v="2"/>
    <b v="0"/>
    <n v="626"/>
    <n v="69"/>
    <x v="0"/>
    <s v="PayPal"/>
    <s v="Mandarin"/>
    <n v="17"/>
    <n v="4.2"/>
    <b v="1"/>
    <s v="Active"/>
    <n v="4570"/>
    <s v="Laptop"/>
    <s v="35-44"/>
    <s v="Morning"/>
  </r>
  <r>
    <x v="974"/>
    <s v="Mark"/>
    <s v="4/16/2024"/>
    <s v="11/19/2024"/>
    <n v="15.99"/>
    <n v="300"/>
    <s v="Sci-Fi"/>
    <n v="5"/>
    <n v="4"/>
    <b v="1"/>
    <n v="819"/>
    <n v="143"/>
    <x v="1"/>
    <s v="Credit Card"/>
    <s v="German"/>
    <n v="23"/>
    <n v="5"/>
    <b v="0"/>
    <s v="Active"/>
    <n v="2547"/>
    <s v="Desktop"/>
    <s v="45-54"/>
    <s v="Evening"/>
  </r>
  <r>
    <x v="975"/>
    <s v="Thomas"/>
    <s v="9/11/2024"/>
    <s v="11/30/2024"/>
    <n v="15.99"/>
    <n v="59"/>
    <s v="Romance"/>
    <n v="4"/>
    <n v="3"/>
    <b v="0"/>
    <n v="718"/>
    <n v="3"/>
    <x v="1"/>
    <s v="Debit Card"/>
    <s v="German"/>
    <n v="43"/>
    <n v="4.2"/>
    <b v="1"/>
    <s v="Active"/>
    <n v="4655"/>
    <s v="Desktop"/>
    <s v="18-24"/>
    <s v="Late Night"/>
  </r>
  <r>
    <x v="976"/>
    <s v="Cody"/>
    <s v="6/22/2023"/>
    <s v="12/8/2024"/>
    <n v="15.99"/>
    <n v="34"/>
    <s v="Drama"/>
    <n v="1"/>
    <n v="4"/>
    <b v="1"/>
    <n v="109"/>
    <n v="174"/>
    <x v="1"/>
    <s v="Debit Card"/>
    <s v="Hindi"/>
    <n v="74"/>
    <n v="4.4000000000000004"/>
    <b v="1"/>
    <s v="Active"/>
    <n v="1656"/>
    <s v="Tablet"/>
    <s v="55+"/>
    <s v="Late Night"/>
  </r>
  <r>
    <x v="977"/>
    <s v="Jonathon"/>
    <s v="12/17/2023"/>
    <s v="12/17/2024"/>
    <n v="11.99"/>
    <n v="23"/>
    <s v="Comedy"/>
    <n v="2"/>
    <n v="1"/>
    <b v="0"/>
    <n v="544"/>
    <n v="25"/>
    <x v="3"/>
    <s v="Cryptocurrency"/>
    <s v="German"/>
    <n v="47"/>
    <n v="3.6"/>
    <b v="0"/>
    <s v="Active"/>
    <n v="2761"/>
    <s v="Laptop"/>
    <s v="25-34"/>
    <s v="Evening"/>
  </r>
  <r>
    <x v="978"/>
    <s v="Kyle"/>
    <s v="8/3/2024"/>
    <s v="12/11/2024"/>
    <n v="15.99"/>
    <n v="168"/>
    <s v="Action"/>
    <n v="3"/>
    <n v="2"/>
    <b v="1"/>
    <n v="25"/>
    <n v="171"/>
    <x v="6"/>
    <s v="PayPal"/>
    <s v="Hindi"/>
    <n v="79"/>
    <n v="4"/>
    <b v="0"/>
    <s v="Active"/>
    <n v="773"/>
    <s v="Desktop"/>
    <s v="25-34"/>
    <s v="Evening"/>
  </r>
  <r>
    <x v="979"/>
    <s v="Jessica"/>
    <s v="11/16/2024"/>
    <s v="11/25/2024"/>
    <n v="11.99"/>
    <n v="306"/>
    <s v="Action"/>
    <n v="5"/>
    <n v="1"/>
    <b v="1"/>
    <n v="513"/>
    <n v="70"/>
    <x v="0"/>
    <s v="Credit Card"/>
    <s v="Spanish"/>
    <n v="86"/>
    <n v="3.7"/>
    <b v="0"/>
    <s v="Active"/>
    <n v="1652"/>
    <s v="Desktop"/>
    <s v="18-24"/>
    <s v="Late Night"/>
  </r>
  <r>
    <x v="980"/>
    <s v="Richard"/>
    <s v="11/8/2023"/>
    <s v="12/13/2024"/>
    <n v="15.99"/>
    <n v="433"/>
    <s v="Documentary"/>
    <n v="2"/>
    <n v="6"/>
    <b v="1"/>
    <n v="1000"/>
    <n v="48"/>
    <x v="6"/>
    <s v="Debit Card"/>
    <s v="Spanish"/>
    <n v="92"/>
    <n v="3.7"/>
    <b v="0"/>
    <s v="Active"/>
    <n v="1037"/>
    <s v="Tablet"/>
    <s v="55+"/>
    <s v="Late Night"/>
  </r>
  <r>
    <x v="981"/>
    <s v="Alexandria"/>
    <s v="12/16/2024"/>
    <s v="12/11/2024"/>
    <n v="11.99"/>
    <n v="221"/>
    <s v="Romance"/>
    <n v="5"/>
    <n v="5"/>
    <b v="1"/>
    <n v="749"/>
    <n v="66"/>
    <x v="0"/>
    <s v="Cryptocurrency"/>
    <s v="German"/>
    <n v="37"/>
    <n v="3.3"/>
    <b v="1"/>
    <s v="Active"/>
    <n v="4505"/>
    <s v="Smart TV"/>
    <s v="35-44"/>
    <s v="Afternoon"/>
  </r>
  <r>
    <x v="982"/>
    <s v="Spencer"/>
    <s v="10/20/2024"/>
    <s v="11/23/2024"/>
    <n v="15.99"/>
    <n v="236"/>
    <s v="Documentary"/>
    <n v="3"/>
    <n v="5"/>
    <b v="1"/>
    <n v="600"/>
    <n v="199"/>
    <x v="2"/>
    <s v="Cryptocurrency"/>
    <s v="German"/>
    <n v="56"/>
    <n v="3.7"/>
    <b v="0"/>
    <s v="Active"/>
    <n v="3648"/>
    <s v="Tablet"/>
    <s v="18-24"/>
    <s v="Evening"/>
  </r>
  <r>
    <x v="983"/>
    <s v="Diana"/>
    <s v="5/5/2024"/>
    <s v="12/12/2024"/>
    <n v="11.99"/>
    <n v="75"/>
    <s v="Action"/>
    <n v="4"/>
    <n v="6"/>
    <b v="0"/>
    <n v="897"/>
    <n v="59"/>
    <x v="5"/>
    <s v="Credit Card"/>
    <s v="Hindi"/>
    <n v="11"/>
    <n v="3.4"/>
    <b v="0"/>
    <s v="Active"/>
    <n v="4015"/>
    <s v="Desktop"/>
    <s v="18-24"/>
    <s v="Afternoon"/>
  </r>
  <r>
    <x v="984"/>
    <s v="Todd"/>
    <s v="3/12/2024"/>
    <s v="11/21/2024"/>
    <n v="15.99"/>
    <n v="325"/>
    <s v="Comedy"/>
    <n v="3"/>
    <n v="6"/>
    <b v="1"/>
    <n v="412"/>
    <n v="117"/>
    <x v="5"/>
    <s v="Credit Card"/>
    <s v="Hindi"/>
    <n v="48"/>
    <n v="4"/>
    <b v="1"/>
    <s v="Active"/>
    <n v="2050"/>
    <s v="Tablet"/>
    <s v="25-34"/>
    <s v="Afternoon"/>
  </r>
  <r>
    <x v="985"/>
    <s v="Harold"/>
    <s v="3/12/2024"/>
    <s v="12/3/2024"/>
    <n v="7.99"/>
    <n v="217"/>
    <s v="Documentary"/>
    <n v="5"/>
    <n v="2"/>
    <b v="0"/>
    <n v="669"/>
    <n v="155"/>
    <x v="5"/>
    <s v="Debit Card"/>
    <s v="Mandarin"/>
    <n v="40"/>
    <n v="4.8"/>
    <b v="1"/>
    <s v="Active"/>
    <n v="2390"/>
    <s v="Tablet"/>
    <s v="35-44"/>
    <s v="Late Night"/>
  </r>
  <r>
    <x v="986"/>
    <s v="Stephanie"/>
    <s v="5/30/2023"/>
    <s v="12/14/2024"/>
    <n v="7.99"/>
    <n v="178"/>
    <s v="Action"/>
    <n v="4"/>
    <n v="5"/>
    <b v="1"/>
    <n v="323"/>
    <n v="130"/>
    <x v="5"/>
    <s v="Cryptocurrency"/>
    <s v="French"/>
    <n v="29"/>
    <n v="3"/>
    <b v="1"/>
    <s v="Active"/>
    <n v="3079"/>
    <s v="Desktop"/>
    <s v="35-44"/>
    <s v="Afternoon"/>
  </r>
  <r>
    <x v="987"/>
    <s v="Kimberly"/>
    <s v="4/5/2024"/>
    <s v="11/19/2024"/>
    <n v="15.99"/>
    <n v="74"/>
    <s v="Sci-Fi"/>
    <n v="4"/>
    <n v="3"/>
    <b v="1"/>
    <n v="646"/>
    <n v="38"/>
    <x v="2"/>
    <s v="Cryptocurrency"/>
    <s v="Hindi"/>
    <n v="37"/>
    <n v="4.0999999999999996"/>
    <b v="0"/>
    <s v="Active"/>
    <n v="4111"/>
    <s v="Tablet"/>
    <s v="45-54"/>
    <s v="Late Night"/>
  </r>
  <r>
    <x v="988"/>
    <s v="Pamela"/>
    <s v="1/9/2023"/>
    <s v="11/22/2024"/>
    <n v="15.99"/>
    <n v="373"/>
    <s v="Comedy"/>
    <n v="1"/>
    <n v="3"/>
    <b v="0"/>
    <n v="507"/>
    <n v="130"/>
    <x v="1"/>
    <s v="Credit Card"/>
    <s v="English"/>
    <n v="41"/>
    <n v="3.3"/>
    <b v="1"/>
    <s v="Active"/>
    <n v="3221"/>
    <s v="Smartphone"/>
    <s v="18-24"/>
    <s v="Morning"/>
  </r>
  <r>
    <x v="989"/>
    <s v="Gregg"/>
    <s v="3/28/2024"/>
    <s v="11/30/2024"/>
    <n v="15.99"/>
    <n v="64"/>
    <s v="Comedy"/>
    <n v="5"/>
    <n v="1"/>
    <b v="0"/>
    <n v="881"/>
    <n v="15"/>
    <x v="2"/>
    <s v="PayPal"/>
    <s v="Mandarin"/>
    <n v="22"/>
    <n v="3.6"/>
    <b v="0"/>
    <s v="Active"/>
    <n v="2461"/>
    <s v="Tablet"/>
    <s v="18-24"/>
    <s v="Afternoon"/>
  </r>
  <r>
    <x v="990"/>
    <s v="Katherine"/>
    <s v="1/30/2024"/>
    <s v="11/25/2024"/>
    <n v="11.99"/>
    <n v="129"/>
    <s v="Action"/>
    <n v="3"/>
    <n v="5"/>
    <b v="1"/>
    <n v="594"/>
    <n v="127"/>
    <x v="3"/>
    <s v="PayPal"/>
    <s v="German"/>
    <n v="79"/>
    <n v="3.9"/>
    <b v="0"/>
    <s v="Active"/>
    <n v="2858"/>
    <s v="Smartphone"/>
    <s v="45-54"/>
    <s v="Morning"/>
  </r>
  <r>
    <x v="991"/>
    <s v="Grant"/>
    <s v="9/8/2023"/>
    <s v="12/12/2024"/>
    <n v="15.99"/>
    <n v="297"/>
    <s v="Sci-Fi"/>
    <n v="3"/>
    <n v="1"/>
    <b v="1"/>
    <n v="667"/>
    <n v="75"/>
    <x v="3"/>
    <s v="PayPal"/>
    <s v="German"/>
    <n v="89"/>
    <n v="4.5"/>
    <b v="0"/>
    <s v="Active"/>
    <n v="4076"/>
    <s v="Tablet"/>
    <s v="55+"/>
    <s v="Afternoon"/>
  </r>
  <r>
    <x v="992"/>
    <s v="John"/>
    <s v="11/7/2023"/>
    <s v="11/30/2024"/>
    <n v="15.99"/>
    <n v="235"/>
    <s v="Action"/>
    <n v="2"/>
    <n v="5"/>
    <b v="0"/>
    <n v="709"/>
    <n v="151"/>
    <x v="2"/>
    <s v="Debit Card"/>
    <s v="German"/>
    <n v="72"/>
    <n v="3.7"/>
    <b v="0"/>
    <s v="Active"/>
    <n v="2163"/>
    <s v="Laptop"/>
    <s v="45-54"/>
    <s v="Afternoon"/>
  </r>
  <r>
    <x v="993"/>
    <s v="Amber"/>
    <s v="11/22/2023"/>
    <s v="11/27/2024"/>
    <n v="15.99"/>
    <n v="390"/>
    <s v="Action"/>
    <n v="2"/>
    <n v="4"/>
    <b v="0"/>
    <n v="537"/>
    <n v="101"/>
    <x v="2"/>
    <s v="Debit Card"/>
    <s v="Spanish"/>
    <n v="64"/>
    <n v="3"/>
    <b v="1"/>
    <s v="Active"/>
    <n v="3726"/>
    <s v="Desktop"/>
    <s v="55+"/>
    <s v="Morning"/>
  </r>
  <r>
    <x v="994"/>
    <s v="Daniel"/>
    <s v="2/24/2023"/>
    <s v="11/30/2024"/>
    <n v="11.99"/>
    <n v="362"/>
    <s v="Romance"/>
    <n v="2"/>
    <n v="6"/>
    <b v="1"/>
    <n v="490"/>
    <n v="22"/>
    <x v="2"/>
    <s v="Cryptocurrency"/>
    <s v="German"/>
    <n v="62"/>
    <n v="4.7"/>
    <b v="1"/>
    <s v="Active"/>
    <n v="47"/>
    <s v="Desktop"/>
    <s v="55+"/>
    <s v="Afternoon"/>
  </r>
  <r>
    <x v="995"/>
    <s v="Mary"/>
    <s v="4/26/2024"/>
    <s v="11/27/2024"/>
    <n v="7.99"/>
    <n v="136"/>
    <s v="Sci-Fi"/>
    <n v="5"/>
    <n v="5"/>
    <b v="1"/>
    <n v="20"/>
    <n v="18"/>
    <x v="1"/>
    <s v="Debit Card"/>
    <s v="Hindi"/>
    <n v="7"/>
    <n v="4.4000000000000004"/>
    <b v="1"/>
    <s v="Active"/>
    <n v="4742"/>
    <s v="Tablet"/>
    <s v="35-44"/>
    <s v="Late Night"/>
  </r>
  <r>
    <x v="996"/>
    <s v="Ryan"/>
    <s v="5/8/2024"/>
    <s v="12/8/2024"/>
    <n v="11.99"/>
    <n v="159"/>
    <s v="Romance"/>
    <n v="4"/>
    <n v="6"/>
    <b v="1"/>
    <n v="824"/>
    <n v="31"/>
    <x v="3"/>
    <s v="Cryptocurrency"/>
    <s v="English"/>
    <n v="13"/>
    <n v="3.3"/>
    <b v="0"/>
    <s v="Active"/>
    <n v="2910"/>
    <s v="Desktop"/>
    <s v="18-24"/>
    <s v="Morning"/>
  </r>
  <r>
    <x v="997"/>
    <s v="David"/>
    <s v="3/23/2024"/>
    <s v="12/16/2024"/>
    <n v="11.99"/>
    <n v="99"/>
    <s v="Sci-Fi"/>
    <n v="4"/>
    <n v="2"/>
    <b v="0"/>
    <n v="319"/>
    <n v="187"/>
    <x v="4"/>
    <s v="Credit Card"/>
    <s v="English"/>
    <n v="58"/>
    <n v="3.6"/>
    <b v="0"/>
    <s v="Active"/>
    <n v="1180"/>
    <s v="Tablet"/>
    <s v="35-44"/>
    <s v="Morning"/>
  </r>
  <r>
    <x v="998"/>
    <s v="John"/>
    <s v="11/25/2023"/>
    <s v="12/13/2024"/>
    <n v="11.99"/>
    <n v="157"/>
    <s v="Action"/>
    <n v="4"/>
    <n v="2"/>
    <b v="0"/>
    <n v="754"/>
    <n v="23"/>
    <x v="5"/>
    <s v="Debit Card"/>
    <s v="Spanish"/>
    <n v="43"/>
    <n v="4.4000000000000004"/>
    <b v="0"/>
    <s v="Active"/>
    <n v="1965"/>
    <s v="Laptop"/>
    <s v="25-34"/>
    <s v="Morning"/>
  </r>
  <r>
    <x v="999"/>
    <s v="Katherine"/>
    <s v="9/28/2023"/>
    <s v="12/9/2024"/>
    <n v="11.99"/>
    <n v="123"/>
    <s v="Documentary"/>
    <n v="1"/>
    <n v="6"/>
    <b v="0"/>
    <n v="718"/>
    <n v="25"/>
    <x v="0"/>
    <s v="PayPal"/>
    <s v="German"/>
    <n v="73"/>
    <n v="4.4000000000000004"/>
    <b v="0"/>
    <s v="Active"/>
    <n v="3179"/>
    <s v="Smart TV"/>
    <s v="25-34"/>
    <s v="Morning"/>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2518"/>
    <s v="Amber"/>
    <x v="0"/>
    <s v="12/13/2024"/>
    <n v="7.99"/>
    <n v="49"/>
    <s v="Action"/>
    <n v="3"/>
    <n v="6"/>
    <b v="1"/>
    <n v="641"/>
    <n v="117"/>
    <x v="0"/>
    <x v="0"/>
    <s v="Hindi"/>
    <x v="0"/>
    <n v="0"/>
    <x v="0"/>
    <s v="Active"/>
    <n v="2878"/>
    <s v="Smartphone"/>
    <s v="35-44"/>
    <s v="Late Night"/>
    <s v="12"/>
    <s v="2024"/>
    <s v="13"/>
    <s v="13"/>
    <s v="13/12/2024"/>
    <d v="2025-05-15T00:00:00"/>
    <x v="0"/>
  </r>
  <r>
    <n v="6430"/>
    <s v="Patrick"/>
    <x v="1"/>
    <s v="12/15/2024"/>
    <n v="7.99"/>
    <n v="161"/>
    <s v="Drama"/>
    <n v="1"/>
    <n v="2"/>
    <b v="1"/>
    <n v="192"/>
    <n v="65"/>
    <x v="0"/>
    <x v="0"/>
    <s v="German"/>
    <x v="1"/>
    <n v="4"/>
    <x v="0"/>
    <s v="Active"/>
    <n v="2291"/>
    <s v="Desktop"/>
    <s v="25-34"/>
    <s v="Evening"/>
    <s v="12"/>
    <s v="2024"/>
    <s v="15"/>
    <s v="15"/>
    <s v="15/12/2024"/>
    <d v="2025-05-15T00:00:00"/>
    <x v="1"/>
  </r>
  <r>
    <n v="1798"/>
    <s v="Robert"/>
    <x v="2"/>
    <s v="12/14/2024"/>
    <n v="11.99"/>
    <n v="87"/>
    <s v="Action"/>
    <n v="2"/>
    <n v="5"/>
    <b v="0"/>
    <n v="260"/>
    <n v="127"/>
    <x v="1"/>
    <x v="1"/>
    <s v="Mandarin"/>
    <x v="2"/>
    <n v="3.1"/>
    <x v="0"/>
    <s v="Active"/>
    <n v="1692"/>
    <s v="Desktop"/>
    <s v="35-44"/>
    <s v="Late Night"/>
    <s v="12"/>
    <s v="2024"/>
    <s v="14"/>
    <s v="14"/>
    <s v="14/12/2024"/>
    <d v="2025-05-15T00:00:00"/>
    <x v="2"/>
  </r>
  <r>
    <n v="5255"/>
    <s v="Cole"/>
    <x v="3"/>
    <s v="12/2/2024"/>
    <n v="15.99"/>
    <n v="321"/>
    <s v="Sci-Fi"/>
    <n v="1"/>
    <n v="5"/>
    <b v="0"/>
    <n v="61"/>
    <n v="192"/>
    <x v="2"/>
    <x v="1"/>
    <s v="Mandarin"/>
    <x v="3"/>
    <n v="4.5999999999999996"/>
    <x v="0"/>
    <s v="Active"/>
    <n v="952"/>
    <s v="Desktop"/>
    <s v="25-34"/>
    <s v="Evening"/>
    <s v="12"/>
    <s v="2024"/>
    <s v="2/"/>
    <s v="2"/>
    <s v="02/12/2024"/>
    <d v="2025-05-15T00:00:00"/>
    <x v="3"/>
  </r>
  <r>
    <n v="2854"/>
    <s v="Jamie"/>
    <x v="4"/>
    <s v="12/15/2024"/>
    <n v="11.99"/>
    <n v="386"/>
    <s v="Documentary"/>
    <n v="1"/>
    <n v="4"/>
    <b v="1"/>
    <n v="230"/>
    <n v="2"/>
    <x v="0"/>
    <x v="0"/>
    <s v="Mandarin"/>
    <x v="4"/>
    <n v="3.7"/>
    <x v="0"/>
    <s v="Active"/>
    <n v="1823"/>
    <s v="Desktop"/>
    <s v="25-34"/>
    <s v="Late Night"/>
    <s v="12"/>
    <s v="2024"/>
    <s v="15"/>
    <s v="15"/>
    <s v="15/12/2024"/>
    <d v="2025-05-15T00:00:00"/>
    <x v="1"/>
  </r>
  <r>
    <n v="6735"/>
    <s v="Mary"/>
    <x v="5"/>
    <s v="11/19/2024"/>
    <n v="15.99"/>
    <n v="408"/>
    <s v="Documentary"/>
    <n v="2"/>
    <n v="6"/>
    <b v="1"/>
    <n v="837"/>
    <n v="105"/>
    <x v="3"/>
    <x v="2"/>
    <s v="Spanish"/>
    <x v="5"/>
    <n v="4.3"/>
    <x v="1"/>
    <s v="Active"/>
    <n v="33"/>
    <s v="Smart TV"/>
    <s v="18-24"/>
    <s v="Morning"/>
    <s v="11"/>
    <s v="2024"/>
    <s v="19"/>
    <s v="19"/>
    <s v="19/11/2024"/>
    <d v="2025-05-15T00:00:00"/>
    <x v="4"/>
  </r>
  <r>
    <n v="2995"/>
    <s v="Theodore"/>
    <x v="6"/>
    <s v="12/10/2024"/>
    <n v="7.99"/>
    <n v="475"/>
    <s v="Horror"/>
    <n v="5"/>
    <n v="4"/>
    <b v="1"/>
    <n v="510"/>
    <n v="143"/>
    <x v="0"/>
    <x v="2"/>
    <s v="English"/>
    <x v="6"/>
    <n v="4.5"/>
    <x v="0"/>
    <s v="Active"/>
    <n v="755"/>
    <s v="Laptop"/>
    <s v="35-44"/>
    <s v="Late Night"/>
    <s v="12"/>
    <s v="2024"/>
    <s v="10"/>
    <s v="10"/>
    <s v="10/12/2024"/>
    <d v="2025-05-15T00:00:00"/>
    <x v="5"/>
  </r>
  <r>
    <n v="5120"/>
    <s v="Olivia"/>
    <x v="7"/>
    <s v="12/14/2024"/>
    <n v="15.99"/>
    <n v="258"/>
    <s v="Action"/>
    <n v="4"/>
    <n v="1"/>
    <b v="1"/>
    <n v="907"/>
    <n v="47"/>
    <x v="4"/>
    <x v="1"/>
    <s v="Hindi"/>
    <x v="7"/>
    <n v="3.7"/>
    <x v="1"/>
    <s v="Active"/>
    <n v="2866"/>
    <s v="Smartphone"/>
    <s v="45-54"/>
    <s v="Late Night"/>
    <s v="12"/>
    <s v="2024"/>
    <s v="14"/>
    <s v="14"/>
    <s v="14/12/2024"/>
    <d v="2025-05-15T00:00:00"/>
    <x v="2"/>
  </r>
  <r>
    <n v="6063"/>
    <s v="Patricia"/>
    <x v="8"/>
    <s v="12/17/2024"/>
    <n v="15.99"/>
    <n v="183"/>
    <s v="Comedy"/>
    <n v="5"/>
    <n v="2"/>
    <b v="1"/>
    <n v="676"/>
    <n v="61"/>
    <x v="5"/>
    <x v="3"/>
    <s v="Mandarin"/>
    <x v="8"/>
    <n v="3.3"/>
    <x v="1"/>
    <s v="Active"/>
    <n v="336"/>
    <s v="Tablet"/>
    <s v="25-34"/>
    <s v="Late Night"/>
    <s v="12"/>
    <s v="2024"/>
    <s v="17"/>
    <s v="17"/>
    <s v="17/12/2024"/>
    <d v="2025-05-15T00:00:00"/>
    <x v="6"/>
  </r>
  <r>
    <n v="6896"/>
    <s v="Linda"/>
    <x v="9"/>
    <s v="12/14/2024"/>
    <n v="7.99"/>
    <n v="164"/>
    <s v="Documentary"/>
    <n v="5"/>
    <n v="4"/>
    <b v="1"/>
    <n v="406"/>
    <n v="79"/>
    <x v="0"/>
    <x v="2"/>
    <s v="French"/>
    <x v="9"/>
    <n v="3.2"/>
    <x v="0"/>
    <s v="Active"/>
    <n v="3898"/>
    <s v="Laptop"/>
    <s v="55+"/>
    <s v="Late Night"/>
    <s v="12"/>
    <s v="2024"/>
    <s v="14"/>
    <s v="14"/>
    <s v="14/12/2024"/>
    <d v="2025-05-15T00:00:00"/>
    <x v="2"/>
  </r>
  <r>
    <n v="8447"/>
    <s v="Nichole"/>
    <x v="10"/>
    <s v="11/22/2024"/>
    <n v="11.99"/>
    <n v="411"/>
    <s v="Comedy"/>
    <n v="5"/>
    <n v="4"/>
    <b v="1"/>
    <n v="352"/>
    <n v="78"/>
    <x v="2"/>
    <x v="2"/>
    <s v="English"/>
    <x v="3"/>
    <n v="3.7"/>
    <x v="0"/>
    <s v="Active"/>
    <n v="650"/>
    <s v="Tablet"/>
    <s v="55+"/>
    <s v="Late Night"/>
    <s v="11"/>
    <s v="2024"/>
    <s v="22"/>
    <s v="22"/>
    <s v="22/11/2024"/>
    <d v="2025-05-15T00:00:00"/>
    <x v="7"/>
  </r>
  <r>
    <n v="1433"/>
    <s v="Frances"/>
    <x v="11"/>
    <s v="11/20/2024"/>
    <n v="15.99"/>
    <n v="160"/>
    <s v="Drama"/>
    <n v="5"/>
    <n v="6"/>
    <b v="1"/>
    <n v="391"/>
    <n v="132"/>
    <x v="1"/>
    <x v="1"/>
    <s v="German"/>
    <x v="10"/>
    <n v="3"/>
    <x v="0"/>
    <s v="Active"/>
    <n v="185"/>
    <s v="Laptop"/>
    <s v="35-44"/>
    <s v="Late Night"/>
    <s v="11"/>
    <s v="2024"/>
    <s v="20"/>
    <s v="20"/>
    <s v="20/11/2024"/>
    <d v="2025-05-15T00:00:00"/>
    <x v="8"/>
  </r>
  <r>
    <n v="4511"/>
    <s v="Maurice"/>
    <x v="12"/>
    <s v="11/25/2024"/>
    <n v="7.99"/>
    <n v="348"/>
    <s v="Drama"/>
    <n v="2"/>
    <n v="5"/>
    <b v="0"/>
    <n v="501"/>
    <n v="71"/>
    <x v="5"/>
    <x v="1"/>
    <s v="French"/>
    <x v="11"/>
    <n v="4.3"/>
    <x v="0"/>
    <s v="Active"/>
    <n v="1547"/>
    <s v="Smartphone"/>
    <s v="45-54"/>
    <s v="Late Night"/>
    <s v="11"/>
    <s v="2024"/>
    <s v="25"/>
    <s v="25"/>
    <s v="25/11/2024"/>
    <d v="2025-05-15T00:00:00"/>
    <x v="9"/>
  </r>
  <r>
    <n v="9966"/>
    <s v="Jennifer"/>
    <x v="13"/>
    <s v="11/30/2024"/>
    <n v="7.99"/>
    <n v="451"/>
    <s v="Documentary"/>
    <n v="3"/>
    <n v="1"/>
    <b v="0"/>
    <n v="995"/>
    <n v="164"/>
    <x v="2"/>
    <x v="3"/>
    <s v="English"/>
    <x v="12"/>
    <n v="3"/>
    <x v="1"/>
    <s v="Active"/>
    <n v="3788"/>
    <s v="Smartphone"/>
    <s v="18-24"/>
    <s v="Late Night"/>
    <s v="11"/>
    <s v="2024"/>
    <s v="30"/>
    <s v="30"/>
    <s v="30/11/2024"/>
    <d v="2025-05-15T00:00:00"/>
    <x v="10"/>
  </r>
  <r>
    <n v="7093"/>
    <s v="Cheryl"/>
    <x v="14"/>
    <s v="12/11/2024"/>
    <n v="7.99"/>
    <n v="69"/>
    <s v="Documentary"/>
    <n v="2"/>
    <n v="5"/>
    <b v="0"/>
    <n v="222"/>
    <n v="13"/>
    <x v="6"/>
    <x v="0"/>
    <s v="German"/>
    <x v="13"/>
    <n v="4.7"/>
    <x v="1"/>
    <s v="Active"/>
    <n v="1051"/>
    <s v="Desktop"/>
    <s v="18-24"/>
    <s v="Afternoon"/>
    <s v="12"/>
    <s v="2024"/>
    <s v="11"/>
    <s v="11"/>
    <s v="11/12/2024"/>
    <d v="2025-05-15T00:00:00"/>
    <x v="11"/>
  </r>
  <r>
    <n v="4351"/>
    <s v="Kathy"/>
    <x v="15"/>
    <s v="11/30/2024"/>
    <n v="11.99"/>
    <n v="166"/>
    <s v="Horror"/>
    <n v="1"/>
    <n v="6"/>
    <b v="1"/>
    <n v="788"/>
    <n v="31"/>
    <x v="0"/>
    <x v="0"/>
    <s v="German"/>
    <x v="14"/>
    <n v="4.3"/>
    <x v="1"/>
    <s v="Active"/>
    <n v="633"/>
    <s v="Smart TV"/>
    <s v="35-44"/>
    <s v="Afternoon"/>
    <s v="11"/>
    <s v="2024"/>
    <s v="30"/>
    <s v="30"/>
    <s v="30/11/2024"/>
    <d v="2025-05-15T00:00:00"/>
    <x v="10"/>
  </r>
  <r>
    <n v="6007"/>
    <s v="Cassie"/>
    <x v="16"/>
    <s v="12/17/2024"/>
    <n v="7.99"/>
    <n v="449"/>
    <s v="Horror"/>
    <n v="2"/>
    <n v="4"/>
    <b v="1"/>
    <n v="369"/>
    <n v="25"/>
    <x v="5"/>
    <x v="1"/>
    <s v="Spanish"/>
    <x v="15"/>
    <n v="4.5999999999999996"/>
    <x v="0"/>
    <s v="Active"/>
    <n v="4133"/>
    <s v="Smartphone"/>
    <s v="25-34"/>
    <s v="Evening"/>
    <s v="12"/>
    <s v="2024"/>
    <s v="17"/>
    <s v="17"/>
    <s v="17/12/2024"/>
    <d v="2025-05-15T00:00:00"/>
    <x v="6"/>
  </r>
  <r>
    <n v="9710"/>
    <s v="Charles"/>
    <x v="17"/>
    <s v="11/27/2024"/>
    <n v="7.99"/>
    <n v="441"/>
    <s v="Romance"/>
    <n v="1"/>
    <n v="5"/>
    <b v="0"/>
    <n v="228"/>
    <n v="39"/>
    <x v="5"/>
    <x v="0"/>
    <s v="Mandarin"/>
    <x v="16"/>
    <n v="3.1"/>
    <x v="1"/>
    <s v="Active"/>
    <n v="1159"/>
    <s v="Desktop"/>
    <s v="35-44"/>
    <s v="Morning"/>
    <s v="11"/>
    <s v="2024"/>
    <s v="27"/>
    <s v="27"/>
    <s v="27/11/2024"/>
    <d v="2025-05-15T00:00:00"/>
    <x v="12"/>
  </r>
  <r>
    <n v="9034"/>
    <s v="William"/>
    <x v="18"/>
    <s v="12/18/2024"/>
    <n v="15.99"/>
    <n v="224"/>
    <s v="Comedy"/>
    <n v="1"/>
    <n v="5"/>
    <b v="1"/>
    <n v="827"/>
    <n v="138"/>
    <x v="1"/>
    <x v="1"/>
    <s v="Mandarin"/>
    <x v="17"/>
    <n v="4.5"/>
    <x v="1"/>
    <s v="Active"/>
    <n v="4673"/>
    <s v="Tablet"/>
    <s v="18-24"/>
    <s v="Afternoon"/>
    <s v="12"/>
    <s v="2024"/>
    <s v="18"/>
    <s v="18"/>
    <s v="18/12/2024"/>
    <d v="2025-05-15T00:00:00"/>
    <x v="13"/>
  </r>
  <r>
    <n v="6197"/>
    <s v="Tiffany"/>
    <x v="19"/>
    <s v="11/28/2024"/>
    <n v="15.99"/>
    <n v="44"/>
    <s v="Action"/>
    <n v="2"/>
    <n v="4"/>
    <b v="0"/>
    <n v="983"/>
    <n v="145"/>
    <x v="3"/>
    <x v="0"/>
    <s v="French"/>
    <x v="18"/>
    <n v="3"/>
    <x v="0"/>
    <s v="Active"/>
    <n v="4200"/>
    <s v="Laptop"/>
    <s v="45-54"/>
    <s v="Evening"/>
    <s v="11"/>
    <s v="2024"/>
    <s v="28"/>
    <s v="28"/>
    <s v="28/11/2024"/>
    <d v="2025-05-15T00:00:00"/>
    <x v="14"/>
  </r>
  <r>
    <n v="2820"/>
    <s v="Mark"/>
    <x v="20"/>
    <s v="12/1/2024"/>
    <n v="7.99"/>
    <n v="202"/>
    <s v="Drama"/>
    <n v="1"/>
    <n v="5"/>
    <b v="1"/>
    <n v="109"/>
    <n v="41"/>
    <x v="0"/>
    <x v="3"/>
    <s v="Spanish"/>
    <x v="19"/>
    <n v="4.5999999999999996"/>
    <x v="0"/>
    <s v="Active"/>
    <n v="3607"/>
    <s v="Desktop"/>
    <s v="35-44"/>
    <s v="Late Night"/>
    <s v="12"/>
    <s v="2024"/>
    <s v="1/"/>
    <s v="1"/>
    <s v="01/12/2024"/>
    <d v="2025-05-15T00:00:00"/>
    <x v="15"/>
  </r>
  <r>
    <n v="1101"/>
    <s v="Mary"/>
    <x v="21"/>
    <s v="11/23/2024"/>
    <n v="15.99"/>
    <n v="39"/>
    <s v="Horror"/>
    <n v="2"/>
    <n v="3"/>
    <b v="1"/>
    <n v="181"/>
    <n v="128"/>
    <x v="4"/>
    <x v="0"/>
    <s v="Mandarin"/>
    <x v="20"/>
    <n v="4.5"/>
    <x v="1"/>
    <s v="Active"/>
    <n v="4602"/>
    <s v="Smart TV"/>
    <s v="55+"/>
    <s v="Evening"/>
    <s v="11"/>
    <s v="2024"/>
    <s v="23"/>
    <s v="23"/>
    <s v="23/11/2024"/>
    <d v="2025-05-15T00:00:00"/>
    <x v="16"/>
  </r>
  <r>
    <n v="1650"/>
    <s v="Charles"/>
    <x v="6"/>
    <s v="11/23/2024"/>
    <n v="15.99"/>
    <n v="319"/>
    <s v="Romance"/>
    <n v="2"/>
    <n v="2"/>
    <b v="0"/>
    <n v="842"/>
    <n v="145"/>
    <x v="6"/>
    <x v="3"/>
    <s v="Mandarin"/>
    <x v="21"/>
    <n v="3.6"/>
    <x v="1"/>
    <s v="Active"/>
    <n v="256"/>
    <s v="Smart TV"/>
    <s v="35-44"/>
    <s v="Afternoon"/>
    <s v="11"/>
    <s v="2024"/>
    <s v="23"/>
    <s v="23"/>
    <s v="23/11/2024"/>
    <d v="2025-05-15T00:00:00"/>
    <x v="16"/>
  </r>
  <r>
    <n v="4884"/>
    <s v="Anne"/>
    <x v="22"/>
    <s v="11/25/2024"/>
    <n v="15.99"/>
    <n v="150"/>
    <s v="Sci-Fi"/>
    <n v="3"/>
    <n v="3"/>
    <b v="1"/>
    <n v="40"/>
    <n v="196"/>
    <x v="1"/>
    <x v="1"/>
    <s v="German"/>
    <x v="22"/>
    <n v="3.7"/>
    <x v="0"/>
    <s v="Active"/>
    <n v="2406"/>
    <s v="Laptop"/>
    <s v="55+"/>
    <s v="Evening"/>
    <s v="11"/>
    <s v="2024"/>
    <s v="25"/>
    <s v="25"/>
    <s v="25/11/2024"/>
    <d v="2025-05-15T00:00:00"/>
    <x v="9"/>
  </r>
  <r>
    <n v="8321"/>
    <s v="Carol"/>
    <x v="23"/>
    <s v="11/23/2024"/>
    <n v="11.99"/>
    <n v="496"/>
    <s v="Romance"/>
    <n v="3"/>
    <n v="1"/>
    <b v="1"/>
    <n v="431"/>
    <n v="41"/>
    <x v="3"/>
    <x v="2"/>
    <s v="English"/>
    <x v="23"/>
    <n v="4"/>
    <x v="1"/>
    <s v="Active"/>
    <n v="1394"/>
    <s v="Smart TV"/>
    <s v="55+"/>
    <s v="Afternoon"/>
    <s v="11"/>
    <s v="2024"/>
    <s v="23"/>
    <s v="23"/>
    <s v="23/11/2024"/>
    <d v="2025-05-15T00:00:00"/>
    <x v="16"/>
  </r>
  <r>
    <n v="2381"/>
    <s v="Cynthia"/>
    <x v="24"/>
    <s v="12/15/2024"/>
    <n v="7.99"/>
    <n v="347"/>
    <s v="Horror"/>
    <n v="2"/>
    <n v="5"/>
    <b v="0"/>
    <n v="415"/>
    <n v="194"/>
    <x v="0"/>
    <x v="2"/>
    <s v="German"/>
    <x v="24"/>
    <n v="4.3"/>
    <x v="1"/>
    <s v="Active"/>
    <n v="1856"/>
    <s v="Desktop"/>
    <s v="18-24"/>
    <s v="Afternoon"/>
    <s v="12"/>
    <s v="2024"/>
    <s v="15"/>
    <s v="15"/>
    <s v="15/12/2024"/>
    <d v="2025-05-15T00:00:00"/>
    <x v="1"/>
  </r>
  <r>
    <n v="9507"/>
    <s v="Destiny"/>
    <x v="25"/>
    <s v="11/19/2024"/>
    <n v="11.99"/>
    <n v="201"/>
    <s v="Action"/>
    <n v="1"/>
    <n v="6"/>
    <b v="1"/>
    <n v="902"/>
    <n v="86"/>
    <x v="0"/>
    <x v="3"/>
    <s v="French"/>
    <x v="1"/>
    <n v="4.9000000000000004"/>
    <x v="1"/>
    <s v="Active"/>
    <n v="1665"/>
    <s v="Smart TV"/>
    <s v="18-24"/>
    <s v="Afternoon"/>
    <s v="11"/>
    <s v="2024"/>
    <s v="19"/>
    <s v="19"/>
    <s v="19/11/2024"/>
    <d v="2025-05-15T00:00:00"/>
    <x v="4"/>
  </r>
  <r>
    <n v="2851"/>
    <s v="Brittany"/>
    <x v="26"/>
    <s v="11/23/2024"/>
    <n v="15.99"/>
    <n v="415"/>
    <s v="Romance"/>
    <n v="3"/>
    <n v="5"/>
    <b v="1"/>
    <n v="769"/>
    <n v="144"/>
    <x v="4"/>
    <x v="3"/>
    <s v="Spanish"/>
    <x v="25"/>
    <n v="3.9"/>
    <x v="0"/>
    <s v="Active"/>
    <n v="2759"/>
    <s v="Tablet"/>
    <s v="35-44"/>
    <s v="Evening"/>
    <s v="11"/>
    <s v="2024"/>
    <s v="23"/>
    <s v="23"/>
    <s v="23/11/2024"/>
    <d v="2025-05-15T00:00:00"/>
    <x v="16"/>
  </r>
  <r>
    <n v="4083"/>
    <s v="Amy"/>
    <x v="27"/>
    <s v="12/10/2024"/>
    <n v="11.99"/>
    <n v="32"/>
    <s v="Horror"/>
    <n v="1"/>
    <n v="4"/>
    <b v="1"/>
    <n v="588"/>
    <n v="137"/>
    <x v="6"/>
    <x v="2"/>
    <s v="English"/>
    <x v="26"/>
    <n v="3.7"/>
    <x v="1"/>
    <s v="Active"/>
    <n v="3433"/>
    <s v="Laptop"/>
    <s v="35-44"/>
    <s v="Afternoon"/>
    <s v="12"/>
    <s v="2024"/>
    <s v="10"/>
    <s v="10"/>
    <s v="10/12/2024"/>
    <d v="2025-05-15T00:00:00"/>
    <x v="5"/>
  </r>
  <r>
    <n v="4608"/>
    <s v="Kimberly"/>
    <x v="28"/>
    <s v="11/28/2024"/>
    <n v="11.99"/>
    <n v="338"/>
    <s v="Comedy"/>
    <n v="3"/>
    <n v="2"/>
    <b v="1"/>
    <n v="528"/>
    <n v="184"/>
    <x v="2"/>
    <x v="3"/>
    <s v="Spanish"/>
    <x v="27"/>
    <n v="3.7"/>
    <x v="1"/>
    <s v="Active"/>
    <n v="3966"/>
    <s v="Desktop"/>
    <s v="55+"/>
    <s v="Late Night"/>
    <s v="11"/>
    <s v="2024"/>
    <s v="28"/>
    <s v="28"/>
    <s v="28/11/2024"/>
    <d v="2025-05-15T00:00:00"/>
    <x v="14"/>
  </r>
  <r>
    <n v="4815"/>
    <s v="Ariel"/>
    <x v="29"/>
    <s v="11/20/2024"/>
    <n v="7.99"/>
    <n v="52"/>
    <s v="Documentary"/>
    <n v="5"/>
    <n v="5"/>
    <b v="0"/>
    <n v="467"/>
    <n v="23"/>
    <x v="0"/>
    <x v="0"/>
    <s v="Spanish"/>
    <x v="28"/>
    <n v="3.3"/>
    <x v="1"/>
    <s v="Active"/>
    <n v="4185"/>
    <s v="Desktop"/>
    <s v="55+"/>
    <s v="Evening"/>
    <s v="11"/>
    <s v="2024"/>
    <s v="20"/>
    <s v="20"/>
    <s v="20/11/2024"/>
    <d v="2025-05-15T00:00:00"/>
    <x v="8"/>
  </r>
  <r>
    <n v="9597"/>
    <s v="Lauren"/>
    <x v="30"/>
    <s v="12/2/2024"/>
    <n v="11.99"/>
    <n v="447"/>
    <s v="Romance"/>
    <n v="5"/>
    <n v="5"/>
    <b v="0"/>
    <n v="73"/>
    <n v="138"/>
    <x v="5"/>
    <x v="1"/>
    <s v="Hindi"/>
    <x v="0"/>
    <n v="4.0999999999999996"/>
    <x v="0"/>
    <s v="Active"/>
    <n v="784"/>
    <s v="Smartphone"/>
    <s v="25-34"/>
    <s v="Afternoon"/>
    <s v="12"/>
    <s v="2024"/>
    <s v="2/"/>
    <s v="2"/>
    <s v="02/12/2024"/>
    <d v="2025-05-15T00:00:00"/>
    <x v="3"/>
  </r>
  <r>
    <n v="6566"/>
    <s v="Joshua"/>
    <x v="31"/>
    <s v="12/17/2024"/>
    <n v="11.99"/>
    <n v="312"/>
    <s v="Horror"/>
    <n v="5"/>
    <n v="1"/>
    <b v="1"/>
    <n v="895"/>
    <n v="154"/>
    <x v="5"/>
    <x v="1"/>
    <s v="Spanish"/>
    <x v="26"/>
    <n v="4.7"/>
    <x v="1"/>
    <s v="Active"/>
    <n v="3428"/>
    <s v="Laptop"/>
    <s v="25-34"/>
    <s v="Evening"/>
    <s v="12"/>
    <s v="2024"/>
    <s v="17"/>
    <s v="17"/>
    <s v="17/12/2024"/>
    <d v="2025-05-15T00:00:00"/>
    <x v="6"/>
  </r>
  <r>
    <n v="1419"/>
    <s v="Megan"/>
    <x v="19"/>
    <s v="12/16/2024"/>
    <n v="11.99"/>
    <n v="406"/>
    <s v="Sci-Fi"/>
    <n v="2"/>
    <n v="6"/>
    <b v="0"/>
    <n v="983"/>
    <n v="113"/>
    <x v="3"/>
    <x v="3"/>
    <s v="German"/>
    <x v="18"/>
    <n v="3.1"/>
    <x v="0"/>
    <s v="Active"/>
    <n v="4245"/>
    <s v="Smartphone"/>
    <s v="25-34"/>
    <s v="Evening"/>
    <s v="12"/>
    <s v="2024"/>
    <s v="16"/>
    <s v="16"/>
    <s v="16/12/2024"/>
    <d v="2025-05-15T00:00:00"/>
    <x v="17"/>
  </r>
  <r>
    <n v="9470"/>
    <s v="Stephanie"/>
    <x v="32"/>
    <s v="12/15/2024"/>
    <n v="7.99"/>
    <n v="350"/>
    <s v="Horror"/>
    <n v="3"/>
    <n v="6"/>
    <b v="1"/>
    <n v="801"/>
    <n v="156"/>
    <x v="6"/>
    <x v="2"/>
    <s v="Mandarin"/>
    <x v="29"/>
    <n v="4.5999999999999996"/>
    <x v="1"/>
    <s v="Active"/>
    <n v="2580"/>
    <s v="Smart TV"/>
    <s v="18-24"/>
    <s v="Late Night"/>
    <s v="12"/>
    <s v="2024"/>
    <s v="15"/>
    <s v="15"/>
    <s v="15/12/2024"/>
    <d v="2025-05-15T00:00:00"/>
    <x v="1"/>
  </r>
  <r>
    <n v="4989"/>
    <s v="Terrence"/>
    <x v="33"/>
    <s v="12/10/2024"/>
    <n v="7.99"/>
    <n v="99"/>
    <s v="Comedy"/>
    <n v="2"/>
    <n v="5"/>
    <b v="1"/>
    <n v="96"/>
    <n v="114"/>
    <x v="0"/>
    <x v="0"/>
    <s v="Hindi"/>
    <x v="30"/>
    <n v="4.3"/>
    <x v="0"/>
    <s v="Active"/>
    <n v="2779"/>
    <s v="Smart TV"/>
    <s v="55+"/>
    <s v="Morning"/>
    <s v="12"/>
    <s v="2024"/>
    <s v="10"/>
    <s v="10"/>
    <s v="10/12/2024"/>
    <d v="2025-05-15T00:00:00"/>
    <x v="5"/>
  </r>
  <r>
    <n v="9389"/>
    <s v="Julia"/>
    <x v="34"/>
    <s v="11/21/2024"/>
    <n v="15.99"/>
    <n v="53"/>
    <s v="Sci-Fi"/>
    <n v="1"/>
    <n v="2"/>
    <b v="0"/>
    <n v="849"/>
    <n v="98"/>
    <x v="3"/>
    <x v="2"/>
    <s v="Mandarin"/>
    <x v="31"/>
    <n v="3.1"/>
    <x v="0"/>
    <s v="Active"/>
    <n v="2318"/>
    <s v="Smartphone"/>
    <s v="35-44"/>
    <s v="Evening"/>
    <s v="11"/>
    <s v="2024"/>
    <s v="21"/>
    <s v="21"/>
    <s v="21/11/2024"/>
    <d v="2025-05-15T00:00:00"/>
    <x v="18"/>
  </r>
  <r>
    <n v="7728"/>
    <s v="Derrick"/>
    <x v="35"/>
    <s v="12/13/2024"/>
    <n v="11.99"/>
    <n v="484"/>
    <s v="Romance"/>
    <n v="3"/>
    <n v="6"/>
    <b v="0"/>
    <n v="515"/>
    <n v="174"/>
    <x v="2"/>
    <x v="0"/>
    <s v="German"/>
    <x v="32"/>
    <n v="4"/>
    <x v="1"/>
    <s v="Active"/>
    <n v="827"/>
    <s v="Smartphone"/>
    <s v="25-34"/>
    <s v="Morning"/>
    <s v="12"/>
    <s v="2024"/>
    <s v="13"/>
    <s v="13"/>
    <s v="13/12/2024"/>
    <d v="2025-05-15T00:00:00"/>
    <x v="0"/>
  </r>
  <r>
    <n v="7943"/>
    <s v="Nathan"/>
    <x v="36"/>
    <s v="12/1/2024"/>
    <n v="15.99"/>
    <n v="211"/>
    <s v="Documentary"/>
    <n v="2"/>
    <n v="6"/>
    <b v="1"/>
    <n v="657"/>
    <n v="137"/>
    <x v="4"/>
    <x v="2"/>
    <s v="Hindi"/>
    <x v="8"/>
    <n v="4"/>
    <x v="1"/>
    <s v="Active"/>
    <n v="2670"/>
    <s v="Desktop"/>
    <s v="18-24"/>
    <s v="Late Night"/>
    <s v="12"/>
    <s v="2024"/>
    <s v="1/"/>
    <s v="1"/>
    <s v="01/12/2024"/>
    <d v="2025-05-15T00:00:00"/>
    <x v="15"/>
  </r>
  <r>
    <n v="2490"/>
    <s v="Matthew"/>
    <x v="37"/>
    <s v="11/19/2024"/>
    <n v="11.99"/>
    <n v="248"/>
    <s v="Sci-Fi"/>
    <n v="4"/>
    <n v="1"/>
    <b v="1"/>
    <n v="426"/>
    <n v="21"/>
    <x v="3"/>
    <x v="1"/>
    <s v="Spanish"/>
    <x v="33"/>
    <n v="4.8"/>
    <x v="0"/>
    <s v="Active"/>
    <n v="2409"/>
    <s v="Smartphone"/>
    <s v="35-44"/>
    <s v="Late Night"/>
    <s v="11"/>
    <s v="2024"/>
    <s v="19"/>
    <s v="19"/>
    <s v="19/11/2024"/>
    <d v="2025-05-15T00:00:00"/>
    <x v="4"/>
  </r>
  <r>
    <n v="5042"/>
    <s v="Ashley"/>
    <x v="38"/>
    <s v="11/23/2024"/>
    <n v="15.99"/>
    <n v="197"/>
    <s v="Romance"/>
    <n v="4"/>
    <n v="2"/>
    <b v="0"/>
    <n v="309"/>
    <n v="178"/>
    <x v="4"/>
    <x v="3"/>
    <s v="Mandarin"/>
    <x v="34"/>
    <n v="4.3"/>
    <x v="0"/>
    <s v="Active"/>
    <n v="1577"/>
    <s v="Smart TV"/>
    <s v="35-44"/>
    <s v="Evening"/>
    <s v="11"/>
    <s v="2024"/>
    <s v="23"/>
    <s v="23"/>
    <s v="23/11/2024"/>
    <d v="2025-05-15T00:00:00"/>
    <x v="16"/>
  </r>
  <r>
    <n v="3620"/>
    <s v="Kerri"/>
    <x v="39"/>
    <s v="12/7/2024"/>
    <n v="15.99"/>
    <n v="253"/>
    <s v="Comedy"/>
    <n v="5"/>
    <n v="5"/>
    <b v="1"/>
    <n v="141"/>
    <n v="199"/>
    <x v="0"/>
    <x v="1"/>
    <s v="French"/>
    <x v="35"/>
    <n v="3.1"/>
    <x v="0"/>
    <s v="Active"/>
    <n v="4072"/>
    <s v="Laptop"/>
    <s v="45-54"/>
    <s v="Afternoon"/>
    <s v="12"/>
    <s v="2024"/>
    <s v="7/"/>
    <s v="7"/>
    <s v="07/12/2024"/>
    <d v="2025-05-15T00:00:00"/>
    <x v="19"/>
  </r>
  <r>
    <n v="8976"/>
    <s v="Jessica"/>
    <x v="40"/>
    <s v="12/12/2024"/>
    <n v="7.99"/>
    <n v="352"/>
    <s v="Romance"/>
    <n v="4"/>
    <n v="3"/>
    <b v="1"/>
    <n v="112"/>
    <n v="106"/>
    <x v="6"/>
    <x v="2"/>
    <s v="French"/>
    <x v="36"/>
    <n v="4.5999999999999996"/>
    <x v="1"/>
    <s v="Active"/>
    <n v="3432"/>
    <s v="Tablet"/>
    <s v="45-54"/>
    <s v="Afternoon"/>
    <s v="12"/>
    <s v="2024"/>
    <s v="12"/>
    <s v="12"/>
    <s v="12/12/2024"/>
    <d v="2025-05-15T00:00:00"/>
    <x v="20"/>
  </r>
  <r>
    <n v="1570"/>
    <s v="Matthew"/>
    <x v="41"/>
    <s v="11/22/2024"/>
    <n v="11.99"/>
    <n v="97"/>
    <s v="Romance"/>
    <n v="1"/>
    <n v="2"/>
    <b v="0"/>
    <n v="836"/>
    <n v="122"/>
    <x v="2"/>
    <x v="1"/>
    <s v="Spanish"/>
    <x v="15"/>
    <n v="4.3"/>
    <x v="1"/>
    <s v="Active"/>
    <n v="4511"/>
    <s v="Smartphone"/>
    <s v="18-24"/>
    <s v="Morning"/>
    <s v="11"/>
    <s v="2024"/>
    <s v="22"/>
    <s v="22"/>
    <s v="22/11/2024"/>
    <d v="2025-05-15T00:00:00"/>
    <x v="7"/>
  </r>
  <r>
    <n v="7709"/>
    <s v="Phillip"/>
    <x v="42"/>
    <s v="12/1/2024"/>
    <n v="11.99"/>
    <n v="283"/>
    <s v="Sci-Fi"/>
    <n v="5"/>
    <n v="2"/>
    <b v="0"/>
    <n v="785"/>
    <n v="1"/>
    <x v="4"/>
    <x v="1"/>
    <s v="German"/>
    <x v="37"/>
    <n v="3.4"/>
    <x v="1"/>
    <s v="Active"/>
    <n v="583"/>
    <s v="Tablet"/>
    <s v="25-34"/>
    <s v="Evening"/>
    <s v="12"/>
    <s v="2024"/>
    <s v="1/"/>
    <s v="1"/>
    <s v="01/12/2024"/>
    <d v="2025-05-15T00:00:00"/>
    <x v="15"/>
  </r>
  <r>
    <n v="9503"/>
    <s v="Elizabeth"/>
    <x v="43"/>
    <s v="12/5/2024"/>
    <n v="11.99"/>
    <n v="307"/>
    <s v="Documentary"/>
    <n v="5"/>
    <n v="6"/>
    <b v="0"/>
    <n v="857"/>
    <n v="9"/>
    <x v="6"/>
    <x v="3"/>
    <s v="Hindi"/>
    <x v="38"/>
    <n v="3.2"/>
    <x v="1"/>
    <s v="Active"/>
    <n v="3626"/>
    <s v="Laptop"/>
    <s v="35-44"/>
    <s v="Late Night"/>
    <s v="12"/>
    <s v="2024"/>
    <s v="5/"/>
    <s v="5"/>
    <s v="05/12/2024"/>
    <d v="2025-05-15T00:00:00"/>
    <x v="21"/>
  </r>
  <r>
    <n v="9564"/>
    <s v="Lisa"/>
    <x v="44"/>
    <s v="12/4/2024"/>
    <n v="15.99"/>
    <n v="203"/>
    <s v="Comedy"/>
    <n v="5"/>
    <n v="1"/>
    <b v="0"/>
    <n v="347"/>
    <n v="18"/>
    <x v="4"/>
    <x v="3"/>
    <s v="Spanish"/>
    <x v="39"/>
    <n v="4.4000000000000004"/>
    <x v="1"/>
    <s v="Active"/>
    <n v="476"/>
    <s v="Laptop"/>
    <s v="45-54"/>
    <s v="Afternoon"/>
    <s v="12"/>
    <s v="2024"/>
    <s v="4/"/>
    <s v="4"/>
    <s v="04/12/2024"/>
    <d v="2025-05-15T00:00:00"/>
    <x v="22"/>
  </r>
  <r>
    <n v="8934"/>
    <s v="Natalie"/>
    <x v="45"/>
    <s v="12/5/2024"/>
    <n v="7.99"/>
    <n v="22"/>
    <s v="Drama"/>
    <n v="4"/>
    <n v="3"/>
    <b v="0"/>
    <n v="707"/>
    <n v="156"/>
    <x v="1"/>
    <x v="3"/>
    <s v="Spanish"/>
    <x v="33"/>
    <n v="3.3"/>
    <x v="0"/>
    <s v="Active"/>
    <n v="4114"/>
    <s v="Desktop"/>
    <s v="18-24"/>
    <s v="Evening"/>
    <s v="12"/>
    <s v="2024"/>
    <s v="5/"/>
    <s v="5"/>
    <s v="05/12/2024"/>
    <d v="2025-05-15T00:00:00"/>
    <x v="21"/>
  </r>
  <r>
    <n v="1222"/>
    <s v="Autumn"/>
    <x v="46"/>
    <s v="12/8/2024"/>
    <n v="15.99"/>
    <n v="382"/>
    <s v="Romance"/>
    <n v="2"/>
    <n v="2"/>
    <b v="0"/>
    <n v="49"/>
    <n v="45"/>
    <x v="1"/>
    <x v="0"/>
    <s v="Hindi"/>
    <x v="40"/>
    <n v="4"/>
    <x v="1"/>
    <s v="Active"/>
    <n v="1581"/>
    <s v="Smart TV"/>
    <s v="35-44"/>
    <s v="Morning"/>
    <s v="12"/>
    <s v="2024"/>
    <s v="8/"/>
    <s v="8"/>
    <s v="08/12/2024"/>
    <d v="2025-05-15T00:00:00"/>
    <x v="23"/>
  </r>
  <r>
    <n v="5762"/>
    <s v="James"/>
    <x v="28"/>
    <s v="12/2/2024"/>
    <n v="11.99"/>
    <n v="302"/>
    <s v="Comedy"/>
    <n v="5"/>
    <n v="4"/>
    <b v="0"/>
    <n v="801"/>
    <n v="141"/>
    <x v="6"/>
    <x v="1"/>
    <s v="Mandarin"/>
    <x v="12"/>
    <n v="3.5"/>
    <x v="1"/>
    <s v="Active"/>
    <n v="1293"/>
    <s v="Laptop"/>
    <s v="45-54"/>
    <s v="Morning"/>
    <s v="12"/>
    <s v="2024"/>
    <s v="2/"/>
    <s v="2"/>
    <s v="02/12/2024"/>
    <d v="2025-05-15T00:00:00"/>
    <x v="3"/>
  </r>
  <r>
    <n v="4066"/>
    <s v="Jessica"/>
    <x v="47"/>
    <s v="12/12/2024"/>
    <n v="11.99"/>
    <n v="76"/>
    <s v="Sci-Fi"/>
    <n v="2"/>
    <n v="3"/>
    <b v="0"/>
    <n v="788"/>
    <n v="55"/>
    <x v="2"/>
    <x v="2"/>
    <s v="German"/>
    <x v="16"/>
    <n v="4.8"/>
    <x v="1"/>
    <s v="Active"/>
    <n v="1744"/>
    <s v="Laptop"/>
    <s v="18-24"/>
    <s v="Morning"/>
    <s v="12"/>
    <s v="2024"/>
    <s v="12"/>
    <s v="12"/>
    <s v="12/12/2024"/>
    <d v="2025-05-15T00:00:00"/>
    <x v="20"/>
  </r>
  <r>
    <n v="6469"/>
    <s v="Charles"/>
    <x v="48"/>
    <s v="11/24/2024"/>
    <n v="11.99"/>
    <n v="125"/>
    <s v="Documentary"/>
    <n v="3"/>
    <n v="6"/>
    <b v="1"/>
    <n v="853"/>
    <n v="16"/>
    <x v="4"/>
    <x v="0"/>
    <s v="German"/>
    <x v="15"/>
    <n v="4.8"/>
    <x v="1"/>
    <s v="Active"/>
    <n v="448"/>
    <s v="Laptop"/>
    <s v="18-24"/>
    <s v="Late Night"/>
    <s v="11"/>
    <s v="2024"/>
    <s v="24"/>
    <s v="24"/>
    <s v="24/11/2024"/>
    <d v="2025-05-15T00:00:00"/>
    <x v="24"/>
  </r>
  <r>
    <n v="1364"/>
    <s v="Michael"/>
    <x v="49"/>
    <s v="12/2/2024"/>
    <n v="11.99"/>
    <n v="113"/>
    <s v="Horror"/>
    <n v="1"/>
    <n v="1"/>
    <b v="0"/>
    <n v="970"/>
    <n v="159"/>
    <x v="2"/>
    <x v="2"/>
    <s v="German"/>
    <x v="41"/>
    <n v="4.9000000000000004"/>
    <x v="1"/>
    <s v="Active"/>
    <n v="3398"/>
    <s v="Laptop"/>
    <s v="35-44"/>
    <s v="Late Night"/>
    <s v="12"/>
    <s v="2024"/>
    <s v="2/"/>
    <s v="2"/>
    <s v="02/12/2024"/>
    <d v="2025-05-15T00:00:00"/>
    <x v="3"/>
  </r>
  <r>
    <n v="4197"/>
    <s v="Jessica"/>
    <x v="50"/>
    <s v="12/13/2024"/>
    <n v="15.99"/>
    <n v="183"/>
    <s v="Romance"/>
    <n v="3"/>
    <n v="5"/>
    <b v="0"/>
    <n v="490"/>
    <n v="127"/>
    <x v="1"/>
    <x v="1"/>
    <s v="Hindi"/>
    <x v="42"/>
    <n v="4.5999999999999996"/>
    <x v="1"/>
    <s v="Active"/>
    <n v="4691"/>
    <s v="Desktop"/>
    <s v="45-54"/>
    <s v="Morning"/>
    <s v="12"/>
    <s v="2024"/>
    <s v="13"/>
    <s v="13"/>
    <s v="13/12/2024"/>
    <d v="2025-05-15T00:00:00"/>
    <x v="0"/>
  </r>
  <r>
    <n v="9700"/>
    <s v="Molly"/>
    <x v="51"/>
    <s v="11/30/2024"/>
    <n v="15.99"/>
    <n v="272"/>
    <s v="Documentary"/>
    <n v="5"/>
    <n v="1"/>
    <b v="0"/>
    <n v="201"/>
    <n v="122"/>
    <x v="3"/>
    <x v="3"/>
    <s v="English"/>
    <x v="43"/>
    <n v="4.5999999999999996"/>
    <x v="1"/>
    <s v="Active"/>
    <n v="4674"/>
    <s v="Laptop"/>
    <s v="45-54"/>
    <s v="Afternoon"/>
    <s v="11"/>
    <s v="2024"/>
    <s v="30"/>
    <s v="30"/>
    <s v="30/11/2024"/>
    <d v="2025-05-15T00:00:00"/>
    <x v="10"/>
  </r>
  <r>
    <n v="5644"/>
    <s v="Joshua"/>
    <x v="52"/>
    <s v="12/3/2024"/>
    <n v="11.99"/>
    <n v="19"/>
    <s v="Comedy"/>
    <n v="4"/>
    <n v="2"/>
    <b v="1"/>
    <n v="741"/>
    <n v="36"/>
    <x v="6"/>
    <x v="0"/>
    <s v="English"/>
    <x v="44"/>
    <n v="4.4000000000000004"/>
    <x v="0"/>
    <s v="Active"/>
    <n v="3641"/>
    <s v="Tablet"/>
    <s v="18-24"/>
    <s v="Afternoon"/>
    <s v="12"/>
    <s v="2024"/>
    <s v="3/"/>
    <s v="3"/>
    <s v="03/12/2024"/>
    <d v="2025-05-15T00:00:00"/>
    <x v="25"/>
  </r>
  <r>
    <n v="5420"/>
    <s v="Lance"/>
    <x v="53"/>
    <s v="12/1/2024"/>
    <n v="11.99"/>
    <n v="204"/>
    <s v="Drama"/>
    <n v="4"/>
    <n v="6"/>
    <b v="0"/>
    <n v="928"/>
    <n v="30"/>
    <x v="3"/>
    <x v="2"/>
    <s v="Mandarin"/>
    <x v="27"/>
    <n v="4.4000000000000004"/>
    <x v="0"/>
    <s v="Active"/>
    <n v="1765"/>
    <s v="Smartphone"/>
    <s v="45-54"/>
    <s v="Late Night"/>
    <s v="12"/>
    <s v="2024"/>
    <s v="1/"/>
    <s v="1"/>
    <s v="01/12/2024"/>
    <d v="2025-05-15T00:00:00"/>
    <x v="15"/>
  </r>
  <r>
    <n v="7560"/>
    <s v="Lori"/>
    <x v="54"/>
    <s v="12/3/2024"/>
    <n v="7.99"/>
    <n v="345"/>
    <s v="Horror"/>
    <n v="3"/>
    <n v="3"/>
    <b v="0"/>
    <n v="80"/>
    <n v="100"/>
    <x v="0"/>
    <x v="2"/>
    <s v="Hindi"/>
    <x v="42"/>
    <n v="4.9000000000000004"/>
    <x v="1"/>
    <s v="Active"/>
    <n v="3462"/>
    <s v="Smartphone"/>
    <s v="55+"/>
    <s v="Morning"/>
    <s v="12"/>
    <s v="2024"/>
    <s v="3/"/>
    <s v="3"/>
    <s v="03/12/2024"/>
    <d v="2025-05-15T00:00:00"/>
    <x v="25"/>
  </r>
  <r>
    <n v="9644"/>
    <s v="Mark"/>
    <x v="55"/>
    <s v="11/25/2024"/>
    <n v="7.99"/>
    <n v="294"/>
    <s v="Comedy"/>
    <n v="4"/>
    <n v="1"/>
    <b v="1"/>
    <n v="453"/>
    <n v="149"/>
    <x v="6"/>
    <x v="0"/>
    <s v="Hindi"/>
    <x v="45"/>
    <n v="3.9"/>
    <x v="1"/>
    <s v="Active"/>
    <n v="790"/>
    <s v="Desktop"/>
    <s v="18-24"/>
    <s v="Morning"/>
    <s v="11"/>
    <s v="2024"/>
    <s v="25"/>
    <s v="25"/>
    <s v="25/11/2024"/>
    <d v="2025-05-15T00:00:00"/>
    <x v="9"/>
  </r>
  <r>
    <n v="7239"/>
    <s v="Jeremy"/>
    <x v="56"/>
    <s v="11/29/2024"/>
    <n v="15.99"/>
    <n v="318"/>
    <s v="Action"/>
    <n v="3"/>
    <n v="2"/>
    <b v="1"/>
    <n v="943"/>
    <n v="116"/>
    <x v="1"/>
    <x v="0"/>
    <s v="Hindi"/>
    <x v="46"/>
    <n v="4.0999999999999996"/>
    <x v="0"/>
    <s v="Active"/>
    <n v="4732"/>
    <s v="Laptop"/>
    <s v="25-34"/>
    <s v="Afternoon"/>
    <s v="11"/>
    <s v="2024"/>
    <s v="29"/>
    <s v="29"/>
    <s v="29/11/2024"/>
    <d v="2025-05-15T00:00:00"/>
    <x v="26"/>
  </r>
  <r>
    <n v="6415"/>
    <s v="Scott"/>
    <x v="57"/>
    <s v="11/19/2024"/>
    <n v="11.99"/>
    <n v="396"/>
    <s v="Action"/>
    <n v="1"/>
    <n v="2"/>
    <b v="0"/>
    <n v="348"/>
    <n v="172"/>
    <x v="2"/>
    <x v="3"/>
    <s v="Hindi"/>
    <x v="47"/>
    <n v="3.9"/>
    <x v="0"/>
    <s v="Active"/>
    <n v="4599"/>
    <s v="Smartphone"/>
    <s v="35-44"/>
    <s v="Afternoon"/>
    <s v="11"/>
    <s v="2024"/>
    <s v="19"/>
    <s v="19"/>
    <s v="19/11/2024"/>
    <d v="2025-05-15T00:00:00"/>
    <x v="4"/>
  </r>
  <r>
    <n v="9020"/>
    <s v="Sabrina"/>
    <x v="58"/>
    <s v="12/3/2024"/>
    <n v="11.99"/>
    <n v="455"/>
    <s v="Horror"/>
    <n v="5"/>
    <n v="3"/>
    <b v="1"/>
    <n v="112"/>
    <n v="158"/>
    <x v="3"/>
    <x v="2"/>
    <s v="German"/>
    <x v="48"/>
    <n v="3.9"/>
    <x v="1"/>
    <s v="Active"/>
    <n v="965"/>
    <s v="Smart TV"/>
    <s v="25-34"/>
    <s v="Morning"/>
    <s v="12"/>
    <s v="2024"/>
    <s v="3/"/>
    <s v="3"/>
    <s v="03/12/2024"/>
    <d v="2025-05-15T00:00:00"/>
    <x v="25"/>
  </r>
  <r>
    <n v="2324"/>
    <s v="Zachary"/>
    <x v="59"/>
    <s v="12/11/2024"/>
    <n v="7.99"/>
    <n v="175"/>
    <s v="Comedy"/>
    <n v="5"/>
    <n v="6"/>
    <b v="1"/>
    <n v="606"/>
    <n v="195"/>
    <x v="0"/>
    <x v="2"/>
    <s v="English"/>
    <x v="49"/>
    <n v="4"/>
    <x v="0"/>
    <s v="Active"/>
    <n v="1155"/>
    <s v="Tablet"/>
    <s v="35-44"/>
    <s v="Late Night"/>
    <s v="12"/>
    <s v="2024"/>
    <s v="11"/>
    <s v="11"/>
    <s v="11/12/2024"/>
    <d v="2025-05-15T00:00:00"/>
    <x v="11"/>
  </r>
  <r>
    <n v="1354"/>
    <s v="Levi"/>
    <x v="60"/>
    <s v="12/7/2024"/>
    <n v="7.99"/>
    <n v="36"/>
    <s v="Sci-Fi"/>
    <n v="1"/>
    <n v="6"/>
    <b v="0"/>
    <n v="214"/>
    <n v="114"/>
    <x v="3"/>
    <x v="0"/>
    <s v="Spanish"/>
    <x v="4"/>
    <n v="4.9000000000000004"/>
    <x v="0"/>
    <s v="Active"/>
    <n v="1110"/>
    <s v="Tablet"/>
    <s v="18-24"/>
    <s v="Afternoon"/>
    <s v="12"/>
    <s v="2024"/>
    <s v="7/"/>
    <s v="7"/>
    <s v="07/12/2024"/>
    <d v="2025-05-15T00:00:00"/>
    <x v="19"/>
  </r>
  <r>
    <n v="4019"/>
    <s v="Christine"/>
    <x v="61"/>
    <s v="12/6/2024"/>
    <n v="15.99"/>
    <n v="349"/>
    <s v="Documentary"/>
    <n v="1"/>
    <n v="6"/>
    <b v="1"/>
    <n v="334"/>
    <n v="76"/>
    <x v="1"/>
    <x v="2"/>
    <s v="Mandarin"/>
    <x v="7"/>
    <n v="3.3"/>
    <x v="0"/>
    <s v="Active"/>
    <n v="1911"/>
    <s v="Smart TV"/>
    <s v="55+"/>
    <s v="Afternoon"/>
    <s v="12"/>
    <s v="2024"/>
    <s v="6/"/>
    <s v="6"/>
    <s v="06/12/2024"/>
    <d v="2025-05-15T00:00:00"/>
    <x v="27"/>
  </r>
  <r>
    <n v="6178"/>
    <s v="Emily"/>
    <x v="62"/>
    <s v="12/9/2024"/>
    <n v="11.99"/>
    <n v="262"/>
    <s v="Documentary"/>
    <n v="5"/>
    <n v="5"/>
    <b v="1"/>
    <n v="849"/>
    <n v="68"/>
    <x v="3"/>
    <x v="2"/>
    <s v="French"/>
    <x v="50"/>
    <n v="3"/>
    <x v="0"/>
    <s v="Active"/>
    <n v="1721"/>
    <s v="Smartphone"/>
    <s v="18-24"/>
    <s v="Morning"/>
    <s v="12"/>
    <s v="2024"/>
    <s v="9/"/>
    <s v="9"/>
    <s v="09/12/2024"/>
    <d v="2025-05-15T00:00:00"/>
    <x v="28"/>
  </r>
  <r>
    <n v="8673"/>
    <s v="Derrick"/>
    <x v="61"/>
    <s v="12/11/2024"/>
    <n v="7.99"/>
    <n v="378"/>
    <s v="Action"/>
    <n v="2"/>
    <n v="3"/>
    <b v="0"/>
    <n v="155"/>
    <n v="69"/>
    <x v="2"/>
    <x v="1"/>
    <s v="Spanish"/>
    <x v="17"/>
    <n v="3.3"/>
    <x v="0"/>
    <s v="Active"/>
    <n v="353"/>
    <s v="Smart TV"/>
    <s v="55+"/>
    <s v="Morning"/>
    <s v="12"/>
    <s v="2024"/>
    <s v="11"/>
    <s v="11"/>
    <s v="11/12/2024"/>
    <d v="2025-05-15T00:00:00"/>
    <x v="11"/>
  </r>
  <r>
    <n v="8250"/>
    <s v="Jonathan"/>
    <x v="63"/>
    <s v="11/29/2024"/>
    <n v="15.99"/>
    <n v="469"/>
    <s v="Documentary"/>
    <n v="3"/>
    <n v="5"/>
    <b v="1"/>
    <n v="406"/>
    <n v="71"/>
    <x v="4"/>
    <x v="3"/>
    <s v="French"/>
    <x v="51"/>
    <n v="4.8"/>
    <x v="1"/>
    <s v="Active"/>
    <n v="423"/>
    <s v="Tablet"/>
    <s v="35-44"/>
    <s v="Afternoon"/>
    <s v="11"/>
    <s v="2024"/>
    <s v="29"/>
    <s v="29"/>
    <s v="29/11/2024"/>
    <d v="2025-05-15T00:00:00"/>
    <x v="26"/>
  </r>
  <r>
    <n v="1609"/>
    <s v="David"/>
    <x v="64"/>
    <s v="12/17/2024"/>
    <n v="7.99"/>
    <n v="87"/>
    <s v="Horror"/>
    <n v="4"/>
    <n v="4"/>
    <b v="0"/>
    <n v="571"/>
    <n v="54"/>
    <x v="1"/>
    <x v="2"/>
    <s v="German"/>
    <x v="10"/>
    <n v="4.2"/>
    <x v="0"/>
    <s v="Active"/>
    <n v="344"/>
    <s v="Smart TV"/>
    <s v="55+"/>
    <s v="Morning"/>
    <s v="12"/>
    <s v="2024"/>
    <s v="17"/>
    <s v="17"/>
    <s v="17/12/2024"/>
    <d v="2025-05-15T00:00:00"/>
    <x v="6"/>
  </r>
  <r>
    <n v="3806"/>
    <s v="Gina"/>
    <x v="65"/>
    <s v="12/12/2024"/>
    <n v="15.99"/>
    <n v="471"/>
    <s v="Documentary"/>
    <n v="3"/>
    <n v="6"/>
    <b v="1"/>
    <n v="56"/>
    <n v="69"/>
    <x v="1"/>
    <x v="0"/>
    <s v="Mandarin"/>
    <x v="52"/>
    <n v="3.6"/>
    <x v="1"/>
    <s v="Active"/>
    <n v="4117"/>
    <s v="Tablet"/>
    <s v="55+"/>
    <s v="Morning"/>
    <s v="12"/>
    <s v="2024"/>
    <s v="12"/>
    <s v="12"/>
    <s v="12/12/2024"/>
    <d v="2025-05-15T00:00:00"/>
    <x v="20"/>
  </r>
  <r>
    <n v="7973"/>
    <s v="Kristin"/>
    <x v="36"/>
    <s v="12/3/2024"/>
    <n v="7.99"/>
    <n v="469"/>
    <s v="Romance"/>
    <n v="5"/>
    <n v="2"/>
    <b v="1"/>
    <n v="748"/>
    <n v="147"/>
    <x v="6"/>
    <x v="3"/>
    <s v="Hindi"/>
    <x v="36"/>
    <n v="4.5999999999999996"/>
    <x v="1"/>
    <s v="Active"/>
    <n v="3983"/>
    <s v="Smart TV"/>
    <s v="55+"/>
    <s v="Evening"/>
    <s v="12"/>
    <s v="2024"/>
    <s v="3/"/>
    <s v="3"/>
    <s v="03/12/2024"/>
    <d v="2025-05-15T00:00:00"/>
    <x v="25"/>
  </r>
  <r>
    <n v="7948"/>
    <s v="Douglas"/>
    <x v="66"/>
    <s v="11/23/2024"/>
    <n v="15.99"/>
    <n v="298"/>
    <s v="Sci-Fi"/>
    <n v="4"/>
    <n v="1"/>
    <b v="0"/>
    <n v="603"/>
    <n v="161"/>
    <x v="5"/>
    <x v="0"/>
    <s v="Spanish"/>
    <x v="53"/>
    <n v="4.4000000000000004"/>
    <x v="0"/>
    <s v="Active"/>
    <n v="3941"/>
    <s v="Laptop"/>
    <s v="35-44"/>
    <s v="Afternoon"/>
    <s v="11"/>
    <s v="2024"/>
    <s v="23"/>
    <s v="23"/>
    <s v="23/11/2024"/>
    <d v="2025-05-15T00:00:00"/>
    <x v="16"/>
  </r>
  <r>
    <n v="3195"/>
    <s v="Nicole"/>
    <x v="67"/>
    <s v="12/17/2024"/>
    <n v="11.99"/>
    <n v="331"/>
    <s v="Action"/>
    <n v="5"/>
    <n v="5"/>
    <b v="0"/>
    <n v="990"/>
    <n v="72"/>
    <x v="5"/>
    <x v="1"/>
    <s v="Spanish"/>
    <x v="54"/>
    <n v="3.7"/>
    <x v="0"/>
    <s v="Active"/>
    <n v="3085"/>
    <s v="Smartphone"/>
    <s v="35-44"/>
    <s v="Morning"/>
    <s v="12"/>
    <s v="2024"/>
    <s v="17"/>
    <s v="17"/>
    <s v="17/12/2024"/>
    <d v="2025-05-15T00:00:00"/>
    <x v="6"/>
  </r>
  <r>
    <n v="6285"/>
    <s v="Chloe"/>
    <x v="68"/>
    <s v="11/30/2024"/>
    <n v="11.99"/>
    <n v="238"/>
    <s v="Documentary"/>
    <n v="3"/>
    <n v="6"/>
    <b v="1"/>
    <n v="831"/>
    <n v="101"/>
    <x v="0"/>
    <x v="0"/>
    <s v="German"/>
    <x v="43"/>
    <n v="4.4000000000000004"/>
    <x v="1"/>
    <s v="Active"/>
    <n v="48"/>
    <s v="Smart TV"/>
    <s v="35-44"/>
    <s v="Evening"/>
    <s v="11"/>
    <s v="2024"/>
    <s v="30"/>
    <s v="30"/>
    <s v="30/11/2024"/>
    <d v="2025-05-15T00:00:00"/>
    <x v="10"/>
  </r>
  <r>
    <n v="4303"/>
    <s v="David"/>
    <x v="69"/>
    <s v="12/17/2024"/>
    <n v="7.99"/>
    <n v="231"/>
    <s v="Comedy"/>
    <n v="1"/>
    <n v="4"/>
    <b v="0"/>
    <n v="420"/>
    <n v="85"/>
    <x v="5"/>
    <x v="3"/>
    <s v="Mandarin"/>
    <x v="55"/>
    <n v="3.5"/>
    <x v="0"/>
    <s v="Active"/>
    <n v="1520"/>
    <s v="Smart TV"/>
    <s v="55+"/>
    <s v="Evening"/>
    <s v="12"/>
    <s v="2024"/>
    <s v="17"/>
    <s v="17"/>
    <s v="17/12/2024"/>
    <d v="2025-05-15T00:00:00"/>
    <x v="6"/>
  </r>
  <r>
    <n v="7751"/>
    <s v="Kevin"/>
    <x v="70"/>
    <s v="11/23/2024"/>
    <n v="11.99"/>
    <n v="457"/>
    <s v="Sci-Fi"/>
    <n v="2"/>
    <n v="5"/>
    <b v="1"/>
    <n v="754"/>
    <n v="98"/>
    <x v="1"/>
    <x v="0"/>
    <s v="Mandarin"/>
    <x v="56"/>
    <n v="3.6"/>
    <x v="1"/>
    <s v="Active"/>
    <n v="935"/>
    <s v="Smartphone"/>
    <s v="55+"/>
    <s v="Evening"/>
    <s v="11"/>
    <s v="2024"/>
    <s v="23"/>
    <s v="23"/>
    <s v="23/11/2024"/>
    <d v="2025-05-15T00:00:00"/>
    <x v="16"/>
  </r>
  <r>
    <n v="7813"/>
    <s v="Nicholas"/>
    <x v="71"/>
    <s v="11/21/2024"/>
    <n v="15.99"/>
    <n v="373"/>
    <s v="Drama"/>
    <n v="4"/>
    <n v="4"/>
    <b v="1"/>
    <n v="782"/>
    <n v="7"/>
    <x v="3"/>
    <x v="3"/>
    <s v="Spanish"/>
    <x v="57"/>
    <n v="3.2"/>
    <x v="1"/>
    <s v="Active"/>
    <n v="4641"/>
    <s v="Smart TV"/>
    <s v="55+"/>
    <s v="Evening"/>
    <s v="11"/>
    <s v="2024"/>
    <s v="21"/>
    <s v="21"/>
    <s v="21/11/2024"/>
    <d v="2025-05-15T00:00:00"/>
    <x v="18"/>
  </r>
  <r>
    <n v="9028"/>
    <s v="Terry"/>
    <x v="72"/>
    <s v="11/28/2024"/>
    <n v="15.99"/>
    <n v="11"/>
    <s v="Action"/>
    <n v="1"/>
    <n v="4"/>
    <b v="0"/>
    <n v="557"/>
    <n v="165"/>
    <x v="0"/>
    <x v="0"/>
    <s v="French"/>
    <x v="17"/>
    <n v="4"/>
    <x v="1"/>
    <s v="Active"/>
    <n v="2941"/>
    <s v="Smartphone"/>
    <s v="25-34"/>
    <s v="Late Night"/>
    <s v="11"/>
    <s v="2024"/>
    <s v="28"/>
    <s v="28"/>
    <s v="28/11/2024"/>
    <d v="2025-05-15T00:00:00"/>
    <x v="14"/>
  </r>
  <r>
    <n v="6109"/>
    <s v="Garrett"/>
    <x v="73"/>
    <s v="12/6/2024"/>
    <n v="15.99"/>
    <n v="425"/>
    <s v="Romance"/>
    <n v="2"/>
    <n v="2"/>
    <b v="1"/>
    <n v="552"/>
    <n v="27"/>
    <x v="5"/>
    <x v="3"/>
    <s v="English"/>
    <x v="58"/>
    <n v="4"/>
    <x v="1"/>
    <s v="Active"/>
    <n v="1325"/>
    <s v="Tablet"/>
    <s v="18-24"/>
    <s v="Late Night"/>
    <s v="12"/>
    <s v="2024"/>
    <s v="6/"/>
    <s v="6"/>
    <s v="06/12/2024"/>
    <d v="2025-05-15T00:00:00"/>
    <x v="27"/>
  </r>
  <r>
    <n v="2565"/>
    <s v="Jose"/>
    <x v="13"/>
    <s v="12/18/2024"/>
    <n v="7.99"/>
    <n v="231"/>
    <s v="Comedy"/>
    <n v="5"/>
    <n v="4"/>
    <b v="1"/>
    <n v="356"/>
    <n v="81"/>
    <x v="4"/>
    <x v="2"/>
    <s v="French"/>
    <x v="59"/>
    <n v="3.4"/>
    <x v="0"/>
    <s v="Active"/>
    <n v="4465"/>
    <s v="Tablet"/>
    <s v="55+"/>
    <s v="Late Night"/>
    <s v="12"/>
    <s v="2024"/>
    <s v="18"/>
    <s v="18"/>
    <s v="18/12/2024"/>
    <d v="2025-05-15T00:00:00"/>
    <x v="13"/>
  </r>
  <r>
    <n v="7551"/>
    <s v="Courtney"/>
    <x v="74"/>
    <s v="12/2/2024"/>
    <n v="15.99"/>
    <n v="483"/>
    <s v="Drama"/>
    <n v="2"/>
    <n v="4"/>
    <b v="0"/>
    <n v="161"/>
    <n v="110"/>
    <x v="0"/>
    <x v="3"/>
    <s v="French"/>
    <x v="5"/>
    <n v="4.4000000000000004"/>
    <x v="1"/>
    <s v="Active"/>
    <n v="3517"/>
    <s v="Smartphone"/>
    <s v="25-34"/>
    <s v="Evening"/>
    <s v="12"/>
    <s v="2024"/>
    <s v="2/"/>
    <s v="2"/>
    <s v="02/12/2024"/>
    <d v="2025-05-15T00:00:00"/>
    <x v="3"/>
  </r>
  <r>
    <n v="6398"/>
    <s v="Kim"/>
    <x v="75"/>
    <s v="12/7/2024"/>
    <n v="7.99"/>
    <n v="55"/>
    <s v="Romance"/>
    <n v="3"/>
    <n v="2"/>
    <b v="1"/>
    <n v="17"/>
    <n v="40"/>
    <x v="2"/>
    <x v="0"/>
    <s v="Mandarin"/>
    <x v="60"/>
    <n v="3.7"/>
    <x v="0"/>
    <s v="Active"/>
    <n v="1672"/>
    <s v="Smart TV"/>
    <s v="45-54"/>
    <s v="Late Night"/>
    <s v="12"/>
    <s v="2024"/>
    <s v="7/"/>
    <s v="7"/>
    <s v="07/12/2024"/>
    <d v="2025-05-15T00:00:00"/>
    <x v="19"/>
  </r>
  <r>
    <n v="4982"/>
    <s v="Katherine"/>
    <x v="22"/>
    <s v="12/12/2024"/>
    <n v="11.99"/>
    <n v="375"/>
    <s v="Drama"/>
    <n v="4"/>
    <n v="3"/>
    <b v="0"/>
    <n v="366"/>
    <n v="13"/>
    <x v="1"/>
    <x v="0"/>
    <s v="Hindi"/>
    <x v="59"/>
    <n v="4.8"/>
    <x v="1"/>
    <s v="Active"/>
    <n v="2164"/>
    <s v="Tablet"/>
    <s v="25-34"/>
    <s v="Afternoon"/>
    <s v="12"/>
    <s v="2024"/>
    <s v="12"/>
    <s v="12"/>
    <s v="12/12/2024"/>
    <d v="2025-05-15T00:00:00"/>
    <x v="20"/>
  </r>
  <r>
    <n v="8108"/>
    <s v="Lynn"/>
    <x v="76"/>
    <s v="11/30/2024"/>
    <n v="11.99"/>
    <n v="336"/>
    <s v="Comedy"/>
    <n v="1"/>
    <n v="2"/>
    <b v="0"/>
    <n v="758"/>
    <n v="32"/>
    <x v="1"/>
    <x v="3"/>
    <s v="German"/>
    <x v="61"/>
    <n v="5"/>
    <x v="0"/>
    <s v="Active"/>
    <n v="3663"/>
    <s v="Smartphone"/>
    <s v="18-24"/>
    <s v="Evening"/>
    <s v="11"/>
    <s v="2024"/>
    <s v="30"/>
    <s v="30"/>
    <s v="30/11/2024"/>
    <d v="2025-05-15T00:00:00"/>
    <x v="10"/>
  </r>
  <r>
    <n v="6779"/>
    <s v="Leah"/>
    <x v="77"/>
    <s v="12/3/2024"/>
    <n v="7.99"/>
    <n v="196"/>
    <s v="Romance"/>
    <n v="1"/>
    <n v="6"/>
    <b v="1"/>
    <n v="936"/>
    <n v="152"/>
    <x v="4"/>
    <x v="0"/>
    <s v="Mandarin"/>
    <x v="20"/>
    <n v="3.1"/>
    <x v="1"/>
    <s v="Active"/>
    <n v="2845"/>
    <s v="Smartphone"/>
    <s v="45-54"/>
    <s v="Afternoon"/>
    <s v="12"/>
    <s v="2024"/>
    <s v="3/"/>
    <s v="3"/>
    <s v="03/12/2024"/>
    <d v="2025-05-15T00:00:00"/>
    <x v="25"/>
  </r>
  <r>
    <n v="1169"/>
    <s v="Michael"/>
    <x v="78"/>
    <s v="12/3/2024"/>
    <n v="11.99"/>
    <n v="285"/>
    <s v="Drama"/>
    <n v="3"/>
    <n v="1"/>
    <b v="0"/>
    <n v="13"/>
    <n v="103"/>
    <x v="4"/>
    <x v="2"/>
    <s v="Spanish"/>
    <x v="17"/>
    <n v="3.7"/>
    <x v="0"/>
    <s v="Active"/>
    <n v="2390"/>
    <s v="Laptop"/>
    <s v="18-24"/>
    <s v="Morning"/>
    <s v="12"/>
    <s v="2024"/>
    <s v="3/"/>
    <s v="3"/>
    <s v="03/12/2024"/>
    <d v="2025-05-15T00:00:00"/>
    <x v="25"/>
  </r>
  <r>
    <n v="5067"/>
    <s v="Kayla"/>
    <x v="79"/>
    <s v="11/27/2024"/>
    <n v="7.99"/>
    <n v="155"/>
    <s v="Documentary"/>
    <n v="5"/>
    <n v="1"/>
    <b v="1"/>
    <n v="305"/>
    <n v="77"/>
    <x v="0"/>
    <x v="3"/>
    <s v="French"/>
    <x v="29"/>
    <n v="3.4"/>
    <x v="0"/>
    <s v="Active"/>
    <n v="234"/>
    <s v="Smartphone"/>
    <s v="55+"/>
    <s v="Afternoon"/>
    <s v="11"/>
    <s v="2024"/>
    <s v="27"/>
    <s v="27"/>
    <s v="27/11/2024"/>
    <d v="2025-05-15T00:00:00"/>
    <x v="12"/>
  </r>
  <r>
    <n v="5299"/>
    <s v="Katelyn"/>
    <x v="80"/>
    <s v="12/2/2024"/>
    <n v="7.99"/>
    <n v="275"/>
    <s v="Comedy"/>
    <n v="2"/>
    <n v="2"/>
    <b v="1"/>
    <n v="755"/>
    <n v="166"/>
    <x v="5"/>
    <x v="1"/>
    <s v="Mandarin"/>
    <x v="30"/>
    <n v="3.9"/>
    <x v="0"/>
    <s v="Active"/>
    <n v="3975"/>
    <s v="Tablet"/>
    <s v="35-44"/>
    <s v="Morning"/>
    <s v="12"/>
    <s v="2024"/>
    <s v="2/"/>
    <s v="2"/>
    <s v="02/12/2024"/>
    <d v="2025-05-15T00:00:00"/>
    <x v="3"/>
  </r>
  <r>
    <n v="3978"/>
    <s v="Jessica"/>
    <x v="24"/>
    <s v="11/28/2024"/>
    <n v="7.99"/>
    <n v="341"/>
    <s v="Drama"/>
    <n v="3"/>
    <n v="4"/>
    <b v="0"/>
    <n v="27"/>
    <n v="82"/>
    <x v="0"/>
    <x v="1"/>
    <s v="German"/>
    <x v="25"/>
    <n v="3.7"/>
    <x v="1"/>
    <s v="Active"/>
    <n v="561"/>
    <s v="Tablet"/>
    <s v="45-54"/>
    <s v="Afternoon"/>
    <s v="11"/>
    <s v="2024"/>
    <s v="28"/>
    <s v="28"/>
    <s v="28/11/2024"/>
    <d v="2025-05-15T00:00:00"/>
    <x v="14"/>
  </r>
  <r>
    <n v="8634"/>
    <s v="Maria"/>
    <x v="2"/>
    <s v="12/13/2024"/>
    <n v="15.99"/>
    <n v="321"/>
    <s v="Drama"/>
    <n v="2"/>
    <n v="2"/>
    <b v="0"/>
    <n v="676"/>
    <n v="81"/>
    <x v="0"/>
    <x v="3"/>
    <s v="English"/>
    <x v="15"/>
    <n v="4.5999999999999996"/>
    <x v="0"/>
    <s v="Active"/>
    <n v="4647"/>
    <s v="Tablet"/>
    <s v="55+"/>
    <s v="Late Night"/>
    <s v="12"/>
    <s v="2024"/>
    <s v="13"/>
    <s v="13"/>
    <s v="13/12/2024"/>
    <d v="2025-05-15T00:00:00"/>
    <x v="0"/>
  </r>
  <r>
    <n v="9635"/>
    <s v="Justin"/>
    <x v="81"/>
    <s v="11/26/2024"/>
    <n v="11.99"/>
    <n v="456"/>
    <s v="Comedy"/>
    <n v="2"/>
    <n v="5"/>
    <b v="0"/>
    <n v="734"/>
    <n v="83"/>
    <x v="3"/>
    <x v="1"/>
    <s v="French"/>
    <x v="62"/>
    <n v="3.8"/>
    <x v="1"/>
    <s v="Active"/>
    <n v="581"/>
    <s v="Tablet"/>
    <s v="35-44"/>
    <s v="Evening"/>
    <s v="11"/>
    <s v="2024"/>
    <s v="26"/>
    <s v="26"/>
    <s v="26/11/2024"/>
    <d v="2025-05-15T00:00:00"/>
    <x v="29"/>
  </r>
  <r>
    <n v="1776"/>
    <s v="Susan"/>
    <x v="82"/>
    <s v="11/20/2024"/>
    <n v="15.99"/>
    <n v="15"/>
    <s v="Comedy"/>
    <n v="1"/>
    <n v="4"/>
    <b v="0"/>
    <n v="687"/>
    <n v="183"/>
    <x v="6"/>
    <x v="3"/>
    <s v="Hindi"/>
    <x v="63"/>
    <n v="4.2"/>
    <x v="1"/>
    <s v="Active"/>
    <n v="1250"/>
    <s v="Desktop"/>
    <s v="55+"/>
    <s v="Late Night"/>
    <s v="11"/>
    <s v="2024"/>
    <s v="20"/>
    <s v="20"/>
    <s v="20/11/2024"/>
    <d v="2025-05-15T00:00:00"/>
    <x v="8"/>
  </r>
  <r>
    <n v="9703"/>
    <s v="Mark"/>
    <x v="83"/>
    <s v="12/12/2024"/>
    <n v="11.99"/>
    <n v="410"/>
    <s v="Sci-Fi"/>
    <n v="3"/>
    <n v="5"/>
    <b v="0"/>
    <n v="826"/>
    <n v="182"/>
    <x v="2"/>
    <x v="3"/>
    <s v="English"/>
    <x v="1"/>
    <n v="4.2"/>
    <x v="0"/>
    <s v="Active"/>
    <n v="3441"/>
    <s v="Smartphone"/>
    <s v="35-44"/>
    <s v="Evening"/>
    <s v="12"/>
    <s v="2024"/>
    <s v="12"/>
    <s v="12"/>
    <s v="12/12/2024"/>
    <d v="2025-05-15T00:00:00"/>
    <x v="20"/>
  </r>
  <r>
    <n v="3498"/>
    <s v="Sue"/>
    <x v="84"/>
    <s v="12/1/2024"/>
    <n v="15.99"/>
    <n v="29"/>
    <s v="Drama"/>
    <n v="2"/>
    <n v="4"/>
    <b v="1"/>
    <n v="450"/>
    <n v="67"/>
    <x v="3"/>
    <x v="2"/>
    <s v="German"/>
    <x v="64"/>
    <n v="3.3"/>
    <x v="0"/>
    <s v="Active"/>
    <n v="3211"/>
    <s v="Smartphone"/>
    <s v="55+"/>
    <s v="Morning"/>
    <s v="12"/>
    <s v="2024"/>
    <s v="1/"/>
    <s v="1"/>
    <s v="01/12/2024"/>
    <d v="2025-05-15T00:00:00"/>
    <x v="15"/>
  </r>
  <r>
    <n v="4260"/>
    <s v="Jean"/>
    <x v="85"/>
    <s v="12/16/2024"/>
    <n v="7.99"/>
    <n v="427"/>
    <s v="Horror"/>
    <n v="1"/>
    <n v="1"/>
    <b v="0"/>
    <n v="159"/>
    <n v="98"/>
    <x v="5"/>
    <x v="2"/>
    <s v="Spanish"/>
    <x v="29"/>
    <n v="3.3"/>
    <x v="0"/>
    <s v="Active"/>
    <n v="647"/>
    <s v="Smartphone"/>
    <s v="55+"/>
    <s v="Late Night"/>
    <s v="12"/>
    <s v="2024"/>
    <s v="16"/>
    <s v="16"/>
    <s v="16/12/2024"/>
    <d v="2025-05-15T00:00:00"/>
    <x v="17"/>
  </r>
  <r>
    <n v="7152"/>
    <s v="James"/>
    <x v="86"/>
    <s v="12/4/2024"/>
    <n v="11.99"/>
    <n v="166"/>
    <s v="Action"/>
    <n v="5"/>
    <n v="3"/>
    <b v="0"/>
    <n v="367"/>
    <n v="198"/>
    <x v="3"/>
    <x v="1"/>
    <s v="Hindi"/>
    <x v="17"/>
    <n v="4.5999999999999996"/>
    <x v="1"/>
    <s v="Active"/>
    <n v="3751"/>
    <s v="Laptop"/>
    <s v="35-44"/>
    <s v="Afternoon"/>
    <s v="12"/>
    <s v="2024"/>
    <s v="4/"/>
    <s v="4"/>
    <s v="04/12/2024"/>
    <d v="2025-05-15T00:00:00"/>
    <x v="22"/>
  </r>
  <r>
    <n v="2457"/>
    <s v="David"/>
    <x v="87"/>
    <s v="11/26/2024"/>
    <n v="7.99"/>
    <n v="192"/>
    <s v="Comedy"/>
    <n v="1"/>
    <n v="1"/>
    <b v="0"/>
    <n v="786"/>
    <n v="140"/>
    <x v="1"/>
    <x v="1"/>
    <s v="French"/>
    <x v="49"/>
    <n v="3.4"/>
    <x v="0"/>
    <s v="Active"/>
    <n v="2925"/>
    <s v="Tablet"/>
    <s v="25-34"/>
    <s v="Late Night"/>
    <s v="11"/>
    <s v="2024"/>
    <s v="26"/>
    <s v="26"/>
    <s v="26/11/2024"/>
    <d v="2025-05-15T00:00:00"/>
    <x v="29"/>
  </r>
  <r>
    <n v="8530"/>
    <s v="Ebony"/>
    <x v="45"/>
    <s v="12/4/2024"/>
    <n v="11.99"/>
    <n v="88"/>
    <s v="Documentary"/>
    <n v="1"/>
    <n v="6"/>
    <b v="1"/>
    <n v="962"/>
    <n v="183"/>
    <x v="4"/>
    <x v="1"/>
    <s v="English"/>
    <x v="9"/>
    <n v="5"/>
    <x v="0"/>
    <s v="Active"/>
    <n v="4646"/>
    <s v="Smart TV"/>
    <s v="55+"/>
    <s v="Late Night"/>
    <s v="12"/>
    <s v="2024"/>
    <s v="4/"/>
    <s v="4"/>
    <s v="04/12/2024"/>
    <d v="2025-05-15T00:00:00"/>
    <x v="22"/>
  </r>
  <r>
    <n v="9131"/>
    <s v="Derek"/>
    <x v="88"/>
    <s v="11/27/2024"/>
    <n v="7.99"/>
    <n v="127"/>
    <s v="Sci-Fi"/>
    <n v="2"/>
    <n v="5"/>
    <b v="0"/>
    <n v="482"/>
    <n v="5"/>
    <x v="3"/>
    <x v="3"/>
    <s v="English"/>
    <x v="33"/>
    <n v="3.6"/>
    <x v="0"/>
    <s v="Active"/>
    <n v="2867"/>
    <s v="Desktop"/>
    <s v="25-34"/>
    <s v="Afternoon"/>
    <s v="11"/>
    <s v="2024"/>
    <s v="27"/>
    <s v="27"/>
    <s v="27/11/2024"/>
    <d v="2025-05-15T00:00:00"/>
    <x v="12"/>
  </r>
  <r>
    <n v="9770"/>
    <s v="John"/>
    <x v="89"/>
    <s v="11/24/2024"/>
    <n v="7.99"/>
    <n v="327"/>
    <s v="Romance"/>
    <n v="4"/>
    <n v="3"/>
    <b v="0"/>
    <n v="451"/>
    <n v="108"/>
    <x v="2"/>
    <x v="0"/>
    <s v="Spanish"/>
    <x v="23"/>
    <n v="3.2"/>
    <x v="1"/>
    <s v="Active"/>
    <n v="4131"/>
    <s v="Smart TV"/>
    <s v="25-34"/>
    <s v="Evening"/>
    <s v="11"/>
    <s v="2024"/>
    <s v="24"/>
    <s v="24"/>
    <s v="24/11/2024"/>
    <d v="2025-05-15T00:00:00"/>
    <x v="24"/>
  </r>
  <r>
    <n v="8095"/>
    <s v="Rebecca"/>
    <x v="90"/>
    <s v="12/11/2024"/>
    <n v="7.99"/>
    <n v="10"/>
    <s v="Action"/>
    <n v="2"/>
    <n v="5"/>
    <b v="1"/>
    <n v="22"/>
    <n v="14"/>
    <x v="4"/>
    <x v="1"/>
    <s v="English"/>
    <x v="14"/>
    <n v="4.0999999999999996"/>
    <x v="1"/>
    <s v="Active"/>
    <n v="2927"/>
    <s v="Smart TV"/>
    <s v="35-44"/>
    <s v="Evening"/>
    <s v="12"/>
    <s v="2024"/>
    <s v="11"/>
    <s v="11"/>
    <s v="11/12/2024"/>
    <d v="2025-05-15T00:00:00"/>
    <x v="11"/>
  </r>
  <r>
    <n v="3763"/>
    <s v="Juan"/>
    <x v="91"/>
    <s v="12/6/2024"/>
    <n v="11.99"/>
    <n v="181"/>
    <s v="Horror"/>
    <n v="4"/>
    <n v="2"/>
    <b v="0"/>
    <n v="848"/>
    <n v="172"/>
    <x v="3"/>
    <x v="3"/>
    <s v="Mandarin"/>
    <x v="65"/>
    <n v="3.4"/>
    <x v="0"/>
    <s v="Active"/>
    <n v="3314"/>
    <s v="Smartphone"/>
    <s v="55+"/>
    <s v="Morning"/>
    <s v="12"/>
    <s v="2024"/>
    <s v="6/"/>
    <s v="6"/>
    <s v="06/12/2024"/>
    <d v="2025-05-15T00:00:00"/>
    <x v="27"/>
  </r>
  <r>
    <n v="4346"/>
    <s v="Gabrielle"/>
    <x v="92"/>
    <s v="12/12/2024"/>
    <n v="15.99"/>
    <n v="238"/>
    <s v="Action"/>
    <n v="4"/>
    <n v="2"/>
    <b v="0"/>
    <n v="524"/>
    <n v="162"/>
    <x v="0"/>
    <x v="3"/>
    <s v="German"/>
    <x v="66"/>
    <n v="3"/>
    <x v="1"/>
    <s v="Active"/>
    <n v="1782"/>
    <s v="Smartphone"/>
    <s v="45-54"/>
    <s v="Morning"/>
    <s v="12"/>
    <s v="2024"/>
    <s v="12"/>
    <s v="12"/>
    <s v="12/12/2024"/>
    <d v="2025-05-15T00:00:00"/>
    <x v="20"/>
  </r>
  <r>
    <n v="5866"/>
    <s v="Nicholas"/>
    <x v="93"/>
    <s v="11/26/2024"/>
    <n v="7.99"/>
    <n v="380"/>
    <s v="Documentary"/>
    <n v="2"/>
    <n v="3"/>
    <b v="0"/>
    <n v="76"/>
    <n v="25"/>
    <x v="5"/>
    <x v="0"/>
    <s v="Hindi"/>
    <x v="49"/>
    <n v="4.2"/>
    <x v="1"/>
    <s v="Active"/>
    <n v="1938"/>
    <s v="Laptop"/>
    <s v="55+"/>
    <s v="Afternoon"/>
    <s v="11"/>
    <s v="2024"/>
    <s v="26"/>
    <s v="26"/>
    <s v="26/11/2024"/>
    <d v="2025-05-15T00:00:00"/>
    <x v="29"/>
  </r>
  <r>
    <n v="5865"/>
    <s v="Samantha"/>
    <x v="94"/>
    <s v="11/24/2024"/>
    <n v="11.99"/>
    <n v="444"/>
    <s v="Sci-Fi"/>
    <n v="2"/>
    <n v="3"/>
    <b v="0"/>
    <n v="959"/>
    <n v="183"/>
    <x v="5"/>
    <x v="0"/>
    <s v="Hindi"/>
    <x v="67"/>
    <n v="3.8"/>
    <x v="0"/>
    <s v="Active"/>
    <n v="3935"/>
    <s v="Smart TV"/>
    <s v="18-24"/>
    <s v="Afternoon"/>
    <s v="11"/>
    <s v="2024"/>
    <s v="24"/>
    <s v="24"/>
    <s v="24/11/2024"/>
    <d v="2025-05-15T00:00:00"/>
    <x v="24"/>
  </r>
  <r>
    <n v="9398"/>
    <s v="Jesse"/>
    <x v="95"/>
    <s v="12/11/2024"/>
    <n v="7.99"/>
    <n v="83"/>
    <s v="Comedy"/>
    <n v="3"/>
    <n v="5"/>
    <b v="1"/>
    <n v="148"/>
    <n v="154"/>
    <x v="2"/>
    <x v="2"/>
    <s v="Hindi"/>
    <x v="68"/>
    <n v="3.1"/>
    <x v="0"/>
    <s v="Active"/>
    <n v="3206"/>
    <s v="Smart TV"/>
    <s v="45-54"/>
    <s v="Late Night"/>
    <s v="12"/>
    <s v="2024"/>
    <s v="11"/>
    <s v="11"/>
    <s v="11/12/2024"/>
    <d v="2025-05-15T00:00:00"/>
    <x v="11"/>
  </r>
  <r>
    <n v="9695"/>
    <s v="Aaron"/>
    <x v="96"/>
    <s v="12/18/2024"/>
    <n v="7.99"/>
    <n v="452"/>
    <s v="Documentary"/>
    <n v="4"/>
    <n v="4"/>
    <b v="0"/>
    <n v="338"/>
    <n v="132"/>
    <x v="4"/>
    <x v="0"/>
    <s v="Spanish"/>
    <x v="40"/>
    <n v="3.3"/>
    <x v="0"/>
    <s v="Active"/>
    <n v="2523"/>
    <s v="Smartphone"/>
    <s v="18-24"/>
    <s v="Late Night"/>
    <s v="12"/>
    <s v="2024"/>
    <s v="18"/>
    <s v="18"/>
    <s v="18/12/2024"/>
    <d v="2025-05-15T00:00:00"/>
    <x v="13"/>
  </r>
  <r>
    <n v="8805"/>
    <s v="Maurice"/>
    <x v="97"/>
    <s v="12/6/2024"/>
    <n v="15.99"/>
    <n v="53"/>
    <s v="Romance"/>
    <n v="4"/>
    <n v="2"/>
    <b v="1"/>
    <n v="720"/>
    <n v="37"/>
    <x v="4"/>
    <x v="0"/>
    <s v="Spanish"/>
    <x v="39"/>
    <n v="4"/>
    <x v="1"/>
    <s v="Active"/>
    <n v="2727"/>
    <s v="Laptop"/>
    <s v="55+"/>
    <s v="Evening"/>
    <s v="12"/>
    <s v="2024"/>
    <s v="6/"/>
    <s v="6"/>
    <s v="06/12/2024"/>
    <d v="2025-05-15T00:00:00"/>
    <x v="27"/>
  </r>
  <r>
    <n v="8353"/>
    <s v="Lisa"/>
    <x v="98"/>
    <s v="11/19/2024"/>
    <n v="15.99"/>
    <n v="89"/>
    <s v="Romance"/>
    <n v="5"/>
    <n v="3"/>
    <b v="0"/>
    <n v="387"/>
    <n v="81"/>
    <x v="4"/>
    <x v="0"/>
    <s v="English"/>
    <x v="62"/>
    <n v="3.8"/>
    <x v="1"/>
    <s v="Active"/>
    <n v="2864"/>
    <s v="Tablet"/>
    <s v="45-54"/>
    <s v="Late Night"/>
    <s v="11"/>
    <s v="2024"/>
    <s v="19"/>
    <s v="19"/>
    <s v="19/11/2024"/>
    <d v="2025-05-15T00:00:00"/>
    <x v="4"/>
  </r>
  <r>
    <n v="3178"/>
    <s v="Melissa"/>
    <x v="99"/>
    <s v="12/11/2024"/>
    <n v="7.99"/>
    <n v="359"/>
    <s v="Horror"/>
    <n v="5"/>
    <n v="4"/>
    <b v="0"/>
    <n v="624"/>
    <n v="107"/>
    <x v="3"/>
    <x v="1"/>
    <s v="Spanish"/>
    <x v="69"/>
    <n v="3.1"/>
    <x v="1"/>
    <s v="Active"/>
    <n v="3698"/>
    <s v="Tablet"/>
    <s v="45-54"/>
    <s v="Afternoon"/>
    <s v="12"/>
    <s v="2024"/>
    <s v="11"/>
    <s v="11"/>
    <s v="11/12/2024"/>
    <d v="2025-05-15T00:00:00"/>
    <x v="11"/>
  </r>
  <r>
    <n v="4917"/>
    <s v="Erin"/>
    <x v="65"/>
    <s v="11/20/2024"/>
    <n v="11.99"/>
    <n v="487"/>
    <s v="Horror"/>
    <n v="1"/>
    <n v="4"/>
    <b v="0"/>
    <n v="636"/>
    <n v="66"/>
    <x v="4"/>
    <x v="0"/>
    <s v="French"/>
    <x v="18"/>
    <n v="3.5"/>
    <x v="0"/>
    <s v="Active"/>
    <n v="1531"/>
    <s v="Smartphone"/>
    <s v="45-54"/>
    <s v="Morning"/>
    <s v="11"/>
    <s v="2024"/>
    <s v="20"/>
    <s v="20"/>
    <s v="20/11/2024"/>
    <d v="2025-05-15T00:00:00"/>
    <x v="8"/>
  </r>
  <r>
    <n v="8878"/>
    <s v="Dale"/>
    <x v="83"/>
    <s v="11/21/2024"/>
    <n v="7.99"/>
    <n v="337"/>
    <s v="Comedy"/>
    <n v="5"/>
    <n v="1"/>
    <b v="1"/>
    <n v="429"/>
    <n v="190"/>
    <x v="1"/>
    <x v="2"/>
    <s v="Mandarin"/>
    <x v="51"/>
    <n v="4.8"/>
    <x v="0"/>
    <s v="Active"/>
    <n v="4884"/>
    <s v="Smartphone"/>
    <s v="35-44"/>
    <s v="Afternoon"/>
    <s v="11"/>
    <s v="2024"/>
    <s v="21"/>
    <s v="21"/>
    <s v="21/11/2024"/>
    <d v="2025-05-15T00:00:00"/>
    <x v="18"/>
  </r>
  <r>
    <n v="3810"/>
    <s v="Gregory"/>
    <x v="100"/>
    <s v="12/4/2024"/>
    <n v="15.99"/>
    <n v="427"/>
    <s v="Horror"/>
    <n v="5"/>
    <n v="3"/>
    <b v="0"/>
    <n v="832"/>
    <n v="103"/>
    <x v="4"/>
    <x v="3"/>
    <s v="Mandarin"/>
    <x v="37"/>
    <n v="3.3"/>
    <x v="0"/>
    <s v="Active"/>
    <n v="3633"/>
    <s v="Smartphone"/>
    <s v="25-34"/>
    <s v="Evening"/>
    <s v="12"/>
    <s v="2024"/>
    <s v="4/"/>
    <s v="4"/>
    <s v="04/12/2024"/>
    <d v="2025-05-15T00:00:00"/>
    <x v="22"/>
  </r>
  <r>
    <n v="9353"/>
    <s v="Sarah"/>
    <x v="101"/>
    <s v="11/26/2024"/>
    <n v="7.99"/>
    <n v="397"/>
    <s v="Documentary"/>
    <n v="4"/>
    <n v="4"/>
    <b v="1"/>
    <n v="63"/>
    <n v="126"/>
    <x v="5"/>
    <x v="1"/>
    <s v="Mandarin"/>
    <x v="70"/>
    <n v="3.9"/>
    <x v="1"/>
    <s v="Active"/>
    <n v="4719"/>
    <s v="Smartphone"/>
    <s v="25-34"/>
    <s v="Afternoon"/>
    <s v="11"/>
    <s v="2024"/>
    <s v="26"/>
    <s v="26"/>
    <s v="26/11/2024"/>
    <d v="2025-05-15T00:00:00"/>
    <x v="29"/>
  </r>
  <r>
    <n v="1672"/>
    <s v="Carmen"/>
    <x v="102"/>
    <s v="11/28/2024"/>
    <n v="15.99"/>
    <n v="200"/>
    <s v="Horror"/>
    <n v="4"/>
    <n v="1"/>
    <b v="0"/>
    <n v="52"/>
    <n v="8"/>
    <x v="6"/>
    <x v="2"/>
    <s v="French"/>
    <x v="71"/>
    <n v="3.2"/>
    <x v="1"/>
    <s v="Active"/>
    <n v="3161"/>
    <s v="Smart TV"/>
    <s v="45-54"/>
    <s v="Morning"/>
    <s v="11"/>
    <s v="2024"/>
    <s v="28"/>
    <s v="28"/>
    <s v="28/11/2024"/>
    <d v="2025-05-15T00:00:00"/>
    <x v="14"/>
  </r>
  <r>
    <n v="6650"/>
    <s v="April"/>
    <x v="103"/>
    <s v="11/26/2024"/>
    <n v="11.99"/>
    <n v="464"/>
    <s v="Drama"/>
    <n v="2"/>
    <n v="3"/>
    <b v="1"/>
    <n v="909"/>
    <n v="165"/>
    <x v="5"/>
    <x v="3"/>
    <s v="Spanish"/>
    <x v="72"/>
    <n v="3.6"/>
    <x v="1"/>
    <s v="Active"/>
    <n v="3607"/>
    <s v="Desktop"/>
    <s v="18-24"/>
    <s v="Evening"/>
    <s v="11"/>
    <s v="2024"/>
    <s v="26"/>
    <s v="26"/>
    <s v="26/11/2024"/>
    <d v="2025-05-15T00:00:00"/>
    <x v="29"/>
  </r>
  <r>
    <n v="2581"/>
    <s v="Anthony"/>
    <x v="64"/>
    <s v="12/2/2024"/>
    <n v="15.99"/>
    <n v="495"/>
    <s v="Documentary"/>
    <n v="1"/>
    <n v="3"/>
    <b v="0"/>
    <n v="704"/>
    <n v="53"/>
    <x v="2"/>
    <x v="2"/>
    <s v="English"/>
    <x v="43"/>
    <n v="3.4"/>
    <x v="0"/>
    <s v="Active"/>
    <n v="944"/>
    <s v="Tablet"/>
    <s v="55+"/>
    <s v="Evening"/>
    <s v="12"/>
    <s v="2024"/>
    <s v="2/"/>
    <s v="2"/>
    <s v="02/12/2024"/>
    <d v="2025-05-15T00:00:00"/>
    <x v="3"/>
  </r>
  <r>
    <n v="6860"/>
    <s v="Brett"/>
    <x v="104"/>
    <s v="12/16/2024"/>
    <n v="7.99"/>
    <n v="286"/>
    <s v="Drama"/>
    <n v="5"/>
    <n v="4"/>
    <b v="0"/>
    <n v="751"/>
    <n v="103"/>
    <x v="2"/>
    <x v="3"/>
    <s v="French"/>
    <x v="36"/>
    <n v="3.6"/>
    <x v="0"/>
    <s v="Active"/>
    <n v="2757"/>
    <s v="Smart TV"/>
    <s v="55+"/>
    <s v="Late Night"/>
    <s v="12"/>
    <s v="2024"/>
    <s v="16"/>
    <s v="16"/>
    <s v="16/12/2024"/>
    <d v="2025-05-15T00:00:00"/>
    <x v="17"/>
  </r>
  <r>
    <n v="4584"/>
    <s v="Matthew"/>
    <x v="105"/>
    <s v="12/14/2024"/>
    <n v="7.99"/>
    <n v="446"/>
    <s v="Drama"/>
    <n v="3"/>
    <n v="6"/>
    <b v="0"/>
    <n v="185"/>
    <n v="134"/>
    <x v="0"/>
    <x v="2"/>
    <s v="Spanish"/>
    <x v="57"/>
    <n v="3.3"/>
    <x v="0"/>
    <s v="Active"/>
    <n v="727"/>
    <s v="Smartphone"/>
    <s v="45-54"/>
    <s v="Morning"/>
    <s v="12"/>
    <s v="2024"/>
    <s v="14"/>
    <s v="14"/>
    <s v="14/12/2024"/>
    <d v="2025-05-15T00:00:00"/>
    <x v="2"/>
  </r>
  <r>
    <n v="3354"/>
    <s v="Lisa"/>
    <x v="106"/>
    <s v="11/22/2024"/>
    <n v="11.99"/>
    <n v="342"/>
    <s v="Comedy"/>
    <n v="2"/>
    <n v="2"/>
    <b v="0"/>
    <n v="503"/>
    <n v="6"/>
    <x v="6"/>
    <x v="0"/>
    <s v="French"/>
    <x v="73"/>
    <n v="3.2"/>
    <x v="1"/>
    <s v="Active"/>
    <n v="3496"/>
    <s v="Laptop"/>
    <s v="45-54"/>
    <s v="Afternoon"/>
    <s v="11"/>
    <s v="2024"/>
    <s v="22"/>
    <s v="22"/>
    <s v="22/11/2024"/>
    <d v="2025-05-15T00:00:00"/>
    <x v="7"/>
  </r>
  <r>
    <n v="4668"/>
    <s v="Carly"/>
    <x v="107"/>
    <s v="12/9/2024"/>
    <n v="11.99"/>
    <n v="396"/>
    <s v="Sci-Fi"/>
    <n v="5"/>
    <n v="5"/>
    <b v="1"/>
    <n v="549"/>
    <n v="35"/>
    <x v="1"/>
    <x v="0"/>
    <s v="German"/>
    <x v="29"/>
    <n v="3.6"/>
    <x v="1"/>
    <s v="Active"/>
    <n v="4293"/>
    <s v="Laptop"/>
    <s v="55+"/>
    <s v="Morning"/>
    <s v="12"/>
    <s v="2024"/>
    <s v="9/"/>
    <s v="9"/>
    <s v="09/12/2024"/>
    <d v="2025-05-15T00:00:00"/>
    <x v="28"/>
  </r>
  <r>
    <n v="6684"/>
    <s v="Dennis"/>
    <x v="40"/>
    <s v="12/11/2024"/>
    <n v="11.99"/>
    <n v="491"/>
    <s v="Romance"/>
    <n v="1"/>
    <n v="6"/>
    <b v="1"/>
    <n v="434"/>
    <n v="182"/>
    <x v="5"/>
    <x v="3"/>
    <s v="Spanish"/>
    <x v="50"/>
    <n v="4.0999999999999996"/>
    <x v="0"/>
    <s v="Active"/>
    <n v="1357"/>
    <s v="Tablet"/>
    <s v="45-54"/>
    <s v="Late Night"/>
    <s v="12"/>
    <s v="2024"/>
    <s v="11"/>
    <s v="11"/>
    <s v="11/12/2024"/>
    <d v="2025-05-15T00:00:00"/>
    <x v="11"/>
  </r>
  <r>
    <n v="8058"/>
    <s v="Alexandra"/>
    <x v="108"/>
    <s v="12/14/2024"/>
    <n v="15.99"/>
    <n v="239"/>
    <s v="Sci-Fi"/>
    <n v="4"/>
    <n v="6"/>
    <b v="0"/>
    <n v="832"/>
    <n v="134"/>
    <x v="4"/>
    <x v="3"/>
    <s v="Spanish"/>
    <x v="33"/>
    <n v="4.5999999999999996"/>
    <x v="1"/>
    <s v="Active"/>
    <n v="3596"/>
    <s v="Desktop"/>
    <s v="18-24"/>
    <s v="Morning"/>
    <s v="12"/>
    <s v="2024"/>
    <s v="14"/>
    <s v="14"/>
    <s v="14/12/2024"/>
    <d v="2025-05-15T00:00:00"/>
    <x v="2"/>
  </r>
  <r>
    <n v="3035"/>
    <s v="Michael"/>
    <x v="44"/>
    <s v="11/24/2024"/>
    <n v="15.99"/>
    <n v="106"/>
    <s v="Romance"/>
    <n v="3"/>
    <n v="3"/>
    <b v="1"/>
    <n v="377"/>
    <n v="31"/>
    <x v="5"/>
    <x v="2"/>
    <s v="English"/>
    <x v="26"/>
    <n v="3.5"/>
    <x v="1"/>
    <s v="Active"/>
    <n v="613"/>
    <s v="Desktop"/>
    <s v="55+"/>
    <s v="Late Night"/>
    <s v="11"/>
    <s v="2024"/>
    <s v="24"/>
    <s v="24"/>
    <s v="24/11/2024"/>
    <d v="2025-05-15T00:00:00"/>
    <x v="24"/>
  </r>
  <r>
    <n v="2146"/>
    <s v="Ryan"/>
    <x v="109"/>
    <s v="11/22/2024"/>
    <n v="11.99"/>
    <n v="388"/>
    <s v="Horror"/>
    <n v="5"/>
    <n v="4"/>
    <b v="1"/>
    <n v="380"/>
    <n v="125"/>
    <x v="4"/>
    <x v="0"/>
    <s v="German"/>
    <x v="31"/>
    <n v="3.2"/>
    <x v="0"/>
    <s v="Active"/>
    <n v="2381"/>
    <s v="Tablet"/>
    <s v="25-34"/>
    <s v="Afternoon"/>
    <s v="11"/>
    <s v="2024"/>
    <s v="22"/>
    <s v="22"/>
    <s v="22/11/2024"/>
    <d v="2025-05-15T00:00:00"/>
    <x v="7"/>
  </r>
  <r>
    <n v="5761"/>
    <s v="Tony"/>
    <x v="110"/>
    <s v="12/8/2024"/>
    <n v="15.99"/>
    <n v="452"/>
    <s v="Drama"/>
    <n v="2"/>
    <n v="5"/>
    <b v="0"/>
    <n v="315"/>
    <n v="118"/>
    <x v="3"/>
    <x v="3"/>
    <s v="Spanish"/>
    <x v="72"/>
    <n v="3"/>
    <x v="1"/>
    <s v="Active"/>
    <n v="2159"/>
    <s v="Desktop"/>
    <s v="45-54"/>
    <s v="Morning"/>
    <s v="12"/>
    <s v="2024"/>
    <s v="8/"/>
    <s v="8"/>
    <s v="08/12/2024"/>
    <d v="2025-05-15T00:00:00"/>
    <x v="23"/>
  </r>
  <r>
    <n v="5256"/>
    <s v="Daniel"/>
    <x v="111"/>
    <s v="12/2/2024"/>
    <n v="15.99"/>
    <n v="368"/>
    <s v="Sci-Fi"/>
    <n v="4"/>
    <n v="4"/>
    <b v="1"/>
    <n v="968"/>
    <n v="24"/>
    <x v="4"/>
    <x v="1"/>
    <s v="Mandarin"/>
    <x v="55"/>
    <n v="3"/>
    <x v="1"/>
    <s v="Active"/>
    <n v="119"/>
    <s v="Tablet"/>
    <s v="55+"/>
    <s v="Late Night"/>
    <s v="12"/>
    <s v="2024"/>
    <s v="2/"/>
    <s v="2"/>
    <s v="02/12/2024"/>
    <d v="2025-05-15T00:00:00"/>
    <x v="3"/>
  </r>
  <r>
    <n v="5995"/>
    <s v="Melissa"/>
    <x v="8"/>
    <s v="11/27/2024"/>
    <n v="15.99"/>
    <n v="325"/>
    <s v="Action"/>
    <n v="2"/>
    <n v="5"/>
    <b v="1"/>
    <n v="757"/>
    <n v="35"/>
    <x v="2"/>
    <x v="2"/>
    <s v="Mandarin"/>
    <x v="74"/>
    <n v="4.5999999999999996"/>
    <x v="0"/>
    <s v="Active"/>
    <n v="2798"/>
    <s v="Smartphone"/>
    <s v="25-34"/>
    <s v="Late Night"/>
    <s v="11"/>
    <s v="2024"/>
    <s v="27"/>
    <s v="27"/>
    <s v="27/11/2024"/>
    <d v="2025-05-15T00:00:00"/>
    <x v="12"/>
  </r>
  <r>
    <n v="4155"/>
    <s v="Jacob"/>
    <x v="112"/>
    <s v="12/6/2024"/>
    <n v="11.99"/>
    <n v="42"/>
    <s v="Sci-Fi"/>
    <n v="4"/>
    <n v="2"/>
    <b v="0"/>
    <n v="560"/>
    <n v="98"/>
    <x v="6"/>
    <x v="1"/>
    <s v="Mandarin"/>
    <x v="9"/>
    <n v="3.8"/>
    <x v="0"/>
    <s v="Active"/>
    <n v="496"/>
    <s v="Laptop"/>
    <s v="18-24"/>
    <s v="Afternoon"/>
    <s v="12"/>
    <s v="2024"/>
    <s v="6/"/>
    <s v="6"/>
    <s v="06/12/2024"/>
    <d v="2025-05-15T00:00:00"/>
    <x v="27"/>
  </r>
  <r>
    <n v="1851"/>
    <s v="Jennifer"/>
    <x v="113"/>
    <s v="12/11/2024"/>
    <n v="11.99"/>
    <n v="344"/>
    <s v="Horror"/>
    <n v="3"/>
    <n v="1"/>
    <b v="0"/>
    <n v="456"/>
    <n v="196"/>
    <x v="6"/>
    <x v="2"/>
    <s v="Mandarin"/>
    <x v="75"/>
    <n v="5"/>
    <x v="0"/>
    <s v="Active"/>
    <n v="3599"/>
    <s v="Desktop"/>
    <s v="45-54"/>
    <s v="Evening"/>
    <s v="12"/>
    <s v="2024"/>
    <s v="11"/>
    <s v="11"/>
    <s v="11/12/2024"/>
    <d v="2025-05-15T00:00:00"/>
    <x v="11"/>
  </r>
  <r>
    <n v="8068"/>
    <s v="Carolyn"/>
    <x v="114"/>
    <s v="11/23/2024"/>
    <n v="15.99"/>
    <n v="77"/>
    <s v="Drama"/>
    <n v="5"/>
    <n v="3"/>
    <b v="0"/>
    <n v="780"/>
    <n v="138"/>
    <x v="3"/>
    <x v="3"/>
    <s v="French"/>
    <x v="29"/>
    <n v="3.4"/>
    <x v="0"/>
    <s v="Active"/>
    <n v="1752"/>
    <s v="Tablet"/>
    <s v="18-24"/>
    <s v="Afternoon"/>
    <s v="11"/>
    <s v="2024"/>
    <s v="23"/>
    <s v="23"/>
    <s v="23/11/2024"/>
    <d v="2025-05-15T00:00:00"/>
    <x v="16"/>
  </r>
  <r>
    <n v="8425"/>
    <s v="Patrick"/>
    <x v="115"/>
    <s v="11/28/2024"/>
    <n v="7.99"/>
    <n v="237"/>
    <s v="Comedy"/>
    <n v="5"/>
    <n v="3"/>
    <b v="1"/>
    <n v="168"/>
    <n v="18"/>
    <x v="4"/>
    <x v="3"/>
    <s v="Mandarin"/>
    <x v="7"/>
    <n v="3.5"/>
    <x v="1"/>
    <s v="Active"/>
    <n v="3633"/>
    <s v="Laptop"/>
    <s v="25-34"/>
    <s v="Evening"/>
    <s v="11"/>
    <s v="2024"/>
    <s v="28"/>
    <s v="28"/>
    <s v="28/11/2024"/>
    <d v="2025-05-15T00:00:00"/>
    <x v="14"/>
  </r>
  <r>
    <n v="4706"/>
    <s v="Sabrina"/>
    <x v="116"/>
    <s v="12/6/2024"/>
    <n v="11.99"/>
    <n v="480"/>
    <s v="Sci-Fi"/>
    <n v="1"/>
    <n v="2"/>
    <b v="1"/>
    <n v="350"/>
    <n v="122"/>
    <x v="6"/>
    <x v="0"/>
    <s v="Spanish"/>
    <x v="76"/>
    <n v="4.5999999999999996"/>
    <x v="0"/>
    <s v="Active"/>
    <n v="3568"/>
    <s v="Desktop"/>
    <s v="35-44"/>
    <s v="Late Night"/>
    <s v="12"/>
    <s v="2024"/>
    <s v="6/"/>
    <s v="6"/>
    <s v="06/12/2024"/>
    <d v="2025-05-15T00:00:00"/>
    <x v="27"/>
  </r>
  <r>
    <n v="7544"/>
    <s v="Denise"/>
    <x v="46"/>
    <s v="11/25/2024"/>
    <n v="15.99"/>
    <n v="152"/>
    <s v="Horror"/>
    <n v="1"/>
    <n v="3"/>
    <b v="0"/>
    <n v="341"/>
    <n v="193"/>
    <x v="2"/>
    <x v="2"/>
    <s v="Mandarin"/>
    <x v="49"/>
    <n v="3.7"/>
    <x v="0"/>
    <s v="Active"/>
    <n v="4361"/>
    <s v="Smartphone"/>
    <s v="45-54"/>
    <s v="Afternoon"/>
    <s v="11"/>
    <s v="2024"/>
    <s v="25"/>
    <s v="25"/>
    <s v="25/11/2024"/>
    <d v="2025-05-15T00:00:00"/>
    <x v="9"/>
  </r>
  <r>
    <n v="4029"/>
    <s v="Cassandra"/>
    <x v="117"/>
    <s v="11/24/2024"/>
    <n v="11.99"/>
    <n v="308"/>
    <s v="Drama"/>
    <n v="2"/>
    <n v="3"/>
    <b v="0"/>
    <n v="392"/>
    <n v="151"/>
    <x v="1"/>
    <x v="1"/>
    <s v="German"/>
    <x v="21"/>
    <n v="4.2"/>
    <x v="1"/>
    <s v="Active"/>
    <n v="1176"/>
    <s v="Smartphone"/>
    <s v="18-24"/>
    <s v="Evening"/>
    <s v="11"/>
    <s v="2024"/>
    <s v="24"/>
    <s v="24"/>
    <s v="24/11/2024"/>
    <d v="2025-05-15T00:00:00"/>
    <x v="24"/>
  </r>
  <r>
    <n v="6117"/>
    <s v="Elizabeth"/>
    <x v="118"/>
    <s v="11/27/2024"/>
    <n v="7.99"/>
    <n v="14"/>
    <s v="Drama"/>
    <n v="5"/>
    <n v="5"/>
    <b v="1"/>
    <n v="95"/>
    <n v="158"/>
    <x v="4"/>
    <x v="2"/>
    <s v="Hindi"/>
    <x v="77"/>
    <n v="3.9"/>
    <x v="0"/>
    <s v="Active"/>
    <n v="1849"/>
    <s v="Tablet"/>
    <s v="18-24"/>
    <s v="Evening"/>
    <s v="11"/>
    <s v="2024"/>
    <s v="27"/>
    <s v="27"/>
    <s v="27/11/2024"/>
    <d v="2025-05-15T00:00:00"/>
    <x v="12"/>
  </r>
  <r>
    <n v="1408"/>
    <s v="Dustin"/>
    <x v="119"/>
    <s v="11/20/2024"/>
    <n v="11.99"/>
    <n v="233"/>
    <s v="Drama"/>
    <n v="5"/>
    <n v="6"/>
    <b v="1"/>
    <n v="186"/>
    <n v="129"/>
    <x v="3"/>
    <x v="1"/>
    <s v="Hindi"/>
    <x v="11"/>
    <n v="4"/>
    <x v="1"/>
    <s v="Active"/>
    <n v="3953"/>
    <s v="Laptop"/>
    <s v="35-44"/>
    <s v="Evening"/>
    <s v="11"/>
    <s v="2024"/>
    <s v="20"/>
    <s v="20"/>
    <s v="20/11/2024"/>
    <d v="2025-05-15T00:00:00"/>
    <x v="8"/>
  </r>
  <r>
    <n v="8396"/>
    <s v="Mary"/>
    <x v="38"/>
    <s v="12/11/2024"/>
    <n v="7.99"/>
    <n v="169"/>
    <s v="Documentary"/>
    <n v="1"/>
    <n v="5"/>
    <b v="0"/>
    <n v="543"/>
    <n v="111"/>
    <x v="5"/>
    <x v="0"/>
    <s v="French"/>
    <x v="72"/>
    <n v="3.7"/>
    <x v="0"/>
    <s v="Active"/>
    <n v="3277"/>
    <s v="Smart TV"/>
    <s v="55+"/>
    <s v="Evening"/>
    <s v="12"/>
    <s v="2024"/>
    <s v="11"/>
    <s v="11"/>
    <s v="11/12/2024"/>
    <d v="2025-05-15T00:00:00"/>
    <x v="11"/>
  </r>
  <r>
    <n v="6806"/>
    <s v="Crystal"/>
    <x v="81"/>
    <s v="11/23/2024"/>
    <n v="7.99"/>
    <n v="358"/>
    <s v="Action"/>
    <n v="2"/>
    <n v="3"/>
    <b v="1"/>
    <n v="858"/>
    <n v="65"/>
    <x v="5"/>
    <x v="1"/>
    <s v="Mandarin"/>
    <x v="78"/>
    <n v="4.5999999999999996"/>
    <x v="1"/>
    <s v="Active"/>
    <n v="1572"/>
    <s v="Laptop"/>
    <s v="45-54"/>
    <s v="Afternoon"/>
    <s v="11"/>
    <s v="2024"/>
    <s v="23"/>
    <s v="23"/>
    <s v="23/11/2024"/>
    <d v="2025-05-15T00:00:00"/>
    <x v="16"/>
  </r>
  <r>
    <n v="3496"/>
    <s v="Gregory"/>
    <x v="120"/>
    <s v="12/11/2024"/>
    <n v="11.99"/>
    <n v="404"/>
    <s v="Drama"/>
    <n v="4"/>
    <n v="6"/>
    <b v="0"/>
    <n v="906"/>
    <n v="43"/>
    <x v="3"/>
    <x v="0"/>
    <s v="German"/>
    <x v="76"/>
    <n v="4.9000000000000004"/>
    <x v="1"/>
    <s v="Active"/>
    <n v="2676"/>
    <s v="Tablet"/>
    <s v="25-34"/>
    <s v="Morning"/>
    <s v="12"/>
    <s v="2024"/>
    <s v="11"/>
    <s v="11"/>
    <s v="11/12/2024"/>
    <d v="2025-05-15T00:00:00"/>
    <x v="11"/>
  </r>
  <r>
    <n v="7840"/>
    <s v="Barbara"/>
    <x v="121"/>
    <s v="12/11/2024"/>
    <n v="15.99"/>
    <n v="131"/>
    <s v="Comedy"/>
    <n v="5"/>
    <n v="3"/>
    <b v="1"/>
    <n v="808"/>
    <n v="48"/>
    <x v="2"/>
    <x v="0"/>
    <s v="Hindi"/>
    <x v="38"/>
    <n v="3.3"/>
    <x v="1"/>
    <s v="Active"/>
    <n v="3053"/>
    <s v="Smart TV"/>
    <s v="55+"/>
    <s v="Afternoon"/>
    <s v="12"/>
    <s v="2024"/>
    <s v="11"/>
    <s v="11"/>
    <s v="11/12/2024"/>
    <d v="2025-05-15T00:00:00"/>
    <x v="11"/>
  </r>
  <r>
    <n v="2099"/>
    <s v="Michael"/>
    <x v="71"/>
    <s v="11/23/2024"/>
    <n v="11.99"/>
    <n v="32"/>
    <s v="Drama"/>
    <n v="1"/>
    <n v="6"/>
    <b v="1"/>
    <n v="84"/>
    <n v="73"/>
    <x v="5"/>
    <x v="3"/>
    <s v="Hindi"/>
    <x v="76"/>
    <n v="3.6"/>
    <x v="1"/>
    <s v="Active"/>
    <n v="2620"/>
    <s v="Desktop"/>
    <s v="35-44"/>
    <s v="Morning"/>
    <s v="11"/>
    <s v="2024"/>
    <s v="23"/>
    <s v="23"/>
    <s v="23/11/2024"/>
    <d v="2025-05-15T00:00:00"/>
    <x v="16"/>
  </r>
  <r>
    <n v="6518"/>
    <s v="Kathryn"/>
    <x v="122"/>
    <s v="12/7/2024"/>
    <n v="7.99"/>
    <n v="478"/>
    <s v="Action"/>
    <n v="5"/>
    <n v="3"/>
    <b v="1"/>
    <n v="780"/>
    <n v="78"/>
    <x v="2"/>
    <x v="0"/>
    <s v="Spanish"/>
    <x v="29"/>
    <n v="4"/>
    <x v="0"/>
    <s v="Active"/>
    <n v="4068"/>
    <s v="Smart TV"/>
    <s v="35-44"/>
    <s v="Morning"/>
    <s v="12"/>
    <s v="2024"/>
    <s v="7/"/>
    <s v="7"/>
    <s v="07/12/2024"/>
    <d v="2025-05-15T00:00:00"/>
    <x v="19"/>
  </r>
  <r>
    <n v="1976"/>
    <s v="Brett"/>
    <x v="76"/>
    <s v="12/16/2024"/>
    <n v="11.99"/>
    <n v="88"/>
    <s v="Sci-Fi"/>
    <n v="3"/>
    <n v="1"/>
    <b v="0"/>
    <n v="247"/>
    <n v="30"/>
    <x v="2"/>
    <x v="1"/>
    <s v="Mandarin"/>
    <x v="63"/>
    <n v="4.7"/>
    <x v="1"/>
    <s v="Active"/>
    <n v="172"/>
    <s v="Tablet"/>
    <s v="25-34"/>
    <s v="Morning"/>
    <s v="12"/>
    <s v="2024"/>
    <s v="16"/>
    <s v="16"/>
    <s v="16/12/2024"/>
    <d v="2025-05-15T00:00:00"/>
    <x v="17"/>
  </r>
  <r>
    <n v="8777"/>
    <s v="Christopher"/>
    <x v="104"/>
    <s v="11/27/2024"/>
    <n v="11.99"/>
    <n v="395"/>
    <s v="Sci-Fi"/>
    <n v="4"/>
    <n v="4"/>
    <b v="0"/>
    <n v="190"/>
    <n v="105"/>
    <x v="6"/>
    <x v="2"/>
    <s v="German"/>
    <x v="79"/>
    <n v="4.0999999999999996"/>
    <x v="0"/>
    <s v="Active"/>
    <n v="1040"/>
    <s v="Smartphone"/>
    <s v="45-54"/>
    <s v="Evening"/>
    <s v="11"/>
    <s v="2024"/>
    <s v="27"/>
    <s v="27"/>
    <s v="27/11/2024"/>
    <d v="2025-05-15T00:00:00"/>
    <x v="12"/>
  </r>
  <r>
    <n v="1576"/>
    <s v="Jeremy"/>
    <x v="123"/>
    <s v="11/20/2024"/>
    <n v="11.99"/>
    <n v="385"/>
    <s v="Drama"/>
    <n v="4"/>
    <n v="1"/>
    <b v="1"/>
    <n v="390"/>
    <n v="163"/>
    <x v="4"/>
    <x v="3"/>
    <s v="French"/>
    <x v="80"/>
    <n v="3.3"/>
    <x v="0"/>
    <s v="Active"/>
    <n v="3574"/>
    <s v="Smart TV"/>
    <s v="25-34"/>
    <s v="Afternoon"/>
    <s v="11"/>
    <s v="2024"/>
    <s v="20"/>
    <s v="20"/>
    <s v="20/11/2024"/>
    <d v="2025-05-15T00:00:00"/>
    <x v="8"/>
  </r>
  <r>
    <n v="7979"/>
    <s v="Martin"/>
    <x v="124"/>
    <s v="11/27/2024"/>
    <n v="11.99"/>
    <n v="280"/>
    <s v="Sci-Fi"/>
    <n v="4"/>
    <n v="5"/>
    <b v="1"/>
    <n v="203"/>
    <n v="50"/>
    <x v="6"/>
    <x v="0"/>
    <s v="Spanish"/>
    <x v="32"/>
    <n v="3.4"/>
    <x v="1"/>
    <s v="Active"/>
    <n v="3659"/>
    <s v="Smartphone"/>
    <s v="25-34"/>
    <s v="Morning"/>
    <s v="11"/>
    <s v="2024"/>
    <s v="27"/>
    <s v="27"/>
    <s v="27/11/2024"/>
    <d v="2025-05-15T00:00:00"/>
    <x v="12"/>
  </r>
  <r>
    <n v="6300"/>
    <s v="Taylor"/>
    <x v="18"/>
    <s v="12/9/2024"/>
    <n v="15.99"/>
    <n v="164"/>
    <s v="Action"/>
    <n v="3"/>
    <n v="5"/>
    <b v="0"/>
    <n v="161"/>
    <n v="77"/>
    <x v="4"/>
    <x v="3"/>
    <s v="German"/>
    <x v="28"/>
    <n v="3.7"/>
    <x v="1"/>
    <s v="Active"/>
    <n v="1991"/>
    <s v="Laptop"/>
    <s v="45-54"/>
    <s v="Late Night"/>
    <s v="12"/>
    <s v="2024"/>
    <s v="9/"/>
    <s v="9"/>
    <s v="09/12/2024"/>
    <d v="2025-05-15T00:00:00"/>
    <x v="28"/>
  </r>
  <r>
    <n v="1003"/>
    <s v="Vickie"/>
    <x v="125"/>
    <s v="11/22/2024"/>
    <n v="11.99"/>
    <n v="433"/>
    <s v="Horror"/>
    <n v="5"/>
    <n v="4"/>
    <b v="0"/>
    <n v="350"/>
    <n v="2"/>
    <x v="5"/>
    <x v="3"/>
    <s v="Spanish"/>
    <x v="81"/>
    <n v="3.1"/>
    <x v="1"/>
    <s v="Active"/>
    <n v="2043"/>
    <s v="Smartphone"/>
    <s v="35-44"/>
    <s v="Late Night"/>
    <s v="11"/>
    <s v="2024"/>
    <s v="22"/>
    <s v="22"/>
    <s v="22/11/2024"/>
    <d v="2025-05-15T00:00:00"/>
    <x v="7"/>
  </r>
  <r>
    <n v="8238"/>
    <s v="Betty"/>
    <x v="126"/>
    <s v="11/28/2024"/>
    <n v="7.99"/>
    <n v="460"/>
    <s v="Comedy"/>
    <n v="3"/>
    <n v="5"/>
    <b v="0"/>
    <n v="26"/>
    <n v="2"/>
    <x v="6"/>
    <x v="0"/>
    <s v="German"/>
    <x v="4"/>
    <n v="4.8"/>
    <x v="0"/>
    <s v="Active"/>
    <n v="882"/>
    <s v="Smartphone"/>
    <s v="45-54"/>
    <s v="Late Night"/>
    <s v="11"/>
    <s v="2024"/>
    <s v="28"/>
    <s v="28"/>
    <s v="28/11/2024"/>
    <d v="2025-05-15T00:00:00"/>
    <x v="14"/>
  </r>
  <r>
    <n v="8261"/>
    <s v="James"/>
    <x v="127"/>
    <s v="12/4/2024"/>
    <n v="7.99"/>
    <n v="374"/>
    <s v="Comedy"/>
    <n v="1"/>
    <n v="3"/>
    <b v="1"/>
    <n v="819"/>
    <n v="18"/>
    <x v="5"/>
    <x v="1"/>
    <s v="Hindi"/>
    <x v="32"/>
    <n v="3.4"/>
    <x v="1"/>
    <s v="Active"/>
    <n v="4243"/>
    <s v="Laptop"/>
    <s v="25-34"/>
    <s v="Morning"/>
    <s v="12"/>
    <s v="2024"/>
    <s v="4/"/>
    <s v="4"/>
    <s v="04/12/2024"/>
    <d v="2025-05-15T00:00:00"/>
    <x v="22"/>
  </r>
  <r>
    <n v="7729"/>
    <s v="Brittany"/>
    <x v="128"/>
    <s v="12/11/2024"/>
    <n v="11.99"/>
    <n v="147"/>
    <s v="Romance"/>
    <n v="5"/>
    <n v="4"/>
    <b v="0"/>
    <n v="27"/>
    <n v="175"/>
    <x v="5"/>
    <x v="0"/>
    <s v="Hindi"/>
    <x v="18"/>
    <n v="4"/>
    <x v="1"/>
    <s v="Active"/>
    <n v="2218"/>
    <s v="Desktop"/>
    <s v="45-54"/>
    <s v="Afternoon"/>
    <s v="12"/>
    <s v="2024"/>
    <s v="11"/>
    <s v="11"/>
    <s v="11/12/2024"/>
    <d v="2025-05-15T00:00:00"/>
    <x v="11"/>
  </r>
  <r>
    <n v="8616"/>
    <s v="John"/>
    <x v="129"/>
    <s v="12/4/2024"/>
    <n v="11.99"/>
    <n v="129"/>
    <s v="Horror"/>
    <n v="4"/>
    <n v="6"/>
    <b v="0"/>
    <n v="543"/>
    <n v="126"/>
    <x v="2"/>
    <x v="1"/>
    <s v="Mandarin"/>
    <x v="49"/>
    <n v="3.4"/>
    <x v="1"/>
    <s v="Active"/>
    <n v="97"/>
    <s v="Smartphone"/>
    <s v="35-44"/>
    <s v="Late Night"/>
    <s v="12"/>
    <s v="2024"/>
    <s v="4/"/>
    <s v="4"/>
    <s v="04/12/2024"/>
    <d v="2025-05-15T00:00:00"/>
    <x v="22"/>
  </r>
  <r>
    <n v="9734"/>
    <s v="Destiny"/>
    <x v="59"/>
    <s v="12/14/2024"/>
    <n v="15.99"/>
    <n v="217"/>
    <s v="Action"/>
    <n v="2"/>
    <n v="2"/>
    <b v="1"/>
    <n v="872"/>
    <n v="8"/>
    <x v="1"/>
    <x v="3"/>
    <s v="French"/>
    <x v="82"/>
    <n v="3.6"/>
    <x v="1"/>
    <s v="Active"/>
    <n v="4928"/>
    <s v="Laptop"/>
    <s v="35-44"/>
    <s v="Late Night"/>
    <s v="12"/>
    <s v="2024"/>
    <s v="14"/>
    <s v="14"/>
    <s v="14/12/2024"/>
    <d v="2025-05-15T00:00:00"/>
    <x v="2"/>
  </r>
  <r>
    <n v="2086"/>
    <s v="Amanda"/>
    <x v="130"/>
    <s v="11/19/2024"/>
    <n v="7.99"/>
    <n v="426"/>
    <s v="Drama"/>
    <n v="4"/>
    <n v="1"/>
    <b v="0"/>
    <n v="606"/>
    <n v="135"/>
    <x v="0"/>
    <x v="0"/>
    <s v="German"/>
    <x v="16"/>
    <n v="3.8"/>
    <x v="1"/>
    <s v="Active"/>
    <n v="1982"/>
    <s v="Desktop"/>
    <s v="55+"/>
    <s v="Late Night"/>
    <s v="11"/>
    <s v="2024"/>
    <s v="19"/>
    <s v="19"/>
    <s v="19/11/2024"/>
    <d v="2025-05-15T00:00:00"/>
    <x v="4"/>
  </r>
  <r>
    <n v="8721"/>
    <s v="Stephen"/>
    <x v="131"/>
    <s v="12/1/2024"/>
    <n v="15.99"/>
    <n v="81"/>
    <s v="Drama"/>
    <n v="3"/>
    <n v="5"/>
    <b v="0"/>
    <n v="394"/>
    <n v="168"/>
    <x v="1"/>
    <x v="3"/>
    <s v="Mandarin"/>
    <x v="68"/>
    <n v="4.7"/>
    <x v="1"/>
    <s v="Active"/>
    <n v="510"/>
    <s v="Smart TV"/>
    <s v="18-24"/>
    <s v="Late Night"/>
    <s v="12"/>
    <s v="2024"/>
    <s v="1/"/>
    <s v="1"/>
    <s v="01/12/2024"/>
    <d v="2025-05-15T00:00:00"/>
    <x v="15"/>
  </r>
  <r>
    <n v="1075"/>
    <s v="Dawn"/>
    <x v="132"/>
    <s v="11/28/2024"/>
    <n v="7.99"/>
    <n v="296"/>
    <s v="Romance"/>
    <n v="3"/>
    <n v="2"/>
    <b v="1"/>
    <n v="411"/>
    <n v="96"/>
    <x v="0"/>
    <x v="3"/>
    <s v="English"/>
    <x v="6"/>
    <n v="3.1"/>
    <x v="0"/>
    <s v="Active"/>
    <n v="2508"/>
    <s v="Tablet"/>
    <s v="18-24"/>
    <s v="Evening"/>
    <s v="11"/>
    <s v="2024"/>
    <s v="28"/>
    <s v="28"/>
    <s v="28/11/2024"/>
    <d v="2025-05-15T00:00:00"/>
    <x v="14"/>
  </r>
  <r>
    <n v="2690"/>
    <s v="Jonathan"/>
    <x v="133"/>
    <s v="11/29/2024"/>
    <n v="15.99"/>
    <n v="466"/>
    <s v="Sci-Fi"/>
    <n v="3"/>
    <n v="2"/>
    <b v="0"/>
    <n v="977"/>
    <n v="94"/>
    <x v="6"/>
    <x v="3"/>
    <s v="Mandarin"/>
    <x v="79"/>
    <n v="3.6"/>
    <x v="1"/>
    <s v="Active"/>
    <n v="4004"/>
    <s v="Smartphone"/>
    <s v="35-44"/>
    <s v="Afternoon"/>
    <s v="11"/>
    <s v="2024"/>
    <s v="29"/>
    <s v="29"/>
    <s v="29/11/2024"/>
    <d v="2025-05-15T00:00:00"/>
    <x v="26"/>
  </r>
  <r>
    <n v="7654"/>
    <s v="Amy"/>
    <x v="56"/>
    <s v="11/27/2024"/>
    <n v="11.99"/>
    <n v="424"/>
    <s v="Horror"/>
    <n v="5"/>
    <n v="2"/>
    <b v="0"/>
    <n v="406"/>
    <n v="150"/>
    <x v="1"/>
    <x v="1"/>
    <s v="Spanish"/>
    <x v="16"/>
    <n v="3.5"/>
    <x v="0"/>
    <s v="Active"/>
    <n v="494"/>
    <s v="Smart TV"/>
    <s v="25-34"/>
    <s v="Late Night"/>
    <s v="11"/>
    <s v="2024"/>
    <s v="27"/>
    <s v="27"/>
    <s v="27/11/2024"/>
    <d v="2025-05-15T00:00:00"/>
    <x v="12"/>
  </r>
  <r>
    <n v="7577"/>
    <s v="Paul"/>
    <x v="134"/>
    <s v="12/3/2024"/>
    <n v="15.99"/>
    <n v="233"/>
    <s v="Sci-Fi"/>
    <n v="2"/>
    <n v="5"/>
    <b v="1"/>
    <n v="781"/>
    <n v="23"/>
    <x v="6"/>
    <x v="2"/>
    <s v="Hindi"/>
    <x v="83"/>
    <n v="3.3"/>
    <x v="0"/>
    <s v="Active"/>
    <n v="460"/>
    <s v="Tablet"/>
    <s v="45-54"/>
    <s v="Morning"/>
    <s v="12"/>
    <s v="2024"/>
    <s v="3/"/>
    <s v="3"/>
    <s v="03/12/2024"/>
    <d v="2025-05-15T00:00:00"/>
    <x v="25"/>
  </r>
  <r>
    <n v="9814"/>
    <s v="Kenneth"/>
    <x v="135"/>
    <s v="11/27/2024"/>
    <n v="11.99"/>
    <n v="413"/>
    <s v="Comedy"/>
    <n v="1"/>
    <n v="6"/>
    <b v="1"/>
    <n v="330"/>
    <n v="63"/>
    <x v="0"/>
    <x v="0"/>
    <s v="French"/>
    <x v="16"/>
    <n v="4.0999999999999996"/>
    <x v="1"/>
    <s v="Active"/>
    <n v="1416"/>
    <s v="Smart TV"/>
    <s v="45-54"/>
    <s v="Late Night"/>
    <s v="11"/>
    <s v="2024"/>
    <s v="27"/>
    <s v="27"/>
    <s v="27/11/2024"/>
    <d v="2025-05-15T00:00:00"/>
    <x v="12"/>
  </r>
  <r>
    <n v="5423"/>
    <s v="Jamie"/>
    <x v="136"/>
    <s v="11/19/2024"/>
    <n v="7.99"/>
    <n v="278"/>
    <s v="Action"/>
    <n v="1"/>
    <n v="5"/>
    <b v="1"/>
    <n v="163"/>
    <n v="88"/>
    <x v="4"/>
    <x v="0"/>
    <s v="Mandarin"/>
    <x v="12"/>
    <n v="3.2"/>
    <x v="0"/>
    <s v="Active"/>
    <n v="4798"/>
    <s v="Smartphone"/>
    <s v="45-54"/>
    <s v="Afternoon"/>
    <s v="11"/>
    <s v="2024"/>
    <s v="19"/>
    <s v="19"/>
    <s v="19/11/2024"/>
    <d v="2025-05-15T00:00:00"/>
    <x v="4"/>
  </r>
  <r>
    <n v="2660"/>
    <s v="Bruce"/>
    <x v="137"/>
    <s v="12/4/2024"/>
    <n v="11.99"/>
    <n v="351"/>
    <s v="Horror"/>
    <n v="1"/>
    <n v="1"/>
    <b v="1"/>
    <n v="80"/>
    <n v="70"/>
    <x v="0"/>
    <x v="2"/>
    <s v="German"/>
    <x v="84"/>
    <n v="4.5"/>
    <x v="1"/>
    <s v="Active"/>
    <n v="732"/>
    <s v="Tablet"/>
    <s v="35-44"/>
    <s v="Evening"/>
    <s v="12"/>
    <s v="2024"/>
    <s v="4/"/>
    <s v="4"/>
    <s v="04/12/2024"/>
    <d v="2025-05-15T00:00:00"/>
    <x v="22"/>
  </r>
  <r>
    <n v="4206"/>
    <s v="Kevin"/>
    <x v="138"/>
    <s v="12/6/2024"/>
    <n v="11.99"/>
    <n v="354"/>
    <s v="Romance"/>
    <n v="1"/>
    <n v="3"/>
    <b v="0"/>
    <n v="885"/>
    <n v="65"/>
    <x v="2"/>
    <x v="2"/>
    <s v="English"/>
    <x v="85"/>
    <n v="4.7"/>
    <x v="0"/>
    <s v="Active"/>
    <n v="4008"/>
    <s v="Smart TV"/>
    <s v="18-24"/>
    <s v="Afternoon"/>
    <s v="12"/>
    <s v="2024"/>
    <s v="6/"/>
    <s v="6"/>
    <s v="06/12/2024"/>
    <d v="2025-05-15T00:00:00"/>
    <x v="27"/>
  </r>
  <r>
    <n v="5269"/>
    <s v="Jamie"/>
    <x v="139"/>
    <s v="12/4/2024"/>
    <n v="11.99"/>
    <n v="192"/>
    <s v="Comedy"/>
    <n v="5"/>
    <n v="4"/>
    <b v="0"/>
    <n v="123"/>
    <n v="34"/>
    <x v="3"/>
    <x v="3"/>
    <s v="English"/>
    <x v="59"/>
    <n v="3.8"/>
    <x v="1"/>
    <s v="Active"/>
    <n v="4868"/>
    <s v="Tablet"/>
    <s v="45-54"/>
    <s v="Morning"/>
    <s v="12"/>
    <s v="2024"/>
    <s v="4/"/>
    <s v="4"/>
    <s v="04/12/2024"/>
    <d v="2025-05-15T00:00:00"/>
    <x v="22"/>
  </r>
  <r>
    <n v="7922"/>
    <s v="Andrew"/>
    <x v="65"/>
    <s v="12/18/2024"/>
    <n v="7.99"/>
    <n v="176"/>
    <s v="Documentary"/>
    <n v="4"/>
    <n v="6"/>
    <b v="1"/>
    <n v="830"/>
    <n v="74"/>
    <x v="2"/>
    <x v="0"/>
    <s v="German"/>
    <x v="29"/>
    <n v="3.5"/>
    <x v="1"/>
    <s v="Active"/>
    <n v="2600"/>
    <s v="Tablet"/>
    <s v="35-44"/>
    <s v="Evening"/>
    <s v="12"/>
    <s v="2024"/>
    <s v="18"/>
    <s v="18"/>
    <s v="18/12/2024"/>
    <d v="2025-05-15T00:00:00"/>
    <x v="13"/>
  </r>
  <r>
    <n v="7829"/>
    <s v="Brandon"/>
    <x v="140"/>
    <s v="12/18/2024"/>
    <n v="7.99"/>
    <n v="482"/>
    <s v="Comedy"/>
    <n v="1"/>
    <n v="4"/>
    <b v="1"/>
    <n v="770"/>
    <n v="129"/>
    <x v="1"/>
    <x v="0"/>
    <s v="Mandarin"/>
    <x v="13"/>
    <n v="3.7"/>
    <x v="1"/>
    <s v="Active"/>
    <n v="3247"/>
    <s v="Laptop"/>
    <s v="25-34"/>
    <s v="Morning"/>
    <s v="12"/>
    <s v="2024"/>
    <s v="18"/>
    <s v="18"/>
    <s v="18/12/2024"/>
    <d v="2025-05-15T00:00:00"/>
    <x v="13"/>
  </r>
  <r>
    <n v="1715"/>
    <s v="Ryan"/>
    <x v="141"/>
    <s v="12/4/2024"/>
    <n v="7.99"/>
    <n v="87"/>
    <s v="Drama"/>
    <n v="3"/>
    <n v="5"/>
    <b v="1"/>
    <n v="753"/>
    <n v="181"/>
    <x v="2"/>
    <x v="1"/>
    <s v="Hindi"/>
    <x v="82"/>
    <n v="3.1"/>
    <x v="1"/>
    <s v="Active"/>
    <n v="941"/>
    <s v="Smartphone"/>
    <s v="18-24"/>
    <s v="Afternoon"/>
    <s v="12"/>
    <s v="2024"/>
    <s v="4/"/>
    <s v="4"/>
    <s v="04/12/2024"/>
    <d v="2025-05-15T00:00:00"/>
    <x v="22"/>
  </r>
  <r>
    <n v="2639"/>
    <s v="Steven"/>
    <x v="48"/>
    <s v="12/7/2024"/>
    <n v="11.99"/>
    <n v="163"/>
    <s v="Drama"/>
    <n v="5"/>
    <n v="1"/>
    <b v="1"/>
    <n v="38"/>
    <n v="53"/>
    <x v="4"/>
    <x v="1"/>
    <s v="English"/>
    <x v="86"/>
    <n v="4.5999999999999996"/>
    <x v="0"/>
    <s v="Active"/>
    <n v="1934"/>
    <s v="Smartphone"/>
    <s v="35-44"/>
    <s v="Evening"/>
    <s v="12"/>
    <s v="2024"/>
    <s v="7/"/>
    <s v="7"/>
    <s v="07/12/2024"/>
    <d v="2025-05-15T00:00:00"/>
    <x v="19"/>
  </r>
  <r>
    <n v="1801"/>
    <s v="Christine"/>
    <x v="142"/>
    <s v="12/13/2024"/>
    <n v="11.99"/>
    <n v="419"/>
    <s v="Horror"/>
    <n v="4"/>
    <n v="5"/>
    <b v="0"/>
    <n v="386"/>
    <n v="122"/>
    <x v="5"/>
    <x v="2"/>
    <s v="German"/>
    <x v="87"/>
    <n v="4.5999999999999996"/>
    <x v="0"/>
    <s v="Active"/>
    <n v="4650"/>
    <s v="Desktop"/>
    <s v="45-54"/>
    <s v="Late Night"/>
    <s v="12"/>
    <s v="2024"/>
    <s v="13"/>
    <s v="13"/>
    <s v="13/12/2024"/>
    <d v="2025-05-15T00:00:00"/>
    <x v="0"/>
  </r>
  <r>
    <n v="9163"/>
    <s v="Martin"/>
    <x v="42"/>
    <s v="11/27/2024"/>
    <n v="11.99"/>
    <n v="203"/>
    <s v="Sci-Fi"/>
    <n v="4"/>
    <n v="4"/>
    <b v="1"/>
    <n v="874"/>
    <n v="67"/>
    <x v="3"/>
    <x v="1"/>
    <s v="French"/>
    <x v="43"/>
    <n v="3.9"/>
    <x v="1"/>
    <s v="Active"/>
    <n v="4450"/>
    <s v="Smartphone"/>
    <s v="35-44"/>
    <s v="Afternoon"/>
    <s v="11"/>
    <s v="2024"/>
    <s v="27"/>
    <s v="27"/>
    <s v="27/11/2024"/>
    <d v="2025-05-15T00:00:00"/>
    <x v="12"/>
  </r>
  <r>
    <n v="1284"/>
    <s v="Michael"/>
    <x v="143"/>
    <s v="12/1/2024"/>
    <n v="7.99"/>
    <n v="405"/>
    <s v="Comedy"/>
    <n v="4"/>
    <n v="3"/>
    <b v="1"/>
    <n v="695"/>
    <n v="85"/>
    <x v="4"/>
    <x v="2"/>
    <s v="French"/>
    <x v="19"/>
    <n v="3.7"/>
    <x v="0"/>
    <s v="Active"/>
    <n v="2395"/>
    <s v="Laptop"/>
    <s v="25-34"/>
    <s v="Morning"/>
    <s v="12"/>
    <s v="2024"/>
    <s v="1/"/>
    <s v="1"/>
    <s v="01/12/2024"/>
    <d v="2025-05-15T00:00:00"/>
    <x v="15"/>
  </r>
  <r>
    <n v="8774"/>
    <s v="Hunter"/>
    <x v="144"/>
    <s v="12/8/2024"/>
    <n v="15.99"/>
    <n v="496"/>
    <s v="Comedy"/>
    <n v="5"/>
    <n v="6"/>
    <b v="0"/>
    <n v="803"/>
    <n v="130"/>
    <x v="0"/>
    <x v="3"/>
    <s v="French"/>
    <x v="69"/>
    <n v="4.8"/>
    <x v="0"/>
    <s v="Active"/>
    <n v="4504"/>
    <s v="Smart TV"/>
    <s v="45-54"/>
    <s v="Morning"/>
    <s v="12"/>
    <s v="2024"/>
    <s v="8/"/>
    <s v="8"/>
    <s v="08/12/2024"/>
    <d v="2025-05-15T00:00:00"/>
    <x v="23"/>
  </r>
  <r>
    <n v="3866"/>
    <s v="Catherine"/>
    <x v="145"/>
    <s v="11/28/2024"/>
    <n v="15.99"/>
    <n v="328"/>
    <s v="Sci-Fi"/>
    <n v="2"/>
    <n v="2"/>
    <b v="0"/>
    <n v="268"/>
    <n v="50"/>
    <x v="5"/>
    <x v="1"/>
    <s v="Mandarin"/>
    <x v="20"/>
    <n v="4.4000000000000004"/>
    <x v="1"/>
    <s v="Active"/>
    <n v="3015"/>
    <s v="Laptop"/>
    <s v="18-24"/>
    <s v="Evening"/>
    <s v="11"/>
    <s v="2024"/>
    <s v="28"/>
    <s v="28"/>
    <s v="28/11/2024"/>
    <d v="2025-05-15T00:00:00"/>
    <x v="14"/>
  </r>
  <r>
    <n v="4477"/>
    <s v="Christopher"/>
    <x v="146"/>
    <s v="11/23/2024"/>
    <n v="7.99"/>
    <n v="85"/>
    <s v="Drama"/>
    <n v="5"/>
    <n v="1"/>
    <b v="0"/>
    <n v="429"/>
    <n v="52"/>
    <x v="2"/>
    <x v="0"/>
    <s v="German"/>
    <x v="88"/>
    <n v="3.8"/>
    <x v="0"/>
    <s v="Active"/>
    <n v="4971"/>
    <s v="Smartphone"/>
    <s v="45-54"/>
    <s v="Evening"/>
    <s v="11"/>
    <s v="2024"/>
    <s v="23"/>
    <s v="23"/>
    <s v="23/11/2024"/>
    <d v="2025-05-15T00:00:00"/>
    <x v="16"/>
  </r>
  <r>
    <n v="4829"/>
    <s v="Jeff"/>
    <x v="147"/>
    <s v="12/17/2024"/>
    <n v="11.99"/>
    <n v="386"/>
    <s v="Sci-Fi"/>
    <n v="3"/>
    <n v="4"/>
    <b v="0"/>
    <n v="62"/>
    <n v="50"/>
    <x v="5"/>
    <x v="2"/>
    <s v="Hindi"/>
    <x v="52"/>
    <n v="4.7"/>
    <x v="0"/>
    <s v="Active"/>
    <n v="2377"/>
    <s v="Smartphone"/>
    <s v="35-44"/>
    <s v="Morning"/>
    <s v="12"/>
    <s v="2024"/>
    <s v="17"/>
    <s v="17"/>
    <s v="17/12/2024"/>
    <d v="2025-05-15T00:00:00"/>
    <x v="6"/>
  </r>
  <r>
    <n v="1257"/>
    <s v="Daniel"/>
    <x v="116"/>
    <s v="12/8/2024"/>
    <n v="7.99"/>
    <n v="245"/>
    <s v="Action"/>
    <n v="3"/>
    <n v="4"/>
    <b v="0"/>
    <n v="831"/>
    <n v="15"/>
    <x v="1"/>
    <x v="0"/>
    <s v="German"/>
    <x v="61"/>
    <n v="4.9000000000000004"/>
    <x v="0"/>
    <s v="Active"/>
    <n v="212"/>
    <s v="Tablet"/>
    <s v="45-54"/>
    <s v="Afternoon"/>
    <s v="12"/>
    <s v="2024"/>
    <s v="8/"/>
    <s v="8"/>
    <s v="08/12/2024"/>
    <d v="2025-05-15T00:00:00"/>
    <x v="23"/>
  </r>
  <r>
    <n v="1897"/>
    <s v="Cathy"/>
    <x v="123"/>
    <s v="12/16/2024"/>
    <n v="11.99"/>
    <n v="97"/>
    <s v="Horror"/>
    <n v="5"/>
    <n v="5"/>
    <b v="1"/>
    <n v="737"/>
    <n v="85"/>
    <x v="3"/>
    <x v="0"/>
    <s v="French"/>
    <x v="54"/>
    <n v="3.6"/>
    <x v="1"/>
    <s v="Active"/>
    <n v="188"/>
    <s v="Smartphone"/>
    <s v="55+"/>
    <s v="Afternoon"/>
    <s v="12"/>
    <s v="2024"/>
    <s v="16"/>
    <s v="16"/>
    <s v="16/12/2024"/>
    <d v="2025-05-15T00:00:00"/>
    <x v="17"/>
  </r>
  <r>
    <n v="3603"/>
    <s v="Sylvia"/>
    <x v="42"/>
    <s v="11/20/2024"/>
    <n v="7.99"/>
    <n v="216"/>
    <s v="Documentary"/>
    <n v="4"/>
    <n v="3"/>
    <b v="1"/>
    <n v="923"/>
    <n v="143"/>
    <x v="0"/>
    <x v="2"/>
    <s v="Mandarin"/>
    <x v="66"/>
    <n v="3.4"/>
    <x v="0"/>
    <s v="Active"/>
    <n v="4435"/>
    <s v="Desktop"/>
    <s v="55+"/>
    <s v="Late Night"/>
    <s v="11"/>
    <s v="2024"/>
    <s v="20"/>
    <s v="20"/>
    <s v="20/11/2024"/>
    <d v="2025-05-15T00:00:00"/>
    <x v="8"/>
  </r>
  <r>
    <n v="9256"/>
    <s v="Daniel"/>
    <x v="148"/>
    <s v="11/22/2024"/>
    <n v="7.99"/>
    <n v="331"/>
    <s v="Romance"/>
    <n v="5"/>
    <n v="1"/>
    <b v="0"/>
    <n v="85"/>
    <n v="117"/>
    <x v="6"/>
    <x v="2"/>
    <s v="French"/>
    <x v="68"/>
    <n v="4.8"/>
    <x v="1"/>
    <s v="Active"/>
    <n v="1454"/>
    <s v="Smart TV"/>
    <s v="25-34"/>
    <s v="Afternoon"/>
    <s v="11"/>
    <s v="2024"/>
    <s v="22"/>
    <s v="22"/>
    <s v="22/11/2024"/>
    <d v="2025-05-15T00:00:00"/>
    <x v="7"/>
  </r>
  <r>
    <n v="9469"/>
    <s v="William"/>
    <x v="149"/>
    <s v="11/25/2024"/>
    <n v="11.99"/>
    <n v="451"/>
    <s v="Sci-Fi"/>
    <n v="2"/>
    <n v="3"/>
    <b v="0"/>
    <n v="59"/>
    <n v="38"/>
    <x v="5"/>
    <x v="2"/>
    <s v="German"/>
    <x v="43"/>
    <n v="3"/>
    <x v="1"/>
    <s v="Active"/>
    <n v="2841"/>
    <s v="Laptop"/>
    <s v="45-54"/>
    <s v="Evening"/>
    <s v="11"/>
    <s v="2024"/>
    <s v="25"/>
    <s v="25"/>
    <s v="25/11/2024"/>
    <d v="2025-05-15T00:00:00"/>
    <x v="9"/>
  </r>
  <r>
    <n v="7136"/>
    <s v="Jessica"/>
    <x v="150"/>
    <s v="12/14/2024"/>
    <n v="7.99"/>
    <n v="326"/>
    <s v="Action"/>
    <n v="5"/>
    <n v="1"/>
    <b v="0"/>
    <n v="590"/>
    <n v="105"/>
    <x v="6"/>
    <x v="0"/>
    <s v="Hindi"/>
    <x v="2"/>
    <n v="3.3"/>
    <x v="0"/>
    <s v="Active"/>
    <n v="1626"/>
    <s v="Smartphone"/>
    <s v="25-34"/>
    <s v="Afternoon"/>
    <s v="12"/>
    <s v="2024"/>
    <s v="14"/>
    <s v="14"/>
    <s v="14/12/2024"/>
    <d v="2025-05-15T00:00:00"/>
    <x v="2"/>
  </r>
  <r>
    <n v="2321"/>
    <s v="Joseph"/>
    <x v="151"/>
    <s v="12/14/2024"/>
    <n v="15.99"/>
    <n v="358"/>
    <s v="Drama"/>
    <n v="3"/>
    <n v="1"/>
    <b v="0"/>
    <n v="348"/>
    <n v="49"/>
    <x v="6"/>
    <x v="1"/>
    <s v="Hindi"/>
    <x v="31"/>
    <n v="4.2"/>
    <x v="0"/>
    <s v="Active"/>
    <n v="111"/>
    <s v="Desktop"/>
    <s v="35-44"/>
    <s v="Morning"/>
    <s v="12"/>
    <s v="2024"/>
    <s v="14"/>
    <s v="14"/>
    <s v="14/12/2024"/>
    <d v="2025-05-15T00:00:00"/>
    <x v="2"/>
  </r>
  <r>
    <n v="4243"/>
    <s v="Christopher"/>
    <x v="152"/>
    <s v="11/29/2024"/>
    <n v="15.99"/>
    <n v="91"/>
    <s v="Action"/>
    <n v="2"/>
    <n v="1"/>
    <b v="1"/>
    <n v="561"/>
    <n v="153"/>
    <x v="1"/>
    <x v="3"/>
    <s v="English"/>
    <x v="34"/>
    <n v="4.0999999999999996"/>
    <x v="0"/>
    <s v="Active"/>
    <n v="450"/>
    <s v="Tablet"/>
    <s v="55+"/>
    <s v="Morning"/>
    <s v="11"/>
    <s v="2024"/>
    <s v="29"/>
    <s v="29"/>
    <s v="29/11/2024"/>
    <d v="2025-05-15T00:00:00"/>
    <x v="26"/>
  </r>
  <r>
    <n v="8015"/>
    <s v="Laurie"/>
    <x v="89"/>
    <s v="12/18/2024"/>
    <n v="7.99"/>
    <n v="478"/>
    <s v="Action"/>
    <n v="2"/>
    <n v="2"/>
    <b v="1"/>
    <n v="214"/>
    <n v="191"/>
    <x v="2"/>
    <x v="1"/>
    <s v="Spanish"/>
    <x v="52"/>
    <n v="3.6"/>
    <x v="0"/>
    <s v="Active"/>
    <n v="3325"/>
    <s v="Desktop"/>
    <s v="35-44"/>
    <s v="Afternoon"/>
    <s v="12"/>
    <s v="2024"/>
    <s v="18"/>
    <s v="18"/>
    <s v="18/12/2024"/>
    <d v="2025-05-15T00:00:00"/>
    <x v="13"/>
  </r>
  <r>
    <n v="3440"/>
    <s v="William"/>
    <x v="153"/>
    <s v="11/22/2024"/>
    <n v="7.99"/>
    <n v="16"/>
    <s v="Documentary"/>
    <n v="3"/>
    <n v="4"/>
    <b v="0"/>
    <n v="964"/>
    <n v="111"/>
    <x v="6"/>
    <x v="0"/>
    <s v="Mandarin"/>
    <x v="64"/>
    <n v="3.1"/>
    <x v="1"/>
    <s v="Active"/>
    <n v="3059"/>
    <s v="Tablet"/>
    <s v="18-24"/>
    <s v="Morning"/>
    <s v="11"/>
    <s v="2024"/>
    <s v="22"/>
    <s v="22"/>
    <s v="22/11/2024"/>
    <d v="2025-05-15T00:00:00"/>
    <x v="7"/>
  </r>
  <r>
    <n v="9914"/>
    <s v="Courtney"/>
    <x v="154"/>
    <s v="12/8/2024"/>
    <n v="11.99"/>
    <n v="44"/>
    <s v="Comedy"/>
    <n v="2"/>
    <n v="1"/>
    <b v="1"/>
    <n v="897"/>
    <n v="62"/>
    <x v="5"/>
    <x v="0"/>
    <s v="English"/>
    <x v="57"/>
    <n v="4.4000000000000004"/>
    <x v="0"/>
    <s v="Active"/>
    <n v="1065"/>
    <s v="Smartphone"/>
    <s v="35-44"/>
    <s v="Afternoon"/>
    <s v="12"/>
    <s v="2024"/>
    <s v="8/"/>
    <s v="8"/>
    <s v="08/12/2024"/>
    <d v="2025-05-15T00:00:00"/>
    <x v="23"/>
  </r>
  <r>
    <n v="5045"/>
    <s v="Ashley"/>
    <x v="6"/>
    <s v="11/21/2024"/>
    <n v="11.99"/>
    <n v="100"/>
    <s v="Comedy"/>
    <n v="4"/>
    <n v="1"/>
    <b v="1"/>
    <n v="983"/>
    <n v="191"/>
    <x v="6"/>
    <x v="0"/>
    <s v="Mandarin"/>
    <x v="56"/>
    <n v="4.5"/>
    <x v="0"/>
    <s v="Active"/>
    <n v="2575"/>
    <s v="Tablet"/>
    <s v="18-24"/>
    <s v="Afternoon"/>
    <s v="11"/>
    <s v="2024"/>
    <s v="21"/>
    <s v="21"/>
    <s v="21/11/2024"/>
    <d v="2025-05-15T00:00:00"/>
    <x v="18"/>
  </r>
  <r>
    <n v="1379"/>
    <s v="Erin"/>
    <x v="155"/>
    <s v="12/5/2024"/>
    <n v="11.99"/>
    <n v="44"/>
    <s v="Drama"/>
    <n v="5"/>
    <n v="4"/>
    <b v="1"/>
    <n v="432"/>
    <n v="73"/>
    <x v="2"/>
    <x v="0"/>
    <s v="English"/>
    <x v="51"/>
    <n v="4.5999999999999996"/>
    <x v="0"/>
    <s v="Active"/>
    <n v="1690"/>
    <s v="Laptop"/>
    <s v="35-44"/>
    <s v="Evening"/>
    <s v="12"/>
    <s v="2024"/>
    <s v="5/"/>
    <s v="5"/>
    <s v="05/12/2024"/>
    <d v="2025-05-15T00:00:00"/>
    <x v="21"/>
  </r>
  <r>
    <n v="6099"/>
    <s v="Danielle"/>
    <x v="156"/>
    <s v="11/27/2024"/>
    <n v="11.99"/>
    <n v="37"/>
    <s v="Comedy"/>
    <n v="3"/>
    <n v="1"/>
    <b v="1"/>
    <n v="881"/>
    <n v="189"/>
    <x v="1"/>
    <x v="1"/>
    <s v="French"/>
    <x v="7"/>
    <n v="3.9"/>
    <x v="0"/>
    <s v="Active"/>
    <n v="1382"/>
    <s v="Smartphone"/>
    <s v="35-44"/>
    <s v="Morning"/>
    <s v="11"/>
    <s v="2024"/>
    <s v="27"/>
    <s v="27"/>
    <s v="27/11/2024"/>
    <d v="2025-05-15T00:00:00"/>
    <x v="12"/>
  </r>
  <r>
    <n v="4696"/>
    <s v="Alexander"/>
    <x v="157"/>
    <s v="12/4/2024"/>
    <n v="15.99"/>
    <n v="48"/>
    <s v="Action"/>
    <n v="5"/>
    <n v="2"/>
    <b v="0"/>
    <n v="331"/>
    <n v="93"/>
    <x v="0"/>
    <x v="3"/>
    <s v="French"/>
    <x v="29"/>
    <n v="3.7"/>
    <x v="0"/>
    <s v="Active"/>
    <n v="1050"/>
    <s v="Laptop"/>
    <s v="25-34"/>
    <s v="Late Night"/>
    <s v="12"/>
    <s v="2024"/>
    <s v="4/"/>
    <s v="4"/>
    <s v="04/12/2024"/>
    <d v="2025-05-15T00:00:00"/>
    <x v="22"/>
  </r>
  <r>
    <n v="4808"/>
    <s v="Amanda"/>
    <x v="158"/>
    <s v="11/27/2024"/>
    <n v="7.99"/>
    <n v="371"/>
    <s v="Romance"/>
    <n v="1"/>
    <n v="1"/>
    <b v="1"/>
    <n v="819"/>
    <n v="71"/>
    <x v="1"/>
    <x v="0"/>
    <s v="Spanish"/>
    <x v="58"/>
    <n v="4.0999999999999996"/>
    <x v="1"/>
    <s v="Active"/>
    <n v="2328"/>
    <s v="Desktop"/>
    <s v="45-54"/>
    <s v="Late Night"/>
    <s v="11"/>
    <s v="2024"/>
    <s v="27"/>
    <s v="27"/>
    <s v="27/11/2024"/>
    <d v="2025-05-15T00:00:00"/>
    <x v="12"/>
  </r>
  <r>
    <n v="3633"/>
    <s v="Randy"/>
    <x v="159"/>
    <s v="12/10/2024"/>
    <n v="7.99"/>
    <n v="176"/>
    <s v="Action"/>
    <n v="5"/>
    <n v="1"/>
    <b v="1"/>
    <n v="936"/>
    <n v="11"/>
    <x v="6"/>
    <x v="3"/>
    <s v="English"/>
    <x v="19"/>
    <n v="3.2"/>
    <x v="0"/>
    <s v="Active"/>
    <n v="4414"/>
    <s v="Smartphone"/>
    <s v="35-44"/>
    <s v="Late Night"/>
    <s v="12"/>
    <s v="2024"/>
    <s v="10"/>
    <s v="10"/>
    <s v="10/12/2024"/>
    <d v="2025-05-15T00:00:00"/>
    <x v="5"/>
  </r>
  <r>
    <n v="4979"/>
    <s v="Tony"/>
    <x v="160"/>
    <s v="11/24/2024"/>
    <n v="15.99"/>
    <n v="312"/>
    <s v="Drama"/>
    <n v="4"/>
    <n v="4"/>
    <b v="0"/>
    <n v="321"/>
    <n v="19"/>
    <x v="4"/>
    <x v="0"/>
    <s v="Spanish"/>
    <x v="57"/>
    <n v="4.3"/>
    <x v="1"/>
    <s v="Active"/>
    <n v="3980"/>
    <s v="Laptop"/>
    <s v="25-34"/>
    <s v="Evening"/>
    <s v="11"/>
    <s v="2024"/>
    <s v="24"/>
    <s v="24"/>
    <s v="24/11/2024"/>
    <d v="2025-05-15T00:00:00"/>
    <x v="24"/>
  </r>
  <r>
    <n v="2214"/>
    <s v="Michelle"/>
    <x v="161"/>
    <s v="11/24/2024"/>
    <n v="7.99"/>
    <n v="375"/>
    <s v="Romance"/>
    <n v="1"/>
    <n v="1"/>
    <b v="1"/>
    <n v="244"/>
    <n v="106"/>
    <x v="3"/>
    <x v="0"/>
    <s v="French"/>
    <x v="88"/>
    <n v="3.9"/>
    <x v="1"/>
    <s v="Active"/>
    <n v="3596"/>
    <s v="Smartphone"/>
    <s v="25-34"/>
    <s v="Late Night"/>
    <s v="11"/>
    <s v="2024"/>
    <s v="24"/>
    <s v="24"/>
    <s v="24/11/2024"/>
    <d v="2025-05-15T00:00:00"/>
    <x v="24"/>
  </r>
  <r>
    <n v="6606"/>
    <s v="Danielle"/>
    <x v="162"/>
    <s v="11/29/2024"/>
    <n v="15.99"/>
    <n v="134"/>
    <s v="Sci-Fi"/>
    <n v="3"/>
    <n v="5"/>
    <b v="1"/>
    <n v="826"/>
    <n v="160"/>
    <x v="6"/>
    <x v="3"/>
    <s v="English"/>
    <x v="41"/>
    <n v="3.6"/>
    <x v="1"/>
    <s v="Active"/>
    <n v="1150"/>
    <s v="Smartphone"/>
    <s v="25-34"/>
    <s v="Late Night"/>
    <s v="11"/>
    <s v="2024"/>
    <s v="29"/>
    <s v="29"/>
    <s v="29/11/2024"/>
    <d v="2025-05-15T00:00:00"/>
    <x v="26"/>
  </r>
  <r>
    <n v="4246"/>
    <s v="Jacob"/>
    <x v="163"/>
    <s v="12/15/2024"/>
    <n v="7.99"/>
    <n v="91"/>
    <s v="Drama"/>
    <n v="5"/>
    <n v="1"/>
    <b v="0"/>
    <n v="159"/>
    <n v="14"/>
    <x v="2"/>
    <x v="0"/>
    <s v="Spanish"/>
    <x v="26"/>
    <n v="4.4000000000000004"/>
    <x v="0"/>
    <s v="Active"/>
    <n v="1858"/>
    <s v="Smart TV"/>
    <s v="35-44"/>
    <s v="Late Night"/>
    <s v="12"/>
    <s v="2024"/>
    <s v="15"/>
    <s v="15"/>
    <s v="15/12/2024"/>
    <d v="2025-05-15T00:00:00"/>
    <x v="1"/>
  </r>
  <r>
    <n v="2836"/>
    <s v="Samantha"/>
    <x v="164"/>
    <s v="12/17/2024"/>
    <n v="7.99"/>
    <n v="359"/>
    <s v="Horror"/>
    <n v="2"/>
    <n v="6"/>
    <b v="0"/>
    <n v="305"/>
    <n v="81"/>
    <x v="4"/>
    <x v="3"/>
    <s v="German"/>
    <x v="72"/>
    <n v="3.3"/>
    <x v="0"/>
    <s v="Active"/>
    <n v="1926"/>
    <s v="Desktop"/>
    <s v="55+"/>
    <s v="Morning"/>
    <s v="12"/>
    <s v="2024"/>
    <s v="17"/>
    <s v="17"/>
    <s v="17/12/2024"/>
    <d v="2025-05-15T00:00:00"/>
    <x v="6"/>
  </r>
  <r>
    <n v="6963"/>
    <s v="Chris"/>
    <x v="165"/>
    <s v="11/29/2024"/>
    <n v="15.99"/>
    <n v="172"/>
    <s v="Comedy"/>
    <n v="2"/>
    <n v="6"/>
    <b v="0"/>
    <n v="841"/>
    <n v="83"/>
    <x v="2"/>
    <x v="0"/>
    <s v="French"/>
    <x v="52"/>
    <n v="5"/>
    <x v="1"/>
    <s v="Active"/>
    <n v="2933"/>
    <s v="Tablet"/>
    <s v="25-34"/>
    <s v="Evening"/>
    <s v="11"/>
    <s v="2024"/>
    <s v="29"/>
    <s v="29"/>
    <s v="29/11/2024"/>
    <d v="2025-05-15T00:00:00"/>
    <x v="26"/>
  </r>
  <r>
    <n v="2243"/>
    <s v="Sherri"/>
    <x v="166"/>
    <s v="12/2/2024"/>
    <n v="11.99"/>
    <n v="490"/>
    <s v="Comedy"/>
    <n v="3"/>
    <n v="3"/>
    <b v="1"/>
    <n v="123"/>
    <n v="183"/>
    <x v="6"/>
    <x v="3"/>
    <s v="German"/>
    <x v="30"/>
    <n v="4.4000000000000004"/>
    <x v="0"/>
    <s v="Active"/>
    <n v="2397"/>
    <s v="Desktop"/>
    <s v="18-24"/>
    <s v="Evening"/>
    <s v="12"/>
    <s v="2024"/>
    <s v="2/"/>
    <s v="2"/>
    <s v="02/12/2024"/>
    <d v="2025-05-15T00:00:00"/>
    <x v="3"/>
  </r>
  <r>
    <n v="5081"/>
    <s v="Angela"/>
    <x v="167"/>
    <s v="11/20/2024"/>
    <n v="11.99"/>
    <n v="16"/>
    <s v="Romance"/>
    <n v="1"/>
    <n v="5"/>
    <b v="1"/>
    <n v="803"/>
    <n v="196"/>
    <x v="4"/>
    <x v="3"/>
    <s v="Hindi"/>
    <x v="9"/>
    <n v="4.3"/>
    <x v="1"/>
    <s v="Active"/>
    <n v="1946"/>
    <s v="Smart TV"/>
    <s v="45-54"/>
    <s v="Late Night"/>
    <s v="11"/>
    <s v="2024"/>
    <s v="20"/>
    <s v="20"/>
    <s v="20/11/2024"/>
    <d v="2025-05-15T00:00:00"/>
    <x v="8"/>
  </r>
  <r>
    <n v="4171"/>
    <s v="John"/>
    <x v="168"/>
    <s v="12/14/2024"/>
    <n v="11.99"/>
    <n v="291"/>
    <s v="Sci-Fi"/>
    <n v="2"/>
    <n v="1"/>
    <b v="1"/>
    <n v="380"/>
    <n v="106"/>
    <x v="1"/>
    <x v="0"/>
    <s v="Spanish"/>
    <x v="46"/>
    <n v="4.0999999999999996"/>
    <x v="0"/>
    <s v="Active"/>
    <n v="2576"/>
    <s v="Smart TV"/>
    <s v="45-54"/>
    <s v="Evening"/>
    <s v="12"/>
    <s v="2024"/>
    <s v="14"/>
    <s v="14"/>
    <s v="14/12/2024"/>
    <d v="2025-05-15T00:00:00"/>
    <x v="2"/>
  </r>
  <r>
    <n v="7399"/>
    <s v="Katherine"/>
    <x v="169"/>
    <s v="12/9/2024"/>
    <n v="11.99"/>
    <n v="119"/>
    <s v="Romance"/>
    <n v="2"/>
    <n v="5"/>
    <b v="1"/>
    <n v="344"/>
    <n v="93"/>
    <x v="5"/>
    <x v="1"/>
    <s v="Hindi"/>
    <x v="13"/>
    <n v="4.2"/>
    <x v="0"/>
    <s v="Active"/>
    <n v="2259"/>
    <s v="Tablet"/>
    <s v="45-54"/>
    <s v="Late Night"/>
    <s v="12"/>
    <s v="2024"/>
    <s v="9/"/>
    <s v="9"/>
    <s v="09/12/2024"/>
    <d v="2025-05-15T00:00:00"/>
    <x v="28"/>
  </r>
  <r>
    <n v="1110"/>
    <s v="April"/>
    <x v="170"/>
    <s v="12/4/2024"/>
    <n v="11.99"/>
    <n v="35"/>
    <s v="Action"/>
    <n v="2"/>
    <n v="3"/>
    <b v="1"/>
    <n v="908"/>
    <n v="128"/>
    <x v="0"/>
    <x v="0"/>
    <s v="Spanish"/>
    <x v="89"/>
    <n v="3.2"/>
    <x v="1"/>
    <s v="Active"/>
    <n v="1068"/>
    <s v="Tablet"/>
    <s v="35-44"/>
    <s v="Evening"/>
    <s v="12"/>
    <s v="2024"/>
    <s v="4/"/>
    <s v="4"/>
    <s v="04/12/2024"/>
    <d v="2025-05-15T00:00:00"/>
    <x v="22"/>
  </r>
  <r>
    <n v="5630"/>
    <s v="Francis"/>
    <x v="171"/>
    <s v="11/24/2024"/>
    <n v="7.99"/>
    <n v="88"/>
    <s v="Drama"/>
    <n v="4"/>
    <n v="6"/>
    <b v="1"/>
    <n v="782"/>
    <n v="180"/>
    <x v="0"/>
    <x v="1"/>
    <s v="French"/>
    <x v="89"/>
    <n v="5"/>
    <x v="1"/>
    <s v="Active"/>
    <n v="2928"/>
    <s v="Smart TV"/>
    <s v="45-54"/>
    <s v="Late Night"/>
    <s v="11"/>
    <s v="2024"/>
    <s v="24"/>
    <s v="24"/>
    <s v="24/11/2024"/>
    <d v="2025-05-15T00:00:00"/>
    <x v="24"/>
  </r>
  <r>
    <n v="9430"/>
    <s v="Katie"/>
    <x v="144"/>
    <s v="11/21/2024"/>
    <n v="7.99"/>
    <n v="312"/>
    <s v="Sci-Fi"/>
    <n v="4"/>
    <n v="1"/>
    <b v="0"/>
    <n v="769"/>
    <n v="140"/>
    <x v="2"/>
    <x v="1"/>
    <s v="Mandarin"/>
    <x v="43"/>
    <n v="4.8"/>
    <x v="1"/>
    <s v="Active"/>
    <n v="3674"/>
    <s v="Smart TV"/>
    <s v="45-54"/>
    <s v="Evening"/>
    <s v="11"/>
    <s v="2024"/>
    <s v="21"/>
    <s v="21"/>
    <s v="21/11/2024"/>
    <d v="2025-05-15T00:00:00"/>
    <x v="18"/>
  </r>
  <r>
    <n v="7436"/>
    <s v="Natasha"/>
    <x v="172"/>
    <s v="12/17/2024"/>
    <n v="15.99"/>
    <n v="238"/>
    <s v="Sci-Fi"/>
    <n v="4"/>
    <n v="1"/>
    <b v="1"/>
    <n v="233"/>
    <n v="102"/>
    <x v="1"/>
    <x v="1"/>
    <s v="Hindi"/>
    <x v="18"/>
    <n v="3.1"/>
    <x v="0"/>
    <s v="Active"/>
    <n v="130"/>
    <s v="Smart TV"/>
    <s v="55+"/>
    <s v="Late Night"/>
    <s v="12"/>
    <s v="2024"/>
    <s v="17"/>
    <s v="17"/>
    <s v="17/12/2024"/>
    <d v="2025-05-15T00:00:00"/>
    <x v="6"/>
  </r>
  <r>
    <n v="2147"/>
    <s v="Julie"/>
    <x v="126"/>
    <s v="12/11/2024"/>
    <n v="11.99"/>
    <n v="132"/>
    <s v="Action"/>
    <n v="4"/>
    <n v="6"/>
    <b v="1"/>
    <n v="170"/>
    <n v="164"/>
    <x v="6"/>
    <x v="1"/>
    <s v="English"/>
    <x v="5"/>
    <n v="3.3"/>
    <x v="1"/>
    <s v="Active"/>
    <n v="4873"/>
    <s v="Laptop"/>
    <s v="45-54"/>
    <s v="Morning"/>
    <s v="12"/>
    <s v="2024"/>
    <s v="11"/>
    <s v="11"/>
    <s v="11/12/2024"/>
    <d v="2025-05-15T00:00:00"/>
    <x v="11"/>
  </r>
  <r>
    <n v="3264"/>
    <s v="Brittany"/>
    <x v="173"/>
    <s v="12/9/2024"/>
    <n v="11.99"/>
    <n v="456"/>
    <s v="Comedy"/>
    <n v="1"/>
    <n v="6"/>
    <b v="1"/>
    <n v="945"/>
    <n v="114"/>
    <x v="2"/>
    <x v="2"/>
    <s v="German"/>
    <x v="52"/>
    <n v="3"/>
    <x v="0"/>
    <s v="Active"/>
    <n v="96"/>
    <s v="Smartphone"/>
    <s v="55+"/>
    <s v="Late Night"/>
    <s v="12"/>
    <s v="2024"/>
    <s v="9/"/>
    <s v="9"/>
    <s v="09/12/2024"/>
    <d v="2025-05-15T00:00:00"/>
    <x v="28"/>
  </r>
  <r>
    <n v="1214"/>
    <s v="Jaime"/>
    <x v="174"/>
    <s v="12/11/2024"/>
    <n v="11.99"/>
    <n v="281"/>
    <s v="Action"/>
    <n v="5"/>
    <n v="6"/>
    <b v="1"/>
    <n v="945"/>
    <n v="108"/>
    <x v="5"/>
    <x v="0"/>
    <s v="English"/>
    <x v="25"/>
    <n v="3.8"/>
    <x v="1"/>
    <s v="Active"/>
    <n v="110"/>
    <s v="Laptop"/>
    <s v="18-24"/>
    <s v="Afternoon"/>
    <s v="12"/>
    <s v="2024"/>
    <s v="11"/>
    <s v="11"/>
    <s v="11/12/2024"/>
    <d v="2025-05-15T00:00:00"/>
    <x v="11"/>
  </r>
  <r>
    <n v="6050"/>
    <s v="Emma"/>
    <x v="175"/>
    <s v="11/23/2024"/>
    <n v="11.99"/>
    <n v="281"/>
    <s v="Horror"/>
    <n v="5"/>
    <n v="3"/>
    <b v="0"/>
    <n v="217"/>
    <n v="162"/>
    <x v="0"/>
    <x v="1"/>
    <s v="Mandarin"/>
    <x v="13"/>
    <n v="3.4"/>
    <x v="0"/>
    <s v="Active"/>
    <n v="225"/>
    <s v="Smartphone"/>
    <s v="45-54"/>
    <s v="Late Night"/>
    <s v="11"/>
    <s v="2024"/>
    <s v="23"/>
    <s v="23"/>
    <s v="23/11/2024"/>
    <d v="2025-05-15T00:00:00"/>
    <x v="16"/>
  </r>
  <r>
    <n v="7395"/>
    <s v="Stephanie"/>
    <x v="66"/>
    <s v="12/5/2024"/>
    <n v="11.99"/>
    <n v="73"/>
    <s v="Action"/>
    <n v="1"/>
    <n v="1"/>
    <b v="1"/>
    <n v="664"/>
    <n v="123"/>
    <x v="4"/>
    <x v="1"/>
    <s v="German"/>
    <x v="85"/>
    <n v="4.4000000000000004"/>
    <x v="1"/>
    <s v="Active"/>
    <n v="4083"/>
    <s v="Smart TV"/>
    <s v="25-34"/>
    <s v="Late Night"/>
    <s v="12"/>
    <s v="2024"/>
    <s v="5/"/>
    <s v="5"/>
    <s v="05/12/2024"/>
    <d v="2025-05-15T00:00:00"/>
    <x v="21"/>
  </r>
  <r>
    <n v="3904"/>
    <s v="John"/>
    <x v="48"/>
    <s v="12/9/2024"/>
    <n v="11.99"/>
    <n v="365"/>
    <s v="Horror"/>
    <n v="3"/>
    <n v="1"/>
    <b v="1"/>
    <n v="679"/>
    <n v="1"/>
    <x v="6"/>
    <x v="1"/>
    <s v="French"/>
    <x v="90"/>
    <n v="4.7"/>
    <x v="0"/>
    <s v="Active"/>
    <n v="2714"/>
    <s v="Tablet"/>
    <s v="35-44"/>
    <s v="Evening"/>
    <s v="12"/>
    <s v="2024"/>
    <s v="9/"/>
    <s v="9"/>
    <s v="09/12/2024"/>
    <d v="2025-05-15T00:00:00"/>
    <x v="28"/>
  </r>
  <r>
    <n v="6545"/>
    <s v="Elizabeth"/>
    <x v="21"/>
    <s v="12/8/2024"/>
    <n v="7.99"/>
    <n v="61"/>
    <s v="Drama"/>
    <n v="1"/>
    <n v="5"/>
    <b v="1"/>
    <n v="242"/>
    <n v="200"/>
    <x v="5"/>
    <x v="3"/>
    <s v="Mandarin"/>
    <x v="56"/>
    <n v="4.8"/>
    <x v="1"/>
    <s v="Active"/>
    <n v="674"/>
    <s v="Laptop"/>
    <s v="35-44"/>
    <s v="Late Night"/>
    <s v="12"/>
    <s v="2024"/>
    <s v="8/"/>
    <s v="8"/>
    <s v="08/12/2024"/>
    <d v="2025-05-15T00:00:00"/>
    <x v="23"/>
  </r>
  <r>
    <n v="3131"/>
    <s v="James"/>
    <x v="176"/>
    <s v="11/21/2024"/>
    <n v="15.99"/>
    <n v="399"/>
    <s v="Sci-Fi"/>
    <n v="3"/>
    <n v="5"/>
    <b v="0"/>
    <n v="541"/>
    <n v="158"/>
    <x v="2"/>
    <x v="1"/>
    <s v="French"/>
    <x v="69"/>
    <n v="4.9000000000000004"/>
    <x v="1"/>
    <s v="Active"/>
    <n v="948"/>
    <s v="Laptop"/>
    <s v="55+"/>
    <s v="Morning"/>
    <s v="11"/>
    <s v="2024"/>
    <s v="21"/>
    <s v="21"/>
    <s v="21/11/2024"/>
    <d v="2025-05-15T00:00:00"/>
    <x v="18"/>
  </r>
  <r>
    <n v="8589"/>
    <s v="Kayla"/>
    <x v="177"/>
    <s v="11/20/2024"/>
    <n v="11.99"/>
    <n v="102"/>
    <s v="Romance"/>
    <n v="2"/>
    <n v="1"/>
    <b v="1"/>
    <n v="108"/>
    <n v="105"/>
    <x v="6"/>
    <x v="0"/>
    <s v="English"/>
    <x v="24"/>
    <n v="4.7"/>
    <x v="0"/>
    <s v="Active"/>
    <n v="933"/>
    <s v="Desktop"/>
    <s v="35-44"/>
    <s v="Afternoon"/>
    <s v="11"/>
    <s v="2024"/>
    <s v="20"/>
    <s v="20"/>
    <s v="20/11/2024"/>
    <d v="2025-05-15T00:00:00"/>
    <x v="8"/>
  </r>
  <r>
    <n v="2908"/>
    <s v="Anthony"/>
    <x v="105"/>
    <s v="11/22/2024"/>
    <n v="11.99"/>
    <n v="88"/>
    <s v="Sci-Fi"/>
    <n v="4"/>
    <n v="2"/>
    <b v="1"/>
    <n v="343"/>
    <n v="163"/>
    <x v="6"/>
    <x v="3"/>
    <s v="German"/>
    <x v="83"/>
    <n v="5"/>
    <x v="1"/>
    <s v="Active"/>
    <n v="2914"/>
    <s v="Smart TV"/>
    <s v="55+"/>
    <s v="Evening"/>
    <s v="11"/>
    <s v="2024"/>
    <s v="22"/>
    <s v="22"/>
    <s v="22/11/2024"/>
    <d v="2025-05-15T00:00:00"/>
    <x v="7"/>
  </r>
  <r>
    <n v="5209"/>
    <s v="Melissa"/>
    <x v="178"/>
    <s v="11/19/2024"/>
    <n v="11.99"/>
    <n v="92"/>
    <s v="Romance"/>
    <n v="5"/>
    <n v="3"/>
    <b v="1"/>
    <n v="477"/>
    <n v="38"/>
    <x v="6"/>
    <x v="2"/>
    <s v="English"/>
    <x v="5"/>
    <n v="3.9"/>
    <x v="1"/>
    <s v="Active"/>
    <n v="3928"/>
    <s v="Smartphone"/>
    <s v="45-54"/>
    <s v="Evening"/>
    <s v="11"/>
    <s v="2024"/>
    <s v="19"/>
    <s v="19"/>
    <s v="19/11/2024"/>
    <d v="2025-05-15T00:00:00"/>
    <x v="4"/>
  </r>
  <r>
    <n v="2319"/>
    <s v="Natalie"/>
    <x v="179"/>
    <s v="11/20/2024"/>
    <n v="15.99"/>
    <n v="295"/>
    <s v="Drama"/>
    <n v="5"/>
    <n v="4"/>
    <b v="0"/>
    <n v="767"/>
    <n v="190"/>
    <x v="6"/>
    <x v="2"/>
    <s v="Spanish"/>
    <x v="34"/>
    <n v="4.0999999999999996"/>
    <x v="0"/>
    <s v="Active"/>
    <n v="2559"/>
    <s v="Smartphone"/>
    <s v="35-44"/>
    <s v="Evening"/>
    <s v="11"/>
    <s v="2024"/>
    <s v="20"/>
    <s v="20"/>
    <s v="20/11/2024"/>
    <d v="2025-05-15T00:00:00"/>
    <x v="8"/>
  </r>
  <r>
    <n v="9026"/>
    <s v="Courtney"/>
    <x v="180"/>
    <s v="11/22/2024"/>
    <n v="11.99"/>
    <n v="139"/>
    <s v="Comedy"/>
    <n v="1"/>
    <n v="5"/>
    <b v="1"/>
    <n v="12"/>
    <n v="9"/>
    <x v="2"/>
    <x v="2"/>
    <s v="Spanish"/>
    <x v="68"/>
    <n v="4.8"/>
    <x v="1"/>
    <s v="Active"/>
    <n v="2571"/>
    <s v="Tablet"/>
    <s v="35-44"/>
    <s v="Evening"/>
    <s v="11"/>
    <s v="2024"/>
    <s v="22"/>
    <s v="22"/>
    <s v="22/11/2024"/>
    <d v="2025-05-15T00:00:00"/>
    <x v="7"/>
  </r>
  <r>
    <n v="2723"/>
    <s v="Briana"/>
    <x v="46"/>
    <s v="11/24/2024"/>
    <n v="15.99"/>
    <n v="416"/>
    <s v="Action"/>
    <n v="1"/>
    <n v="2"/>
    <b v="1"/>
    <n v="920"/>
    <n v="79"/>
    <x v="3"/>
    <x v="1"/>
    <s v="French"/>
    <x v="66"/>
    <n v="4.4000000000000004"/>
    <x v="0"/>
    <s v="Active"/>
    <n v="3834"/>
    <s v="Smartphone"/>
    <s v="55+"/>
    <s v="Evening"/>
    <s v="11"/>
    <s v="2024"/>
    <s v="24"/>
    <s v="24"/>
    <s v="24/11/2024"/>
    <d v="2025-05-15T00:00:00"/>
    <x v="24"/>
  </r>
  <r>
    <n v="5487"/>
    <s v="Lisa"/>
    <x v="181"/>
    <s v="12/16/2024"/>
    <n v="7.99"/>
    <n v="173"/>
    <s v="Comedy"/>
    <n v="2"/>
    <n v="2"/>
    <b v="0"/>
    <n v="819"/>
    <n v="174"/>
    <x v="0"/>
    <x v="0"/>
    <s v="Hindi"/>
    <x v="91"/>
    <n v="4.0999999999999996"/>
    <x v="0"/>
    <s v="Active"/>
    <n v="4714"/>
    <s v="Laptop"/>
    <s v="25-34"/>
    <s v="Evening"/>
    <s v="12"/>
    <s v="2024"/>
    <s v="16"/>
    <s v="16"/>
    <s v="16/12/2024"/>
    <d v="2025-05-15T00:00:00"/>
    <x v="17"/>
  </r>
  <r>
    <n v="4656"/>
    <s v="Kayla"/>
    <x v="182"/>
    <s v="11/29/2024"/>
    <n v="7.99"/>
    <n v="75"/>
    <s v="Action"/>
    <n v="3"/>
    <n v="5"/>
    <b v="0"/>
    <n v="607"/>
    <n v="94"/>
    <x v="1"/>
    <x v="3"/>
    <s v="German"/>
    <x v="10"/>
    <n v="3.8"/>
    <x v="1"/>
    <s v="Active"/>
    <n v="4800"/>
    <s v="Smart TV"/>
    <s v="25-34"/>
    <s v="Afternoon"/>
    <s v="11"/>
    <s v="2024"/>
    <s v="29"/>
    <s v="29"/>
    <s v="29/11/2024"/>
    <d v="2025-05-15T00:00:00"/>
    <x v="26"/>
  </r>
  <r>
    <n v="5718"/>
    <s v="Bradley"/>
    <x v="183"/>
    <s v="11/28/2024"/>
    <n v="15.99"/>
    <n v="173"/>
    <s v="Sci-Fi"/>
    <n v="1"/>
    <n v="6"/>
    <b v="1"/>
    <n v="346"/>
    <n v="76"/>
    <x v="1"/>
    <x v="0"/>
    <s v="Spanish"/>
    <x v="72"/>
    <n v="3.3"/>
    <x v="0"/>
    <s v="Active"/>
    <n v="1610"/>
    <s v="Smartphone"/>
    <s v="45-54"/>
    <s v="Afternoon"/>
    <s v="11"/>
    <s v="2024"/>
    <s v="28"/>
    <s v="28"/>
    <s v="28/11/2024"/>
    <d v="2025-05-15T00:00:00"/>
    <x v="14"/>
  </r>
  <r>
    <n v="1215"/>
    <s v="Devin"/>
    <x v="184"/>
    <s v="11/27/2024"/>
    <n v="7.99"/>
    <n v="421"/>
    <s v="Documentary"/>
    <n v="3"/>
    <n v="1"/>
    <b v="1"/>
    <n v="668"/>
    <n v="17"/>
    <x v="1"/>
    <x v="2"/>
    <s v="Spanish"/>
    <x v="34"/>
    <n v="4"/>
    <x v="1"/>
    <s v="Active"/>
    <n v="2780"/>
    <s v="Tablet"/>
    <s v="25-34"/>
    <s v="Evening"/>
    <s v="11"/>
    <s v="2024"/>
    <s v="27"/>
    <s v="27"/>
    <s v="27/11/2024"/>
    <d v="2025-05-15T00:00:00"/>
    <x v="12"/>
  </r>
  <r>
    <n v="3427"/>
    <s v="Eric"/>
    <x v="185"/>
    <s v="12/7/2024"/>
    <n v="15.99"/>
    <n v="29"/>
    <s v="Sci-Fi"/>
    <n v="5"/>
    <n v="2"/>
    <b v="1"/>
    <n v="317"/>
    <n v="116"/>
    <x v="0"/>
    <x v="2"/>
    <s v="German"/>
    <x v="18"/>
    <n v="3.8"/>
    <x v="1"/>
    <s v="Active"/>
    <n v="639"/>
    <s v="Tablet"/>
    <s v="25-34"/>
    <s v="Morning"/>
    <s v="12"/>
    <s v="2024"/>
    <s v="7/"/>
    <s v="7"/>
    <s v="07/12/2024"/>
    <d v="2025-05-15T00:00:00"/>
    <x v="19"/>
  </r>
  <r>
    <n v="2428"/>
    <s v="Brian"/>
    <x v="186"/>
    <s v="11/21/2024"/>
    <n v="7.99"/>
    <n v="180"/>
    <s v="Comedy"/>
    <n v="2"/>
    <n v="4"/>
    <b v="1"/>
    <n v="297"/>
    <n v="19"/>
    <x v="6"/>
    <x v="2"/>
    <s v="Hindi"/>
    <x v="0"/>
    <n v="4.9000000000000004"/>
    <x v="0"/>
    <s v="Active"/>
    <n v="1960"/>
    <s v="Smartphone"/>
    <s v="18-24"/>
    <s v="Afternoon"/>
    <s v="11"/>
    <s v="2024"/>
    <s v="21"/>
    <s v="21"/>
    <s v="21/11/2024"/>
    <d v="2025-05-15T00:00:00"/>
    <x v="18"/>
  </r>
  <r>
    <n v="1947"/>
    <s v="Ann"/>
    <x v="187"/>
    <s v="11/24/2024"/>
    <n v="11.99"/>
    <n v="469"/>
    <s v="Action"/>
    <n v="4"/>
    <n v="6"/>
    <b v="1"/>
    <n v="866"/>
    <n v="120"/>
    <x v="1"/>
    <x v="2"/>
    <s v="English"/>
    <x v="92"/>
    <n v="3.6"/>
    <x v="1"/>
    <s v="Active"/>
    <n v="1764"/>
    <s v="Smart TV"/>
    <s v="18-24"/>
    <s v="Late Night"/>
    <s v="11"/>
    <s v="2024"/>
    <s v="24"/>
    <s v="24"/>
    <s v="24/11/2024"/>
    <d v="2025-05-15T00:00:00"/>
    <x v="24"/>
  </r>
  <r>
    <n v="5036"/>
    <s v="Andrew"/>
    <x v="188"/>
    <s v="11/29/2024"/>
    <n v="15.99"/>
    <n v="381"/>
    <s v="Horror"/>
    <n v="5"/>
    <n v="1"/>
    <b v="1"/>
    <n v="286"/>
    <n v="121"/>
    <x v="1"/>
    <x v="3"/>
    <s v="French"/>
    <x v="10"/>
    <n v="4.0999999999999996"/>
    <x v="1"/>
    <s v="Active"/>
    <n v="967"/>
    <s v="Smartphone"/>
    <s v="18-24"/>
    <s v="Afternoon"/>
    <s v="11"/>
    <s v="2024"/>
    <s v="29"/>
    <s v="29"/>
    <s v="29/11/2024"/>
    <d v="2025-05-15T00:00:00"/>
    <x v="26"/>
  </r>
  <r>
    <n v="5857"/>
    <s v="Jennifer"/>
    <x v="189"/>
    <s v="12/15/2024"/>
    <n v="15.99"/>
    <n v="263"/>
    <s v="Horror"/>
    <n v="5"/>
    <n v="5"/>
    <b v="0"/>
    <n v="95"/>
    <n v="149"/>
    <x v="5"/>
    <x v="2"/>
    <s v="French"/>
    <x v="71"/>
    <n v="4"/>
    <x v="1"/>
    <s v="Active"/>
    <n v="2086"/>
    <s v="Smart TV"/>
    <s v="55+"/>
    <s v="Afternoon"/>
    <s v="12"/>
    <s v="2024"/>
    <s v="15"/>
    <s v="15"/>
    <s v="15/12/2024"/>
    <d v="2025-05-15T00:00:00"/>
    <x v="1"/>
  </r>
  <r>
    <n v="8770"/>
    <s v="Mark"/>
    <x v="190"/>
    <s v="11/21/2024"/>
    <n v="7.99"/>
    <n v="48"/>
    <s v="Drama"/>
    <n v="4"/>
    <n v="2"/>
    <b v="0"/>
    <n v="938"/>
    <n v="92"/>
    <x v="1"/>
    <x v="3"/>
    <s v="French"/>
    <x v="33"/>
    <n v="4.2"/>
    <x v="1"/>
    <s v="Active"/>
    <n v="3288"/>
    <s v="Smart TV"/>
    <s v="55+"/>
    <s v="Late Night"/>
    <s v="11"/>
    <s v="2024"/>
    <s v="21"/>
    <s v="21"/>
    <s v="21/11/2024"/>
    <d v="2025-05-15T00:00:00"/>
    <x v="18"/>
  </r>
  <r>
    <n v="4118"/>
    <s v="Valerie"/>
    <x v="191"/>
    <s v="11/19/2024"/>
    <n v="11.99"/>
    <n v="447"/>
    <s v="Documentary"/>
    <n v="3"/>
    <n v="4"/>
    <b v="0"/>
    <n v="264"/>
    <n v="55"/>
    <x v="4"/>
    <x v="0"/>
    <s v="Mandarin"/>
    <x v="27"/>
    <n v="3.6"/>
    <x v="0"/>
    <s v="Active"/>
    <n v="1486"/>
    <s v="Smartphone"/>
    <s v="55+"/>
    <s v="Afternoon"/>
    <s v="11"/>
    <s v="2024"/>
    <s v="19"/>
    <s v="19"/>
    <s v="19/11/2024"/>
    <d v="2025-05-15T00:00:00"/>
    <x v="4"/>
  </r>
  <r>
    <n v="7162"/>
    <s v="Carrie"/>
    <x v="78"/>
    <s v="12/14/2024"/>
    <n v="15.99"/>
    <n v="415"/>
    <s v="Sci-Fi"/>
    <n v="1"/>
    <n v="3"/>
    <b v="1"/>
    <n v="44"/>
    <n v="10"/>
    <x v="6"/>
    <x v="1"/>
    <s v="French"/>
    <x v="23"/>
    <n v="3.3"/>
    <x v="0"/>
    <s v="Active"/>
    <n v="223"/>
    <s v="Smart TV"/>
    <s v="55+"/>
    <s v="Afternoon"/>
    <s v="12"/>
    <s v="2024"/>
    <s v="14"/>
    <s v="14"/>
    <s v="14/12/2024"/>
    <d v="2025-05-15T00:00:00"/>
    <x v="2"/>
  </r>
  <r>
    <n v="9278"/>
    <s v="Joseph"/>
    <x v="192"/>
    <s v="12/14/2024"/>
    <n v="7.99"/>
    <n v="429"/>
    <s v="Drama"/>
    <n v="5"/>
    <n v="4"/>
    <b v="0"/>
    <n v="944"/>
    <n v="165"/>
    <x v="6"/>
    <x v="0"/>
    <s v="French"/>
    <x v="32"/>
    <n v="4.7"/>
    <x v="1"/>
    <s v="Active"/>
    <n v="2394"/>
    <s v="Tablet"/>
    <s v="45-54"/>
    <s v="Morning"/>
    <s v="12"/>
    <s v="2024"/>
    <s v="14"/>
    <s v="14"/>
    <s v="14/12/2024"/>
    <d v="2025-05-15T00:00:00"/>
    <x v="2"/>
  </r>
  <r>
    <n v="5406"/>
    <s v="Randall"/>
    <x v="193"/>
    <s v="12/7/2024"/>
    <n v="7.99"/>
    <n v="26"/>
    <s v="Drama"/>
    <n v="5"/>
    <n v="5"/>
    <b v="0"/>
    <n v="542"/>
    <n v="152"/>
    <x v="1"/>
    <x v="2"/>
    <s v="Mandarin"/>
    <x v="65"/>
    <n v="3.1"/>
    <x v="0"/>
    <s v="Active"/>
    <n v="4329"/>
    <s v="Smartphone"/>
    <s v="18-24"/>
    <s v="Morning"/>
    <s v="12"/>
    <s v="2024"/>
    <s v="7/"/>
    <s v="7"/>
    <s v="07/12/2024"/>
    <d v="2025-05-15T00:00:00"/>
    <x v="19"/>
  </r>
  <r>
    <n v="4641"/>
    <s v="Danielle"/>
    <x v="194"/>
    <s v="12/8/2024"/>
    <n v="15.99"/>
    <n v="101"/>
    <s v="Romance"/>
    <n v="4"/>
    <n v="6"/>
    <b v="1"/>
    <n v="350"/>
    <n v="17"/>
    <x v="4"/>
    <x v="0"/>
    <s v="Mandarin"/>
    <x v="17"/>
    <n v="3.4"/>
    <x v="1"/>
    <s v="Active"/>
    <n v="2193"/>
    <s v="Tablet"/>
    <s v="35-44"/>
    <s v="Afternoon"/>
    <s v="12"/>
    <s v="2024"/>
    <s v="8/"/>
    <s v="8"/>
    <s v="08/12/2024"/>
    <d v="2025-05-15T00:00:00"/>
    <x v="23"/>
  </r>
  <r>
    <n v="3969"/>
    <s v="Katie"/>
    <x v="195"/>
    <s v="12/12/2024"/>
    <n v="15.99"/>
    <n v="461"/>
    <s v="Sci-Fi"/>
    <n v="2"/>
    <n v="6"/>
    <b v="1"/>
    <n v="31"/>
    <n v="173"/>
    <x v="1"/>
    <x v="0"/>
    <s v="Spanish"/>
    <x v="0"/>
    <n v="3.5"/>
    <x v="1"/>
    <s v="Active"/>
    <n v="3730"/>
    <s v="Tablet"/>
    <s v="25-34"/>
    <s v="Morning"/>
    <s v="12"/>
    <s v="2024"/>
    <s v="12"/>
    <s v="12"/>
    <s v="12/12/2024"/>
    <d v="2025-05-15T00:00:00"/>
    <x v="20"/>
  </r>
  <r>
    <n v="3078"/>
    <s v="Victor"/>
    <x v="60"/>
    <s v="12/14/2024"/>
    <n v="7.99"/>
    <n v="246"/>
    <s v="Action"/>
    <n v="3"/>
    <n v="3"/>
    <b v="0"/>
    <n v="358"/>
    <n v="158"/>
    <x v="5"/>
    <x v="2"/>
    <s v="Hindi"/>
    <x v="57"/>
    <n v="3.8"/>
    <x v="0"/>
    <s v="Active"/>
    <n v="2234"/>
    <s v="Smart TV"/>
    <s v="18-24"/>
    <s v="Afternoon"/>
    <s v="12"/>
    <s v="2024"/>
    <s v="14"/>
    <s v="14"/>
    <s v="14/12/2024"/>
    <d v="2025-05-15T00:00:00"/>
    <x v="2"/>
  </r>
  <r>
    <n v="2808"/>
    <s v="Jonathan"/>
    <x v="196"/>
    <s v="12/14/2024"/>
    <n v="15.99"/>
    <n v="91"/>
    <s v="Horror"/>
    <n v="3"/>
    <n v="6"/>
    <b v="0"/>
    <n v="961"/>
    <n v="170"/>
    <x v="0"/>
    <x v="0"/>
    <s v="Mandarin"/>
    <x v="62"/>
    <n v="4.2"/>
    <x v="0"/>
    <s v="Active"/>
    <n v="718"/>
    <s v="Smart TV"/>
    <s v="25-34"/>
    <s v="Afternoon"/>
    <s v="12"/>
    <s v="2024"/>
    <s v="14"/>
    <s v="14"/>
    <s v="14/12/2024"/>
    <d v="2025-05-15T00:00:00"/>
    <x v="2"/>
  </r>
  <r>
    <n v="7484"/>
    <s v="Bradley"/>
    <x v="197"/>
    <s v="11/21/2024"/>
    <n v="11.99"/>
    <n v="152"/>
    <s v="Romance"/>
    <n v="5"/>
    <n v="1"/>
    <b v="0"/>
    <n v="623"/>
    <n v="180"/>
    <x v="1"/>
    <x v="3"/>
    <s v="French"/>
    <x v="83"/>
    <n v="4.5"/>
    <x v="1"/>
    <s v="Active"/>
    <n v="1594"/>
    <s v="Smartphone"/>
    <s v="25-34"/>
    <s v="Late Night"/>
    <s v="11"/>
    <s v="2024"/>
    <s v="21"/>
    <s v="21"/>
    <s v="21/11/2024"/>
    <d v="2025-05-15T00:00:00"/>
    <x v="18"/>
  </r>
  <r>
    <n v="2396"/>
    <s v="Christopher"/>
    <x v="9"/>
    <s v="11/25/2024"/>
    <n v="11.99"/>
    <n v="283"/>
    <s v="Action"/>
    <n v="3"/>
    <n v="5"/>
    <b v="0"/>
    <n v="466"/>
    <n v="139"/>
    <x v="2"/>
    <x v="0"/>
    <s v="Hindi"/>
    <x v="12"/>
    <n v="4"/>
    <x v="1"/>
    <s v="Active"/>
    <n v="681"/>
    <s v="Laptop"/>
    <s v="35-44"/>
    <s v="Evening"/>
    <s v="11"/>
    <s v="2024"/>
    <s v="25"/>
    <s v="25"/>
    <s v="25/11/2024"/>
    <d v="2025-05-15T00:00:00"/>
    <x v="9"/>
  </r>
  <r>
    <n v="2472"/>
    <s v="Angela"/>
    <x v="198"/>
    <s v="11/25/2024"/>
    <n v="7.99"/>
    <n v="61"/>
    <s v="Comedy"/>
    <n v="3"/>
    <n v="4"/>
    <b v="0"/>
    <n v="860"/>
    <n v="145"/>
    <x v="3"/>
    <x v="1"/>
    <s v="Spanish"/>
    <x v="45"/>
    <n v="4.7"/>
    <x v="1"/>
    <s v="Active"/>
    <n v="428"/>
    <s v="Tablet"/>
    <s v="55+"/>
    <s v="Late Night"/>
    <s v="11"/>
    <s v="2024"/>
    <s v="25"/>
    <s v="25"/>
    <s v="25/11/2024"/>
    <d v="2025-05-15T00:00:00"/>
    <x v="9"/>
  </r>
  <r>
    <n v="7939"/>
    <s v="Richard"/>
    <x v="199"/>
    <s v="11/25/2024"/>
    <n v="11.99"/>
    <n v="410"/>
    <s v="Comedy"/>
    <n v="5"/>
    <n v="6"/>
    <b v="0"/>
    <n v="410"/>
    <n v="125"/>
    <x v="6"/>
    <x v="0"/>
    <s v="German"/>
    <x v="53"/>
    <n v="4.7"/>
    <x v="0"/>
    <s v="Active"/>
    <n v="2542"/>
    <s v="Desktop"/>
    <s v="25-34"/>
    <s v="Morning"/>
    <s v="11"/>
    <s v="2024"/>
    <s v="25"/>
    <s v="25"/>
    <s v="25/11/2024"/>
    <d v="2025-05-15T00:00:00"/>
    <x v="9"/>
  </r>
  <r>
    <n v="8269"/>
    <s v="Jennifer"/>
    <x v="200"/>
    <s v="12/17/2024"/>
    <n v="7.99"/>
    <n v="88"/>
    <s v="Action"/>
    <n v="3"/>
    <n v="1"/>
    <b v="0"/>
    <n v="69"/>
    <n v="75"/>
    <x v="3"/>
    <x v="2"/>
    <s v="German"/>
    <x v="54"/>
    <n v="4.0999999999999996"/>
    <x v="0"/>
    <s v="Active"/>
    <n v="4763"/>
    <s v="Smart TV"/>
    <s v="55+"/>
    <s v="Evening"/>
    <s v="12"/>
    <s v="2024"/>
    <s v="17"/>
    <s v="17"/>
    <s v="17/12/2024"/>
    <d v="2025-05-15T00:00:00"/>
    <x v="6"/>
  </r>
  <r>
    <n v="9073"/>
    <s v="Tiffany"/>
    <x v="201"/>
    <s v="12/9/2024"/>
    <n v="15.99"/>
    <n v="322"/>
    <s v="Documentary"/>
    <n v="3"/>
    <n v="4"/>
    <b v="1"/>
    <n v="424"/>
    <n v="74"/>
    <x v="4"/>
    <x v="2"/>
    <s v="French"/>
    <x v="20"/>
    <n v="3"/>
    <x v="0"/>
    <s v="Active"/>
    <n v="486"/>
    <s v="Tablet"/>
    <s v="45-54"/>
    <s v="Evening"/>
    <s v="12"/>
    <s v="2024"/>
    <s v="9/"/>
    <s v="9"/>
    <s v="09/12/2024"/>
    <d v="2025-05-15T00:00:00"/>
    <x v="28"/>
  </r>
  <r>
    <n v="9879"/>
    <s v="Jessica"/>
    <x v="202"/>
    <s v="12/4/2024"/>
    <n v="7.99"/>
    <n v="217"/>
    <s v="Horror"/>
    <n v="3"/>
    <n v="3"/>
    <b v="0"/>
    <n v="377"/>
    <n v="136"/>
    <x v="1"/>
    <x v="0"/>
    <s v="Mandarin"/>
    <x v="39"/>
    <n v="4.2"/>
    <x v="1"/>
    <s v="Active"/>
    <n v="4327"/>
    <s v="Tablet"/>
    <s v="25-34"/>
    <s v="Late Night"/>
    <s v="12"/>
    <s v="2024"/>
    <s v="4/"/>
    <s v="4"/>
    <s v="04/12/2024"/>
    <d v="2025-05-15T00:00:00"/>
    <x v="22"/>
  </r>
  <r>
    <n v="3822"/>
    <s v="Tyler"/>
    <x v="88"/>
    <s v="12/4/2024"/>
    <n v="15.99"/>
    <n v="180"/>
    <s v="Action"/>
    <n v="3"/>
    <n v="4"/>
    <b v="0"/>
    <n v="132"/>
    <n v="127"/>
    <x v="0"/>
    <x v="2"/>
    <s v="English"/>
    <x v="37"/>
    <n v="4.8"/>
    <x v="1"/>
    <s v="Active"/>
    <n v="2938"/>
    <s v="Smartphone"/>
    <s v="35-44"/>
    <s v="Afternoon"/>
    <s v="12"/>
    <s v="2024"/>
    <s v="4/"/>
    <s v="4"/>
    <s v="04/12/2024"/>
    <d v="2025-05-15T00:00:00"/>
    <x v="22"/>
  </r>
  <r>
    <n v="9183"/>
    <s v="William"/>
    <x v="44"/>
    <s v="12/9/2024"/>
    <n v="15.99"/>
    <n v="11"/>
    <s v="Sci-Fi"/>
    <n v="1"/>
    <n v="1"/>
    <b v="0"/>
    <n v="818"/>
    <n v="45"/>
    <x v="5"/>
    <x v="0"/>
    <s v="Spanish"/>
    <x v="28"/>
    <n v="4.9000000000000004"/>
    <x v="0"/>
    <s v="Active"/>
    <n v="1429"/>
    <s v="Desktop"/>
    <s v="18-24"/>
    <s v="Afternoon"/>
    <s v="12"/>
    <s v="2024"/>
    <s v="9/"/>
    <s v="9"/>
    <s v="09/12/2024"/>
    <d v="2025-05-15T00:00:00"/>
    <x v="28"/>
  </r>
  <r>
    <n v="8674"/>
    <s v="Johnny"/>
    <x v="203"/>
    <s v="11/20/2024"/>
    <n v="15.99"/>
    <n v="455"/>
    <s v="Comedy"/>
    <n v="5"/>
    <n v="6"/>
    <b v="1"/>
    <n v="813"/>
    <n v="155"/>
    <x v="1"/>
    <x v="3"/>
    <s v="French"/>
    <x v="26"/>
    <n v="3.6"/>
    <x v="1"/>
    <s v="Active"/>
    <n v="2897"/>
    <s v="Smart TV"/>
    <s v="25-34"/>
    <s v="Morning"/>
    <s v="11"/>
    <s v="2024"/>
    <s v="20"/>
    <s v="20"/>
    <s v="20/11/2024"/>
    <d v="2025-05-15T00:00:00"/>
    <x v="8"/>
  </r>
  <r>
    <n v="2481"/>
    <s v="Jesus"/>
    <x v="204"/>
    <s v="11/20/2024"/>
    <n v="7.99"/>
    <n v="487"/>
    <s v="Romance"/>
    <n v="2"/>
    <n v="6"/>
    <b v="0"/>
    <n v="362"/>
    <n v="130"/>
    <x v="6"/>
    <x v="3"/>
    <s v="English"/>
    <x v="58"/>
    <n v="3.3"/>
    <x v="1"/>
    <s v="Active"/>
    <n v="274"/>
    <s v="Smart TV"/>
    <s v="45-54"/>
    <s v="Morning"/>
    <s v="11"/>
    <s v="2024"/>
    <s v="20"/>
    <s v="20"/>
    <s v="20/11/2024"/>
    <d v="2025-05-15T00:00:00"/>
    <x v="8"/>
  </r>
  <r>
    <n v="8729"/>
    <s v="Jill"/>
    <x v="205"/>
    <s v="12/13/2024"/>
    <n v="7.99"/>
    <n v="459"/>
    <s v="Documentary"/>
    <n v="2"/>
    <n v="4"/>
    <b v="0"/>
    <n v="573"/>
    <n v="190"/>
    <x v="4"/>
    <x v="0"/>
    <s v="Spanish"/>
    <x v="74"/>
    <n v="4.3"/>
    <x v="0"/>
    <s v="Active"/>
    <n v="3910"/>
    <s v="Laptop"/>
    <s v="45-54"/>
    <s v="Morning"/>
    <s v="12"/>
    <s v="2024"/>
    <s v="13"/>
    <s v="13"/>
    <s v="13/12/2024"/>
    <d v="2025-05-15T00:00:00"/>
    <x v="0"/>
  </r>
  <r>
    <n v="5534"/>
    <s v="Andrea"/>
    <x v="206"/>
    <s v="12/13/2024"/>
    <n v="7.99"/>
    <n v="74"/>
    <s v="Drama"/>
    <n v="2"/>
    <n v="1"/>
    <b v="0"/>
    <n v="657"/>
    <n v="88"/>
    <x v="1"/>
    <x v="1"/>
    <s v="Mandarin"/>
    <x v="42"/>
    <n v="3.8"/>
    <x v="0"/>
    <s v="Active"/>
    <n v="130"/>
    <s v="Desktop"/>
    <s v="18-24"/>
    <s v="Morning"/>
    <s v="12"/>
    <s v="2024"/>
    <s v="13"/>
    <s v="13"/>
    <s v="13/12/2024"/>
    <d v="2025-05-15T00:00:00"/>
    <x v="0"/>
  </r>
  <r>
    <n v="9785"/>
    <s v="Jacob"/>
    <x v="207"/>
    <s v="12/18/2024"/>
    <n v="11.99"/>
    <n v="54"/>
    <s v="Action"/>
    <n v="5"/>
    <n v="4"/>
    <b v="0"/>
    <n v="659"/>
    <n v="2"/>
    <x v="5"/>
    <x v="0"/>
    <s v="Mandarin"/>
    <x v="45"/>
    <n v="4.3"/>
    <x v="1"/>
    <s v="Active"/>
    <n v="2557"/>
    <s v="Desktop"/>
    <s v="35-44"/>
    <s v="Morning"/>
    <s v="12"/>
    <s v="2024"/>
    <s v="18"/>
    <s v="18"/>
    <s v="18/12/2024"/>
    <d v="2025-05-15T00:00:00"/>
    <x v="13"/>
  </r>
  <r>
    <n v="9609"/>
    <s v="Eric"/>
    <x v="208"/>
    <s v="11/27/2024"/>
    <n v="11.99"/>
    <n v="292"/>
    <s v="Romance"/>
    <n v="3"/>
    <n v="4"/>
    <b v="1"/>
    <n v="653"/>
    <n v="173"/>
    <x v="4"/>
    <x v="1"/>
    <s v="Hindi"/>
    <x v="39"/>
    <n v="3.5"/>
    <x v="0"/>
    <s v="Active"/>
    <n v="3823"/>
    <s v="Desktop"/>
    <s v="45-54"/>
    <s v="Evening"/>
    <s v="11"/>
    <s v="2024"/>
    <s v="27"/>
    <s v="27"/>
    <s v="27/11/2024"/>
    <d v="2025-05-15T00:00:00"/>
    <x v="12"/>
  </r>
  <r>
    <n v="2829"/>
    <s v="Sara"/>
    <x v="209"/>
    <s v="12/9/2024"/>
    <n v="15.99"/>
    <n v="23"/>
    <s v="Action"/>
    <n v="2"/>
    <n v="2"/>
    <b v="0"/>
    <n v="577"/>
    <n v="131"/>
    <x v="6"/>
    <x v="2"/>
    <s v="German"/>
    <x v="31"/>
    <n v="3.9"/>
    <x v="0"/>
    <s v="Active"/>
    <n v="4048"/>
    <s v="Laptop"/>
    <s v="25-34"/>
    <s v="Afternoon"/>
    <s v="12"/>
    <s v="2024"/>
    <s v="9/"/>
    <s v="9"/>
    <s v="09/12/2024"/>
    <d v="2025-05-15T00:00:00"/>
    <x v="28"/>
  </r>
  <r>
    <n v="1714"/>
    <s v="Tammy"/>
    <x v="210"/>
    <s v="11/26/2024"/>
    <n v="11.99"/>
    <n v="147"/>
    <s v="Horror"/>
    <n v="3"/>
    <n v="1"/>
    <b v="1"/>
    <n v="802"/>
    <n v="177"/>
    <x v="6"/>
    <x v="2"/>
    <s v="German"/>
    <x v="68"/>
    <n v="3.5"/>
    <x v="1"/>
    <s v="Active"/>
    <n v="3173"/>
    <s v="Smart TV"/>
    <s v="35-44"/>
    <s v="Morning"/>
    <s v="11"/>
    <s v="2024"/>
    <s v="26"/>
    <s v="26"/>
    <s v="26/11/2024"/>
    <d v="2025-05-15T00:00:00"/>
    <x v="29"/>
  </r>
  <r>
    <n v="4475"/>
    <s v="Sandra"/>
    <x v="211"/>
    <s v="12/12/2024"/>
    <n v="7.99"/>
    <n v="221"/>
    <s v="Action"/>
    <n v="2"/>
    <n v="4"/>
    <b v="0"/>
    <n v="702"/>
    <n v="130"/>
    <x v="1"/>
    <x v="0"/>
    <s v="French"/>
    <x v="58"/>
    <n v="4.3"/>
    <x v="0"/>
    <s v="Active"/>
    <n v="3289"/>
    <s v="Laptop"/>
    <s v="25-34"/>
    <s v="Evening"/>
    <s v="12"/>
    <s v="2024"/>
    <s v="12"/>
    <s v="12"/>
    <s v="12/12/2024"/>
    <d v="2025-05-15T00:00:00"/>
    <x v="20"/>
  </r>
  <r>
    <n v="9820"/>
    <s v="James"/>
    <x v="161"/>
    <s v="11/27/2024"/>
    <n v="7.99"/>
    <n v="40"/>
    <s v="Documentary"/>
    <n v="2"/>
    <n v="1"/>
    <b v="1"/>
    <n v="92"/>
    <n v="184"/>
    <x v="2"/>
    <x v="2"/>
    <s v="Mandarin"/>
    <x v="29"/>
    <n v="4.0999999999999996"/>
    <x v="1"/>
    <s v="Active"/>
    <n v="4377"/>
    <s v="Smart TV"/>
    <s v="25-34"/>
    <s v="Afternoon"/>
    <s v="11"/>
    <s v="2024"/>
    <s v="27"/>
    <s v="27"/>
    <s v="27/11/2024"/>
    <d v="2025-05-15T00:00:00"/>
    <x v="12"/>
  </r>
  <r>
    <n v="3261"/>
    <s v="David"/>
    <x v="53"/>
    <s v="12/13/2024"/>
    <n v="11.99"/>
    <n v="365"/>
    <s v="Sci-Fi"/>
    <n v="1"/>
    <n v="5"/>
    <b v="1"/>
    <n v="582"/>
    <n v="162"/>
    <x v="4"/>
    <x v="3"/>
    <s v="Hindi"/>
    <x v="39"/>
    <n v="3.3"/>
    <x v="0"/>
    <s v="Active"/>
    <n v="995"/>
    <s v="Laptop"/>
    <s v="25-34"/>
    <s v="Evening"/>
    <s v="12"/>
    <s v="2024"/>
    <s v="13"/>
    <s v="13"/>
    <s v="13/12/2024"/>
    <d v="2025-05-15T00:00:00"/>
    <x v="0"/>
  </r>
  <r>
    <n v="6130"/>
    <s v="Michael"/>
    <x v="212"/>
    <s v="12/16/2024"/>
    <n v="11.99"/>
    <n v="360"/>
    <s v="Romance"/>
    <n v="1"/>
    <n v="2"/>
    <b v="1"/>
    <n v="161"/>
    <n v="93"/>
    <x v="3"/>
    <x v="1"/>
    <s v="Spanish"/>
    <x v="55"/>
    <n v="3.3"/>
    <x v="1"/>
    <s v="Active"/>
    <n v="2299"/>
    <s v="Desktop"/>
    <s v="55+"/>
    <s v="Afternoon"/>
    <s v="12"/>
    <s v="2024"/>
    <s v="16"/>
    <s v="16"/>
    <s v="16/12/2024"/>
    <d v="2025-05-15T00:00:00"/>
    <x v="17"/>
  </r>
  <r>
    <n v="9399"/>
    <s v="Kristin"/>
    <x v="213"/>
    <s v="11/28/2024"/>
    <n v="7.99"/>
    <n v="127"/>
    <s v="Action"/>
    <n v="2"/>
    <n v="2"/>
    <b v="0"/>
    <n v="842"/>
    <n v="24"/>
    <x v="1"/>
    <x v="3"/>
    <s v="Spanish"/>
    <x v="35"/>
    <n v="3.2"/>
    <x v="1"/>
    <s v="Active"/>
    <n v="4644"/>
    <s v="Smartphone"/>
    <s v="25-34"/>
    <s v="Late Night"/>
    <s v="11"/>
    <s v="2024"/>
    <s v="28"/>
    <s v="28"/>
    <s v="28/11/2024"/>
    <d v="2025-05-15T00:00:00"/>
    <x v="14"/>
  </r>
  <r>
    <n v="6047"/>
    <s v="Paul"/>
    <x v="214"/>
    <s v="12/2/2024"/>
    <n v="15.99"/>
    <n v="30"/>
    <s v="Horror"/>
    <n v="3"/>
    <n v="2"/>
    <b v="1"/>
    <n v="609"/>
    <n v="6"/>
    <x v="1"/>
    <x v="0"/>
    <s v="Mandarin"/>
    <x v="10"/>
    <n v="3"/>
    <x v="1"/>
    <s v="Active"/>
    <n v="746"/>
    <s v="Tablet"/>
    <s v="55+"/>
    <s v="Late Night"/>
    <s v="12"/>
    <s v="2024"/>
    <s v="2/"/>
    <s v="2"/>
    <s v="02/12/2024"/>
    <d v="2025-05-15T00:00:00"/>
    <x v="3"/>
  </r>
  <r>
    <n v="7789"/>
    <s v="Amy"/>
    <x v="49"/>
    <s v="11/24/2024"/>
    <n v="7.99"/>
    <n v="222"/>
    <s v="Drama"/>
    <n v="1"/>
    <n v="6"/>
    <b v="0"/>
    <n v="391"/>
    <n v="17"/>
    <x v="0"/>
    <x v="3"/>
    <s v="Hindi"/>
    <x v="68"/>
    <n v="3.4"/>
    <x v="1"/>
    <s v="Active"/>
    <n v="2835"/>
    <s v="Tablet"/>
    <s v="45-54"/>
    <s v="Evening"/>
    <s v="11"/>
    <s v="2024"/>
    <s v="24"/>
    <s v="24"/>
    <s v="24/11/2024"/>
    <d v="2025-05-15T00:00:00"/>
    <x v="24"/>
  </r>
  <r>
    <n v="6111"/>
    <s v="Emily"/>
    <x v="215"/>
    <s v="12/13/2024"/>
    <n v="11.99"/>
    <n v="168"/>
    <s v="Romance"/>
    <n v="1"/>
    <n v="2"/>
    <b v="0"/>
    <n v="247"/>
    <n v="172"/>
    <x v="6"/>
    <x v="3"/>
    <s v="French"/>
    <x v="25"/>
    <n v="3.5"/>
    <x v="0"/>
    <s v="Active"/>
    <n v="3626"/>
    <s v="Smart TV"/>
    <s v="35-44"/>
    <s v="Evening"/>
    <s v="12"/>
    <s v="2024"/>
    <s v="13"/>
    <s v="13"/>
    <s v="13/12/2024"/>
    <d v="2025-05-15T00:00:00"/>
    <x v="0"/>
  </r>
  <r>
    <n v="4968"/>
    <s v="Alicia"/>
    <x v="43"/>
    <s v="11/26/2024"/>
    <n v="7.99"/>
    <n v="317"/>
    <s v="Comedy"/>
    <n v="5"/>
    <n v="1"/>
    <b v="0"/>
    <n v="559"/>
    <n v="113"/>
    <x v="3"/>
    <x v="2"/>
    <s v="English"/>
    <x v="92"/>
    <n v="4.5999999999999996"/>
    <x v="0"/>
    <s v="Active"/>
    <n v="1000"/>
    <s v="Laptop"/>
    <s v="55+"/>
    <s v="Evening"/>
    <s v="11"/>
    <s v="2024"/>
    <s v="26"/>
    <s v="26"/>
    <s v="26/11/2024"/>
    <d v="2025-05-15T00:00:00"/>
    <x v="29"/>
  </r>
  <r>
    <n v="2739"/>
    <s v="Margaret"/>
    <x v="213"/>
    <s v="11/20/2024"/>
    <n v="15.99"/>
    <n v="285"/>
    <s v="Documentary"/>
    <n v="1"/>
    <n v="3"/>
    <b v="0"/>
    <n v="706"/>
    <n v="22"/>
    <x v="2"/>
    <x v="0"/>
    <s v="Mandarin"/>
    <x v="69"/>
    <n v="3.4"/>
    <x v="1"/>
    <s v="Active"/>
    <n v="368"/>
    <s v="Desktop"/>
    <s v="25-34"/>
    <s v="Late Night"/>
    <s v="11"/>
    <s v="2024"/>
    <s v="20"/>
    <s v="20"/>
    <s v="20/11/2024"/>
    <d v="2025-05-15T00:00:00"/>
    <x v="8"/>
  </r>
  <r>
    <n v="6974"/>
    <s v="Linda"/>
    <x v="216"/>
    <s v="11/28/2024"/>
    <n v="11.99"/>
    <n v="420"/>
    <s v="Comedy"/>
    <n v="1"/>
    <n v="2"/>
    <b v="0"/>
    <n v="1000"/>
    <n v="159"/>
    <x v="3"/>
    <x v="3"/>
    <s v="German"/>
    <x v="46"/>
    <n v="4.8"/>
    <x v="0"/>
    <s v="Active"/>
    <n v="2229"/>
    <s v="Smart TV"/>
    <s v="25-34"/>
    <s v="Morning"/>
    <s v="11"/>
    <s v="2024"/>
    <s v="28"/>
    <s v="28"/>
    <s v="28/11/2024"/>
    <d v="2025-05-15T00:00:00"/>
    <x v="14"/>
  </r>
  <r>
    <n v="1784"/>
    <s v="Sarah"/>
    <x v="176"/>
    <s v="12/16/2024"/>
    <n v="15.99"/>
    <n v="100"/>
    <s v="Drama"/>
    <n v="5"/>
    <n v="1"/>
    <b v="1"/>
    <n v="586"/>
    <n v="32"/>
    <x v="6"/>
    <x v="2"/>
    <s v="Hindi"/>
    <x v="90"/>
    <n v="3.6"/>
    <x v="1"/>
    <s v="Active"/>
    <n v="2643"/>
    <s v="Desktop"/>
    <s v="25-34"/>
    <s v="Afternoon"/>
    <s v="12"/>
    <s v="2024"/>
    <s v="16"/>
    <s v="16"/>
    <s v="16/12/2024"/>
    <d v="2025-05-15T00:00:00"/>
    <x v="17"/>
  </r>
  <r>
    <n v="8077"/>
    <s v="Megan"/>
    <x v="217"/>
    <s v="12/18/2024"/>
    <n v="11.99"/>
    <n v="426"/>
    <s v="Documentary"/>
    <n v="4"/>
    <n v="6"/>
    <b v="0"/>
    <n v="450"/>
    <n v="92"/>
    <x v="5"/>
    <x v="1"/>
    <s v="Hindi"/>
    <x v="5"/>
    <n v="4.0999999999999996"/>
    <x v="0"/>
    <s v="Active"/>
    <n v="2647"/>
    <s v="Smartphone"/>
    <s v="25-34"/>
    <s v="Morning"/>
    <s v="12"/>
    <s v="2024"/>
    <s v="18"/>
    <s v="18"/>
    <s v="18/12/2024"/>
    <d v="2025-05-15T00:00:00"/>
    <x v="13"/>
  </r>
  <r>
    <n v="2727"/>
    <s v="Renee"/>
    <x v="218"/>
    <s v="12/8/2024"/>
    <n v="7.99"/>
    <n v="263"/>
    <s v="Romance"/>
    <n v="1"/>
    <n v="4"/>
    <b v="1"/>
    <n v="468"/>
    <n v="95"/>
    <x v="3"/>
    <x v="1"/>
    <s v="English"/>
    <x v="62"/>
    <n v="3.5"/>
    <x v="0"/>
    <s v="Active"/>
    <n v="4497"/>
    <s v="Tablet"/>
    <s v="25-34"/>
    <s v="Evening"/>
    <s v="12"/>
    <s v="2024"/>
    <s v="8/"/>
    <s v="8"/>
    <s v="08/12/2024"/>
    <d v="2025-05-15T00:00:00"/>
    <x v="23"/>
  </r>
  <r>
    <n v="7661"/>
    <s v="Wayne"/>
    <x v="75"/>
    <s v="12/14/2024"/>
    <n v="11.99"/>
    <n v="162"/>
    <s v="Action"/>
    <n v="1"/>
    <n v="1"/>
    <b v="0"/>
    <n v="370"/>
    <n v="130"/>
    <x v="0"/>
    <x v="1"/>
    <s v="Hindi"/>
    <x v="77"/>
    <n v="4.0999999999999996"/>
    <x v="1"/>
    <s v="Active"/>
    <n v="1121"/>
    <s v="Smart TV"/>
    <s v="45-54"/>
    <s v="Afternoon"/>
    <s v="12"/>
    <s v="2024"/>
    <s v="14"/>
    <s v="14"/>
    <s v="14/12/2024"/>
    <d v="2025-05-15T00:00:00"/>
    <x v="2"/>
  </r>
  <r>
    <n v="5083"/>
    <s v="Lisa"/>
    <x v="59"/>
    <s v="11/23/2024"/>
    <n v="15.99"/>
    <n v="19"/>
    <s v="Romance"/>
    <n v="3"/>
    <n v="2"/>
    <b v="1"/>
    <n v="781"/>
    <n v="179"/>
    <x v="1"/>
    <x v="1"/>
    <s v="German"/>
    <x v="39"/>
    <n v="4.3"/>
    <x v="0"/>
    <s v="Active"/>
    <n v="1525"/>
    <s v="Laptop"/>
    <s v="45-54"/>
    <s v="Evening"/>
    <s v="11"/>
    <s v="2024"/>
    <s v="23"/>
    <s v="23"/>
    <s v="23/11/2024"/>
    <d v="2025-05-15T00:00:00"/>
    <x v="16"/>
  </r>
  <r>
    <n v="7275"/>
    <s v="Rhonda"/>
    <x v="219"/>
    <s v="12/7/2024"/>
    <n v="11.99"/>
    <n v="358"/>
    <s v="Romance"/>
    <n v="5"/>
    <n v="4"/>
    <b v="1"/>
    <n v="829"/>
    <n v="62"/>
    <x v="5"/>
    <x v="0"/>
    <s v="German"/>
    <x v="15"/>
    <n v="3.4"/>
    <x v="0"/>
    <s v="Active"/>
    <n v="3488"/>
    <s v="Smart TV"/>
    <s v="55+"/>
    <s v="Late Night"/>
    <s v="12"/>
    <s v="2024"/>
    <s v="7/"/>
    <s v="7"/>
    <s v="07/12/2024"/>
    <d v="2025-05-15T00:00:00"/>
    <x v="19"/>
  </r>
  <r>
    <n v="7316"/>
    <s v="Darrell"/>
    <x v="220"/>
    <s v="12/15/2024"/>
    <n v="11.99"/>
    <n v="183"/>
    <s v="Drama"/>
    <n v="3"/>
    <n v="5"/>
    <b v="0"/>
    <n v="944"/>
    <n v="94"/>
    <x v="1"/>
    <x v="0"/>
    <s v="English"/>
    <x v="35"/>
    <n v="4.7"/>
    <x v="0"/>
    <s v="Active"/>
    <n v="3009"/>
    <s v="Smart TV"/>
    <s v="45-54"/>
    <s v="Late Night"/>
    <s v="12"/>
    <s v="2024"/>
    <s v="15"/>
    <s v="15"/>
    <s v="15/12/2024"/>
    <d v="2025-05-15T00:00:00"/>
    <x v="1"/>
  </r>
  <r>
    <n v="4497"/>
    <s v="Diana"/>
    <x v="221"/>
    <s v="12/15/2024"/>
    <n v="15.99"/>
    <n v="63"/>
    <s v="Action"/>
    <n v="4"/>
    <n v="4"/>
    <b v="0"/>
    <n v="670"/>
    <n v="72"/>
    <x v="0"/>
    <x v="0"/>
    <s v="Spanish"/>
    <x v="21"/>
    <n v="4.8"/>
    <x v="0"/>
    <s v="Active"/>
    <n v="15"/>
    <s v="Smartphone"/>
    <s v="35-44"/>
    <s v="Evening"/>
    <s v="12"/>
    <s v="2024"/>
    <s v="15"/>
    <s v="15"/>
    <s v="15/12/2024"/>
    <d v="2025-05-15T00:00:00"/>
    <x v="1"/>
  </r>
  <r>
    <n v="8685"/>
    <s v="Matthew"/>
    <x v="222"/>
    <s v="11/20/2024"/>
    <n v="11.99"/>
    <n v="446"/>
    <s v="Documentary"/>
    <n v="5"/>
    <n v="3"/>
    <b v="1"/>
    <n v="831"/>
    <n v="37"/>
    <x v="6"/>
    <x v="0"/>
    <s v="English"/>
    <x v="84"/>
    <n v="3.3"/>
    <x v="1"/>
    <s v="Active"/>
    <n v="3007"/>
    <s v="Smart TV"/>
    <s v="45-54"/>
    <s v="Evening"/>
    <s v="11"/>
    <s v="2024"/>
    <s v="20"/>
    <s v="20"/>
    <s v="20/11/2024"/>
    <d v="2025-05-15T00:00:00"/>
    <x v="8"/>
  </r>
  <r>
    <n v="8583"/>
    <s v="Brittany"/>
    <x v="160"/>
    <s v="11/27/2024"/>
    <n v="15.99"/>
    <n v="352"/>
    <s v="Sci-Fi"/>
    <n v="3"/>
    <n v="3"/>
    <b v="0"/>
    <n v="154"/>
    <n v="148"/>
    <x v="6"/>
    <x v="1"/>
    <s v="English"/>
    <x v="4"/>
    <n v="4.7"/>
    <x v="1"/>
    <s v="Active"/>
    <n v="4588"/>
    <s v="Laptop"/>
    <s v="35-44"/>
    <s v="Morning"/>
    <s v="11"/>
    <s v="2024"/>
    <s v="27"/>
    <s v="27"/>
    <s v="27/11/2024"/>
    <d v="2025-05-15T00:00:00"/>
    <x v="12"/>
  </r>
  <r>
    <n v="1062"/>
    <s v="David"/>
    <x v="34"/>
    <s v="12/13/2024"/>
    <n v="7.99"/>
    <n v="209"/>
    <s v="Sci-Fi"/>
    <n v="2"/>
    <n v="6"/>
    <b v="0"/>
    <n v="707"/>
    <n v="162"/>
    <x v="0"/>
    <x v="1"/>
    <s v="German"/>
    <x v="49"/>
    <n v="3.5"/>
    <x v="1"/>
    <s v="Active"/>
    <n v="73"/>
    <s v="Smartphone"/>
    <s v="55+"/>
    <s v="Late Night"/>
    <s v="12"/>
    <s v="2024"/>
    <s v="13"/>
    <s v="13"/>
    <s v="13/12/2024"/>
    <d v="2025-05-15T00:00:00"/>
    <x v="0"/>
  </r>
  <r>
    <n v="2593"/>
    <s v="Stephanie"/>
    <x v="102"/>
    <s v="12/11/2024"/>
    <n v="7.99"/>
    <n v="311"/>
    <s v="Horror"/>
    <n v="5"/>
    <n v="6"/>
    <b v="0"/>
    <n v="587"/>
    <n v="140"/>
    <x v="3"/>
    <x v="0"/>
    <s v="Mandarin"/>
    <x v="80"/>
    <n v="3.6"/>
    <x v="1"/>
    <s v="Active"/>
    <n v="4635"/>
    <s v="Smartphone"/>
    <s v="18-24"/>
    <s v="Afternoon"/>
    <s v="12"/>
    <s v="2024"/>
    <s v="11"/>
    <s v="11"/>
    <s v="11/12/2024"/>
    <d v="2025-05-15T00:00:00"/>
    <x v="11"/>
  </r>
  <r>
    <n v="3951"/>
    <s v="Christina"/>
    <x v="223"/>
    <s v="12/6/2024"/>
    <n v="11.99"/>
    <n v="293"/>
    <s v="Sci-Fi"/>
    <n v="3"/>
    <n v="6"/>
    <b v="1"/>
    <n v="158"/>
    <n v="119"/>
    <x v="3"/>
    <x v="2"/>
    <s v="Spanish"/>
    <x v="22"/>
    <n v="3.7"/>
    <x v="0"/>
    <s v="Active"/>
    <n v="1882"/>
    <s v="Tablet"/>
    <s v="45-54"/>
    <s v="Late Night"/>
    <s v="12"/>
    <s v="2024"/>
    <s v="6/"/>
    <s v="6"/>
    <s v="06/12/2024"/>
    <d v="2025-05-15T00:00:00"/>
    <x v="27"/>
  </r>
  <r>
    <n v="8580"/>
    <s v="Darlene"/>
    <x v="224"/>
    <s v="12/10/2024"/>
    <n v="15.99"/>
    <n v="119"/>
    <s v="Romance"/>
    <n v="4"/>
    <n v="2"/>
    <b v="0"/>
    <n v="936"/>
    <n v="188"/>
    <x v="0"/>
    <x v="3"/>
    <s v="Mandarin"/>
    <x v="76"/>
    <n v="4.0999999999999996"/>
    <x v="1"/>
    <s v="Active"/>
    <n v="1690"/>
    <s v="Desktop"/>
    <s v="25-34"/>
    <s v="Afternoon"/>
    <s v="12"/>
    <s v="2024"/>
    <s v="10"/>
    <s v="10"/>
    <s v="10/12/2024"/>
    <d v="2025-05-15T00:00:00"/>
    <x v="5"/>
  </r>
  <r>
    <n v="4372"/>
    <s v="Michael"/>
    <x v="225"/>
    <s v="12/5/2024"/>
    <n v="15.99"/>
    <n v="329"/>
    <s v="Sci-Fi"/>
    <n v="2"/>
    <n v="1"/>
    <b v="0"/>
    <n v="670"/>
    <n v="94"/>
    <x v="2"/>
    <x v="0"/>
    <s v="Hindi"/>
    <x v="47"/>
    <n v="3"/>
    <x v="0"/>
    <s v="Active"/>
    <n v="2572"/>
    <s v="Laptop"/>
    <s v="35-44"/>
    <s v="Morning"/>
    <s v="12"/>
    <s v="2024"/>
    <s v="5/"/>
    <s v="5"/>
    <s v="05/12/2024"/>
    <d v="2025-05-15T00:00:00"/>
    <x v="21"/>
  </r>
  <r>
    <n v="4463"/>
    <s v="Janet"/>
    <x v="226"/>
    <s v="11/24/2024"/>
    <n v="15.99"/>
    <n v="141"/>
    <s v="Horror"/>
    <n v="5"/>
    <n v="5"/>
    <b v="1"/>
    <n v="636"/>
    <n v="186"/>
    <x v="2"/>
    <x v="2"/>
    <s v="Mandarin"/>
    <x v="49"/>
    <n v="3.6"/>
    <x v="0"/>
    <s v="Active"/>
    <n v="3865"/>
    <s v="Laptop"/>
    <s v="18-24"/>
    <s v="Late Night"/>
    <s v="11"/>
    <s v="2024"/>
    <s v="24"/>
    <s v="24"/>
    <s v="24/11/2024"/>
    <d v="2025-05-15T00:00:00"/>
    <x v="24"/>
  </r>
  <r>
    <n v="7498"/>
    <s v="Ethan"/>
    <x v="227"/>
    <s v="11/24/2024"/>
    <n v="11.99"/>
    <n v="15"/>
    <s v="Documentary"/>
    <n v="1"/>
    <n v="3"/>
    <b v="1"/>
    <n v="700"/>
    <n v="64"/>
    <x v="4"/>
    <x v="3"/>
    <s v="Spanish"/>
    <x v="93"/>
    <n v="4.7"/>
    <x v="0"/>
    <s v="Active"/>
    <n v="380"/>
    <s v="Laptop"/>
    <s v="25-34"/>
    <s v="Late Night"/>
    <s v="11"/>
    <s v="2024"/>
    <s v="24"/>
    <s v="24"/>
    <s v="24/11/2024"/>
    <d v="2025-05-15T00:00:00"/>
    <x v="24"/>
  </r>
  <r>
    <n v="9618"/>
    <s v="Jesse"/>
    <x v="228"/>
    <s v="11/30/2024"/>
    <n v="11.99"/>
    <n v="30"/>
    <s v="Comedy"/>
    <n v="5"/>
    <n v="4"/>
    <b v="1"/>
    <n v="310"/>
    <n v="162"/>
    <x v="4"/>
    <x v="1"/>
    <s v="German"/>
    <x v="55"/>
    <n v="3.1"/>
    <x v="1"/>
    <s v="Active"/>
    <n v="3566"/>
    <s v="Smart TV"/>
    <s v="25-34"/>
    <s v="Evening"/>
    <s v="11"/>
    <s v="2024"/>
    <s v="30"/>
    <s v="30"/>
    <s v="30/11/2024"/>
    <d v="2025-05-15T00:00:00"/>
    <x v="10"/>
  </r>
  <r>
    <n v="1813"/>
    <s v="Phyllis"/>
    <x v="229"/>
    <s v="11/29/2024"/>
    <n v="11.99"/>
    <n v="145"/>
    <s v="Horror"/>
    <n v="2"/>
    <n v="4"/>
    <b v="0"/>
    <n v="237"/>
    <n v="32"/>
    <x v="4"/>
    <x v="3"/>
    <s v="French"/>
    <x v="4"/>
    <n v="4.8"/>
    <x v="0"/>
    <s v="Active"/>
    <n v="1835"/>
    <s v="Desktop"/>
    <s v="45-54"/>
    <s v="Morning"/>
    <s v="11"/>
    <s v="2024"/>
    <s v="29"/>
    <s v="29"/>
    <s v="29/11/2024"/>
    <d v="2025-05-15T00:00:00"/>
    <x v="26"/>
  </r>
  <r>
    <n v="3009"/>
    <s v="Joel"/>
    <x v="230"/>
    <s v="12/13/2024"/>
    <n v="15.99"/>
    <n v="250"/>
    <s v="Documentary"/>
    <n v="4"/>
    <n v="3"/>
    <b v="0"/>
    <n v="774"/>
    <n v="88"/>
    <x v="4"/>
    <x v="1"/>
    <s v="Mandarin"/>
    <x v="61"/>
    <n v="3.3"/>
    <x v="0"/>
    <s v="Active"/>
    <n v="1882"/>
    <s v="Desktop"/>
    <s v="18-24"/>
    <s v="Morning"/>
    <s v="12"/>
    <s v="2024"/>
    <s v="13"/>
    <s v="13"/>
    <s v="13/12/2024"/>
    <d v="2025-05-15T00:00:00"/>
    <x v="0"/>
  </r>
  <r>
    <n v="8210"/>
    <s v="Cynthia"/>
    <x v="231"/>
    <s v="11/22/2024"/>
    <n v="15.99"/>
    <n v="243"/>
    <s v="Horror"/>
    <n v="2"/>
    <n v="6"/>
    <b v="1"/>
    <n v="532"/>
    <n v="110"/>
    <x v="5"/>
    <x v="0"/>
    <s v="Spanish"/>
    <x v="59"/>
    <n v="4.7"/>
    <x v="0"/>
    <s v="Active"/>
    <n v="525"/>
    <s v="Smartphone"/>
    <s v="45-54"/>
    <s v="Afternoon"/>
    <s v="11"/>
    <s v="2024"/>
    <s v="22"/>
    <s v="22"/>
    <s v="22/11/2024"/>
    <d v="2025-05-15T00:00:00"/>
    <x v="7"/>
  </r>
  <r>
    <n v="8439"/>
    <s v="Craig"/>
    <x v="232"/>
    <s v="11/21/2024"/>
    <n v="11.99"/>
    <n v="392"/>
    <s v="Horror"/>
    <n v="4"/>
    <n v="1"/>
    <b v="1"/>
    <n v="813"/>
    <n v="2"/>
    <x v="2"/>
    <x v="3"/>
    <s v="English"/>
    <x v="10"/>
    <n v="3"/>
    <x v="1"/>
    <s v="Active"/>
    <n v="1025"/>
    <s v="Desktop"/>
    <s v="18-24"/>
    <s v="Afternoon"/>
    <s v="11"/>
    <s v="2024"/>
    <s v="21"/>
    <s v="21"/>
    <s v="21/11/2024"/>
    <d v="2025-05-15T00:00:00"/>
    <x v="18"/>
  </r>
  <r>
    <n v="8310"/>
    <s v="Eric"/>
    <x v="233"/>
    <s v="12/11/2024"/>
    <n v="11.99"/>
    <n v="389"/>
    <s v="Drama"/>
    <n v="5"/>
    <n v="4"/>
    <b v="0"/>
    <n v="727"/>
    <n v="26"/>
    <x v="5"/>
    <x v="0"/>
    <s v="English"/>
    <x v="79"/>
    <n v="3.4"/>
    <x v="0"/>
    <s v="Active"/>
    <n v="2508"/>
    <s v="Smartphone"/>
    <s v="45-54"/>
    <s v="Afternoon"/>
    <s v="12"/>
    <s v="2024"/>
    <s v="11"/>
    <s v="11"/>
    <s v="11/12/2024"/>
    <d v="2025-05-15T00:00:00"/>
    <x v="11"/>
  </r>
  <r>
    <n v="6369"/>
    <s v="Jessica"/>
    <x v="234"/>
    <s v="11/27/2024"/>
    <n v="7.99"/>
    <n v="414"/>
    <s v="Horror"/>
    <n v="4"/>
    <n v="6"/>
    <b v="1"/>
    <n v="271"/>
    <n v="51"/>
    <x v="3"/>
    <x v="0"/>
    <s v="German"/>
    <x v="39"/>
    <n v="4.3"/>
    <x v="0"/>
    <s v="Active"/>
    <n v="1546"/>
    <s v="Desktop"/>
    <s v="25-34"/>
    <s v="Evening"/>
    <s v="11"/>
    <s v="2024"/>
    <s v="27"/>
    <s v="27"/>
    <s v="27/11/2024"/>
    <d v="2025-05-15T00:00:00"/>
    <x v="12"/>
  </r>
  <r>
    <n v="5721"/>
    <s v="Jordan"/>
    <x v="176"/>
    <s v="12/12/2024"/>
    <n v="15.99"/>
    <n v="415"/>
    <s v="Documentary"/>
    <n v="2"/>
    <n v="1"/>
    <b v="0"/>
    <n v="958"/>
    <n v="192"/>
    <x v="0"/>
    <x v="2"/>
    <s v="German"/>
    <x v="46"/>
    <n v="4.8"/>
    <x v="1"/>
    <s v="Active"/>
    <n v="1955"/>
    <s v="Tablet"/>
    <s v="35-44"/>
    <s v="Afternoon"/>
    <s v="12"/>
    <s v="2024"/>
    <s v="12"/>
    <s v="12"/>
    <s v="12/12/2024"/>
    <d v="2025-05-15T00:00:00"/>
    <x v="20"/>
  </r>
  <r>
    <n v="4204"/>
    <s v="Scott"/>
    <x v="196"/>
    <s v="12/14/2024"/>
    <n v="11.99"/>
    <n v="494"/>
    <s v="Horror"/>
    <n v="5"/>
    <n v="6"/>
    <b v="1"/>
    <n v="202"/>
    <n v="163"/>
    <x v="2"/>
    <x v="1"/>
    <s v="Spanish"/>
    <x v="47"/>
    <n v="4"/>
    <x v="1"/>
    <s v="Active"/>
    <n v="4889"/>
    <s v="Tablet"/>
    <s v="35-44"/>
    <s v="Morning"/>
    <s v="12"/>
    <s v="2024"/>
    <s v="14"/>
    <s v="14"/>
    <s v="14/12/2024"/>
    <d v="2025-05-15T00:00:00"/>
    <x v="2"/>
  </r>
  <r>
    <n v="5666"/>
    <s v="Christopher"/>
    <x v="235"/>
    <s v="11/20/2024"/>
    <n v="7.99"/>
    <n v="109"/>
    <s v="Drama"/>
    <n v="4"/>
    <n v="4"/>
    <b v="1"/>
    <n v="899"/>
    <n v="11"/>
    <x v="2"/>
    <x v="2"/>
    <s v="German"/>
    <x v="40"/>
    <n v="4.3"/>
    <x v="0"/>
    <s v="Active"/>
    <n v="1185"/>
    <s v="Laptop"/>
    <s v="18-24"/>
    <s v="Late Night"/>
    <s v="11"/>
    <s v="2024"/>
    <s v="20"/>
    <s v="20"/>
    <s v="20/11/2024"/>
    <d v="2025-05-15T00:00:00"/>
    <x v="8"/>
  </r>
  <r>
    <n v="5943"/>
    <s v="Victoria"/>
    <x v="81"/>
    <s v="12/7/2024"/>
    <n v="7.99"/>
    <n v="200"/>
    <s v="Romance"/>
    <n v="1"/>
    <n v="2"/>
    <b v="0"/>
    <n v="465"/>
    <n v="35"/>
    <x v="3"/>
    <x v="3"/>
    <s v="Mandarin"/>
    <x v="94"/>
    <n v="4.7"/>
    <x v="1"/>
    <s v="Active"/>
    <n v="3040"/>
    <s v="Desktop"/>
    <s v="55+"/>
    <s v="Evening"/>
    <s v="12"/>
    <s v="2024"/>
    <s v="7/"/>
    <s v="7"/>
    <s v="07/12/2024"/>
    <d v="2025-05-15T00:00:00"/>
    <x v="19"/>
  </r>
  <r>
    <n v="3202"/>
    <s v="Mary"/>
    <x v="156"/>
    <s v="12/4/2024"/>
    <n v="11.99"/>
    <n v="134"/>
    <s v="Sci-Fi"/>
    <n v="4"/>
    <n v="1"/>
    <b v="1"/>
    <n v="459"/>
    <n v="105"/>
    <x v="2"/>
    <x v="3"/>
    <s v="German"/>
    <x v="20"/>
    <n v="3.7"/>
    <x v="1"/>
    <s v="Active"/>
    <n v="4729"/>
    <s v="Smartphone"/>
    <s v="45-54"/>
    <s v="Afternoon"/>
    <s v="12"/>
    <s v="2024"/>
    <s v="4/"/>
    <s v="4"/>
    <s v="04/12/2024"/>
    <d v="2025-05-15T00:00:00"/>
    <x v="22"/>
  </r>
  <r>
    <n v="4512"/>
    <s v="Jacob"/>
    <x v="236"/>
    <s v="11/30/2024"/>
    <n v="11.99"/>
    <n v="250"/>
    <s v="Documentary"/>
    <n v="5"/>
    <n v="2"/>
    <b v="0"/>
    <n v="611"/>
    <n v="170"/>
    <x v="2"/>
    <x v="2"/>
    <s v="English"/>
    <x v="5"/>
    <n v="3.9"/>
    <x v="0"/>
    <s v="Active"/>
    <n v="4193"/>
    <s v="Smartphone"/>
    <s v="25-34"/>
    <s v="Evening"/>
    <s v="11"/>
    <s v="2024"/>
    <s v="30"/>
    <s v="30"/>
    <s v="30/11/2024"/>
    <d v="2025-05-15T00:00:00"/>
    <x v="10"/>
  </r>
  <r>
    <n v="2075"/>
    <s v="Ann"/>
    <x v="237"/>
    <s v="12/9/2024"/>
    <n v="7.99"/>
    <n v="305"/>
    <s v="Drama"/>
    <n v="2"/>
    <n v="3"/>
    <b v="1"/>
    <n v="49"/>
    <n v="146"/>
    <x v="0"/>
    <x v="1"/>
    <s v="Mandarin"/>
    <x v="60"/>
    <n v="4.5999999999999996"/>
    <x v="0"/>
    <s v="Active"/>
    <n v="4626"/>
    <s v="Smart TV"/>
    <s v="55+"/>
    <s v="Morning"/>
    <s v="12"/>
    <s v="2024"/>
    <s v="9/"/>
    <s v="9"/>
    <s v="09/12/2024"/>
    <d v="2025-05-15T00:00:00"/>
    <x v="28"/>
  </r>
  <r>
    <n v="4057"/>
    <s v="Rachel"/>
    <x v="238"/>
    <s v="11/28/2024"/>
    <n v="15.99"/>
    <n v="256"/>
    <s v="Comedy"/>
    <n v="5"/>
    <n v="3"/>
    <b v="0"/>
    <n v="929"/>
    <n v="89"/>
    <x v="1"/>
    <x v="0"/>
    <s v="Spanish"/>
    <x v="83"/>
    <n v="3.3"/>
    <x v="0"/>
    <s v="Active"/>
    <n v="60"/>
    <s v="Smartphone"/>
    <s v="55+"/>
    <s v="Morning"/>
    <s v="11"/>
    <s v="2024"/>
    <s v="28"/>
    <s v="28"/>
    <s v="28/11/2024"/>
    <d v="2025-05-15T00:00:00"/>
    <x v="14"/>
  </r>
  <r>
    <n v="5537"/>
    <s v="Justin"/>
    <x v="194"/>
    <s v="11/19/2024"/>
    <n v="11.99"/>
    <n v="214"/>
    <s v="Documentary"/>
    <n v="1"/>
    <n v="3"/>
    <b v="0"/>
    <n v="39"/>
    <n v="89"/>
    <x v="1"/>
    <x v="1"/>
    <s v="Hindi"/>
    <x v="86"/>
    <n v="3.5"/>
    <x v="1"/>
    <s v="Active"/>
    <n v="2597"/>
    <s v="Tablet"/>
    <s v="45-54"/>
    <s v="Morning"/>
    <s v="11"/>
    <s v="2024"/>
    <s v="19"/>
    <s v="19"/>
    <s v="19/11/2024"/>
    <d v="2025-05-15T00:00:00"/>
    <x v="4"/>
  </r>
  <r>
    <n v="9520"/>
    <s v="Tina"/>
    <x v="239"/>
    <s v="12/1/2024"/>
    <n v="11.99"/>
    <n v="272"/>
    <s v="Romance"/>
    <n v="1"/>
    <n v="2"/>
    <b v="0"/>
    <n v="520"/>
    <n v="170"/>
    <x v="5"/>
    <x v="0"/>
    <s v="German"/>
    <x v="90"/>
    <n v="5"/>
    <x v="0"/>
    <s v="Active"/>
    <n v="260"/>
    <s v="Tablet"/>
    <s v="55+"/>
    <s v="Morning"/>
    <s v="12"/>
    <s v="2024"/>
    <s v="1/"/>
    <s v="1"/>
    <s v="01/12/2024"/>
    <d v="2025-05-15T00:00:00"/>
    <x v="15"/>
  </r>
  <r>
    <n v="1081"/>
    <s v="Vincent"/>
    <x v="240"/>
    <s v="11/29/2024"/>
    <n v="15.99"/>
    <n v="144"/>
    <s v="Drama"/>
    <n v="3"/>
    <n v="4"/>
    <b v="0"/>
    <n v="501"/>
    <n v="64"/>
    <x v="1"/>
    <x v="1"/>
    <s v="English"/>
    <x v="25"/>
    <n v="3.3"/>
    <x v="0"/>
    <s v="Active"/>
    <n v="1544"/>
    <s v="Tablet"/>
    <s v="35-44"/>
    <s v="Late Night"/>
    <s v="11"/>
    <s v="2024"/>
    <s v="29"/>
    <s v="29"/>
    <s v="29/11/2024"/>
    <d v="2025-05-15T00:00:00"/>
    <x v="26"/>
  </r>
  <r>
    <n v="7621"/>
    <s v="Tina"/>
    <x v="69"/>
    <s v="12/6/2024"/>
    <n v="7.99"/>
    <n v="381"/>
    <s v="Drama"/>
    <n v="5"/>
    <n v="6"/>
    <b v="0"/>
    <n v="593"/>
    <n v="46"/>
    <x v="4"/>
    <x v="1"/>
    <s v="English"/>
    <x v="95"/>
    <n v="4.5999999999999996"/>
    <x v="1"/>
    <s v="Active"/>
    <n v="4528"/>
    <s v="Tablet"/>
    <s v="55+"/>
    <s v="Evening"/>
    <s v="12"/>
    <s v="2024"/>
    <s v="6/"/>
    <s v="6"/>
    <s v="06/12/2024"/>
    <d v="2025-05-15T00:00:00"/>
    <x v="27"/>
  </r>
  <r>
    <n v="4558"/>
    <s v="Leah"/>
    <x v="225"/>
    <s v="11/20/2024"/>
    <n v="11.99"/>
    <n v="292"/>
    <s v="Drama"/>
    <n v="4"/>
    <n v="2"/>
    <b v="1"/>
    <n v="109"/>
    <n v="68"/>
    <x v="5"/>
    <x v="2"/>
    <s v="English"/>
    <x v="49"/>
    <n v="4.3"/>
    <x v="0"/>
    <s v="Active"/>
    <n v="1127"/>
    <s v="Laptop"/>
    <s v="55+"/>
    <s v="Evening"/>
    <s v="11"/>
    <s v="2024"/>
    <s v="20"/>
    <s v="20"/>
    <s v="20/11/2024"/>
    <d v="2025-05-15T00:00:00"/>
    <x v="8"/>
  </r>
  <r>
    <n v="6628"/>
    <s v="Richard"/>
    <x v="10"/>
    <s v="12/15/2024"/>
    <n v="11.99"/>
    <n v="358"/>
    <s v="Romance"/>
    <n v="4"/>
    <n v="3"/>
    <b v="0"/>
    <n v="472"/>
    <n v="65"/>
    <x v="3"/>
    <x v="1"/>
    <s v="Spanish"/>
    <x v="92"/>
    <n v="4"/>
    <x v="0"/>
    <s v="Active"/>
    <n v="4542"/>
    <s v="Smartphone"/>
    <s v="45-54"/>
    <s v="Evening"/>
    <s v="12"/>
    <s v="2024"/>
    <s v="15"/>
    <s v="15"/>
    <s v="15/12/2024"/>
    <d v="2025-05-15T00:00:00"/>
    <x v="1"/>
  </r>
  <r>
    <n v="7643"/>
    <s v="Cindy"/>
    <x v="241"/>
    <s v="12/3/2024"/>
    <n v="15.99"/>
    <n v="426"/>
    <s v="Sci-Fi"/>
    <n v="1"/>
    <n v="6"/>
    <b v="1"/>
    <n v="229"/>
    <n v="120"/>
    <x v="0"/>
    <x v="0"/>
    <s v="French"/>
    <x v="11"/>
    <n v="3.3"/>
    <x v="1"/>
    <s v="Active"/>
    <n v="1436"/>
    <s v="Smartphone"/>
    <s v="55+"/>
    <s v="Morning"/>
    <s v="12"/>
    <s v="2024"/>
    <s v="3/"/>
    <s v="3"/>
    <s v="03/12/2024"/>
    <d v="2025-05-15T00:00:00"/>
    <x v="25"/>
  </r>
  <r>
    <n v="4709"/>
    <s v="Gary"/>
    <x v="23"/>
    <s v="11/24/2024"/>
    <n v="11.99"/>
    <n v="474"/>
    <s v="Comedy"/>
    <n v="5"/>
    <n v="1"/>
    <b v="0"/>
    <n v="487"/>
    <n v="107"/>
    <x v="4"/>
    <x v="1"/>
    <s v="German"/>
    <x v="29"/>
    <n v="4"/>
    <x v="0"/>
    <s v="Active"/>
    <n v="4438"/>
    <s v="Desktop"/>
    <s v="45-54"/>
    <s v="Late Night"/>
    <s v="11"/>
    <s v="2024"/>
    <s v="24"/>
    <s v="24"/>
    <s v="24/11/2024"/>
    <d v="2025-05-15T00:00:00"/>
    <x v="24"/>
  </r>
  <r>
    <n v="8408"/>
    <s v="Emily"/>
    <x v="242"/>
    <s v="12/12/2024"/>
    <n v="7.99"/>
    <n v="286"/>
    <s v="Documentary"/>
    <n v="2"/>
    <n v="5"/>
    <b v="1"/>
    <n v="543"/>
    <n v="16"/>
    <x v="0"/>
    <x v="2"/>
    <s v="Mandarin"/>
    <x v="39"/>
    <n v="3.7"/>
    <x v="1"/>
    <s v="Active"/>
    <n v="3130"/>
    <s v="Smartphone"/>
    <s v="35-44"/>
    <s v="Afternoon"/>
    <s v="12"/>
    <s v="2024"/>
    <s v="12"/>
    <s v="12"/>
    <s v="12/12/2024"/>
    <d v="2025-05-15T00:00:00"/>
    <x v="20"/>
  </r>
  <r>
    <n v="3530"/>
    <s v="Lindsey"/>
    <x v="243"/>
    <s v="12/6/2024"/>
    <n v="15.99"/>
    <n v="498"/>
    <s v="Drama"/>
    <n v="5"/>
    <n v="6"/>
    <b v="0"/>
    <n v="105"/>
    <n v="35"/>
    <x v="3"/>
    <x v="1"/>
    <s v="English"/>
    <x v="65"/>
    <n v="3.9"/>
    <x v="1"/>
    <s v="Active"/>
    <n v="3379"/>
    <s v="Desktop"/>
    <s v="25-34"/>
    <s v="Late Night"/>
    <s v="12"/>
    <s v="2024"/>
    <s v="6/"/>
    <s v="6"/>
    <s v="06/12/2024"/>
    <d v="2025-05-15T00:00:00"/>
    <x v="27"/>
  </r>
  <r>
    <n v="3779"/>
    <s v="Brandon"/>
    <x v="229"/>
    <s v="12/15/2024"/>
    <n v="11.99"/>
    <n v="32"/>
    <s v="Drama"/>
    <n v="2"/>
    <n v="4"/>
    <b v="0"/>
    <n v="334"/>
    <n v="151"/>
    <x v="2"/>
    <x v="3"/>
    <s v="Spanish"/>
    <x v="51"/>
    <n v="3.4"/>
    <x v="0"/>
    <s v="Active"/>
    <n v="3696"/>
    <s v="Tablet"/>
    <s v="25-34"/>
    <s v="Evening"/>
    <s v="12"/>
    <s v="2024"/>
    <s v="15"/>
    <s v="15"/>
    <s v="15/12/2024"/>
    <d v="2025-05-15T00:00:00"/>
    <x v="1"/>
  </r>
  <r>
    <n v="8564"/>
    <s v="Lynn"/>
    <x v="244"/>
    <s v="12/1/2024"/>
    <n v="7.99"/>
    <n v="84"/>
    <s v="Romance"/>
    <n v="1"/>
    <n v="2"/>
    <b v="1"/>
    <n v="871"/>
    <n v="187"/>
    <x v="0"/>
    <x v="1"/>
    <s v="Mandarin"/>
    <x v="41"/>
    <n v="4.5"/>
    <x v="1"/>
    <s v="Active"/>
    <n v="2416"/>
    <s v="Smartphone"/>
    <s v="45-54"/>
    <s v="Late Night"/>
    <s v="12"/>
    <s v="2024"/>
    <s v="1/"/>
    <s v="1"/>
    <s v="01/12/2024"/>
    <d v="2025-05-15T00:00:00"/>
    <x v="15"/>
  </r>
  <r>
    <n v="8731"/>
    <s v="Jonathan"/>
    <x v="74"/>
    <s v="12/2/2024"/>
    <n v="15.99"/>
    <n v="210"/>
    <s v="Romance"/>
    <n v="5"/>
    <n v="5"/>
    <b v="0"/>
    <n v="206"/>
    <n v="194"/>
    <x v="1"/>
    <x v="0"/>
    <s v="Hindi"/>
    <x v="12"/>
    <n v="3.9"/>
    <x v="0"/>
    <s v="Active"/>
    <n v="2856"/>
    <s v="Smartphone"/>
    <s v="45-54"/>
    <s v="Evening"/>
    <s v="12"/>
    <s v="2024"/>
    <s v="2/"/>
    <s v="2"/>
    <s v="02/12/2024"/>
    <d v="2025-05-15T00:00:00"/>
    <x v="3"/>
  </r>
  <r>
    <n v="5000"/>
    <s v="Natalie"/>
    <x v="245"/>
    <s v="11/24/2024"/>
    <n v="15.99"/>
    <n v="231"/>
    <s v="Horror"/>
    <n v="3"/>
    <n v="5"/>
    <b v="1"/>
    <n v="701"/>
    <n v="173"/>
    <x v="3"/>
    <x v="2"/>
    <s v="German"/>
    <x v="15"/>
    <n v="3.4"/>
    <x v="1"/>
    <s v="Active"/>
    <n v="4177"/>
    <s v="Smartphone"/>
    <s v="18-24"/>
    <s v="Morning"/>
    <s v="11"/>
    <s v="2024"/>
    <s v="24"/>
    <s v="24"/>
    <s v="24/11/2024"/>
    <d v="2025-05-15T00:00:00"/>
    <x v="24"/>
  </r>
  <r>
    <n v="3882"/>
    <s v="Michelle"/>
    <x v="129"/>
    <s v="12/15/2024"/>
    <n v="15.99"/>
    <n v="246"/>
    <s v="Drama"/>
    <n v="3"/>
    <n v="3"/>
    <b v="0"/>
    <n v="505"/>
    <n v="129"/>
    <x v="1"/>
    <x v="2"/>
    <s v="English"/>
    <x v="45"/>
    <n v="4.9000000000000004"/>
    <x v="0"/>
    <s v="Active"/>
    <n v="1912"/>
    <s v="Laptop"/>
    <s v="18-24"/>
    <s v="Evening"/>
    <s v="12"/>
    <s v="2024"/>
    <s v="15"/>
    <s v="15"/>
    <s v="15/12/2024"/>
    <d v="2025-05-15T00:00:00"/>
    <x v="1"/>
  </r>
  <r>
    <n v="4551"/>
    <s v="Gabriel"/>
    <x v="246"/>
    <s v="11/19/2024"/>
    <n v="11.99"/>
    <n v="174"/>
    <s v="Romance"/>
    <n v="1"/>
    <n v="6"/>
    <b v="1"/>
    <n v="239"/>
    <n v="175"/>
    <x v="0"/>
    <x v="2"/>
    <s v="English"/>
    <x v="15"/>
    <n v="3.7"/>
    <x v="0"/>
    <s v="Active"/>
    <n v="2388"/>
    <s v="Tablet"/>
    <s v="18-24"/>
    <s v="Morning"/>
    <s v="11"/>
    <s v="2024"/>
    <s v="19"/>
    <s v="19"/>
    <s v="19/11/2024"/>
    <d v="2025-05-15T00:00:00"/>
    <x v="4"/>
  </r>
  <r>
    <n v="7970"/>
    <s v="Scott"/>
    <x v="247"/>
    <s v="11/19/2024"/>
    <n v="15.99"/>
    <n v="298"/>
    <s v="Comedy"/>
    <n v="3"/>
    <n v="1"/>
    <b v="1"/>
    <n v="115"/>
    <n v="168"/>
    <x v="5"/>
    <x v="0"/>
    <s v="Hindi"/>
    <x v="21"/>
    <n v="3"/>
    <x v="0"/>
    <s v="Active"/>
    <n v="4216"/>
    <s v="Smartphone"/>
    <s v="55+"/>
    <s v="Morning"/>
    <s v="11"/>
    <s v="2024"/>
    <s v="19"/>
    <s v="19"/>
    <s v="19/11/2024"/>
    <d v="2025-05-15T00:00:00"/>
    <x v="4"/>
  </r>
  <r>
    <n v="2466"/>
    <s v="Heidi"/>
    <x v="248"/>
    <s v="12/3/2024"/>
    <n v="11.99"/>
    <n v="344"/>
    <s v="Documentary"/>
    <n v="5"/>
    <n v="2"/>
    <b v="0"/>
    <n v="142"/>
    <n v="113"/>
    <x v="0"/>
    <x v="0"/>
    <s v="German"/>
    <x v="90"/>
    <n v="4.5999999999999996"/>
    <x v="1"/>
    <s v="Active"/>
    <n v="599"/>
    <s v="Laptop"/>
    <s v="25-34"/>
    <s v="Afternoon"/>
    <s v="12"/>
    <s v="2024"/>
    <s v="3/"/>
    <s v="3"/>
    <s v="03/12/2024"/>
    <d v="2025-05-15T00:00:00"/>
    <x v="25"/>
  </r>
  <r>
    <n v="1303"/>
    <s v="Ashley"/>
    <x v="8"/>
    <s v="12/4/2024"/>
    <n v="11.99"/>
    <n v="264"/>
    <s v="Romance"/>
    <n v="2"/>
    <n v="1"/>
    <b v="1"/>
    <n v="744"/>
    <n v="33"/>
    <x v="4"/>
    <x v="3"/>
    <s v="English"/>
    <x v="94"/>
    <n v="4.9000000000000004"/>
    <x v="1"/>
    <s v="Active"/>
    <n v="804"/>
    <s v="Desktop"/>
    <s v="25-34"/>
    <s v="Evening"/>
    <s v="12"/>
    <s v="2024"/>
    <s v="4/"/>
    <s v="4"/>
    <s v="04/12/2024"/>
    <d v="2025-05-15T00:00:00"/>
    <x v="22"/>
  </r>
  <r>
    <n v="9832"/>
    <s v="Danielle"/>
    <x v="102"/>
    <s v="11/21/2024"/>
    <n v="7.99"/>
    <n v="380"/>
    <s v="Drama"/>
    <n v="2"/>
    <n v="5"/>
    <b v="1"/>
    <n v="820"/>
    <n v="17"/>
    <x v="4"/>
    <x v="0"/>
    <s v="French"/>
    <x v="67"/>
    <n v="3"/>
    <x v="0"/>
    <s v="Active"/>
    <n v="4565"/>
    <s v="Laptop"/>
    <s v="25-34"/>
    <s v="Evening"/>
    <s v="11"/>
    <s v="2024"/>
    <s v="21"/>
    <s v="21"/>
    <s v="21/11/2024"/>
    <d v="2025-05-15T00:00:00"/>
    <x v="18"/>
  </r>
  <r>
    <n v="3618"/>
    <s v="Paul"/>
    <x v="249"/>
    <s v="12/3/2024"/>
    <n v="11.99"/>
    <n v="160"/>
    <s v="Action"/>
    <n v="2"/>
    <n v="1"/>
    <b v="0"/>
    <n v="940"/>
    <n v="50"/>
    <x v="4"/>
    <x v="3"/>
    <s v="German"/>
    <x v="5"/>
    <n v="3"/>
    <x v="0"/>
    <s v="Active"/>
    <n v="1095"/>
    <s v="Desktop"/>
    <s v="55+"/>
    <s v="Late Night"/>
    <s v="12"/>
    <s v="2024"/>
    <s v="3/"/>
    <s v="3"/>
    <s v="03/12/2024"/>
    <d v="2025-05-15T00:00:00"/>
    <x v="25"/>
  </r>
  <r>
    <n v="7424"/>
    <s v="Lisa"/>
    <x v="250"/>
    <s v="12/13/2024"/>
    <n v="7.99"/>
    <n v="55"/>
    <s v="Comedy"/>
    <n v="4"/>
    <n v="6"/>
    <b v="1"/>
    <n v="135"/>
    <n v="138"/>
    <x v="5"/>
    <x v="2"/>
    <s v="French"/>
    <x v="78"/>
    <n v="3.4"/>
    <x v="0"/>
    <s v="Active"/>
    <n v="1512"/>
    <s v="Tablet"/>
    <s v="45-54"/>
    <s v="Evening"/>
    <s v="12"/>
    <s v="2024"/>
    <s v="13"/>
    <s v="13"/>
    <s v="13/12/2024"/>
    <d v="2025-05-15T00:00:00"/>
    <x v="0"/>
  </r>
  <r>
    <n v="8414"/>
    <s v="Lisa"/>
    <x v="251"/>
    <s v="11/22/2024"/>
    <n v="11.99"/>
    <n v="70"/>
    <s v="Drama"/>
    <n v="2"/>
    <n v="3"/>
    <b v="1"/>
    <n v="803"/>
    <n v="51"/>
    <x v="3"/>
    <x v="3"/>
    <s v="Mandarin"/>
    <x v="50"/>
    <n v="3.8"/>
    <x v="0"/>
    <s v="Active"/>
    <n v="1422"/>
    <s v="Laptop"/>
    <s v="55+"/>
    <s v="Afternoon"/>
    <s v="11"/>
    <s v="2024"/>
    <s v="22"/>
    <s v="22"/>
    <s v="22/11/2024"/>
    <d v="2025-05-15T00:00:00"/>
    <x v="7"/>
  </r>
  <r>
    <n v="5688"/>
    <s v="Ashley"/>
    <x v="252"/>
    <s v="11/30/2024"/>
    <n v="7.99"/>
    <n v="256"/>
    <s v="Drama"/>
    <n v="3"/>
    <n v="3"/>
    <b v="0"/>
    <n v="322"/>
    <n v="199"/>
    <x v="1"/>
    <x v="2"/>
    <s v="English"/>
    <x v="15"/>
    <n v="4.5"/>
    <x v="0"/>
    <s v="Active"/>
    <n v="147"/>
    <s v="Smartphone"/>
    <s v="45-54"/>
    <s v="Morning"/>
    <s v="11"/>
    <s v="2024"/>
    <s v="30"/>
    <s v="30"/>
    <s v="30/11/2024"/>
    <d v="2025-05-15T00:00:00"/>
    <x v="10"/>
  </r>
  <r>
    <n v="2062"/>
    <s v="Darren"/>
    <x v="85"/>
    <s v="11/24/2024"/>
    <n v="15.99"/>
    <n v="436"/>
    <s v="Documentary"/>
    <n v="5"/>
    <n v="6"/>
    <b v="1"/>
    <n v="424"/>
    <n v="111"/>
    <x v="6"/>
    <x v="2"/>
    <s v="German"/>
    <x v="61"/>
    <n v="3.5"/>
    <x v="1"/>
    <s v="Active"/>
    <n v="4317"/>
    <s v="Smart TV"/>
    <s v="45-54"/>
    <s v="Late Night"/>
    <s v="11"/>
    <s v="2024"/>
    <s v="24"/>
    <s v="24"/>
    <s v="24/11/2024"/>
    <d v="2025-05-15T00:00:00"/>
    <x v="24"/>
  </r>
  <r>
    <n v="5031"/>
    <s v="Bethany"/>
    <x v="253"/>
    <s v="11/27/2024"/>
    <n v="7.99"/>
    <n v="394"/>
    <s v="Action"/>
    <n v="2"/>
    <n v="6"/>
    <b v="1"/>
    <n v="60"/>
    <n v="159"/>
    <x v="2"/>
    <x v="0"/>
    <s v="German"/>
    <x v="82"/>
    <n v="3"/>
    <x v="1"/>
    <s v="Active"/>
    <n v="3197"/>
    <s v="Desktop"/>
    <s v="18-24"/>
    <s v="Late Night"/>
    <s v="11"/>
    <s v="2024"/>
    <s v="27"/>
    <s v="27"/>
    <s v="27/11/2024"/>
    <d v="2025-05-15T00:00:00"/>
    <x v="12"/>
  </r>
  <r>
    <n v="1162"/>
    <s v="Steven"/>
    <x v="254"/>
    <s v="11/29/2024"/>
    <n v="15.99"/>
    <n v="131"/>
    <s v="Sci-Fi"/>
    <n v="3"/>
    <n v="3"/>
    <b v="0"/>
    <n v="865"/>
    <n v="8"/>
    <x v="3"/>
    <x v="1"/>
    <s v="Spanish"/>
    <x v="18"/>
    <n v="4.5999999999999996"/>
    <x v="0"/>
    <s v="Active"/>
    <n v="1413"/>
    <s v="Smart TV"/>
    <s v="45-54"/>
    <s v="Afternoon"/>
    <s v="11"/>
    <s v="2024"/>
    <s v="29"/>
    <s v="29"/>
    <s v="29/11/2024"/>
    <d v="2025-05-15T00:00:00"/>
    <x v="26"/>
  </r>
  <r>
    <n v="6564"/>
    <s v="James"/>
    <x v="234"/>
    <s v="12/7/2024"/>
    <n v="11.99"/>
    <n v="98"/>
    <s v="Drama"/>
    <n v="5"/>
    <n v="2"/>
    <b v="1"/>
    <n v="526"/>
    <n v="144"/>
    <x v="0"/>
    <x v="1"/>
    <s v="English"/>
    <x v="95"/>
    <n v="3.9"/>
    <x v="1"/>
    <s v="Active"/>
    <n v="747"/>
    <s v="Laptop"/>
    <s v="25-34"/>
    <s v="Afternoon"/>
    <s v="12"/>
    <s v="2024"/>
    <s v="7/"/>
    <s v="7"/>
    <s v="07/12/2024"/>
    <d v="2025-05-15T00:00:00"/>
    <x v="19"/>
  </r>
  <r>
    <n v="9298"/>
    <s v="Christine"/>
    <x v="224"/>
    <s v="12/4/2024"/>
    <n v="11.99"/>
    <n v="276"/>
    <s v="Comedy"/>
    <n v="5"/>
    <n v="4"/>
    <b v="0"/>
    <n v="389"/>
    <n v="177"/>
    <x v="6"/>
    <x v="0"/>
    <s v="English"/>
    <x v="96"/>
    <n v="4.3"/>
    <x v="0"/>
    <s v="Active"/>
    <n v="1099"/>
    <s v="Tablet"/>
    <s v="55+"/>
    <s v="Evening"/>
    <s v="12"/>
    <s v="2024"/>
    <s v="4/"/>
    <s v="4"/>
    <s v="04/12/2024"/>
    <d v="2025-05-15T00:00:00"/>
    <x v="22"/>
  </r>
  <r>
    <n v="4216"/>
    <s v="Beth"/>
    <x v="255"/>
    <s v="11/19/2024"/>
    <n v="11.99"/>
    <n v="251"/>
    <s v="Action"/>
    <n v="3"/>
    <n v="3"/>
    <b v="0"/>
    <n v="922"/>
    <n v="106"/>
    <x v="4"/>
    <x v="1"/>
    <s v="Hindi"/>
    <x v="2"/>
    <n v="4.3"/>
    <x v="1"/>
    <s v="Active"/>
    <n v="585"/>
    <s v="Smartphone"/>
    <s v="25-34"/>
    <s v="Late Night"/>
    <s v="11"/>
    <s v="2024"/>
    <s v="19"/>
    <s v="19"/>
    <s v="19/11/2024"/>
    <d v="2025-05-15T00:00:00"/>
    <x v="4"/>
  </r>
  <r>
    <n v="3677"/>
    <s v="Rebecca"/>
    <x v="256"/>
    <s v="11/29/2024"/>
    <n v="7.99"/>
    <n v="233"/>
    <s v="Sci-Fi"/>
    <n v="4"/>
    <n v="2"/>
    <b v="1"/>
    <n v="485"/>
    <n v="37"/>
    <x v="1"/>
    <x v="0"/>
    <s v="Mandarin"/>
    <x v="3"/>
    <n v="3.4"/>
    <x v="1"/>
    <s v="Active"/>
    <n v="615"/>
    <s v="Smartphone"/>
    <s v="25-34"/>
    <s v="Afternoon"/>
    <s v="11"/>
    <s v="2024"/>
    <s v="29"/>
    <s v="29"/>
    <s v="29/11/2024"/>
    <d v="2025-05-15T00:00:00"/>
    <x v="26"/>
  </r>
  <r>
    <n v="8453"/>
    <s v="Eric"/>
    <x v="257"/>
    <s v="11/27/2024"/>
    <n v="11.99"/>
    <n v="136"/>
    <s v="Romance"/>
    <n v="2"/>
    <n v="5"/>
    <b v="1"/>
    <n v="112"/>
    <n v="181"/>
    <x v="3"/>
    <x v="3"/>
    <s v="Hindi"/>
    <x v="48"/>
    <n v="3.6"/>
    <x v="0"/>
    <s v="Active"/>
    <n v="2634"/>
    <s v="Laptop"/>
    <s v="18-24"/>
    <s v="Morning"/>
    <s v="11"/>
    <s v="2024"/>
    <s v="27"/>
    <s v="27"/>
    <s v="27/11/2024"/>
    <d v="2025-05-15T00:00:00"/>
    <x v="12"/>
  </r>
  <r>
    <n v="6231"/>
    <s v="Nicole"/>
    <x v="258"/>
    <s v="12/7/2024"/>
    <n v="15.99"/>
    <n v="248"/>
    <s v="Horror"/>
    <n v="1"/>
    <n v="6"/>
    <b v="0"/>
    <n v="181"/>
    <n v="13"/>
    <x v="6"/>
    <x v="2"/>
    <s v="Spanish"/>
    <x v="80"/>
    <n v="4.9000000000000004"/>
    <x v="1"/>
    <s v="Active"/>
    <n v="136"/>
    <s v="Laptop"/>
    <s v="45-54"/>
    <s v="Late Night"/>
    <s v="12"/>
    <s v="2024"/>
    <s v="7/"/>
    <s v="7"/>
    <s v="07/12/2024"/>
    <d v="2025-05-15T00:00:00"/>
    <x v="19"/>
  </r>
  <r>
    <n v="1481"/>
    <s v="Mary"/>
    <x v="128"/>
    <s v="12/1/2024"/>
    <n v="7.99"/>
    <n v="180"/>
    <s v="Documentary"/>
    <n v="3"/>
    <n v="4"/>
    <b v="0"/>
    <n v="936"/>
    <n v="166"/>
    <x v="2"/>
    <x v="1"/>
    <s v="English"/>
    <x v="5"/>
    <n v="4.9000000000000004"/>
    <x v="1"/>
    <s v="Active"/>
    <n v="4566"/>
    <s v="Smartphone"/>
    <s v="45-54"/>
    <s v="Morning"/>
    <s v="12"/>
    <s v="2024"/>
    <s v="1/"/>
    <s v="1"/>
    <s v="01/12/2024"/>
    <d v="2025-05-15T00:00:00"/>
    <x v="15"/>
  </r>
  <r>
    <n v="7400"/>
    <s v="Allen"/>
    <x v="259"/>
    <s v="12/15/2024"/>
    <n v="11.99"/>
    <n v="254"/>
    <s v="Action"/>
    <n v="4"/>
    <n v="1"/>
    <b v="1"/>
    <n v="406"/>
    <n v="47"/>
    <x v="4"/>
    <x v="1"/>
    <s v="Mandarin"/>
    <x v="78"/>
    <n v="3.6"/>
    <x v="0"/>
    <s v="Active"/>
    <n v="3281"/>
    <s v="Desktop"/>
    <s v="45-54"/>
    <s v="Late Night"/>
    <s v="12"/>
    <s v="2024"/>
    <s v="15"/>
    <s v="15"/>
    <s v="15/12/2024"/>
    <d v="2025-05-15T00:00:00"/>
    <x v="1"/>
  </r>
  <r>
    <n v="7447"/>
    <s v="Stephanie"/>
    <x v="260"/>
    <s v="11/20/2024"/>
    <n v="7.99"/>
    <n v="108"/>
    <s v="Drama"/>
    <n v="2"/>
    <n v="1"/>
    <b v="0"/>
    <n v="717"/>
    <n v="84"/>
    <x v="5"/>
    <x v="0"/>
    <s v="Hindi"/>
    <x v="45"/>
    <n v="3.9"/>
    <x v="0"/>
    <s v="Active"/>
    <n v="1559"/>
    <s v="Smart TV"/>
    <s v="35-44"/>
    <s v="Late Night"/>
    <s v="11"/>
    <s v="2024"/>
    <s v="20"/>
    <s v="20"/>
    <s v="20/11/2024"/>
    <d v="2025-05-15T00:00:00"/>
    <x v="8"/>
  </r>
  <r>
    <n v="4597"/>
    <s v="Sarah"/>
    <x v="261"/>
    <s v="12/13/2024"/>
    <n v="7.99"/>
    <n v="183"/>
    <s v="Documentary"/>
    <n v="4"/>
    <n v="5"/>
    <b v="0"/>
    <n v="833"/>
    <n v="154"/>
    <x v="6"/>
    <x v="0"/>
    <s v="German"/>
    <x v="63"/>
    <n v="3.9"/>
    <x v="0"/>
    <s v="Active"/>
    <n v="3113"/>
    <s v="Tablet"/>
    <s v="35-44"/>
    <s v="Evening"/>
    <s v="12"/>
    <s v="2024"/>
    <s v="13"/>
    <s v="13"/>
    <s v="13/12/2024"/>
    <d v="2025-05-15T00:00:00"/>
    <x v="0"/>
  </r>
  <r>
    <n v="3173"/>
    <s v="Aaron"/>
    <x v="262"/>
    <s v="12/9/2024"/>
    <n v="7.99"/>
    <n v="53"/>
    <s v="Sci-Fi"/>
    <n v="2"/>
    <n v="4"/>
    <b v="1"/>
    <n v="304"/>
    <n v="49"/>
    <x v="6"/>
    <x v="3"/>
    <s v="English"/>
    <x v="10"/>
    <n v="4.3"/>
    <x v="0"/>
    <s v="Active"/>
    <n v="3836"/>
    <s v="Desktop"/>
    <s v="25-34"/>
    <s v="Evening"/>
    <s v="12"/>
    <s v="2024"/>
    <s v="9/"/>
    <s v="9"/>
    <s v="09/12/2024"/>
    <d v="2025-05-15T00:00:00"/>
    <x v="28"/>
  </r>
  <r>
    <n v="9514"/>
    <s v="Veronica"/>
    <x v="4"/>
    <s v="12/10/2024"/>
    <n v="7.99"/>
    <n v="120"/>
    <s v="Horror"/>
    <n v="3"/>
    <n v="3"/>
    <b v="1"/>
    <n v="802"/>
    <n v="31"/>
    <x v="2"/>
    <x v="1"/>
    <s v="Hindi"/>
    <x v="88"/>
    <n v="4"/>
    <x v="1"/>
    <s v="Active"/>
    <n v="1522"/>
    <s v="Laptop"/>
    <s v="25-34"/>
    <s v="Evening"/>
    <s v="12"/>
    <s v="2024"/>
    <s v="10"/>
    <s v="10"/>
    <s v="10/12/2024"/>
    <d v="2025-05-15T00:00:00"/>
    <x v="5"/>
  </r>
  <r>
    <n v="4985"/>
    <s v="Michael"/>
    <x v="263"/>
    <s v="12/1/2024"/>
    <n v="7.99"/>
    <n v="118"/>
    <s v="Sci-Fi"/>
    <n v="5"/>
    <n v="4"/>
    <b v="0"/>
    <n v="522"/>
    <n v="160"/>
    <x v="2"/>
    <x v="3"/>
    <s v="Mandarin"/>
    <x v="43"/>
    <n v="4.0999999999999996"/>
    <x v="1"/>
    <s v="Active"/>
    <n v="1756"/>
    <s v="Desktop"/>
    <s v="18-24"/>
    <s v="Late Night"/>
    <s v="12"/>
    <s v="2024"/>
    <s v="1/"/>
    <s v="1"/>
    <s v="01/12/2024"/>
    <d v="2025-05-15T00:00:00"/>
    <x v="15"/>
  </r>
  <r>
    <n v="4486"/>
    <s v="Craig"/>
    <x v="264"/>
    <s v="12/13/2024"/>
    <n v="7.99"/>
    <n v="113"/>
    <s v="Drama"/>
    <n v="1"/>
    <n v="1"/>
    <b v="0"/>
    <n v="177"/>
    <n v="3"/>
    <x v="4"/>
    <x v="3"/>
    <s v="English"/>
    <x v="1"/>
    <n v="4.8"/>
    <x v="0"/>
    <s v="Active"/>
    <n v="1542"/>
    <s v="Desktop"/>
    <s v="55+"/>
    <s v="Late Night"/>
    <s v="12"/>
    <s v="2024"/>
    <s v="13"/>
    <s v="13"/>
    <s v="13/12/2024"/>
    <d v="2025-05-15T00:00:00"/>
    <x v="0"/>
  </r>
  <r>
    <n v="8756"/>
    <s v="Jessica"/>
    <x v="265"/>
    <s v="12/9/2024"/>
    <n v="7.99"/>
    <n v="138"/>
    <s v="Drama"/>
    <n v="3"/>
    <n v="2"/>
    <b v="1"/>
    <n v="811"/>
    <n v="37"/>
    <x v="4"/>
    <x v="1"/>
    <s v="Mandarin"/>
    <x v="58"/>
    <n v="3.6"/>
    <x v="0"/>
    <s v="Active"/>
    <n v="77"/>
    <s v="Smartphone"/>
    <s v="35-44"/>
    <s v="Evening"/>
    <s v="12"/>
    <s v="2024"/>
    <s v="9/"/>
    <s v="9"/>
    <s v="09/12/2024"/>
    <d v="2025-05-15T00:00:00"/>
    <x v="28"/>
  </r>
  <r>
    <n v="9121"/>
    <s v="Denise"/>
    <x v="157"/>
    <s v="12/12/2024"/>
    <n v="7.99"/>
    <n v="178"/>
    <s v="Horror"/>
    <n v="1"/>
    <n v="4"/>
    <b v="0"/>
    <n v="239"/>
    <n v="126"/>
    <x v="1"/>
    <x v="3"/>
    <s v="English"/>
    <x v="89"/>
    <n v="3.9"/>
    <x v="0"/>
    <s v="Active"/>
    <n v="4356"/>
    <s v="Laptop"/>
    <s v="45-54"/>
    <s v="Evening"/>
    <s v="12"/>
    <s v="2024"/>
    <s v="12"/>
    <s v="12"/>
    <s v="12/12/2024"/>
    <d v="2025-05-15T00:00:00"/>
    <x v="20"/>
  </r>
  <r>
    <n v="6471"/>
    <s v="Jennifer"/>
    <x v="266"/>
    <s v="11/25/2024"/>
    <n v="7.99"/>
    <n v="105"/>
    <s v="Comedy"/>
    <n v="4"/>
    <n v="3"/>
    <b v="1"/>
    <n v="49"/>
    <n v="71"/>
    <x v="4"/>
    <x v="2"/>
    <s v="French"/>
    <x v="39"/>
    <n v="3.6"/>
    <x v="0"/>
    <s v="Active"/>
    <n v="1989"/>
    <s v="Desktop"/>
    <s v="45-54"/>
    <s v="Afternoon"/>
    <s v="11"/>
    <s v="2024"/>
    <s v="25"/>
    <s v="25"/>
    <s v="25/11/2024"/>
    <d v="2025-05-15T00:00:00"/>
    <x v="9"/>
  </r>
  <r>
    <n v="6601"/>
    <s v="Larry"/>
    <x v="195"/>
    <s v="12/18/2024"/>
    <n v="7.99"/>
    <n v="283"/>
    <s v="Action"/>
    <n v="1"/>
    <n v="5"/>
    <b v="1"/>
    <n v="407"/>
    <n v="15"/>
    <x v="6"/>
    <x v="1"/>
    <s v="French"/>
    <x v="8"/>
    <n v="3.1"/>
    <x v="1"/>
    <s v="Active"/>
    <n v="906"/>
    <s v="Smart TV"/>
    <s v="55+"/>
    <s v="Afternoon"/>
    <s v="12"/>
    <s v="2024"/>
    <s v="18"/>
    <s v="18"/>
    <s v="18/12/2024"/>
    <d v="2025-05-15T00:00:00"/>
    <x v="13"/>
  </r>
  <r>
    <n v="4340"/>
    <s v="Makayla"/>
    <x v="267"/>
    <s v="12/7/2024"/>
    <n v="15.99"/>
    <n v="154"/>
    <s v="Sci-Fi"/>
    <n v="4"/>
    <n v="5"/>
    <b v="1"/>
    <n v="804"/>
    <n v="106"/>
    <x v="2"/>
    <x v="0"/>
    <s v="English"/>
    <x v="22"/>
    <n v="4.8"/>
    <x v="0"/>
    <s v="Active"/>
    <n v="4108"/>
    <s v="Laptop"/>
    <s v="55+"/>
    <s v="Late Night"/>
    <s v="12"/>
    <s v="2024"/>
    <s v="7/"/>
    <s v="7"/>
    <s v="07/12/2024"/>
    <d v="2025-05-15T00:00:00"/>
    <x v="19"/>
  </r>
  <r>
    <n v="5112"/>
    <s v="Juan"/>
    <x v="268"/>
    <s v="12/14/2024"/>
    <n v="15.99"/>
    <n v="240"/>
    <s v="Horror"/>
    <n v="2"/>
    <n v="6"/>
    <b v="1"/>
    <n v="564"/>
    <n v="121"/>
    <x v="0"/>
    <x v="3"/>
    <s v="Hindi"/>
    <x v="42"/>
    <n v="3.5"/>
    <x v="1"/>
    <s v="Active"/>
    <n v="333"/>
    <s v="Smart TV"/>
    <s v="25-34"/>
    <s v="Evening"/>
    <s v="12"/>
    <s v="2024"/>
    <s v="14"/>
    <s v="14"/>
    <s v="14/12/2024"/>
    <d v="2025-05-15T00:00:00"/>
    <x v="2"/>
  </r>
  <r>
    <n v="5700"/>
    <s v="Gregory"/>
    <x v="269"/>
    <s v="12/9/2024"/>
    <n v="11.99"/>
    <n v="29"/>
    <s v="Sci-Fi"/>
    <n v="1"/>
    <n v="5"/>
    <b v="1"/>
    <n v="625"/>
    <n v="165"/>
    <x v="6"/>
    <x v="2"/>
    <s v="Spanish"/>
    <x v="81"/>
    <n v="4.3"/>
    <x v="0"/>
    <s v="Active"/>
    <n v="3847"/>
    <s v="Laptop"/>
    <s v="18-24"/>
    <s v="Afternoon"/>
    <s v="12"/>
    <s v="2024"/>
    <s v="9/"/>
    <s v="9"/>
    <s v="09/12/2024"/>
    <d v="2025-05-15T00:00:00"/>
    <x v="28"/>
  </r>
  <r>
    <n v="8617"/>
    <s v="Ashley"/>
    <x v="270"/>
    <s v="12/11/2024"/>
    <n v="15.99"/>
    <n v="202"/>
    <s v="Comedy"/>
    <n v="1"/>
    <n v="2"/>
    <b v="1"/>
    <n v="260"/>
    <n v="53"/>
    <x v="4"/>
    <x v="3"/>
    <s v="English"/>
    <x v="44"/>
    <n v="3.9"/>
    <x v="1"/>
    <s v="Active"/>
    <n v="1423"/>
    <s v="Laptop"/>
    <s v="55+"/>
    <s v="Evening"/>
    <s v="12"/>
    <s v="2024"/>
    <s v="11"/>
    <s v="11"/>
    <s v="11/12/2024"/>
    <d v="2025-05-15T00:00:00"/>
    <x v="11"/>
  </r>
  <r>
    <n v="9149"/>
    <s v="Angelica"/>
    <x v="231"/>
    <s v="12/17/2024"/>
    <n v="15.99"/>
    <n v="348"/>
    <s v="Documentary"/>
    <n v="2"/>
    <n v="6"/>
    <b v="1"/>
    <n v="378"/>
    <n v="56"/>
    <x v="4"/>
    <x v="1"/>
    <s v="Spanish"/>
    <x v="87"/>
    <n v="4.5"/>
    <x v="1"/>
    <s v="Active"/>
    <n v="595"/>
    <s v="Smart TV"/>
    <s v="18-24"/>
    <s v="Afternoon"/>
    <s v="12"/>
    <s v="2024"/>
    <s v="17"/>
    <s v="17"/>
    <s v="17/12/2024"/>
    <d v="2025-05-15T00:00:00"/>
    <x v="6"/>
  </r>
  <r>
    <n v="8651"/>
    <s v="Dawn"/>
    <x v="271"/>
    <s v="11/26/2024"/>
    <n v="15.99"/>
    <n v="380"/>
    <s v="Romance"/>
    <n v="5"/>
    <n v="5"/>
    <b v="0"/>
    <n v="334"/>
    <n v="175"/>
    <x v="6"/>
    <x v="2"/>
    <s v="German"/>
    <x v="1"/>
    <n v="3.1"/>
    <x v="0"/>
    <s v="Active"/>
    <n v="4445"/>
    <s v="Tablet"/>
    <s v="55+"/>
    <s v="Late Night"/>
    <s v="11"/>
    <s v="2024"/>
    <s v="26"/>
    <s v="26"/>
    <s v="26/11/2024"/>
    <d v="2025-05-15T00:00:00"/>
    <x v="29"/>
  </r>
  <r>
    <n v="1495"/>
    <s v="Timothy"/>
    <x v="271"/>
    <s v="11/22/2024"/>
    <n v="15.99"/>
    <n v="254"/>
    <s v="Romance"/>
    <n v="3"/>
    <n v="2"/>
    <b v="0"/>
    <n v="544"/>
    <n v="89"/>
    <x v="6"/>
    <x v="1"/>
    <s v="English"/>
    <x v="28"/>
    <n v="3.1"/>
    <x v="0"/>
    <s v="Active"/>
    <n v="144"/>
    <s v="Smartphone"/>
    <s v="25-34"/>
    <s v="Late Night"/>
    <s v="11"/>
    <s v="2024"/>
    <s v="22"/>
    <s v="22"/>
    <s v="22/11/2024"/>
    <d v="2025-05-15T00:00:00"/>
    <x v="7"/>
  </r>
  <r>
    <n v="7359"/>
    <s v="Kevin"/>
    <x v="272"/>
    <s v="12/17/2024"/>
    <n v="15.99"/>
    <n v="477"/>
    <s v="Action"/>
    <n v="2"/>
    <n v="3"/>
    <b v="1"/>
    <n v="899"/>
    <n v="97"/>
    <x v="0"/>
    <x v="2"/>
    <s v="English"/>
    <x v="19"/>
    <n v="4.7"/>
    <x v="1"/>
    <s v="Active"/>
    <n v="3428"/>
    <s v="Laptop"/>
    <s v="45-54"/>
    <s v="Morning"/>
    <s v="12"/>
    <s v="2024"/>
    <s v="17"/>
    <s v="17"/>
    <s v="17/12/2024"/>
    <d v="2025-05-15T00:00:00"/>
    <x v="6"/>
  </r>
  <r>
    <n v="6525"/>
    <s v="Paul"/>
    <x v="273"/>
    <s v="11/22/2024"/>
    <n v="15.99"/>
    <n v="385"/>
    <s v="Comedy"/>
    <n v="3"/>
    <n v="1"/>
    <b v="0"/>
    <n v="807"/>
    <n v="188"/>
    <x v="0"/>
    <x v="2"/>
    <s v="French"/>
    <x v="20"/>
    <n v="3.4"/>
    <x v="0"/>
    <s v="Active"/>
    <n v="4919"/>
    <s v="Tablet"/>
    <s v="35-44"/>
    <s v="Afternoon"/>
    <s v="11"/>
    <s v="2024"/>
    <s v="22"/>
    <s v="22"/>
    <s v="22/11/2024"/>
    <d v="2025-05-15T00:00:00"/>
    <x v="7"/>
  </r>
  <r>
    <n v="7207"/>
    <s v="Christina"/>
    <x v="271"/>
    <s v="12/17/2024"/>
    <n v="7.99"/>
    <n v="336"/>
    <s v="Sci-Fi"/>
    <n v="1"/>
    <n v="2"/>
    <b v="0"/>
    <n v="235"/>
    <n v="25"/>
    <x v="4"/>
    <x v="2"/>
    <s v="French"/>
    <x v="97"/>
    <n v="3.9"/>
    <x v="0"/>
    <s v="Active"/>
    <n v="4905"/>
    <s v="Laptop"/>
    <s v="35-44"/>
    <s v="Late Night"/>
    <s v="12"/>
    <s v="2024"/>
    <s v="17"/>
    <s v="17"/>
    <s v="17/12/2024"/>
    <d v="2025-05-15T00:00:00"/>
    <x v="6"/>
  </r>
  <r>
    <n v="2361"/>
    <s v="Karen"/>
    <x v="267"/>
    <s v="11/25/2024"/>
    <n v="15.99"/>
    <n v="171"/>
    <s v="Action"/>
    <n v="2"/>
    <n v="3"/>
    <b v="0"/>
    <n v="763"/>
    <n v="16"/>
    <x v="2"/>
    <x v="0"/>
    <s v="Spanish"/>
    <x v="71"/>
    <n v="3.4"/>
    <x v="1"/>
    <s v="Active"/>
    <n v="428"/>
    <s v="Tablet"/>
    <s v="25-34"/>
    <s v="Evening"/>
    <s v="11"/>
    <s v="2024"/>
    <s v="25"/>
    <s v="25"/>
    <s v="25/11/2024"/>
    <d v="2025-05-15T00:00:00"/>
    <x v="9"/>
  </r>
  <r>
    <n v="8766"/>
    <s v="Anna"/>
    <x v="274"/>
    <s v="11/27/2024"/>
    <n v="15.99"/>
    <n v="33"/>
    <s v="Documentary"/>
    <n v="1"/>
    <n v="4"/>
    <b v="1"/>
    <n v="475"/>
    <n v="151"/>
    <x v="1"/>
    <x v="2"/>
    <s v="French"/>
    <x v="88"/>
    <n v="4.7"/>
    <x v="1"/>
    <s v="Active"/>
    <n v="1634"/>
    <s v="Smart TV"/>
    <s v="45-54"/>
    <s v="Late Night"/>
    <s v="11"/>
    <s v="2024"/>
    <s v="27"/>
    <s v="27"/>
    <s v="27/11/2024"/>
    <d v="2025-05-15T00:00:00"/>
    <x v="12"/>
  </r>
  <r>
    <n v="7236"/>
    <s v="Mary"/>
    <x v="275"/>
    <s v="12/10/2024"/>
    <n v="7.99"/>
    <n v="193"/>
    <s v="Romance"/>
    <n v="3"/>
    <n v="6"/>
    <b v="1"/>
    <n v="453"/>
    <n v="113"/>
    <x v="2"/>
    <x v="3"/>
    <s v="French"/>
    <x v="98"/>
    <n v="3.5"/>
    <x v="1"/>
    <s v="Active"/>
    <n v="4085"/>
    <s v="Laptop"/>
    <s v="25-34"/>
    <s v="Evening"/>
    <s v="12"/>
    <s v="2024"/>
    <s v="10"/>
    <s v="10"/>
    <s v="10/12/2024"/>
    <d v="2025-05-15T00:00:00"/>
    <x v="5"/>
  </r>
  <r>
    <n v="8605"/>
    <s v="Jessica"/>
    <x v="260"/>
    <s v="12/1/2024"/>
    <n v="11.99"/>
    <n v="153"/>
    <s v="Horror"/>
    <n v="2"/>
    <n v="2"/>
    <b v="1"/>
    <n v="40"/>
    <n v="106"/>
    <x v="3"/>
    <x v="1"/>
    <s v="French"/>
    <x v="52"/>
    <n v="4.4000000000000004"/>
    <x v="1"/>
    <s v="Active"/>
    <n v="2790"/>
    <s v="Tablet"/>
    <s v="25-34"/>
    <s v="Afternoon"/>
    <s v="12"/>
    <s v="2024"/>
    <s v="1/"/>
    <s v="1"/>
    <s v="01/12/2024"/>
    <d v="2025-05-15T00:00:00"/>
    <x v="15"/>
  </r>
  <r>
    <n v="1055"/>
    <s v="Taylor"/>
    <x v="128"/>
    <s v="12/12/2024"/>
    <n v="15.99"/>
    <n v="140"/>
    <s v="Horror"/>
    <n v="5"/>
    <n v="5"/>
    <b v="1"/>
    <n v="112"/>
    <n v="30"/>
    <x v="6"/>
    <x v="2"/>
    <s v="Hindi"/>
    <x v="22"/>
    <n v="3.1"/>
    <x v="1"/>
    <s v="Active"/>
    <n v="2440"/>
    <s v="Desktop"/>
    <s v="35-44"/>
    <s v="Evening"/>
    <s v="12"/>
    <s v="2024"/>
    <s v="12"/>
    <s v="12"/>
    <s v="12/12/2024"/>
    <d v="2025-05-15T00:00:00"/>
    <x v="20"/>
  </r>
  <r>
    <n v="7986"/>
    <s v="Douglas"/>
    <x v="119"/>
    <s v="12/10/2024"/>
    <n v="15.99"/>
    <n v="196"/>
    <s v="Comedy"/>
    <n v="2"/>
    <n v="2"/>
    <b v="1"/>
    <n v="102"/>
    <n v="66"/>
    <x v="4"/>
    <x v="3"/>
    <s v="Spanish"/>
    <x v="17"/>
    <n v="3.7"/>
    <x v="0"/>
    <s v="Active"/>
    <n v="2741"/>
    <s v="Tablet"/>
    <s v="45-54"/>
    <s v="Afternoon"/>
    <s v="12"/>
    <s v="2024"/>
    <s v="10"/>
    <s v="10"/>
    <s v="10/12/2024"/>
    <d v="2025-05-15T00:00:00"/>
    <x v="5"/>
  </r>
  <r>
    <n v="6170"/>
    <s v="Sarah"/>
    <x v="229"/>
    <s v="11/22/2024"/>
    <n v="15.99"/>
    <n v="298"/>
    <s v="Horror"/>
    <n v="5"/>
    <n v="1"/>
    <b v="1"/>
    <n v="943"/>
    <n v="187"/>
    <x v="2"/>
    <x v="3"/>
    <s v="Spanish"/>
    <x v="22"/>
    <n v="3.7"/>
    <x v="0"/>
    <s v="Active"/>
    <n v="4338"/>
    <s v="Desktop"/>
    <s v="45-54"/>
    <s v="Late Night"/>
    <s v="11"/>
    <s v="2024"/>
    <s v="22"/>
    <s v="22"/>
    <s v="22/11/2024"/>
    <d v="2025-05-15T00:00:00"/>
    <x v="7"/>
  </r>
  <r>
    <n v="7172"/>
    <s v="Felicia"/>
    <x v="276"/>
    <s v="11/22/2024"/>
    <n v="11.99"/>
    <n v="477"/>
    <s v="Documentary"/>
    <n v="5"/>
    <n v="4"/>
    <b v="0"/>
    <n v="426"/>
    <n v="137"/>
    <x v="6"/>
    <x v="2"/>
    <s v="Hindi"/>
    <x v="97"/>
    <n v="5"/>
    <x v="0"/>
    <s v="Active"/>
    <n v="2039"/>
    <s v="Smart TV"/>
    <s v="45-54"/>
    <s v="Morning"/>
    <s v="11"/>
    <s v="2024"/>
    <s v="22"/>
    <s v="22"/>
    <s v="22/11/2024"/>
    <d v="2025-05-15T00:00:00"/>
    <x v="7"/>
  </r>
  <r>
    <n v="7408"/>
    <s v="Aaron"/>
    <x v="277"/>
    <s v="11/24/2024"/>
    <n v="15.99"/>
    <n v="308"/>
    <s v="Romance"/>
    <n v="1"/>
    <n v="2"/>
    <b v="1"/>
    <n v="202"/>
    <n v="12"/>
    <x v="3"/>
    <x v="3"/>
    <s v="Spanish"/>
    <x v="68"/>
    <n v="4.5"/>
    <x v="0"/>
    <s v="Active"/>
    <n v="2097"/>
    <s v="Desktop"/>
    <s v="25-34"/>
    <s v="Morning"/>
    <s v="11"/>
    <s v="2024"/>
    <s v="24"/>
    <s v="24"/>
    <s v="24/11/2024"/>
    <d v="2025-05-15T00:00:00"/>
    <x v="24"/>
  </r>
  <r>
    <n v="7274"/>
    <s v="Joseph"/>
    <x v="278"/>
    <s v="12/6/2024"/>
    <n v="11.99"/>
    <n v="193"/>
    <s v="Documentary"/>
    <n v="4"/>
    <n v="4"/>
    <b v="0"/>
    <n v="364"/>
    <n v="181"/>
    <x v="6"/>
    <x v="2"/>
    <s v="English"/>
    <x v="82"/>
    <n v="4.7"/>
    <x v="0"/>
    <s v="Active"/>
    <n v="2384"/>
    <s v="Desktop"/>
    <s v="55+"/>
    <s v="Afternoon"/>
    <s v="12"/>
    <s v="2024"/>
    <s v="6/"/>
    <s v="6"/>
    <s v="06/12/2024"/>
    <d v="2025-05-15T00:00:00"/>
    <x v="27"/>
  </r>
  <r>
    <n v="6001"/>
    <s v="Vickie"/>
    <x v="279"/>
    <s v="11/28/2024"/>
    <n v="15.99"/>
    <n v="420"/>
    <s v="Documentary"/>
    <n v="3"/>
    <n v="3"/>
    <b v="1"/>
    <n v="562"/>
    <n v="67"/>
    <x v="0"/>
    <x v="1"/>
    <s v="English"/>
    <x v="99"/>
    <n v="3.2"/>
    <x v="1"/>
    <s v="Active"/>
    <n v="4159"/>
    <s v="Smart TV"/>
    <s v="45-54"/>
    <s v="Evening"/>
    <s v="11"/>
    <s v="2024"/>
    <s v="28"/>
    <s v="28"/>
    <s v="28/11/2024"/>
    <d v="2025-05-15T00:00:00"/>
    <x v="14"/>
  </r>
  <r>
    <n v="9418"/>
    <s v="Stacey"/>
    <x v="280"/>
    <s v="11/26/2024"/>
    <n v="7.99"/>
    <n v="128"/>
    <s v="Action"/>
    <n v="5"/>
    <n v="6"/>
    <b v="1"/>
    <n v="481"/>
    <n v="128"/>
    <x v="3"/>
    <x v="2"/>
    <s v="German"/>
    <x v="83"/>
    <n v="3.3"/>
    <x v="1"/>
    <s v="Active"/>
    <n v="2002"/>
    <s v="Tablet"/>
    <s v="18-24"/>
    <s v="Morning"/>
    <s v="11"/>
    <s v="2024"/>
    <s v="26"/>
    <s v="26"/>
    <s v="26/11/2024"/>
    <d v="2025-05-15T00:00:00"/>
    <x v="29"/>
  </r>
  <r>
    <n v="9354"/>
    <s v="Timothy"/>
    <x v="247"/>
    <s v="11/30/2024"/>
    <n v="11.99"/>
    <n v="133"/>
    <s v="Action"/>
    <n v="4"/>
    <n v="6"/>
    <b v="0"/>
    <n v="469"/>
    <n v="182"/>
    <x v="4"/>
    <x v="0"/>
    <s v="English"/>
    <x v="26"/>
    <n v="4.4000000000000004"/>
    <x v="0"/>
    <s v="Active"/>
    <n v="782"/>
    <s v="Tablet"/>
    <s v="35-44"/>
    <s v="Afternoon"/>
    <s v="11"/>
    <s v="2024"/>
    <s v="30"/>
    <s v="30"/>
    <s v="30/11/2024"/>
    <d v="2025-05-15T00:00:00"/>
    <x v="10"/>
  </r>
  <r>
    <n v="8122"/>
    <s v="Alison"/>
    <x v="281"/>
    <s v="11/29/2024"/>
    <n v="15.99"/>
    <n v="413"/>
    <s v="Sci-Fi"/>
    <n v="5"/>
    <n v="2"/>
    <b v="0"/>
    <n v="708"/>
    <n v="4"/>
    <x v="2"/>
    <x v="2"/>
    <s v="French"/>
    <x v="12"/>
    <n v="4.3"/>
    <x v="1"/>
    <s v="Active"/>
    <n v="4056"/>
    <s v="Smartphone"/>
    <s v="55+"/>
    <s v="Evening"/>
    <s v="11"/>
    <s v="2024"/>
    <s v="29"/>
    <s v="29"/>
    <s v="29/11/2024"/>
    <d v="2025-05-15T00:00:00"/>
    <x v="26"/>
  </r>
  <r>
    <n v="1765"/>
    <s v="Harold"/>
    <x v="282"/>
    <s v="11/24/2024"/>
    <n v="11.99"/>
    <n v="28"/>
    <s v="Documentary"/>
    <n v="4"/>
    <n v="1"/>
    <b v="1"/>
    <n v="990"/>
    <n v="88"/>
    <x v="2"/>
    <x v="2"/>
    <s v="French"/>
    <x v="28"/>
    <n v="5"/>
    <x v="0"/>
    <s v="Active"/>
    <n v="1341"/>
    <s v="Tablet"/>
    <s v="35-44"/>
    <s v="Late Night"/>
    <s v="11"/>
    <s v="2024"/>
    <s v="24"/>
    <s v="24"/>
    <s v="24/11/2024"/>
    <d v="2025-05-15T00:00:00"/>
    <x v="24"/>
  </r>
  <r>
    <n v="5352"/>
    <s v="Andrew"/>
    <x v="283"/>
    <s v="12/14/2024"/>
    <n v="15.99"/>
    <n v="453"/>
    <s v="Drama"/>
    <n v="5"/>
    <n v="3"/>
    <b v="1"/>
    <n v="236"/>
    <n v="121"/>
    <x v="0"/>
    <x v="3"/>
    <s v="Mandarin"/>
    <x v="6"/>
    <n v="3.7"/>
    <x v="0"/>
    <s v="Active"/>
    <n v="3028"/>
    <s v="Desktop"/>
    <s v="55+"/>
    <s v="Morning"/>
    <s v="12"/>
    <s v="2024"/>
    <s v="14"/>
    <s v="14"/>
    <s v="14/12/2024"/>
    <d v="2025-05-15T00:00:00"/>
    <x v="2"/>
  </r>
  <r>
    <n v="7578"/>
    <s v="Stephanie"/>
    <x v="113"/>
    <s v="12/3/2024"/>
    <n v="11.99"/>
    <n v="186"/>
    <s v="Drama"/>
    <n v="2"/>
    <n v="5"/>
    <b v="1"/>
    <n v="784"/>
    <n v="29"/>
    <x v="0"/>
    <x v="1"/>
    <s v="German"/>
    <x v="24"/>
    <n v="4.3"/>
    <x v="1"/>
    <s v="Active"/>
    <n v="4799"/>
    <s v="Desktop"/>
    <s v="18-24"/>
    <s v="Morning"/>
    <s v="12"/>
    <s v="2024"/>
    <s v="3/"/>
    <s v="3"/>
    <s v="03/12/2024"/>
    <d v="2025-05-15T00:00:00"/>
    <x v="25"/>
  </r>
  <r>
    <n v="8912"/>
    <s v="Scott"/>
    <x v="219"/>
    <s v="11/21/2024"/>
    <n v="15.99"/>
    <n v="287"/>
    <s v="Romance"/>
    <n v="3"/>
    <n v="6"/>
    <b v="0"/>
    <n v="714"/>
    <n v="3"/>
    <x v="3"/>
    <x v="1"/>
    <s v="Mandarin"/>
    <x v="30"/>
    <n v="4.3"/>
    <x v="1"/>
    <s v="Active"/>
    <n v="4556"/>
    <s v="Tablet"/>
    <s v="45-54"/>
    <s v="Morning"/>
    <s v="11"/>
    <s v="2024"/>
    <s v="21"/>
    <s v="21"/>
    <s v="21/11/2024"/>
    <d v="2025-05-15T00:00:00"/>
    <x v="18"/>
  </r>
  <r>
    <n v="6641"/>
    <s v="Ashley"/>
    <x v="71"/>
    <s v="12/8/2024"/>
    <n v="7.99"/>
    <n v="45"/>
    <s v="Horror"/>
    <n v="4"/>
    <n v="3"/>
    <b v="0"/>
    <n v="420"/>
    <n v="87"/>
    <x v="2"/>
    <x v="3"/>
    <s v="Mandarin"/>
    <x v="81"/>
    <n v="3.3"/>
    <x v="1"/>
    <s v="Active"/>
    <n v="2965"/>
    <s v="Laptop"/>
    <s v="55+"/>
    <s v="Evening"/>
    <s v="12"/>
    <s v="2024"/>
    <s v="8/"/>
    <s v="8"/>
    <s v="08/12/2024"/>
    <d v="2025-05-15T00:00:00"/>
    <x v="23"/>
  </r>
  <r>
    <n v="9664"/>
    <s v="Rick"/>
    <x v="201"/>
    <s v="11/22/2024"/>
    <n v="11.99"/>
    <n v="463"/>
    <s v="Comedy"/>
    <n v="5"/>
    <n v="4"/>
    <b v="0"/>
    <n v="961"/>
    <n v="9"/>
    <x v="2"/>
    <x v="3"/>
    <s v="Spanish"/>
    <x v="12"/>
    <n v="3.4"/>
    <x v="1"/>
    <s v="Active"/>
    <n v="3556"/>
    <s v="Laptop"/>
    <s v="18-24"/>
    <s v="Evening"/>
    <s v="11"/>
    <s v="2024"/>
    <s v="22"/>
    <s v="22"/>
    <s v="22/11/2024"/>
    <d v="2025-05-15T00:00:00"/>
    <x v="7"/>
  </r>
  <r>
    <n v="9134"/>
    <s v="Stephanie"/>
    <x v="284"/>
    <s v="11/19/2024"/>
    <n v="15.99"/>
    <n v="241"/>
    <s v="Sci-Fi"/>
    <n v="1"/>
    <n v="5"/>
    <b v="1"/>
    <n v="775"/>
    <n v="194"/>
    <x v="6"/>
    <x v="1"/>
    <s v="Hindi"/>
    <x v="43"/>
    <n v="3.1"/>
    <x v="0"/>
    <s v="Active"/>
    <n v="2901"/>
    <s v="Laptop"/>
    <s v="55+"/>
    <s v="Morning"/>
    <s v="11"/>
    <s v="2024"/>
    <s v="19"/>
    <s v="19"/>
    <s v="19/11/2024"/>
    <d v="2025-05-15T00:00:00"/>
    <x v="4"/>
  </r>
  <r>
    <n v="6663"/>
    <s v="Douglas"/>
    <x v="150"/>
    <s v="12/7/2024"/>
    <n v="7.99"/>
    <n v="11"/>
    <s v="Documentary"/>
    <n v="4"/>
    <n v="1"/>
    <b v="1"/>
    <n v="773"/>
    <n v="139"/>
    <x v="5"/>
    <x v="1"/>
    <s v="German"/>
    <x v="30"/>
    <n v="4.0999999999999996"/>
    <x v="0"/>
    <s v="Active"/>
    <n v="3520"/>
    <s v="Tablet"/>
    <s v="55+"/>
    <s v="Evening"/>
    <s v="12"/>
    <s v="2024"/>
    <s v="7/"/>
    <s v="7"/>
    <s v="07/12/2024"/>
    <d v="2025-05-15T00:00:00"/>
    <x v="19"/>
  </r>
  <r>
    <n v="9800"/>
    <s v="Troy"/>
    <x v="53"/>
    <s v="12/5/2024"/>
    <n v="15.99"/>
    <n v="123"/>
    <s v="Horror"/>
    <n v="1"/>
    <n v="1"/>
    <b v="1"/>
    <n v="841"/>
    <n v="45"/>
    <x v="2"/>
    <x v="0"/>
    <s v="Hindi"/>
    <x v="24"/>
    <n v="4.3"/>
    <x v="1"/>
    <s v="Active"/>
    <n v="3983"/>
    <s v="Smartphone"/>
    <s v="35-44"/>
    <s v="Late Night"/>
    <s v="12"/>
    <s v="2024"/>
    <s v="5/"/>
    <s v="5"/>
    <s v="05/12/2024"/>
    <d v="2025-05-15T00:00:00"/>
    <x v="21"/>
  </r>
  <r>
    <n v="2363"/>
    <s v="Cindy"/>
    <x v="285"/>
    <s v="12/1/2024"/>
    <n v="7.99"/>
    <n v="411"/>
    <s v="Documentary"/>
    <n v="3"/>
    <n v="2"/>
    <b v="1"/>
    <n v="412"/>
    <n v="20"/>
    <x v="4"/>
    <x v="0"/>
    <s v="Spanish"/>
    <x v="43"/>
    <n v="4.7"/>
    <x v="1"/>
    <s v="Active"/>
    <n v="4632"/>
    <s v="Smartphone"/>
    <s v="25-34"/>
    <s v="Evening"/>
    <s v="12"/>
    <s v="2024"/>
    <s v="1/"/>
    <s v="1"/>
    <s v="01/12/2024"/>
    <d v="2025-05-15T00:00:00"/>
    <x v="15"/>
  </r>
  <r>
    <n v="4875"/>
    <s v="Christopher"/>
    <x v="286"/>
    <s v="11/23/2024"/>
    <n v="7.99"/>
    <n v="469"/>
    <s v="Comedy"/>
    <n v="2"/>
    <n v="1"/>
    <b v="0"/>
    <n v="160"/>
    <n v="79"/>
    <x v="5"/>
    <x v="1"/>
    <s v="French"/>
    <x v="10"/>
    <n v="4.5"/>
    <x v="1"/>
    <s v="Active"/>
    <n v="314"/>
    <s v="Smartphone"/>
    <s v="25-34"/>
    <s v="Late Night"/>
    <s v="11"/>
    <s v="2024"/>
    <s v="23"/>
    <s v="23"/>
    <s v="23/11/2024"/>
    <d v="2025-05-15T00:00:00"/>
    <x v="16"/>
  </r>
  <r>
    <n v="8961"/>
    <s v="Nathan"/>
    <x v="276"/>
    <s v="12/7/2024"/>
    <n v="11.99"/>
    <n v="120"/>
    <s v="Horror"/>
    <n v="3"/>
    <n v="6"/>
    <b v="0"/>
    <n v="346"/>
    <n v="125"/>
    <x v="0"/>
    <x v="3"/>
    <s v="German"/>
    <x v="14"/>
    <n v="4.0999999999999996"/>
    <x v="0"/>
    <s v="Active"/>
    <n v="4012"/>
    <s v="Desktop"/>
    <s v="25-34"/>
    <s v="Morning"/>
    <s v="12"/>
    <s v="2024"/>
    <s v="7/"/>
    <s v="7"/>
    <s v="07/12/2024"/>
    <d v="2025-05-15T00:00:00"/>
    <x v="19"/>
  </r>
  <r>
    <n v="1539"/>
    <s v="Linda"/>
    <x v="287"/>
    <s v="11/29/2024"/>
    <n v="15.99"/>
    <n v="348"/>
    <s v="Drama"/>
    <n v="1"/>
    <n v="5"/>
    <b v="1"/>
    <n v="266"/>
    <n v="94"/>
    <x v="4"/>
    <x v="1"/>
    <s v="English"/>
    <x v="45"/>
    <n v="4.3"/>
    <x v="1"/>
    <s v="Active"/>
    <n v="2356"/>
    <s v="Laptop"/>
    <s v="45-54"/>
    <s v="Morning"/>
    <s v="11"/>
    <s v="2024"/>
    <s v="29"/>
    <s v="29"/>
    <s v="29/11/2024"/>
    <d v="2025-05-15T00:00:00"/>
    <x v="26"/>
  </r>
  <r>
    <n v="4037"/>
    <s v="Tina"/>
    <x v="288"/>
    <s v="12/14/2024"/>
    <n v="11.99"/>
    <n v="103"/>
    <s v="Romance"/>
    <n v="4"/>
    <n v="4"/>
    <b v="0"/>
    <n v="305"/>
    <n v="191"/>
    <x v="1"/>
    <x v="0"/>
    <s v="French"/>
    <x v="25"/>
    <n v="4.7"/>
    <x v="1"/>
    <s v="Active"/>
    <n v="1824"/>
    <s v="Tablet"/>
    <s v="18-24"/>
    <s v="Afternoon"/>
    <s v="12"/>
    <s v="2024"/>
    <s v="14"/>
    <s v="14"/>
    <s v="14/12/2024"/>
    <d v="2025-05-15T00:00:00"/>
    <x v="2"/>
  </r>
  <r>
    <n v="4239"/>
    <s v="Christopher"/>
    <x v="111"/>
    <s v="11/23/2024"/>
    <n v="7.99"/>
    <n v="470"/>
    <s v="Comedy"/>
    <n v="2"/>
    <n v="3"/>
    <b v="0"/>
    <n v="89"/>
    <n v="135"/>
    <x v="3"/>
    <x v="1"/>
    <s v="Mandarin"/>
    <x v="30"/>
    <n v="4.5"/>
    <x v="0"/>
    <s v="Active"/>
    <n v="4236"/>
    <s v="Smartphone"/>
    <s v="18-24"/>
    <s v="Morning"/>
    <s v="11"/>
    <s v="2024"/>
    <s v="23"/>
    <s v="23"/>
    <s v="23/11/2024"/>
    <d v="2025-05-15T00:00:00"/>
    <x v="16"/>
  </r>
  <r>
    <n v="4364"/>
    <s v="Victor"/>
    <x v="167"/>
    <s v="12/1/2024"/>
    <n v="7.99"/>
    <n v="241"/>
    <s v="Romance"/>
    <n v="3"/>
    <n v="6"/>
    <b v="0"/>
    <n v="905"/>
    <n v="127"/>
    <x v="3"/>
    <x v="0"/>
    <s v="Spanish"/>
    <x v="67"/>
    <n v="4"/>
    <x v="0"/>
    <s v="Active"/>
    <n v="2102"/>
    <s v="Desktop"/>
    <s v="35-44"/>
    <s v="Morning"/>
    <s v="12"/>
    <s v="2024"/>
    <s v="1/"/>
    <s v="1"/>
    <s v="01/12/2024"/>
    <d v="2025-05-15T00:00:00"/>
    <x v="15"/>
  </r>
  <r>
    <n v="8946"/>
    <s v="Judy"/>
    <x v="15"/>
    <s v="12/14/2024"/>
    <n v="15.99"/>
    <n v="277"/>
    <s v="Romance"/>
    <n v="3"/>
    <n v="5"/>
    <b v="0"/>
    <n v="959"/>
    <n v="174"/>
    <x v="0"/>
    <x v="0"/>
    <s v="French"/>
    <x v="82"/>
    <n v="3.4"/>
    <x v="1"/>
    <s v="Active"/>
    <n v="1876"/>
    <s v="Smartphone"/>
    <s v="25-34"/>
    <s v="Late Night"/>
    <s v="12"/>
    <s v="2024"/>
    <s v="14"/>
    <s v="14"/>
    <s v="14/12/2024"/>
    <d v="2025-05-15T00:00:00"/>
    <x v="2"/>
  </r>
  <r>
    <n v="5911"/>
    <s v="Stephanie"/>
    <x v="289"/>
    <s v="12/10/2024"/>
    <n v="7.99"/>
    <n v="158"/>
    <s v="Romance"/>
    <n v="3"/>
    <n v="1"/>
    <b v="1"/>
    <n v="426"/>
    <n v="7"/>
    <x v="6"/>
    <x v="3"/>
    <s v="French"/>
    <x v="58"/>
    <n v="3.6"/>
    <x v="0"/>
    <s v="Active"/>
    <n v="242"/>
    <s v="Tablet"/>
    <s v="55+"/>
    <s v="Morning"/>
    <s v="12"/>
    <s v="2024"/>
    <s v="10"/>
    <s v="10"/>
    <s v="10/12/2024"/>
    <d v="2025-05-15T00:00:00"/>
    <x v="5"/>
  </r>
  <r>
    <n v="8033"/>
    <s v="Rhonda"/>
    <x v="290"/>
    <s v="11/28/2024"/>
    <n v="15.99"/>
    <n v="23"/>
    <s v="Romance"/>
    <n v="1"/>
    <n v="1"/>
    <b v="0"/>
    <n v="585"/>
    <n v="97"/>
    <x v="4"/>
    <x v="1"/>
    <s v="Hindi"/>
    <x v="73"/>
    <n v="3.4"/>
    <x v="1"/>
    <s v="Active"/>
    <n v="4531"/>
    <s v="Tablet"/>
    <s v="25-34"/>
    <s v="Evening"/>
    <s v="11"/>
    <s v="2024"/>
    <s v="28"/>
    <s v="28"/>
    <s v="28/11/2024"/>
    <d v="2025-05-15T00:00:00"/>
    <x v="14"/>
  </r>
  <r>
    <n v="6603"/>
    <s v="Amanda"/>
    <x v="27"/>
    <s v="12/7/2024"/>
    <n v="11.99"/>
    <n v="200"/>
    <s v="Romance"/>
    <n v="4"/>
    <n v="5"/>
    <b v="0"/>
    <n v="65"/>
    <n v="11"/>
    <x v="4"/>
    <x v="3"/>
    <s v="French"/>
    <x v="55"/>
    <n v="3.2"/>
    <x v="1"/>
    <s v="Active"/>
    <n v="959"/>
    <s v="Desktop"/>
    <s v="25-34"/>
    <s v="Afternoon"/>
    <s v="12"/>
    <s v="2024"/>
    <s v="7/"/>
    <s v="7"/>
    <s v="07/12/2024"/>
    <d v="2025-05-15T00:00:00"/>
    <x v="19"/>
  </r>
  <r>
    <n v="9630"/>
    <s v="William"/>
    <x v="179"/>
    <s v="11/26/2024"/>
    <n v="7.99"/>
    <n v="264"/>
    <s v="Drama"/>
    <n v="5"/>
    <n v="6"/>
    <b v="0"/>
    <n v="367"/>
    <n v="163"/>
    <x v="5"/>
    <x v="3"/>
    <s v="French"/>
    <x v="51"/>
    <n v="3.5"/>
    <x v="1"/>
    <s v="Active"/>
    <n v="2156"/>
    <s v="Laptop"/>
    <s v="45-54"/>
    <s v="Late Night"/>
    <s v="11"/>
    <s v="2024"/>
    <s v="26"/>
    <s v="26"/>
    <s v="26/11/2024"/>
    <d v="2025-05-15T00:00:00"/>
    <x v="29"/>
  </r>
  <r>
    <n v="1691"/>
    <s v="Elizabeth"/>
    <x v="291"/>
    <s v="12/7/2024"/>
    <n v="11.99"/>
    <n v="309"/>
    <s v="Sci-Fi"/>
    <n v="4"/>
    <n v="4"/>
    <b v="0"/>
    <n v="891"/>
    <n v="93"/>
    <x v="1"/>
    <x v="3"/>
    <s v="Spanish"/>
    <x v="15"/>
    <n v="4"/>
    <x v="1"/>
    <s v="Active"/>
    <n v="1442"/>
    <s v="Smart TV"/>
    <s v="55+"/>
    <s v="Morning"/>
    <s v="12"/>
    <s v="2024"/>
    <s v="7/"/>
    <s v="7"/>
    <s v="07/12/2024"/>
    <d v="2025-05-15T00:00:00"/>
    <x v="19"/>
  </r>
  <r>
    <n v="5590"/>
    <s v="Jennifer"/>
    <x v="292"/>
    <s v="12/15/2024"/>
    <n v="7.99"/>
    <n v="30"/>
    <s v="Documentary"/>
    <n v="2"/>
    <n v="6"/>
    <b v="0"/>
    <n v="468"/>
    <n v="196"/>
    <x v="2"/>
    <x v="0"/>
    <s v="Hindi"/>
    <x v="64"/>
    <n v="4.5"/>
    <x v="0"/>
    <s v="Active"/>
    <n v="4586"/>
    <s v="Smartphone"/>
    <s v="18-24"/>
    <s v="Afternoon"/>
    <s v="12"/>
    <s v="2024"/>
    <s v="15"/>
    <s v="15"/>
    <s v="15/12/2024"/>
    <d v="2025-05-15T00:00:00"/>
    <x v="1"/>
  </r>
  <r>
    <n v="8645"/>
    <s v="Daniel"/>
    <x v="293"/>
    <s v="11/29/2024"/>
    <n v="11.99"/>
    <n v="289"/>
    <s v="Sci-Fi"/>
    <n v="4"/>
    <n v="3"/>
    <b v="1"/>
    <n v="999"/>
    <n v="22"/>
    <x v="0"/>
    <x v="0"/>
    <s v="Mandarin"/>
    <x v="16"/>
    <n v="4.3"/>
    <x v="1"/>
    <s v="Active"/>
    <n v="4170"/>
    <s v="Smart TV"/>
    <s v="55+"/>
    <s v="Late Night"/>
    <s v="11"/>
    <s v="2024"/>
    <s v="29"/>
    <s v="29"/>
    <s v="29/11/2024"/>
    <d v="2025-05-15T00:00:00"/>
    <x v="26"/>
  </r>
  <r>
    <n v="7663"/>
    <s v="David"/>
    <x v="170"/>
    <s v="11/28/2024"/>
    <n v="7.99"/>
    <n v="432"/>
    <s v="Documentary"/>
    <n v="5"/>
    <n v="4"/>
    <b v="1"/>
    <n v="263"/>
    <n v="55"/>
    <x v="6"/>
    <x v="2"/>
    <s v="English"/>
    <x v="46"/>
    <n v="3.5"/>
    <x v="1"/>
    <s v="Active"/>
    <n v="1294"/>
    <s v="Desktop"/>
    <s v="45-54"/>
    <s v="Morning"/>
    <s v="11"/>
    <s v="2024"/>
    <s v="28"/>
    <s v="28"/>
    <s v="28/11/2024"/>
    <d v="2025-05-15T00:00:00"/>
    <x v="14"/>
  </r>
  <r>
    <n v="2647"/>
    <s v="John"/>
    <x v="294"/>
    <s v="12/17/2024"/>
    <n v="7.99"/>
    <n v="393"/>
    <s v="Horror"/>
    <n v="4"/>
    <n v="2"/>
    <b v="1"/>
    <n v="487"/>
    <n v="105"/>
    <x v="1"/>
    <x v="0"/>
    <s v="French"/>
    <x v="33"/>
    <n v="3.4"/>
    <x v="0"/>
    <s v="Active"/>
    <n v="2460"/>
    <s v="Tablet"/>
    <s v="35-44"/>
    <s v="Morning"/>
    <s v="12"/>
    <s v="2024"/>
    <s v="17"/>
    <s v="17"/>
    <s v="17/12/2024"/>
    <d v="2025-05-15T00:00:00"/>
    <x v="6"/>
  </r>
  <r>
    <n v="6539"/>
    <s v="Katherine"/>
    <x v="295"/>
    <s v="12/1/2024"/>
    <n v="11.99"/>
    <n v="203"/>
    <s v="Horror"/>
    <n v="1"/>
    <n v="3"/>
    <b v="0"/>
    <n v="961"/>
    <n v="41"/>
    <x v="4"/>
    <x v="1"/>
    <s v="German"/>
    <x v="24"/>
    <n v="4.2"/>
    <x v="1"/>
    <s v="Active"/>
    <n v="3276"/>
    <s v="Smart TV"/>
    <s v="55+"/>
    <s v="Late Night"/>
    <s v="12"/>
    <s v="2024"/>
    <s v="1/"/>
    <s v="1"/>
    <s v="01/12/2024"/>
    <d v="2025-05-15T00:00:00"/>
    <x v="15"/>
  </r>
  <r>
    <n v="3472"/>
    <s v="James"/>
    <x v="296"/>
    <s v="11/23/2024"/>
    <n v="7.99"/>
    <n v="43"/>
    <s v="Comedy"/>
    <n v="4"/>
    <n v="1"/>
    <b v="0"/>
    <n v="973"/>
    <n v="7"/>
    <x v="2"/>
    <x v="2"/>
    <s v="Hindi"/>
    <x v="24"/>
    <n v="4.0999999999999996"/>
    <x v="1"/>
    <s v="Active"/>
    <n v="941"/>
    <s v="Smartphone"/>
    <s v="55+"/>
    <s v="Morning"/>
    <s v="11"/>
    <s v="2024"/>
    <s v="23"/>
    <s v="23"/>
    <s v="23/11/2024"/>
    <d v="2025-05-15T00:00:00"/>
    <x v="16"/>
  </r>
  <r>
    <n v="4314"/>
    <s v="Alicia"/>
    <x v="297"/>
    <s v="12/15/2024"/>
    <n v="7.99"/>
    <n v="311"/>
    <s v="Romance"/>
    <n v="3"/>
    <n v="5"/>
    <b v="1"/>
    <n v="724"/>
    <n v="191"/>
    <x v="0"/>
    <x v="0"/>
    <s v="Hindi"/>
    <x v="38"/>
    <n v="4.7"/>
    <x v="1"/>
    <s v="Active"/>
    <n v="4062"/>
    <s v="Smart TV"/>
    <s v="35-44"/>
    <s v="Morning"/>
    <s v="12"/>
    <s v="2024"/>
    <s v="15"/>
    <s v="15"/>
    <s v="15/12/2024"/>
    <d v="2025-05-15T00:00:00"/>
    <x v="1"/>
  </r>
  <r>
    <n v="6739"/>
    <s v="Richard"/>
    <x v="298"/>
    <s v="12/1/2024"/>
    <n v="11.99"/>
    <n v="23"/>
    <s v="Documentary"/>
    <n v="5"/>
    <n v="3"/>
    <b v="0"/>
    <n v="725"/>
    <n v="168"/>
    <x v="0"/>
    <x v="1"/>
    <s v="Hindi"/>
    <x v="14"/>
    <n v="3.6"/>
    <x v="1"/>
    <s v="Active"/>
    <n v="4322"/>
    <s v="Laptop"/>
    <s v="18-24"/>
    <s v="Late Night"/>
    <s v="12"/>
    <s v="2024"/>
    <s v="1/"/>
    <s v="1"/>
    <s v="01/12/2024"/>
    <d v="2025-05-15T00:00:00"/>
    <x v="15"/>
  </r>
  <r>
    <n v="6368"/>
    <s v="Robert"/>
    <x v="299"/>
    <s v="12/14/2024"/>
    <n v="11.99"/>
    <n v="370"/>
    <s v="Comedy"/>
    <n v="3"/>
    <n v="4"/>
    <b v="1"/>
    <n v="973"/>
    <n v="152"/>
    <x v="1"/>
    <x v="2"/>
    <s v="Hindi"/>
    <x v="25"/>
    <n v="3.1"/>
    <x v="1"/>
    <s v="Active"/>
    <n v="1456"/>
    <s v="Tablet"/>
    <s v="45-54"/>
    <s v="Afternoon"/>
    <s v="12"/>
    <s v="2024"/>
    <s v="14"/>
    <s v="14"/>
    <s v="14/12/2024"/>
    <d v="2025-05-15T00:00:00"/>
    <x v="2"/>
  </r>
  <r>
    <n v="7309"/>
    <s v="Emily"/>
    <x v="300"/>
    <s v="11/19/2024"/>
    <n v="15.99"/>
    <n v="343"/>
    <s v="Documentary"/>
    <n v="2"/>
    <n v="2"/>
    <b v="0"/>
    <n v="830"/>
    <n v="172"/>
    <x v="1"/>
    <x v="2"/>
    <s v="German"/>
    <x v="33"/>
    <n v="4.9000000000000004"/>
    <x v="0"/>
    <s v="Active"/>
    <n v="1281"/>
    <s v="Smart TV"/>
    <s v="45-54"/>
    <s v="Morning"/>
    <s v="11"/>
    <s v="2024"/>
    <s v="19"/>
    <s v="19"/>
    <s v="19/11/2024"/>
    <d v="2025-05-15T00:00:00"/>
    <x v="4"/>
  </r>
  <r>
    <n v="3976"/>
    <s v="Catherine"/>
    <x v="301"/>
    <s v="12/3/2024"/>
    <n v="7.99"/>
    <n v="391"/>
    <s v="Sci-Fi"/>
    <n v="4"/>
    <n v="6"/>
    <b v="0"/>
    <n v="726"/>
    <n v="176"/>
    <x v="1"/>
    <x v="1"/>
    <s v="French"/>
    <x v="15"/>
    <n v="3.8"/>
    <x v="0"/>
    <s v="Active"/>
    <n v="1926"/>
    <s v="Laptop"/>
    <s v="45-54"/>
    <s v="Afternoon"/>
    <s v="12"/>
    <s v="2024"/>
    <s v="3/"/>
    <s v="3"/>
    <s v="03/12/2024"/>
    <d v="2025-05-15T00:00:00"/>
    <x v="25"/>
  </r>
  <r>
    <n v="7230"/>
    <s v="Jeffrey"/>
    <x v="302"/>
    <s v="12/13/2024"/>
    <n v="11.99"/>
    <n v="405"/>
    <s v="Drama"/>
    <n v="3"/>
    <n v="3"/>
    <b v="0"/>
    <n v="90"/>
    <n v="151"/>
    <x v="1"/>
    <x v="1"/>
    <s v="German"/>
    <x v="61"/>
    <n v="4.0999999999999996"/>
    <x v="0"/>
    <s v="Active"/>
    <n v="1368"/>
    <s v="Smart TV"/>
    <s v="35-44"/>
    <s v="Late Night"/>
    <s v="12"/>
    <s v="2024"/>
    <s v="13"/>
    <s v="13"/>
    <s v="13/12/2024"/>
    <d v="2025-05-15T00:00:00"/>
    <x v="0"/>
  </r>
  <r>
    <n v="8888"/>
    <s v="Eric"/>
    <x v="303"/>
    <s v="12/13/2024"/>
    <n v="15.99"/>
    <n v="14"/>
    <s v="Horror"/>
    <n v="5"/>
    <n v="1"/>
    <b v="0"/>
    <n v="617"/>
    <n v="128"/>
    <x v="3"/>
    <x v="1"/>
    <s v="French"/>
    <x v="97"/>
    <n v="3.5"/>
    <x v="0"/>
    <s v="Active"/>
    <n v="571"/>
    <s v="Smartphone"/>
    <s v="35-44"/>
    <s v="Evening"/>
    <s v="12"/>
    <s v="2024"/>
    <s v="13"/>
    <s v="13"/>
    <s v="13/12/2024"/>
    <d v="2025-05-15T00:00:00"/>
    <x v="0"/>
  </r>
  <r>
    <n v="1194"/>
    <s v="Richard"/>
    <x v="76"/>
    <s v="12/2/2024"/>
    <n v="7.99"/>
    <n v="11"/>
    <s v="Horror"/>
    <n v="4"/>
    <n v="6"/>
    <b v="0"/>
    <n v="246"/>
    <n v="96"/>
    <x v="6"/>
    <x v="0"/>
    <s v="Spanish"/>
    <x v="2"/>
    <n v="4.5999999999999996"/>
    <x v="1"/>
    <s v="Active"/>
    <n v="3807"/>
    <s v="Laptop"/>
    <s v="55+"/>
    <s v="Morning"/>
    <s v="12"/>
    <s v="2024"/>
    <s v="2/"/>
    <s v="2"/>
    <s v="02/12/2024"/>
    <d v="2025-05-15T00:00:00"/>
    <x v="3"/>
  </r>
  <r>
    <n v="6983"/>
    <s v="Jennifer"/>
    <x v="304"/>
    <s v="12/7/2024"/>
    <n v="11.99"/>
    <n v="335"/>
    <s v="Sci-Fi"/>
    <n v="1"/>
    <n v="2"/>
    <b v="1"/>
    <n v="484"/>
    <n v="54"/>
    <x v="2"/>
    <x v="0"/>
    <s v="French"/>
    <x v="82"/>
    <n v="4"/>
    <x v="1"/>
    <s v="Active"/>
    <n v="3424"/>
    <s v="Smartphone"/>
    <s v="45-54"/>
    <s v="Evening"/>
    <s v="12"/>
    <s v="2024"/>
    <s v="7/"/>
    <s v="7"/>
    <s v="07/12/2024"/>
    <d v="2025-05-15T00:00:00"/>
    <x v="19"/>
  </r>
  <r>
    <n v="1413"/>
    <s v="Charles"/>
    <x v="305"/>
    <s v="11/30/2024"/>
    <n v="11.99"/>
    <n v="408"/>
    <s v="Sci-Fi"/>
    <n v="3"/>
    <n v="5"/>
    <b v="1"/>
    <n v="418"/>
    <n v="198"/>
    <x v="0"/>
    <x v="0"/>
    <s v="Spanish"/>
    <x v="13"/>
    <n v="3"/>
    <x v="0"/>
    <s v="Active"/>
    <n v="1428"/>
    <s v="Smartphone"/>
    <s v="18-24"/>
    <s v="Afternoon"/>
    <s v="11"/>
    <s v="2024"/>
    <s v="30"/>
    <s v="30"/>
    <s v="30/11/2024"/>
    <d v="2025-05-15T00:00:00"/>
    <x v="10"/>
  </r>
  <r>
    <n v="9509"/>
    <s v="Samantha"/>
    <x v="240"/>
    <s v="11/26/2024"/>
    <n v="11.99"/>
    <n v="302"/>
    <s v="Action"/>
    <n v="2"/>
    <n v="2"/>
    <b v="0"/>
    <n v="431"/>
    <n v="116"/>
    <x v="3"/>
    <x v="1"/>
    <s v="French"/>
    <x v="48"/>
    <n v="3.9"/>
    <x v="1"/>
    <s v="Active"/>
    <n v="2387"/>
    <s v="Smart TV"/>
    <s v="45-54"/>
    <s v="Morning"/>
    <s v="11"/>
    <s v="2024"/>
    <s v="26"/>
    <s v="26"/>
    <s v="26/11/2024"/>
    <d v="2025-05-15T00:00:00"/>
    <x v="29"/>
  </r>
  <r>
    <n v="6330"/>
    <s v="Meghan"/>
    <x v="306"/>
    <s v="12/4/2024"/>
    <n v="7.99"/>
    <n v="329"/>
    <s v="Sci-Fi"/>
    <n v="4"/>
    <n v="1"/>
    <b v="1"/>
    <n v="973"/>
    <n v="163"/>
    <x v="0"/>
    <x v="3"/>
    <s v="English"/>
    <x v="18"/>
    <n v="4.2"/>
    <x v="1"/>
    <s v="Active"/>
    <n v="218"/>
    <s v="Tablet"/>
    <s v="18-24"/>
    <s v="Evening"/>
    <s v="12"/>
    <s v="2024"/>
    <s v="4/"/>
    <s v="4"/>
    <s v="04/12/2024"/>
    <d v="2025-05-15T00:00:00"/>
    <x v="22"/>
  </r>
  <r>
    <n v="2504"/>
    <s v="Calvin"/>
    <x v="307"/>
    <s v="12/15/2024"/>
    <n v="11.99"/>
    <n v="328"/>
    <s v="Comedy"/>
    <n v="4"/>
    <n v="6"/>
    <b v="1"/>
    <n v="858"/>
    <n v="159"/>
    <x v="2"/>
    <x v="0"/>
    <s v="German"/>
    <x v="100"/>
    <n v="4.5999999999999996"/>
    <x v="1"/>
    <s v="Active"/>
    <n v="68"/>
    <s v="Smartphone"/>
    <s v="45-54"/>
    <s v="Afternoon"/>
    <s v="12"/>
    <s v="2024"/>
    <s v="15"/>
    <s v="15"/>
    <s v="15/12/2024"/>
    <d v="2025-05-15T00:00:00"/>
    <x v="1"/>
  </r>
  <r>
    <n v="6593"/>
    <s v="Richard"/>
    <x v="169"/>
    <s v="12/7/2024"/>
    <n v="11.99"/>
    <n v="353"/>
    <s v="Drama"/>
    <n v="3"/>
    <n v="6"/>
    <b v="0"/>
    <n v="637"/>
    <n v="160"/>
    <x v="2"/>
    <x v="1"/>
    <s v="English"/>
    <x v="79"/>
    <n v="5"/>
    <x v="1"/>
    <s v="Active"/>
    <n v="2749"/>
    <s v="Desktop"/>
    <s v="45-54"/>
    <s v="Late Night"/>
    <s v="12"/>
    <s v="2024"/>
    <s v="7/"/>
    <s v="7"/>
    <s v="07/12/2024"/>
    <d v="2025-05-15T00:00:00"/>
    <x v="19"/>
  </r>
  <r>
    <n v="9537"/>
    <s v="Richard"/>
    <x v="151"/>
    <s v="11/20/2024"/>
    <n v="11.99"/>
    <n v="386"/>
    <s v="Comedy"/>
    <n v="3"/>
    <n v="3"/>
    <b v="0"/>
    <n v="693"/>
    <n v="61"/>
    <x v="2"/>
    <x v="3"/>
    <s v="Hindi"/>
    <x v="60"/>
    <n v="3.8"/>
    <x v="0"/>
    <s v="Active"/>
    <n v="4942"/>
    <s v="Smart TV"/>
    <s v="35-44"/>
    <s v="Afternoon"/>
    <s v="11"/>
    <s v="2024"/>
    <s v="20"/>
    <s v="20"/>
    <s v="20/11/2024"/>
    <d v="2025-05-15T00:00:00"/>
    <x v="8"/>
  </r>
  <r>
    <n v="9628"/>
    <s v="Maria"/>
    <x v="308"/>
    <s v="12/11/2024"/>
    <n v="7.99"/>
    <n v="401"/>
    <s v="Comedy"/>
    <n v="5"/>
    <n v="6"/>
    <b v="0"/>
    <n v="308"/>
    <n v="103"/>
    <x v="0"/>
    <x v="2"/>
    <s v="Mandarin"/>
    <x v="25"/>
    <n v="3.1"/>
    <x v="1"/>
    <s v="Active"/>
    <n v="1813"/>
    <s v="Laptop"/>
    <s v="35-44"/>
    <s v="Morning"/>
    <s v="12"/>
    <s v="2024"/>
    <s v="11"/>
    <s v="11"/>
    <s v="11/12/2024"/>
    <d v="2025-05-15T00:00:00"/>
    <x v="11"/>
  </r>
  <r>
    <n v="4024"/>
    <s v="Sarah"/>
    <x v="309"/>
    <s v="12/7/2024"/>
    <n v="7.99"/>
    <n v="286"/>
    <s v="Drama"/>
    <n v="3"/>
    <n v="1"/>
    <b v="0"/>
    <n v="843"/>
    <n v="26"/>
    <x v="2"/>
    <x v="0"/>
    <s v="German"/>
    <x v="17"/>
    <n v="3.5"/>
    <x v="0"/>
    <s v="Active"/>
    <n v="318"/>
    <s v="Tablet"/>
    <s v="55+"/>
    <s v="Morning"/>
    <s v="12"/>
    <s v="2024"/>
    <s v="7/"/>
    <s v="7"/>
    <s v="07/12/2024"/>
    <d v="2025-05-15T00:00:00"/>
    <x v="19"/>
  </r>
  <r>
    <n v="5321"/>
    <s v="Joseph"/>
    <x v="310"/>
    <s v="12/10/2024"/>
    <n v="7.99"/>
    <n v="20"/>
    <s v="Romance"/>
    <n v="5"/>
    <n v="2"/>
    <b v="0"/>
    <n v="895"/>
    <n v="40"/>
    <x v="1"/>
    <x v="3"/>
    <s v="English"/>
    <x v="28"/>
    <n v="3.8"/>
    <x v="0"/>
    <s v="Active"/>
    <n v="4216"/>
    <s v="Desktop"/>
    <s v="55+"/>
    <s v="Afternoon"/>
    <s v="12"/>
    <s v="2024"/>
    <s v="10"/>
    <s v="10"/>
    <s v="10/12/2024"/>
    <d v="2025-05-15T00:00:00"/>
    <x v="5"/>
  </r>
  <r>
    <n v="3926"/>
    <s v="Sheri"/>
    <x v="311"/>
    <s v="11/25/2024"/>
    <n v="7.99"/>
    <n v="167"/>
    <s v="Romance"/>
    <n v="3"/>
    <n v="1"/>
    <b v="1"/>
    <n v="466"/>
    <n v="69"/>
    <x v="6"/>
    <x v="3"/>
    <s v="Mandarin"/>
    <x v="89"/>
    <n v="4.3"/>
    <x v="0"/>
    <s v="Active"/>
    <n v="3003"/>
    <s v="Smart TV"/>
    <s v="35-44"/>
    <s v="Evening"/>
    <s v="11"/>
    <s v="2024"/>
    <s v="25"/>
    <s v="25"/>
    <s v="25/11/2024"/>
    <d v="2025-05-15T00:00:00"/>
    <x v="9"/>
  </r>
  <r>
    <n v="8738"/>
    <s v="Ashley"/>
    <x v="147"/>
    <s v="11/29/2024"/>
    <n v="7.99"/>
    <n v="427"/>
    <s v="Romance"/>
    <n v="1"/>
    <n v="1"/>
    <b v="1"/>
    <n v="886"/>
    <n v="17"/>
    <x v="2"/>
    <x v="1"/>
    <s v="Mandarin"/>
    <x v="81"/>
    <n v="4.0999999999999996"/>
    <x v="0"/>
    <s v="Active"/>
    <n v="342"/>
    <s v="Smart TV"/>
    <s v="45-54"/>
    <s v="Afternoon"/>
    <s v="11"/>
    <s v="2024"/>
    <s v="29"/>
    <s v="29"/>
    <s v="29/11/2024"/>
    <d v="2025-05-15T00:00:00"/>
    <x v="26"/>
  </r>
  <r>
    <n v="2701"/>
    <s v="Victor"/>
    <x v="170"/>
    <s v="12/1/2024"/>
    <n v="11.99"/>
    <n v="13"/>
    <s v="Drama"/>
    <n v="4"/>
    <n v="6"/>
    <b v="1"/>
    <n v="537"/>
    <n v="121"/>
    <x v="4"/>
    <x v="3"/>
    <s v="Spanish"/>
    <x v="71"/>
    <n v="3.1"/>
    <x v="1"/>
    <s v="Active"/>
    <n v="2124"/>
    <s v="Desktop"/>
    <s v="55+"/>
    <s v="Morning"/>
    <s v="12"/>
    <s v="2024"/>
    <s v="1/"/>
    <s v="1"/>
    <s v="01/12/2024"/>
    <d v="2025-05-15T00:00:00"/>
    <x v="15"/>
  </r>
  <r>
    <n v="5339"/>
    <s v="Tommy"/>
    <x v="312"/>
    <s v="12/14/2024"/>
    <n v="15.99"/>
    <n v="53"/>
    <s v="Action"/>
    <n v="5"/>
    <n v="5"/>
    <b v="0"/>
    <n v="524"/>
    <n v="161"/>
    <x v="6"/>
    <x v="3"/>
    <s v="German"/>
    <x v="15"/>
    <n v="4.9000000000000004"/>
    <x v="0"/>
    <s v="Active"/>
    <n v="1016"/>
    <s v="Desktop"/>
    <s v="45-54"/>
    <s v="Afternoon"/>
    <s v="12"/>
    <s v="2024"/>
    <s v="14"/>
    <s v="14"/>
    <s v="14/12/2024"/>
    <d v="2025-05-15T00:00:00"/>
    <x v="2"/>
  </r>
  <r>
    <n v="1612"/>
    <s v="Trevor"/>
    <x v="195"/>
    <s v="12/4/2024"/>
    <n v="7.99"/>
    <n v="197"/>
    <s v="Action"/>
    <n v="1"/>
    <n v="2"/>
    <b v="1"/>
    <n v="409"/>
    <n v="22"/>
    <x v="3"/>
    <x v="1"/>
    <s v="German"/>
    <x v="61"/>
    <n v="4.3"/>
    <x v="1"/>
    <s v="Active"/>
    <n v="1925"/>
    <s v="Tablet"/>
    <s v="35-44"/>
    <s v="Morning"/>
    <s v="12"/>
    <s v="2024"/>
    <s v="4/"/>
    <s v="4"/>
    <s v="04/12/2024"/>
    <d v="2025-05-15T00:00:00"/>
    <x v="22"/>
  </r>
  <r>
    <n v="5407"/>
    <s v="William"/>
    <x v="67"/>
    <s v="12/4/2024"/>
    <n v="7.99"/>
    <n v="429"/>
    <s v="Horror"/>
    <n v="3"/>
    <n v="5"/>
    <b v="0"/>
    <n v="988"/>
    <n v="115"/>
    <x v="0"/>
    <x v="2"/>
    <s v="Spanish"/>
    <x v="96"/>
    <n v="4.3"/>
    <x v="1"/>
    <s v="Active"/>
    <n v="3773"/>
    <s v="Laptop"/>
    <s v="25-34"/>
    <s v="Late Night"/>
    <s v="12"/>
    <s v="2024"/>
    <s v="4/"/>
    <s v="4"/>
    <s v="04/12/2024"/>
    <d v="2025-05-15T00:00:00"/>
    <x v="22"/>
  </r>
  <r>
    <n v="8225"/>
    <s v="Darrell"/>
    <x v="313"/>
    <s v="11/24/2024"/>
    <n v="15.99"/>
    <n v="282"/>
    <s v="Horror"/>
    <n v="1"/>
    <n v="1"/>
    <b v="1"/>
    <n v="386"/>
    <n v="177"/>
    <x v="5"/>
    <x v="0"/>
    <s v="Spanish"/>
    <x v="71"/>
    <n v="3.4"/>
    <x v="1"/>
    <s v="Active"/>
    <n v="1231"/>
    <s v="Laptop"/>
    <s v="55+"/>
    <s v="Afternoon"/>
    <s v="11"/>
    <s v="2024"/>
    <s v="24"/>
    <s v="24"/>
    <s v="24/11/2024"/>
    <d v="2025-05-15T00:00:00"/>
    <x v="24"/>
  </r>
  <r>
    <n v="4714"/>
    <s v="Dana"/>
    <x v="314"/>
    <s v="11/20/2024"/>
    <n v="11.99"/>
    <n v="248"/>
    <s v="Sci-Fi"/>
    <n v="5"/>
    <n v="6"/>
    <b v="0"/>
    <n v="996"/>
    <n v="24"/>
    <x v="4"/>
    <x v="1"/>
    <s v="German"/>
    <x v="56"/>
    <n v="3.3"/>
    <x v="1"/>
    <s v="Active"/>
    <n v="62"/>
    <s v="Desktop"/>
    <s v="25-34"/>
    <s v="Evening"/>
    <s v="11"/>
    <s v="2024"/>
    <s v="20"/>
    <s v="20"/>
    <s v="20/11/2024"/>
    <d v="2025-05-15T00:00:00"/>
    <x v="8"/>
  </r>
  <r>
    <n v="3826"/>
    <s v="Richard"/>
    <x v="315"/>
    <s v="12/16/2024"/>
    <n v="11.99"/>
    <n v="406"/>
    <s v="Documentary"/>
    <n v="3"/>
    <n v="3"/>
    <b v="0"/>
    <n v="369"/>
    <n v="13"/>
    <x v="0"/>
    <x v="3"/>
    <s v="Mandarin"/>
    <x v="45"/>
    <n v="4.7"/>
    <x v="0"/>
    <s v="Active"/>
    <n v="1580"/>
    <s v="Tablet"/>
    <s v="55+"/>
    <s v="Late Night"/>
    <s v="12"/>
    <s v="2024"/>
    <s v="16"/>
    <s v="16"/>
    <s v="16/12/2024"/>
    <d v="2025-05-15T00:00:00"/>
    <x v="17"/>
  </r>
  <r>
    <n v="3781"/>
    <s v="Jasmine"/>
    <x v="107"/>
    <s v="11/29/2024"/>
    <n v="15.99"/>
    <n v="249"/>
    <s v="Romance"/>
    <n v="1"/>
    <n v="4"/>
    <b v="1"/>
    <n v="713"/>
    <n v="125"/>
    <x v="2"/>
    <x v="0"/>
    <s v="German"/>
    <x v="49"/>
    <n v="4.8"/>
    <x v="0"/>
    <s v="Active"/>
    <n v="74"/>
    <s v="Laptop"/>
    <s v="18-24"/>
    <s v="Morning"/>
    <s v="11"/>
    <s v="2024"/>
    <s v="29"/>
    <s v="29"/>
    <s v="29/11/2024"/>
    <d v="2025-05-15T00:00:00"/>
    <x v="26"/>
  </r>
  <r>
    <n v="5635"/>
    <s v="Chelsea"/>
    <x v="140"/>
    <s v="11/24/2024"/>
    <n v="7.99"/>
    <n v="12"/>
    <s v="Horror"/>
    <n v="2"/>
    <n v="4"/>
    <b v="0"/>
    <n v="928"/>
    <n v="147"/>
    <x v="4"/>
    <x v="1"/>
    <s v="English"/>
    <x v="92"/>
    <n v="4.7"/>
    <x v="0"/>
    <s v="Active"/>
    <n v="3452"/>
    <s v="Tablet"/>
    <s v="25-34"/>
    <s v="Late Night"/>
    <s v="11"/>
    <s v="2024"/>
    <s v="24"/>
    <s v="24"/>
    <s v="24/11/2024"/>
    <d v="2025-05-15T00:00:00"/>
    <x v="24"/>
  </r>
  <r>
    <n v="2291"/>
    <s v="Courtney"/>
    <x v="278"/>
    <s v="12/1/2024"/>
    <n v="7.99"/>
    <n v="57"/>
    <s v="Action"/>
    <n v="2"/>
    <n v="6"/>
    <b v="1"/>
    <n v="869"/>
    <n v="107"/>
    <x v="4"/>
    <x v="2"/>
    <s v="Spanish"/>
    <x v="79"/>
    <n v="4.3"/>
    <x v="0"/>
    <s v="Active"/>
    <n v="4792"/>
    <s v="Desktop"/>
    <s v="18-24"/>
    <s v="Afternoon"/>
    <s v="12"/>
    <s v="2024"/>
    <s v="1/"/>
    <s v="1"/>
    <s v="01/12/2024"/>
    <d v="2025-05-15T00:00:00"/>
    <x v="15"/>
  </r>
  <r>
    <n v="3119"/>
    <s v="Stacey"/>
    <x v="316"/>
    <s v="12/13/2024"/>
    <n v="7.99"/>
    <n v="247"/>
    <s v="Romance"/>
    <n v="5"/>
    <n v="6"/>
    <b v="1"/>
    <n v="563"/>
    <n v="185"/>
    <x v="4"/>
    <x v="1"/>
    <s v="Mandarin"/>
    <x v="20"/>
    <n v="4.8"/>
    <x v="0"/>
    <s v="Active"/>
    <n v="4378"/>
    <s v="Smart TV"/>
    <s v="45-54"/>
    <s v="Evening"/>
    <s v="12"/>
    <s v="2024"/>
    <s v="13"/>
    <s v="13"/>
    <s v="13/12/2024"/>
    <d v="2025-05-15T00:00:00"/>
    <x v="0"/>
  </r>
  <r>
    <n v="5280"/>
    <s v="Kristy"/>
    <x v="45"/>
    <s v="11/29/2024"/>
    <n v="7.99"/>
    <n v="25"/>
    <s v="Horror"/>
    <n v="5"/>
    <n v="2"/>
    <b v="1"/>
    <n v="429"/>
    <n v="138"/>
    <x v="4"/>
    <x v="2"/>
    <s v="English"/>
    <x v="42"/>
    <n v="3.5"/>
    <x v="0"/>
    <s v="Active"/>
    <n v="1713"/>
    <s v="Smartphone"/>
    <s v="55+"/>
    <s v="Late Night"/>
    <s v="11"/>
    <s v="2024"/>
    <s v="29"/>
    <s v="29"/>
    <s v="29/11/2024"/>
    <d v="2025-05-15T00:00:00"/>
    <x v="26"/>
  </r>
  <r>
    <n v="2546"/>
    <s v="Terri"/>
    <x v="317"/>
    <s v="12/3/2024"/>
    <n v="15.99"/>
    <n v="425"/>
    <s v="Comedy"/>
    <n v="3"/>
    <n v="6"/>
    <b v="0"/>
    <n v="236"/>
    <n v="37"/>
    <x v="4"/>
    <x v="1"/>
    <s v="English"/>
    <x v="77"/>
    <n v="4"/>
    <x v="0"/>
    <s v="Active"/>
    <n v="1201"/>
    <s v="Smartphone"/>
    <s v="25-34"/>
    <s v="Evening"/>
    <s v="12"/>
    <s v="2024"/>
    <s v="3/"/>
    <s v="3"/>
    <s v="03/12/2024"/>
    <d v="2025-05-15T00:00:00"/>
    <x v="25"/>
  </r>
  <r>
    <n v="5975"/>
    <s v="Jessica"/>
    <x v="163"/>
    <s v="12/17/2024"/>
    <n v="7.99"/>
    <n v="315"/>
    <s v="Documentary"/>
    <n v="2"/>
    <n v="5"/>
    <b v="1"/>
    <n v="889"/>
    <n v="80"/>
    <x v="5"/>
    <x v="2"/>
    <s v="German"/>
    <x v="64"/>
    <n v="4.4000000000000004"/>
    <x v="1"/>
    <s v="Active"/>
    <n v="416"/>
    <s v="Smart TV"/>
    <s v="55+"/>
    <s v="Afternoon"/>
    <s v="12"/>
    <s v="2024"/>
    <s v="17"/>
    <s v="17"/>
    <s v="17/12/2024"/>
    <d v="2025-05-15T00:00:00"/>
    <x v="6"/>
  </r>
  <r>
    <n v="9113"/>
    <s v="Aaron"/>
    <x v="318"/>
    <s v="11/30/2024"/>
    <n v="7.99"/>
    <n v="466"/>
    <s v="Comedy"/>
    <n v="4"/>
    <n v="4"/>
    <b v="0"/>
    <n v="785"/>
    <n v="12"/>
    <x v="2"/>
    <x v="1"/>
    <s v="Spanish"/>
    <x v="43"/>
    <n v="4.9000000000000004"/>
    <x v="0"/>
    <s v="Active"/>
    <n v="17"/>
    <s v="Desktop"/>
    <s v="55+"/>
    <s v="Evening"/>
    <s v="11"/>
    <s v="2024"/>
    <s v="30"/>
    <s v="30"/>
    <s v="30/11/2024"/>
    <d v="2025-05-15T00:00:00"/>
    <x v="10"/>
  </r>
  <r>
    <n v="6250"/>
    <s v="Madison"/>
    <x v="70"/>
    <s v="11/22/2024"/>
    <n v="15.99"/>
    <n v="207"/>
    <s v="Sci-Fi"/>
    <n v="3"/>
    <n v="6"/>
    <b v="0"/>
    <n v="909"/>
    <n v="164"/>
    <x v="1"/>
    <x v="2"/>
    <s v="Hindi"/>
    <x v="100"/>
    <n v="4.2"/>
    <x v="1"/>
    <s v="Active"/>
    <n v="4820"/>
    <s v="Laptop"/>
    <s v="45-54"/>
    <s v="Afternoon"/>
    <s v="11"/>
    <s v="2024"/>
    <s v="22"/>
    <s v="22"/>
    <s v="22/11/2024"/>
    <d v="2025-05-15T00:00:00"/>
    <x v="7"/>
  </r>
  <r>
    <n v="6190"/>
    <s v="Alyssa"/>
    <x v="228"/>
    <s v="12/8/2024"/>
    <n v="7.99"/>
    <n v="248"/>
    <s v="Drama"/>
    <n v="5"/>
    <n v="2"/>
    <b v="0"/>
    <n v="142"/>
    <n v="22"/>
    <x v="0"/>
    <x v="1"/>
    <s v="Mandarin"/>
    <x v="43"/>
    <n v="4.2"/>
    <x v="0"/>
    <s v="Active"/>
    <n v="1758"/>
    <s v="Tablet"/>
    <s v="55+"/>
    <s v="Late Night"/>
    <s v="12"/>
    <s v="2024"/>
    <s v="8/"/>
    <s v="8"/>
    <s v="08/12/2024"/>
    <d v="2025-05-15T00:00:00"/>
    <x v="23"/>
  </r>
  <r>
    <n v="5713"/>
    <s v="Carlos"/>
    <x v="293"/>
    <s v="11/24/2024"/>
    <n v="7.99"/>
    <n v="278"/>
    <s v="Drama"/>
    <n v="5"/>
    <n v="1"/>
    <b v="0"/>
    <n v="743"/>
    <n v="180"/>
    <x v="0"/>
    <x v="3"/>
    <s v="Hindi"/>
    <x v="13"/>
    <n v="4.3"/>
    <x v="1"/>
    <s v="Active"/>
    <n v="2568"/>
    <s v="Desktop"/>
    <s v="45-54"/>
    <s v="Morning"/>
    <s v="11"/>
    <s v="2024"/>
    <s v="24"/>
    <s v="24"/>
    <s v="24/11/2024"/>
    <d v="2025-05-15T00:00:00"/>
    <x v="24"/>
  </r>
  <r>
    <n v="1932"/>
    <s v="Scott"/>
    <x v="319"/>
    <s v="12/17/2024"/>
    <n v="7.99"/>
    <n v="315"/>
    <s v="Documentary"/>
    <n v="1"/>
    <n v="2"/>
    <b v="0"/>
    <n v="40"/>
    <n v="188"/>
    <x v="6"/>
    <x v="1"/>
    <s v="French"/>
    <x v="89"/>
    <n v="3.7"/>
    <x v="1"/>
    <s v="Active"/>
    <n v="4235"/>
    <s v="Smartphone"/>
    <s v="45-54"/>
    <s v="Late Night"/>
    <s v="12"/>
    <s v="2024"/>
    <s v="17"/>
    <s v="17"/>
    <s v="17/12/2024"/>
    <d v="2025-05-15T00:00:00"/>
    <x v="6"/>
  </r>
  <r>
    <n v="6527"/>
    <s v="Debra"/>
    <x v="320"/>
    <s v="11/23/2024"/>
    <n v="7.99"/>
    <n v="190"/>
    <s v="Romance"/>
    <n v="4"/>
    <n v="1"/>
    <b v="1"/>
    <n v="400"/>
    <n v="151"/>
    <x v="4"/>
    <x v="0"/>
    <s v="German"/>
    <x v="64"/>
    <n v="4.3"/>
    <x v="0"/>
    <s v="Active"/>
    <n v="3775"/>
    <s v="Desktop"/>
    <s v="55+"/>
    <s v="Late Night"/>
    <s v="11"/>
    <s v="2024"/>
    <s v="23"/>
    <s v="23"/>
    <s v="23/11/2024"/>
    <d v="2025-05-15T00:00:00"/>
    <x v="16"/>
  </r>
  <r>
    <n v="9363"/>
    <s v="Ashley"/>
    <x v="321"/>
    <s v="11/23/2024"/>
    <n v="11.99"/>
    <n v="190"/>
    <s v="Horror"/>
    <n v="2"/>
    <n v="1"/>
    <b v="0"/>
    <n v="359"/>
    <n v="192"/>
    <x v="5"/>
    <x v="0"/>
    <s v="English"/>
    <x v="11"/>
    <n v="4.4000000000000004"/>
    <x v="1"/>
    <s v="Active"/>
    <n v="92"/>
    <s v="Smartphone"/>
    <s v="45-54"/>
    <s v="Afternoon"/>
    <s v="11"/>
    <s v="2024"/>
    <s v="23"/>
    <s v="23"/>
    <s v="23/11/2024"/>
    <d v="2025-05-15T00:00:00"/>
    <x v="16"/>
  </r>
  <r>
    <n v="5019"/>
    <s v="Elizabeth"/>
    <x v="315"/>
    <s v="12/12/2024"/>
    <n v="15.99"/>
    <n v="408"/>
    <s v="Documentary"/>
    <n v="4"/>
    <n v="3"/>
    <b v="0"/>
    <n v="711"/>
    <n v="23"/>
    <x v="5"/>
    <x v="2"/>
    <s v="French"/>
    <x v="15"/>
    <n v="3.6"/>
    <x v="1"/>
    <s v="Active"/>
    <n v="72"/>
    <s v="Laptop"/>
    <s v="25-34"/>
    <s v="Evening"/>
    <s v="12"/>
    <s v="2024"/>
    <s v="12"/>
    <s v="12"/>
    <s v="12/12/2024"/>
    <d v="2025-05-15T00:00:00"/>
    <x v="20"/>
  </r>
  <r>
    <n v="9258"/>
    <s v="Bianca"/>
    <x v="200"/>
    <s v="12/6/2024"/>
    <n v="15.99"/>
    <n v="227"/>
    <s v="Documentary"/>
    <n v="2"/>
    <n v="1"/>
    <b v="0"/>
    <n v="581"/>
    <n v="146"/>
    <x v="5"/>
    <x v="0"/>
    <s v="Spanish"/>
    <x v="86"/>
    <n v="4.4000000000000004"/>
    <x v="0"/>
    <s v="Active"/>
    <n v="2488"/>
    <s v="Smartphone"/>
    <s v="18-24"/>
    <s v="Evening"/>
    <s v="12"/>
    <s v="2024"/>
    <s v="6/"/>
    <s v="6"/>
    <s v="06/12/2024"/>
    <d v="2025-05-15T00:00:00"/>
    <x v="27"/>
  </r>
  <r>
    <n v="7512"/>
    <s v="Joann"/>
    <x v="322"/>
    <s v="11/24/2024"/>
    <n v="11.99"/>
    <n v="479"/>
    <s v="Comedy"/>
    <n v="2"/>
    <n v="4"/>
    <b v="1"/>
    <n v="923"/>
    <n v="182"/>
    <x v="3"/>
    <x v="1"/>
    <s v="Hindi"/>
    <x v="31"/>
    <n v="4.9000000000000004"/>
    <x v="1"/>
    <s v="Active"/>
    <n v="2666"/>
    <s v="Laptop"/>
    <s v="55+"/>
    <s v="Afternoon"/>
    <s v="11"/>
    <s v="2024"/>
    <s v="24"/>
    <s v="24"/>
    <s v="24/11/2024"/>
    <d v="2025-05-15T00:00:00"/>
    <x v="24"/>
  </r>
  <r>
    <n v="8195"/>
    <s v="Gail"/>
    <x v="244"/>
    <s v="11/20/2024"/>
    <n v="11.99"/>
    <n v="415"/>
    <s v="Drama"/>
    <n v="3"/>
    <n v="1"/>
    <b v="0"/>
    <n v="381"/>
    <n v="78"/>
    <x v="5"/>
    <x v="1"/>
    <s v="Mandarin"/>
    <x v="0"/>
    <n v="4.4000000000000004"/>
    <x v="1"/>
    <s v="Active"/>
    <n v="4221"/>
    <s v="Tablet"/>
    <s v="55+"/>
    <s v="Morning"/>
    <s v="11"/>
    <s v="2024"/>
    <s v="20"/>
    <s v="20"/>
    <s v="20/11/2024"/>
    <d v="2025-05-15T00:00:00"/>
    <x v="8"/>
  </r>
  <r>
    <n v="8242"/>
    <s v="Daniel"/>
    <x v="91"/>
    <s v="12/4/2024"/>
    <n v="11.99"/>
    <n v="204"/>
    <s v="Romance"/>
    <n v="4"/>
    <n v="4"/>
    <b v="1"/>
    <n v="706"/>
    <n v="153"/>
    <x v="1"/>
    <x v="0"/>
    <s v="Hindi"/>
    <x v="43"/>
    <n v="3.7"/>
    <x v="1"/>
    <s v="Active"/>
    <n v="4569"/>
    <s v="Smartphone"/>
    <s v="55+"/>
    <s v="Late Night"/>
    <s v="12"/>
    <s v="2024"/>
    <s v="4/"/>
    <s v="4"/>
    <s v="04/12/2024"/>
    <d v="2025-05-15T00:00:00"/>
    <x v="22"/>
  </r>
  <r>
    <n v="2220"/>
    <s v="Felicia"/>
    <x v="87"/>
    <s v="11/28/2024"/>
    <n v="15.99"/>
    <n v="205"/>
    <s v="Comedy"/>
    <n v="3"/>
    <n v="1"/>
    <b v="1"/>
    <n v="792"/>
    <n v="103"/>
    <x v="5"/>
    <x v="0"/>
    <s v="Mandarin"/>
    <x v="50"/>
    <n v="3.9"/>
    <x v="1"/>
    <s v="Active"/>
    <n v="2695"/>
    <s v="Laptop"/>
    <s v="55+"/>
    <s v="Evening"/>
    <s v="11"/>
    <s v="2024"/>
    <s v="28"/>
    <s v="28"/>
    <s v="28/11/2024"/>
    <d v="2025-05-15T00:00:00"/>
    <x v="14"/>
  </r>
  <r>
    <n v="9308"/>
    <s v="Jennifer"/>
    <x v="136"/>
    <s v="11/25/2024"/>
    <n v="11.99"/>
    <n v="64"/>
    <s v="Documentary"/>
    <n v="2"/>
    <n v="3"/>
    <b v="1"/>
    <n v="221"/>
    <n v="4"/>
    <x v="0"/>
    <x v="0"/>
    <s v="Mandarin"/>
    <x v="51"/>
    <n v="3.7"/>
    <x v="1"/>
    <s v="Active"/>
    <n v="48"/>
    <s v="Tablet"/>
    <s v="18-24"/>
    <s v="Afternoon"/>
    <s v="11"/>
    <s v="2024"/>
    <s v="25"/>
    <s v="25"/>
    <s v="25/11/2024"/>
    <d v="2025-05-15T00:00:00"/>
    <x v="9"/>
  </r>
  <r>
    <n v="3437"/>
    <s v="Susan"/>
    <x v="258"/>
    <s v="12/5/2024"/>
    <n v="7.99"/>
    <n v="281"/>
    <s v="Sci-Fi"/>
    <n v="2"/>
    <n v="4"/>
    <b v="0"/>
    <n v="770"/>
    <n v="74"/>
    <x v="4"/>
    <x v="1"/>
    <s v="German"/>
    <x v="32"/>
    <n v="4"/>
    <x v="0"/>
    <s v="Active"/>
    <n v="1526"/>
    <s v="Laptop"/>
    <s v="35-44"/>
    <s v="Late Night"/>
    <s v="12"/>
    <s v="2024"/>
    <s v="5/"/>
    <s v="5"/>
    <s v="05/12/2024"/>
    <d v="2025-05-15T00:00:00"/>
    <x v="21"/>
  </r>
  <r>
    <n v="8305"/>
    <s v="Ashley"/>
    <x v="284"/>
    <s v="12/6/2024"/>
    <n v="11.99"/>
    <n v="78"/>
    <s v="Comedy"/>
    <n v="4"/>
    <n v="5"/>
    <b v="0"/>
    <n v="914"/>
    <n v="22"/>
    <x v="6"/>
    <x v="1"/>
    <s v="German"/>
    <x v="31"/>
    <n v="4.5"/>
    <x v="0"/>
    <s v="Active"/>
    <n v="4934"/>
    <s v="Smartphone"/>
    <s v="35-44"/>
    <s v="Late Night"/>
    <s v="12"/>
    <s v="2024"/>
    <s v="6/"/>
    <s v="6"/>
    <s v="06/12/2024"/>
    <d v="2025-05-15T00:00:00"/>
    <x v="27"/>
  </r>
  <r>
    <n v="6773"/>
    <s v="Jeffrey"/>
    <x v="323"/>
    <s v="11/29/2024"/>
    <n v="7.99"/>
    <n v="343"/>
    <s v="Drama"/>
    <n v="4"/>
    <n v="1"/>
    <b v="1"/>
    <n v="492"/>
    <n v="187"/>
    <x v="0"/>
    <x v="0"/>
    <s v="French"/>
    <x v="100"/>
    <n v="4.9000000000000004"/>
    <x v="1"/>
    <s v="Active"/>
    <n v="628"/>
    <s v="Desktop"/>
    <s v="45-54"/>
    <s v="Late Night"/>
    <s v="11"/>
    <s v="2024"/>
    <s v="29"/>
    <s v="29"/>
    <s v="29/11/2024"/>
    <d v="2025-05-15T00:00:00"/>
    <x v="26"/>
  </r>
  <r>
    <n v="3010"/>
    <s v="Amanda"/>
    <x v="324"/>
    <s v="11/24/2024"/>
    <n v="11.99"/>
    <n v="318"/>
    <s v="Sci-Fi"/>
    <n v="1"/>
    <n v="5"/>
    <b v="0"/>
    <n v="925"/>
    <n v="191"/>
    <x v="4"/>
    <x v="0"/>
    <s v="Mandarin"/>
    <x v="11"/>
    <n v="4.5999999999999996"/>
    <x v="1"/>
    <s v="Active"/>
    <n v="167"/>
    <s v="Tablet"/>
    <s v="25-34"/>
    <s v="Afternoon"/>
    <s v="11"/>
    <s v="2024"/>
    <s v="24"/>
    <s v="24"/>
    <s v="24/11/2024"/>
    <d v="2025-05-15T00:00:00"/>
    <x v="24"/>
  </r>
  <r>
    <n v="3622"/>
    <s v="Paul"/>
    <x v="188"/>
    <s v="12/9/2024"/>
    <n v="7.99"/>
    <n v="444"/>
    <s v="Drama"/>
    <n v="3"/>
    <n v="5"/>
    <b v="0"/>
    <n v="183"/>
    <n v="195"/>
    <x v="6"/>
    <x v="3"/>
    <s v="Mandarin"/>
    <x v="58"/>
    <n v="4.7"/>
    <x v="0"/>
    <s v="Active"/>
    <n v="1309"/>
    <s v="Smart TV"/>
    <s v="25-34"/>
    <s v="Morning"/>
    <s v="12"/>
    <s v="2024"/>
    <s v="9/"/>
    <s v="9"/>
    <s v="09/12/2024"/>
    <d v="2025-05-15T00:00:00"/>
    <x v="28"/>
  </r>
  <r>
    <n v="6006"/>
    <s v="Mark"/>
    <x v="325"/>
    <s v="11/19/2024"/>
    <n v="11.99"/>
    <n v="171"/>
    <s v="Horror"/>
    <n v="3"/>
    <n v="1"/>
    <b v="1"/>
    <n v="889"/>
    <n v="54"/>
    <x v="6"/>
    <x v="3"/>
    <s v="German"/>
    <x v="6"/>
    <n v="3.3"/>
    <x v="1"/>
    <s v="Active"/>
    <n v="710"/>
    <s v="Smartphone"/>
    <s v="45-54"/>
    <s v="Late Night"/>
    <s v="11"/>
    <s v="2024"/>
    <s v="19"/>
    <s v="19"/>
    <s v="19/11/2024"/>
    <d v="2025-05-15T00:00:00"/>
    <x v="4"/>
  </r>
  <r>
    <n v="1338"/>
    <s v="Lisa"/>
    <x v="47"/>
    <s v="12/2/2024"/>
    <n v="15.99"/>
    <n v="309"/>
    <s v="Romance"/>
    <n v="5"/>
    <n v="4"/>
    <b v="0"/>
    <n v="174"/>
    <n v="172"/>
    <x v="4"/>
    <x v="3"/>
    <s v="English"/>
    <x v="5"/>
    <n v="3.1"/>
    <x v="1"/>
    <s v="Active"/>
    <n v="106"/>
    <s v="Smart TV"/>
    <s v="55+"/>
    <s v="Morning"/>
    <s v="12"/>
    <s v="2024"/>
    <s v="2/"/>
    <s v="2"/>
    <s v="02/12/2024"/>
    <d v="2025-05-15T00:00:00"/>
    <x v="3"/>
  </r>
  <r>
    <n v="6722"/>
    <s v="Matthew"/>
    <x v="326"/>
    <s v="11/27/2024"/>
    <n v="15.99"/>
    <n v="447"/>
    <s v="Comedy"/>
    <n v="5"/>
    <n v="2"/>
    <b v="0"/>
    <n v="709"/>
    <n v="93"/>
    <x v="3"/>
    <x v="1"/>
    <s v="German"/>
    <x v="93"/>
    <n v="4.8"/>
    <x v="1"/>
    <s v="Active"/>
    <n v="2652"/>
    <s v="Smart TV"/>
    <s v="25-34"/>
    <s v="Evening"/>
    <s v="11"/>
    <s v="2024"/>
    <s v="27"/>
    <s v="27"/>
    <s v="27/11/2024"/>
    <d v="2025-05-15T00:00:00"/>
    <x v="12"/>
  </r>
  <r>
    <n v="5871"/>
    <s v="Travis"/>
    <x v="327"/>
    <s v="12/4/2024"/>
    <n v="7.99"/>
    <n v="120"/>
    <s v="Romance"/>
    <n v="3"/>
    <n v="5"/>
    <b v="1"/>
    <n v="783"/>
    <n v="81"/>
    <x v="1"/>
    <x v="0"/>
    <s v="Mandarin"/>
    <x v="64"/>
    <n v="4.3"/>
    <x v="0"/>
    <s v="Active"/>
    <n v="4879"/>
    <s v="Laptop"/>
    <s v="55+"/>
    <s v="Afternoon"/>
    <s v="12"/>
    <s v="2024"/>
    <s v="4/"/>
    <s v="4"/>
    <s v="04/12/2024"/>
    <d v="2025-05-15T00:00:00"/>
    <x v="22"/>
  </r>
  <r>
    <n v="9290"/>
    <s v="Reginald"/>
    <x v="328"/>
    <s v="12/8/2024"/>
    <n v="15.99"/>
    <n v="168"/>
    <s v="Action"/>
    <n v="5"/>
    <n v="4"/>
    <b v="1"/>
    <n v="304"/>
    <n v="196"/>
    <x v="0"/>
    <x v="1"/>
    <s v="Spanish"/>
    <x v="52"/>
    <n v="4.0999999999999996"/>
    <x v="0"/>
    <s v="Active"/>
    <n v="1426"/>
    <s v="Smart TV"/>
    <s v="35-44"/>
    <s v="Afternoon"/>
    <s v="12"/>
    <s v="2024"/>
    <s v="8/"/>
    <s v="8"/>
    <s v="08/12/2024"/>
    <d v="2025-05-15T00:00:00"/>
    <x v="23"/>
  </r>
  <r>
    <n v="8567"/>
    <s v="Jennifer"/>
    <x v="15"/>
    <s v="12/13/2024"/>
    <n v="7.99"/>
    <n v="203"/>
    <s v="Sci-Fi"/>
    <n v="1"/>
    <n v="3"/>
    <b v="1"/>
    <n v="738"/>
    <n v="96"/>
    <x v="4"/>
    <x v="3"/>
    <s v="French"/>
    <x v="95"/>
    <n v="4"/>
    <x v="0"/>
    <s v="Active"/>
    <n v="1504"/>
    <s v="Laptop"/>
    <s v="18-24"/>
    <s v="Afternoon"/>
    <s v="12"/>
    <s v="2024"/>
    <s v="13"/>
    <s v="13"/>
    <s v="13/12/2024"/>
    <d v="2025-05-15T00:00:00"/>
    <x v="0"/>
  </r>
  <r>
    <n v="5253"/>
    <s v="Debra"/>
    <x v="329"/>
    <s v="11/24/2024"/>
    <n v="11.99"/>
    <n v="436"/>
    <s v="Comedy"/>
    <n v="5"/>
    <n v="5"/>
    <b v="1"/>
    <n v="228"/>
    <n v="110"/>
    <x v="4"/>
    <x v="3"/>
    <s v="Hindi"/>
    <x v="18"/>
    <n v="4.5"/>
    <x v="1"/>
    <s v="Active"/>
    <n v="1518"/>
    <s v="Desktop"/>
    <s v="35-44"/>
    <s v="Morning"/>
    <s v="11"/>
    <s v="2024"/>
    <s v="24"/>
    <s v="24"/>
    <s v="24/11/2024"/>
    <d v="2025-05-15T00:00:00"/>
    <x v="24"/>
  </r>
  <r>
    <n v="8172"/>
    <s v="Ian"/>
    <x v="330"/>
    <s v="12/17/2024"/>
    <n v="11.99"/>
    <n v="195"/>
    <s v="Romance"/>
    <n v="5"/>
    <n v="6"/>
    <b v="1"/>
    <n v="997"/>
    <n v="107"/>
    <x v="1"/>
    <x v="2"/>
    <s v="French"/>
    <x v="18"/>
    <n v="4.9000000000000004"/>
    <x v="0"/>
    <s v="Active"/>
    <n v="708"/>
    <s v="Tablet"/>
    <s v="45-54"/>
    <s v="Evening"/>
    <s v="12"/>
    <s v="2024"/>
    <s v="17"/>
    <s v="17"/>
    <s v="17/12/2024"/>
    <d v="2025-05-15T00:00:00"/>
    <x v="6"/>
  </r>
  <r>
    <n v="2154"/>
    <s v="Cassie"/>
    <x v="331"/>
    <s v="12/5/2024"/>
    <n v="7.99"/>
    <n v="454"/>
    <s v="Drama"/>
    <n v="5"/>
    <n v="1"/>
    <b v="1"/>
    <n v="722"/>
    <n v="98"/>
    <x v="2"/>
    <x v="2"/>
    <s v="Mandarin"/>
    <x v="58"/>
    <n v="3.4"/>
    <x v="0"/>
    <s v="Active"/>
    <n v="4651"/>
    <s v="Tablet"/>
    <s v="35-44"/>
    <s v="Evening"/>
    <s v="12"/>
    <s v="2024"/>
    <s v="5/"/>
    <s v="5"/>
    <s v="05/12/2024"/>
    <d v="2025-05-15T00:00:00"/>
    <x v="21"/>
  </r>
  <r>
    <n v="5013"/>
    <s v="Claudia"/>
    <x v="332"/>
    <s v="11/24/2024"/>
    <n v="15.99"/>
    <n v="187"/>
    <s v="Drama"/>
    <n v="1"/>
    <n v="1"/>
    <b v="0"/>
    <n v="316"/>
    <n v="10"/>
    <x v="2"/>
    <x v="0"/>
    <s v="English"/>
    <x v="39"/>
    <n v="4.7"/>
    <x v="0"/>
    <s v="Active"/>
    <n v="4397"/>
    <s v="Smartphone"/>
    <s v="55+"/>
    <s v="Late Night"/>
    <s v="11"/>
    <s v="2024"/>
    <s v="24"/>
    <s v="24"/>
    <s v="24/11/2024"/>
    <d v="2025-05-15T00:00:00"/>
    <x v="24"/>
  </r>
  <r>
    <n v="4211"/>
    <s v="Kristina"/>
    <x v="333"/>
    <s v="12/1/2024"/>
    <n v="7.99"/>
    <n v="277"/>
    <s v="Romance"/>
    <n v="1"/>
    <n v="3"/>
    <b v="1"/>
    <n v="455"/>
    <n v="120"/>
    <x v="6"/>
    <x v="0"/>
    <s v="Spanish"/>
    <x v="92"/>
    <n v="4.7"/>
    <x v="0"/>
    <s v="Active"/>
    <n v="1360"/>
    <s v="Laptop"/>
    <s v="18-24"/>
    <s v="Afternoon"/>
    <s v="12"/>
    <s v="2024"/>
    <s v="1/"/>
    <s v="1"/>
    <s v="01/12/2024"/>
    <d v="2025-05-15T00:00:00"/>
    <x v="15"/>
  </r>
  <r>
    <n v="4408"/>
    <s v="Melissa"/>
    <x v="334"/>
    <s v="11/30/2024"/>
    <n v="7.99"/>
    <n v="257"/>
    <s v="Romance"/>
    <n v="3"/>
    <n v="6"/>
    <b v="1"/>
    <n v="985"/>
    <n v="97"/>
    <x v="2"/>
    <x v="2"/>
    <s v="Mandarin"/>
    <x v="51"/>
    <n v="3.9"/>
    <x v="1"/>
    <s v="Active"/>
    <n v="4155"/>
    <s v="Desktop"/>
    <s v="18-24"/>
    <s v="Morning"/>
    <s v="11"/>
    <s v="2024"/>
    <s v="30"/>
    <s v="30"/>
    <s v="30/11/2024"/>
    <d v="2025-05-15T00:00:00"/>
    <x v="10"/>
  </r>
  <r>
    <n v="8473"/>
    <s v="Desiree"/>
    <x v="153"/>
    <s v="12/12/2024"/>
    <n v="11.99"/>
    <n v="12"/>
    <s v="Documentary"/>
    <n v="4"/>
    <n v="6"/>
    <b v="0"/>
    <n v="718"/>
    <n v="100"/>
    <x v="6"/>
    <x v="1"/>
    <s v="Mandarin"/>
    <x v="50"/>
    <n v="4.0999999999999996"/>
    <x v="0"/>
    <s v="Active"/>
    <n v="1289"/>
    <s v="Smartphone"/>
    <s v="18-24"/>
    <s v="Morning"/>
    <s v="12"/>
    <s v="2024"/>
    <s v="12"/>
    <s v="12"/>
    <s v="12/12/2024"/>
    <d v="2025-05-15T00:00:00"/>
    <x v="20"/>
  </r>
  <r>
    <n v="7510"/>
    <s v="Audrey"/>
    <x v="335"/>
    <s v="11/29/2024"/>
    <n v="7.99"/>
    <n v="362"/>
    <s v="Romance"/>
    <n v="2"/>
    <n v="4"/>
    <b v="1"/>
    <n v="923"/>
    <n v="57"/>
    <x v="6"/>
    <x v="0"/>
    <s v="German"/>
    <x v="11"/>
    <n v="4.8"/>
    <x v="0"/>
    <s v="Active"/>
    <n v="2922"/>
    <s v="Laptop"/>
    <s v="35-44"/>
    <s v="Afternoon"/>
    <s v="11"/>
    <s v="2024"/>
    <s v="29"/>
    <s v="29"/>
    <s v="29/11/2024"/>
    <d v="2025-05-15T00:00:00"/>
    <x v="26"/>
  </r>
  <r>
    <n v="5376"/>
    <s v="John"/>
    <x v="336"/>
    <s v="11/26/2024"/>
    <n v="7.99"/>
    <n v="89"/>
    <s v="Romance"/>
    <n v="2"/>
    <n v="4"/>
    <b v="1"/>
    <n v="174"/>
    <n v="178"/>
    <x v="5"/>
    <x v="0"/>
    <s v="French"/>
    <x v="34"/>
    <n v="3.7"/>
    <x v="0"/>
    <s v="Active"/>
    <n v="28"/>
    <s v="Laptop"/>
    <s v="35-44"/>
    <s v="Morning"/>
    <s v="11"/>
    <s v="2024"/>
    <s v="26"/>
    <s v="26"/>
    <s v="26/11/2024"/>
    <d v="2025-05-15T00:00:00"/>
    <x v="29"/>
  </r>
  <r>
    <n v="8005"/>
    <s v="Ryan"/>
    <x v="256"/>
    <s v="12/14/2024"/>
    <n v="7.99"/>
    <n v="123"/>
    <s v="Documentary"/>
    <n v="5"/>
    <n v="5"/>
    <b v="1"/>
    <n v="253"/>
    <n v="157"/>
    <x v="2"/>
    <x v="0"/>
    <s v="Spanish"/>
    <x v="26"/>
    <n v="4"/>
    <x v="0"/>
    <s v="Active"/>
    <n v="3083"/>
    <s v="Smart TV"/>
    <s v="45-54"/>
    <s v="Late Night"/>
    <s v="12"/>
    <s v="2024"/>
    <s v="14"/>
    <s v="14"/>
    <s v="14/12/2024"/>
    <d v="2025-05-15T00:00:00"/>
    <x v="2"/>
  </r>
  <r>
    <n v="7439"/>
    <s v="Kim"/>
    <x v="337"/>
    <s v="12/5/2024"/>
    <n v="15.99"/>
    <n v="427"/>
    <s v="Comedy"/>
    <n v="1"/>
    <n v="1"/>
    <b v="0"/>
    <n v="479"/>
    <n v="98"/>
    <x v="0"/>
    <x v="0"/>
    <s v="English"/>
    <x v="57"/>
    <n v="3.8"/>
    <x v="1"/>
    <s v="Active"/>
    <n v="547"/>
    <s v="Tablet"/>
    <s v="55+"/>
    <s v="Late Night"/>
    <s v="12"/>
    <s v="2024"/>
    <s v="5/"/>
    <s v="5"/>
    <s v="05/12/2024"/>
    <d v="2025-05-15T00:00:00"/>
    <x v="21"/>
  </r>
  <r>
    <n v="3699"/>
    <s v="Lindsey"/>
    <x v="269"/>
    <s v="11/24/2024"/>
    <n v="15.99"/>
    <n v="439"/>
    <s v="Romance"/>
    <n v="2"/>
    <n v="4"/>
    <b v="0"/>
    <n v="932"/>
    <n v="98"/>
    <x v="6"/>
    <x v="3"/>
    <s v="Hindi"/>
    <x v="27"/>
    <n v="4.9000000000000004"/>
    <x v="0"/>
    <s v="Active"/>
    <n v="239"/>
    <s v="Tablet"/>
    <s v="35-44"/>
    <s v="Afternoon"/>
    <s v="11"/>
    <s v="2024"/>
    <s v="24"/>
    <s v="24"/>
    <s v="24/11/2024"/>
    <d v="2025-05-15T00:00:00"/>
    <x v="24"/>
  </r>
  <r>
    <n v="3162"/>
    <s v="Michael"/>
    <x v="91"/>
    <s v="12/13/2024"/>
    <n v="15.99"/>
    <n v="396"/>
    <s v="Horror"/>
    <n v="3"/>
    <n v="3"/>
    <b v="1"/>
    <n v="175"/>
    <n v="17"/>
    <x v="0"/>
    <x v="2"/>
    <s v="French"/>
    <x v="17"/>
    <n v="3.4"/>
    <x v="0"/>
    <s v="Active"/>
    <n v="3516"/>
    <s v="Smartphone"/>
    <s v="35-44"/>
    <s v="Evening"/>
    <s v="12"/>
    <s v="2024"/>
    <s v="13"/>
    <s v="13"/>
    <s v="13/12/2024"/>
    <d v="2025-05-15T00:00:00"/>
    <x v="0"/>
  </r>
  <r>
    <n v="8798"/>
    <s v="Pamela"/>
    <x v="338"/>
    <s v="12/15/2024"/>
    <n v="15.99"/>
    <n v="453"/>
    <s v="Horror"/>
    <n v="5"/>
    <n v="2"/>
    <b v="1"/>
    <n v="591"/>
    <n v="169"/>
    <x v="1"/>
    <x v="0"/>
    <s v="English"/>
    <x v="35"/>
    <n v="4.0999999999999996"/>
    <x v="1"/>
    <s v="Active"/>
    <n v="4031"/>
    <s v="Tablet"/>
    <s v="25-34"/>
    <s v="Evening"/>
    <s v="12"/>
    <s v="2024"/>
    <s v="15"/>
    <s v="15"/>
    <s v="15/12/2024"/>
    <d v="2025-05-15T00:00:00"/>
    <x v="1"/>
  </r>
  <r>
    <n v="6400"/>
    <s v="Jonathan"/>
    <x v="186"/>
    <s v="12/14/2024"/>
    <n v="11.99"/>
    <n v="356"/>
    <s v="Horror"/>
    <n v="3"/>
    <n v="2"/>
    <b v="1"/>
    <n v="776"/>
    <n v="40"/>
    <x v="0"/>
    <x v="2"/>
    <s v="Mandarin"/>
    <x v="2"/>
    <n v="3.4"/>
    <x v="1"/>
    <s v="Active"/>
    <n v="3408"/>
    <s v="Tablet"/>
    <s v="35-44"/>
    <s v="Evening"/>
    <s v="12"/>
    <s v="2024"/>
    <s v="14"/>
    <s v="14"/>
    <s v="14/12/2024"/>
    <d v="2025-05-15T00:00:00"/>
    <x v="2"/>
  </r>
  <r>
    <n v="9404"/>
    <s v="Michael"/>
    <x v="339"/>
    <s v="12/3/2024"/>
    <n v="15.99"/>
    <n v="192"/>
    <s v="Sci-Fi"/>
    <n v="1"/>
    <n v="3"/>
    <b v="1"/>
    <n v="229"/>
    <n v="54"/>
    <x v="5"/>
    <x v="0"/>
    <s v="Spanish"/>
    <x v="62"/>
    <n v="3.1"/>
    <x v="0"/>
    <s v="Active"/>
    <n v="3849"/>
    <s v="Smart TV"/>
    <s v="45-54"/>
    <s v="Afternoon"/>
    <s v="12"/>
    <s v="2024"/>
    <s v="3/"/>
    <s v="3"/>
    <s v="03/12/2024"/>
    <d v="2025-05-15T00:00:00"/>
    <x v="25"/>
  </r>
  <r>
    <n v="8151"/>
    <s v="Mark"/>
    <x v="340"/>
    <s v="11/24/2024"/>
    <n v="11.99"/>
    <n v="483"/>
    <s v="Romance"/>
    <n v="3"/>
    <n v="6"/>
    <b v="0"/>
    <n v="730"/>
    <n v="98"/>
    <x v="1"/>
    <x v="3"/>
    <s v="Mandarin"/>
    <x v="94"/>
    <n v="3.8"/>
    <x v="0"/>
    <s v="Active"/>
    <n v="1813"/>
    <s v="Desktop"/>
    <s v="35-44"/>
    <s v="Evening"/>
    <s v="11"/>
    <s v="2024"/>
    <s v="24"/>
    <s v="24"/>
    <s v="24/11/2024"/>
    <d v="2025-05-15T00:00:00"/>
    <x v="24"/>
  </r>
  <r>
    <n v="7742"/>
    <s v="James"/>
    <x v="252"/>
    <s v="11/22/2024"/>
    <n v="11.99"/>
    <n v="17"/>
    <s v="Comedy"/>
    <n v="2"/>
    <n v="3"/>
    <b v="1"/>
    <n v="312"/>
    <n v="114"/>
    <x v="0"/>
    <x v="0"/>
    <s v="German"/>
    <x v="48"/>
    <n v="3.6"/>
    <x v="1"/>
    <s v="Active"/>
    <n v="2084"/>
    <s v="Tablet"/>
    <s v="18-24"/>
    <s v="Morning"/>
    <s v="11"/>
    <s v="2024"/>
    <s v="22"/>
    <s v="22"/>
    <s v="22/11/2024"/>
    <d v="2025-05-15T00:00:00"/>
    <x v="7"/>
  </r>
  <r>
    <n v="4553"/>
    <s v="Janet"/>
    <x v="341"/>
    <s v="11/27/2024"/>
    <n v="7.99"/>
    <n v="272"/>
    <s v="Documentary"/>
    <n v="1"/>
    <n v="6"/>
    <b v="0"/>
    <n v="356"/>
    <n v="126"/>
    <x v="3"/>
    <x v="1"/>
    <s v="Mandarin"/>
    <x v="42"/>
    <n v="4.3"/>
    <x v="1"/>
    <s v="Active"/>
    <n v="749"/>
    <s v="Smart TV"/>
    <s v="25-34"/>
    <s v="Morning"/>
    <s v="11"/>
    <s v="2024"/>
    <s v="27"/>
    <s v="27"/>
    <s v="27/11/2024"/>
    <d v="2025-05-15T00:00:00"/>
    <x v="12"/>
  </r>
  <r>
    <n v="6919"/>
    <s v="Jane"/>
    <x v="153"/>
    <s v="11/24/2024"/>
    <n v="7.99"/>
    <n v="195"/>
    <s v="Action"/>
    <n v="4"/>
    <n v="3"/>
    <b v="1"/>
    <n v="49"/>
    <n v="30"/>
    <x v="1"/>
    <x v="0"/>
    <s v="German"/>
    <x v="53"/>
    <n v="4.4000000000000004"/>
    <x v="0"/>
    <s v="Active"/>
    <n v="3157"/>
    <s v="Smart TV"/>
    <s v="18-24"/>
    <s v="Morning"/>
    <s v="11"/>
    <s v="2024"/>
    <s v="24"/>
    <s v="24"/>
    <s v="24/11/2024"/>
    <d v="2025-05-15T00:00:00"/>
    <x v="24"/>
  </r>
  <r>
    <n v="7168"/>
    <s v="Tammy"/>
    <x v="33"/>
    <s v="11/21/2024"/>
    <n v="11.99"/>
    <n v="416"/>
    <s v="Sci-Fi"/>
    <n v="3"/>
    <n v="1"/>
    <b v="1"/>
    <n v="774"/>
    <n v="55"/>
    <x v="6"/>
    <x v="0"/>
    <s v="French"/>
    <x v="81"/>
    <n v="3.3"/>
    <x v="0"/>
    <s v="Active"/>
    <n v="173"/>
    <s v="Smartphone"/>
    <s v="18-24"/>
    <s v="Evening"/>
    <s v="11"/>
    <s v="2024"/>
    <s v="21"/>
    <s v="21"/>
    <s v="21/11/2024"/>
    <d v="2025-05-15T00:00:00"/>
    <x v="18"/>
  </r>
  <r>
    <n v="6474"/>
    <s v="Christopher"/>
    <x v="342"/>
    <s v="11/19/2024"/>
    <n v="15.99"/>
    <n v="459"/>
    <s v="Documentary"/>
    <n v="5"/>
    <n v="5"/>
    <b v="1"/>
    <n v="961"/>
    <n v="173"/>
    <x v="2"/>
    <x v="0"/>
    <s v="German"/>
    <x v="92"/>
    <n v="3.7"/>
    <x v="0"/>
    <s v="Active"/>
    <n v="2925"/>
    <s v="Desktop"/>
    <s v="55+"/>
    <s v="Late Night"/>
    <s v="11"/>
    <s v="2024"/>
    <s v="19"/>
    <s v="19"/>
    <s v="19/11/2024"/>
    <d v="2025-05-15T00:00:00"/>
    <x v="4"/>
  </r>
  <r>
    <n v="4242"/>
    <s v="Robert"/>
    <x v="343"/>
    <s v="12/15/2024"/>
    <n v="7.99"/>
    <n v="168"/>
    <s v="Horror"/>
    <n v="5"/>
    <n v="3"/>
    <b v="1"/>
    <n v="539"/>
    <n v="48"/>
    <x v="1"/>
    <x v="2"/>
    <s v="Hindi"/>
    <x v="45"/>
    <n v="4.3"/>
    <x v="0"/>
    <s v="Active"/>
    <n v="3182"/>
    <s v="Tablet"/>
    <s v="25-34"/>
    <s v="Late Night"/>
    <s v="12"/>
    <s v="2024"/>
    <s v="15"/>
    <s v="15"/>
    <s v="15/12/2024"/>
    <d v="2025-05-15T00:00:00"/>
    <x v="1"/>
  </r>
  <r>
    <n v="3395"/>
    <s v="Michael"/>
    <x v="158"/>
    <s v="11/29/2024"/>
    <n v="7.99"/>
    <n v="307"/>
    <s v="Romance"/>
    <n v="5"/>
    <n v="6"/>
    <b v="0"/>
    <n v="340"/>
    <n v="174"/>
    <x v="3"/>
    <x v="3"/>
    <s v="Mandarin"/>
    <x v="17"/>
    <n v="4.5"/>
    <x v="1"/>
    <s v="Active"/>
    <n v="2432"/>
    <s v="Smart TV"/>
    <s v="18-24"/>
    <s v="Evening"/>
    <s v="11"/>
    <s v="2024"/>
    <s v="29"/>
    <s v="29"/>
    <s v="29/11/2024"/>
    <d v="2025-05-15T00:00:00"/>
    <x v="26"/>
  </r>
  <r>
    <n v="8694"/>
    <s v="Norma"/>
    <x v="344"/>
    <s v="12/3/2024"/>
    <n v="15.99"/>
    <n v="270"/>
    <s v="Comedy"/>
    <n v="2"/>
    <n v="3"/>
    <b v="1"/>
    <n v="836"/>
    <n v="67"/>
    <x v="4"/>
    <x v="0"/>
    <s v="French"/>
    <x v="82"/>
    <n v="4.5"/>
    <x v="1"/>
    <s v="Active"/>
    <n v="414"/>
    <s v="Smart TV"/>
    <s v="18-24"/>
    <s v="Morning"/>
    <s v="12"/>
    <s v="2024"/>
    <s v="3/"/>
    <s v="3"/>
    <s v="03/12/2024"/>
    <d v="2025-05-15T00:00:00"/>
    <x v="25"/>
  </r>
  <r>
    <n v="7150"/>
    <s v="Matthew"/>
    <x v="64"/>
    <s v="12/7/2024"/>
    <n v="7.99"/>
    <n v="358"/>
    <s v="Action"/>
    <n v="4"/>
    <n v="6"/>
    <b v="1"/>
    <n v="746"/>
    <n v="200"/>
    <x v="3"/>
    <x v="1"/>
    <s v="English"/>
    <x v="93"/>
    <n v="3.9"/>
    <x v="1"/>
    <s v="Active"/>
    <n v="888"/>
    <s v="Laptop"/>
    <s v="45-54"/>
    <s v="Late Night"/>
    <s v="12"/>
    <s v="2024"/>
    <s v="7/"/>
    <s v="7"/>
    <s v="07/12/2024"/>
    <d v="2025-05-15T00:00:00"/>
    <x v="19"/>
  </r>
  <r>
    <n v="4111"/>
    <s v="Tyler"/>
    <x v="345"/>
    <s v="11/27/2024"/>
    <n v="11.99"/>
    <n v="301"/>
    <s v="Sci-Fi"/>
    <n v="2"/>
    <n v="2"/>
    <b v="1"/>
    <n v="939"/>
    <n v="21"/>
    <x v="5"/>
    <x v="2"/>
    <s v="Mandarin"/>
    <x v="75"/>
    <n v="4.9000000000000004"/>
    <x v="0"/>
    <s v="Active"/>
    <n v="1058"/>
    <s v="Smart TV"/>
    <s v="55+"/>
    <s v="Morning"/>
    <s v="11"/>
    <s v="2024"/>
    <s v="27"/>
    <s v="27"/>
    <s v="27/11/2024"/>
    <d v="2025-05-15T00:00:00"/>
    <x v="12"/>
  </r>
  <r>
    <n v="3532"/>
    <s v="Richard"/>
    <x v="346"/>
    <s v="12/15/2024"/>
    <n v="7.99"/>
    <n v="277"/>
    <s v="Action"/>
    <n v="2"/>
    <n v="4"/>
    <b v="0"/>
    <n v="659"/>
    <n v="150"/>
    <x v="0"/>
    <x v="1"/>
    <s v="English"/>
    <x v="37"/>
    <n v="3.9"/>
    <x v="1"/>
    <s v="Active"/>
    <n v="2067"/>
    <s v="Smart TV"/>
    <s v="45-54"/>
    <s v="Evening"/>
    <s v="12"/>
    <s v="2024"/>
    <s v="15"/>
    <s v="15"/>
    <s v="15/12/2024"/>
    <d v="2025-05-15T00:00:00"/>
    <x v="1"/>
  </r>
  <r>
    <n v="5375"/>
    <s v="Wendy"/>
    <x v="53"/>
    <s v="11/30/2024"/>
    <n v="15.99"/>
    <n v="423"/>
    <s v="Sci-Fi"/>
    <n v="5"/>
    <n v="2"/>
    <b v="1"/>
    <n v="435"/>
    <n v="108"/>
    <x v="2"/>
    <x v="1"/>
    <s v="English"/>
    <x v="52"/>
    <n v="4.5999999999999996"/>
    <x v="0"/>
    <s v="Active"/>
    <n v="3763"/>
    <s v="Laptop"/>
    <s v="45-54"/>
    <s v="Morning"/>
    <s v="11"/>
    <s v="2024"/>
    <s v="30"/>
    <s v="30"/>
    <s v="30/11/2024"/>
    <d v="2025-05-15T00:00:00"/>
    <x v="10"/>
  </r>
  <r>
    <n v="8881"/>
    <s v="Taylor"/>
    <x v="282"/>
    <s v="11/24/2024"/>
    <n v="11.99"/>
    <n v="197"/>
    <s v="Drama"/>
    <n v="1"/>
    <n v="5"/>
    <b v="0"/>
    <n v="292"/>
    <n v="169"/>
    <x v="6"/>
    <x v="3"/>
    <s v="English"/>
    <x v="20"/>
    <n v="4.5"/>
    <x v="0"/>
    <s v="Active"/>
    <n v="957"/>
    <s v="Desktop"/>
    <s v="45-54"/>
    <s v="Morning"/>
    <s v="11"/>
    <s v="2024"/>
    <s v="24"/>
    <s v="24"/>
    <s v="24/11/2024"/>
    <d v="2025-05-15T00:00:00"/>
    <x v="24"/>
  </r>
  <r>
    <n v="1235"/>
    <s v="William"/>
    <x v="342"/>
    <s v="11/27/2024"/>
    <n v="15.99"/>
    <n v="100"/>
    <s v="Documentary"/>
    <n v="2"/>
    <n v="6"/>
    <b v="1"/>
    <n v="103"/>
    <n v="36"/>
    <x v="3"/>
    <x v="1"/>
    <s v="Mandarin"/>
    <x v="53"/>
    <n v="3.7"/>
    <x v="0"/>
    <s v="Active"/>
    <n v="3003"/>
    <s v="Tablet"/>
    <s v="55+"/>
    <s v="Late Night"/>
    <s v="11"/>
    <s v="2024"/>
    <s v="27"/>
    <s v="27"/>
    <s v="27/11/2024"/>
    <d v="2025-05-15T00:00:00"/>
    <x v="12"/>
  </r>
  <r>
    <n v="2533"/>
    <s v="Danielle"/>
    <x v="144"/>
    <s v="11/23/2024"/>
    <n v="15.99"/>
    <n v="338"/>
    <s v="Action"/>
    <n v="4"/>
    <n v="2"/>
    <b v="0"/>
    <n v="525"/>
    <n v="140"/>
    <x v="4"/>
    <x v="2"/>
    <s v="French"/>
    <x v="100"/>
    <n v="4.5999999999999996"/>
    <x v="1"/>
    <s v="Active"/>
    <n v="354"/>
    <s v="Smart TV"/>
    <s v="18-24"/>
    <s v="Afternoon"/>
    <s v="11"/>
    <s v="2024"/>
    <s v="23"/>
    <s v="23"/>
    <s v="23/11/2024"/>
    <d v="2025-05-15T00:00:00"/>
    <x v="16"/>
  </r>
  <r>
    <n v="2734"/>
    <s v="Bruce"/>
    <x v="347"/>
    <s v="12/1/2024"/>
    <n v="11.99"/>
    <n v="130"/>
    <s v="Documentary"/>
    <n v="1"/>
    <n v="1"/>
    <b v="1"/>
    <n v="428"/>
    <n v="119"/>
    <x v="6"/>
    <x v="2"/>
    <s v="French"/>
    <x v="56"/>
    <n v="4.5"/>
    <x v="1"/>
    <s v="Active"/>
    <n v="4922"/>
    <s v="Tablet"/>
    <s v="35-44"/>
    <s v="Afternoon"/>
    <s v="12"/>
    <s v="2024"/>
    <s v="1/"/>
    <s v="1"/>
    <s v="01/12/2024"/>
    <d v="2025-05-15T00:00:00"/>
    <x v="15"/>
  </r>
  <r>
    <n v="4129"/>
    <s v="Erin"/>
    <x v="74"/>
    <s v="11/25/2024"/>
    <n v="11.99"/>
    <n v="383"/>
    <s v="Horror"/>
    <n v="5"/>
    <n v="4"/>
    <b v="1"/>
    <n v="711"/>
    <n v="147"/>
    <x v="6"/>
    <x v="0"/>
    <s v="Mandarin"/>
    <x v="53"/>
    <n v="3.9"/>
    <x v="1"/>
    <s v="Active"/>
    <n v="2083"/>
    <s v="Laptop"/>
    <s v="18-24"/>
    <s v="Evening"/>
    <s v="11"/>
    <s v="2024"/>
    <s v="25"/>
    <s v="25"/>
    <s v="25/11/2024"/>
    <d v="2025-05-15T00:00:00"/>
    <x v="9"/>
  </r>
  <r>
    <n v="3762"/>
    <s v="Michelle"/>
    <x v="266"/>
    <s v="11/30/2024"/>
    <n v="11.99"/>
    <n v="411"/>
    <s v="Action"/>
    <n v="5"/>
    <n v="6"/>
    <b v="1"/>
    <n v="887"/>
    <n v="37"/>
    <x v="4"/>
    <x v="0"/>
    <s v="French"/>
    <x v="29"/>
    <n v="3.9"/>
    <x v="1"/>
    <s v="Active"/>
    <n v="2098"/>
    <s v="Desktop"/>
    <s v="45-54"/>
    <s v="Late Night"/>
    <s v="11"/>
    <s v="2024"/>
    <s v="30"/>
    <s v="30"/>
    <s v="30/11/2024"/>
    <d v="2025-05-15T00:00:00"/>
    <x v="10"/>
  </r>
  <r>
    <n v="4341"/>
    <s v="Marie"/>
    <x v="179"/>
    <s v="12/7/2024"/>
    <n v="11.99"/>
    <n v="347"/>
    <s v="Horror"/>
    <n v="4"/>
    <n v="2"/>
    <b v="1"/>
    <n v="546"/>
    <n v="12"/>
    <x v="4"/>
    <x v="0"/>
    <s v="Spanish"/>
    <x v="97"/>
    <n v="3.1"/>
    <x v="0"/>
    <s v="Active"/>
    <n v="2022"/>
    <s v="Smartphone"/>
    <s v="35-44"/>
    <s v="Evening"/>
    <s v="12"/>
    <s v="2024"/>
    <s v="7/"/>
    <s v="7"/>
    <s v="07/12/2024"/>
    <d v="2025-05-15T00:00:00"/>
    <x v="19"/>
  </r>
  <r>
    <n v="6638"/>
    <s v="Cory"/>
    <x v="348"/>
    <s v="12/11/2024"/>
    <n v="11.99"/>
    <n v="302"/>
    <s v="Comedy"/>
    <n v="4"/>
    <n v="2"/>
    <b v="1"/>
    <n v="417"/>
    <n v="143"/>
    <x v="1"/>
    <x v="1"/>
    <s v="Mandarin"/>
    <x v="31"/>
    <n v="4.7"/>
    <x v="0"/>
    <s v="Active"/>
    <n v="3791"/>
    <s v="Smartphone"/>
    <s v="55+"/>
    <s v="Afternoon"/>
    <s v="12"/>
    <s v="2024"/>
    <s v="11"/>
    <s v="11"/>
    <s v="11/12/2024"/>
    <d v="2025-05-15T00:00:00"/>
    <x v="11"/>
  </r>
  <r>
    <n v="5861"/>
    <s v="Angela"/>
    <x v="326"/>
    <s v="12/3/2024"/>
    <n v="15.99"/>
    <n v="361"/>
    <s v="Romance"/>
    <n v="3"/>
    <n v="6"/>
    <b v="0"/>
    <n v="407"/>
    <n v="126"/>
    <x v="5"/>
    <x v="1"/>
    <s v="Spanish"/>
    <x v="54"/>
    <n v="4.3"/>
    <x v="0"/>
    <s v="Active"/>
    <n v="728"/>
    <s v="Laptop"/>
    <s v="35-44"/>
    <s v="Late Night"/>
    <s v="12"/>
    <s v="2024"/>
    <s v="3/"/>
    <s v="3"/>
    <s v="03/12/2024"/>
    <d v="2025-05-15T00:00:00"/>
    <x v="25"/>
  </r>
  <r>
    <n v="8815"/>
    <s v="Brian"/>
    <x v="349"/>
    <s v="12/1/2024"/>
    <n v="7.99"/>
    <n v="148"/>
    <s v="Documentary"/>
    <n v="1"/>
    <n v="1"/>
    <b v="1"/>
    <n v="579"/>
    <n v="121"/>
    <x v="6"/>
    <x v="3"/>
    <s v="Spanish"/>
    <x v="39"/>
    <n v="3.6"/>
    <x v="0"/>
    <s v="Active"/>
    <n v="3448"/>
    <s v="Smart TV"/>
    <s v="45-54"/>
    <s v="Evening"/>
    <s v="12"/>
    <s v="2024"/>
    <s v="1/"/>
    <s v="1"/>
    <s v="01/12/2024"/>
    <d v="2025-05-15T00:00:00"/>
    <x v="15"/>
  </r>
  <r>
    <n v="8793"/>
    <s v="Lisa"/>
    <x v="15"/>
    <s v="11/21/2024"/>
    <n v="7.99"/>
    <n v="162"/>
    <s v="Sci-Fi"/>
    <n v="2"/>
    <n v="5"/>
    <b v="1"/>
    <n v="672"/>
    <n v="57"/>
    <x v="4"/>
    <x v="1"/>
    <s v="Mandarin"/>
    <x v="88"/>
    <n v="4.3"/>
    <x v="0"/>
    <s v="Active"/>
    <n v="3930"/>
    <s v="Laptop"/>
    <s v="18-24"/>
    <s v="Afternoon"/>
    <s v="11"/>
    <s v="2024"/>
    <s v="21"/>
    <s v="21"/>
    <s v="21/11/2024"/>
    <d v="2025-05-15T00:00:00"/>
    <x v="18"/>
  </r>
  <r>
    <n v="3469"/>
    <s v="Kimberly"/>
    <x v="101"/>
    <s v="12/18/2024"/>
    <n v="7.99"/>
    <n v="379"/>
    <s v="Drama"/>
    <n v="3"/>
    <n v="5"/>
    <b v="1"/>
    <n v="377"/>
    <n v="153"/>
    <x v="4"/>
    <x v="3"/>
    <s v="Mandarin"/>
    <x v="79"/>
    <n v="3.6"/>
    <x v="1"/>
    <s v="Active"/>
    <n v="3702"/>
    <s v="Smartphone"/>
    <s v="18-24"/>
    <s v="Afternoon"/>
    <s v="12"/>
    <s v="2024"/>
    <s v="18"/>
    <s v="18"/>
    <s v="18/12/2024"/>
    <d v="2025-05-15T00:00:00"/>
    <x v="13"/>
  </r>
  <r>
    <n v="3654"/>
    <s v="James"/>
    <x v="350"/>
    <s v="12/14/2024"/>
    <n v="15.99"/>
    <n v="373"/>
    <s v="Comedy"/>
    <n v="2"/>
    <n v="6"/>
    <b v="1"/>
    <n v="818"/>
    <n v="34"/>
    <x v="1"/>
    <x v="0"/>
    <s v="English"/>
    <x v="10"/>
    <n v="3.8"/>
    <x v="1"/>
    <s v="Active"/>
    <n v="2400"/>
    <s v="Desktop"/>
    <s v="45-54"/>
    <s v="Evening"/>
    <s v="12"/>
    <s v="2024"/>
    <s v="14"/>
    <s v="14"/>
    <s v="14/12/2024"/>
    <d v="2025-05-15T00:00:00"/>
    <x v="2"/>
  </r>
  <r>
    <n v="9555"/>
    <s v="Brian"/>
    <x v="351"/>
    <s v="11/22/2024"/>
    <n v="11.99"/>
    <n v="354"/>
    <s v="Documentary"/>
    <n v="1"/>
    <n v="1"/>
    <b v="1"/>
    <n v="225"/>
    <n v="1"/>
    <x v="2"/>
    <x v="3"/>
    <s v="Hindi"/>
    <x v="75"/>
    <n v="4.3"/>
    <x v="1"/>
    <s v="Active"/>
    <n v="548"/>
    <s v="Tablet"/>
    <s v="55+"/>
    <s v="Evening"/>
    <s v="11"/>
    <s v="2024"/>
    <s v="22"/>
    <s v="22"/>
    <s v="22/11/2024"/>
    <d v="2025-05-15T00:00:00"/>
    <x v="7"/>
  </r>
  <r>
    <n v="4028"/>
    <s v="Juan"/>
    <x v="352"/>
    <s v="12/9/2024"/>
    <n v="7.99"/>
    <n v="76"/>
    <s v="Horror"/>
    <n v="2"/>
    <n v="4"/>
    <b v="1"/>
    <n v="324"/>
    <n v="113"/>
    <x v="4"/>
    <x v="2"/>
    <s v="French"/>
    <x v="62"/>
    <n v="4.9000000000000004"/>
    <x v="0"/>
    <s v="Active"/>
    <n v="4702"/>
    <s v="Laptop"/>
    <s v="25-34"/>
    <s v="Morning"/>
    <s v="12"/>
    <s v="2024"/>
    <s v="9/"/>
    <s v="9"/>
    <s v="09/12/2024"/>
    <d v="2025-05-15T00:00:00"/>
    <x v="28"/>
  </r>
  <r>
    <n v="9499"/>
    <s v="Kevin"/>
    <x v="244"/>
    <s v="12/14/2024"/>
    <n v="11.99"/>
    <n v="316"/>
    <s v="Action"/>
    <n v="1"/>
    <n v="3"/>
    <b v="0"/>
    <n v="793"/>
    <n v="141"/>
    <x v="0"/>
    <x v="0"/>
    <s v="German"/>
    <x v="72"/>
    <n v="3.4"/>
    <x v="0"/>
    <s v="Active"/>
    <n v="2821"/>
    <s v="Desktop"/>
    <s v="45-54"/>
    <s v="Morning"/>
    <s v="12"/>
    <s v="2024"/>
    <s v="14"/>
    <s v="14"/>
    <s v="14/12/2024"/>
    <d v="2025-05-15T00:00:00"/>
    <x v="2"/>
  </r>
  <r>
    <n v="8628"/>
    <s v="Lori"/>
    <x v="51"/>
    <s v="11/29/2024"/>
    <n v="11.99"/>
    <n v="331"/>
    <s v="Horror"/>
    <n v="4"/>
    <n v="2"/>
    <b v="1"/>
    <n v="133"/>
    <n v="143"/>
    <x v="2"/>
    <x v="0"/>
    <s v="Spanish"/>
    <x v="93"/>
    <n v="4.5999999999999996"/>
    <x v="1"/>
    <s v="Active"/>
    <n v="484"/>
    <s v="Laptop"/>
    <s v="55+"/>
    <s v="Late Night"/>
    <s v="11"/>
    <s v="2024"/>
    <s v="29"/>
    <s v="29"/>
    <s v="29/11/2024"/>
    <d v="2025-05-15T00:00:00"/>
    <x v="26"/>
  </r>
  <r>
    <n v="9942"/>
    <s v="Michael"/>
    <x v="253"/>
    <s v="11/20/2024"/>
    <n v="15.99"/>
    <n v="418"/>
    <s v="Documentary"/>
    <n v="1"/>
    <n v="5"/>
    <b v="1"/>
    <n v="260"/>
    <n v="161"/>
    <x v="1"/>
    <x v="3"/>
    <s v="English"/>
    <x v="77"/>
    <n v="3.6"/>
    <x v="1"/>
    <s v="Active"/>
    <n v="2871"/>
    <s v="Smart TV"/>
    <s v="25-34"/>
    <s v="Late Night"/>
    <s v="11"/>
    <s v="2024"/>
    <s v="20"/>
    <s v="20"/>
    <s v="20/11/2024"/>
    <d v="2025-05-15T00:00:00"/>
    <x v="8"/>
  </r>
  <r>
    <n v="4044"/>
    <s v="Cameron"/>
    <x v="353"/>
    <s v="11/23/2024"/>
    <n v="15.99"/>
    <n v="309"/>
    <s v="Romance"/>
    <n v="5"/>
    <n v="5"/>
    <b v="0"/>
    <n v="851"/>
    <n v="166"/>
    <x v="6"/>
    <x v="3"/>
    <s v="Spanish"/>
    <x v="29"/>
    <n v="4"/>
    <x v="1"/>
    <s v="Active"/>
    <n v="4783"/>
    <s v="Laptop"/>
    <s v="45-54"/>
    <s v="Afternoon"/>
    <s v="11"/>
    <s v="2024"/>
    <s v="23"/>
    <s v="23"/>
    <s v="23/11/2024"/>
    <d v="2025-05-15T00:00:00"/>
    <x v="16"/>
  </r>
  <r>
    <n v="8143"/>
    <s v="Mark"/>
    <x v="354"/>
    <s v="12/11/2024"/>
    <n v="7.99"/>
    <n v="252"/>
    <s v="Drama"/>
    <n v="3"/>
    <n v="5"/>
    <b v="1"/>
    <n v="105"/>
    <n v="118"/>
    <x v="5"/>
    <x v="1"/>
    <s v="German"/>
    <x v="64"/>
    <n v="4.4000000000000004"/>
    <x v="1"/>
    <s v="Active"/>
    <n v="2725"/>
    <s v="Laptop"/>
    <s v="25-34"/>
    <s v="Morning"/>
    <s v="12"/>
    <s v="2024"/>
    <s v="11"/>
    <s v="11"/>
    <s v="11/12/2024"/>
    <d v="2025-05-15T00:00:00"/>
    <x v="11"/>
  </r>
  <r>
    <n v="3984"/>
    <s v="Daniel"/>
    <x v="355"/>
    <s v="12/1/2024"/>
    <n v="15.99"/>
    <n v="146"/>
    <s v="Comedy"/>
    <n v="4"/>
    <n v="6"/>
    <b v="0"/>
    <n v="646"/>
    <n v="139"/>
    <x v="5"/>
    <x v="0"/>
    <s v="German"/>
    <x v="21"/>
    <n v="3.7"/>
    <x v="1"/>
    <s v="Active"/>
    <n v="4400"/>
    <s v="Tablet"/>
    <s v="18-24"/>
    <s v="Late Night"/>
    <s v="12"/>
    <s v="2024"/>
    <s v="1/"/>
    <s v="1"/>
    <s v="01/12/2024"/>
    <d v="2025-05-15T00:00:00"/>
    <x v="15"/>
  </r>
  <r>
    <n v="9294"/>
    <s v="Jerry"/>
    <x v="128"/>
    <s v="11/21/2024"/>
    <n v="11.99"/>
    <n v="352"/>
    <s v="Horror"/>
    <n v="4"/>
    <n v="4"/>
    <b v="1"/>
    <n v="358"/>
    <n v="6"/>
    <x v="1"/>
    <x v="1"/>
    <s v="Mandarin"/>
    <x v="7"/>
    <n v="3.8"/>
    <x v="0"/>
    <s v="Active"/>
    <n v="2218"/>
    <s v="Smartphone"/>
    <s v="25-34"/>
    <s v="Evening"/>
    <s v="11"/>
    <s v="2024"/>
    <s v="21"/>
    <s v="21"/>
    <s v="21/11/2024"/>
    <d v="2025-05-15T00:00:00"/>
    <x v="18"/>
  </r>
  <r>
    <n v="4769"/>
    <s v="Michael"/>
    <x v="356"/>
    <s v="12/17/2024"/>
    <n v="7.99"/>
    <n v="43"/>
    <s v="Romance"/>
    <n v="5"/>
    <n v="3"/>
    <b v="1"/>
    <n v="336"/>
    <n v="135"/>
    <x v="0"/>
    <x v="0"/>
    <s v="English"/>
    <x v="85"/>
    <n v="4"/>
    <x v="1"/>
    <s v="Active"/>
    <n v="4552"/>
    <s v="Smartphone"/>
    <s v="18-24"/>
    <s v="Late Night"/>
    <s v="12"/>
    <s v="2024"/>
    <s v="17"/>
    <s v="17"/>
    <s v="17/12/2024"/>
    <d v="2025-05-15T00:00:00"/>
    <x v="6"/>
  </r>
  <r>
    <n v="8864"/>
    <s v="Michael"/>
    <x v="357"/>
    <s v="11/29/2024"/>
    <n v="11.99"/>
    <n v="440"/>
    <s v="Drama"/>
    <n v="4"/>
    <n v="3"/>
    <b v="1"/>
    <n v="80"/>
    <n v="143"/>
    <x v="2"/>
    <x v="3"/>
    <s v="German"/>
    <x v="99"/>
    <n v="3.4"/>
    <x v="0"/>
    <s v="Active"/>
    <n v="4125"/>
    <s v="Tablet"/>
    <s v="35-44"/>
    <s v="Late Night"/>
    <s v="11"/>
    <s v="2024"/>
    <s v="29"/>
    <s v="29"/>
    <s v="29/11/2024"/>
    <d v="2025-05-15T00:00:00"/>
    <x v="26"/>
  </r>
  <r>
    <n v="1857"/>
    <s v="Brittney"/>
    <x v="358"/>
    <s v="11/23/2024"/>
    <n v="15.99"/>
    <n v="376"/>
    <s v="Romance"/>
    <n v="2"/>
    <n v="2"/>
    <b v="0"/>
    <n v="326"/>
    <n v="89"/>
    <x v="3"/>
    <x v="3"/>
    <s v="Spanish"/>
    <x v="0"/>
    <n v="4.5999999999999996"/>
    <x v="1"/>
    <s v="Active"/>
    <n v="424"/>
    <s v="Laptop"/>
    <s v="55+"/>
    <s v="Late Night"/>
    <s v="11"/>
    <s v="2024"/>
    <s v="23"/>
    <s v="23"/>
    <s v="23/11/2024"/>
    <d v="2025-05-15T00:00:00"/>
    <x v="16"/>
  </r>
  <r>
    <n v="5566"/>
    <s v="Brian"/>
    <x v="81"/>
    <s v="12/7/2024"/>
    <n v="11.99"/>
    <n v="137"/>
    <s v="Action"/>
    <n v="3"/>
    <n v="6"/>
    <b v="1"/>
    <n v="699"/>
    <n v="70"/>
    <x v="5"/>
    <x v="0"/>
    <s v="Spanish"/>
    <x v="14"/>
    <n v="3.9"/>
    <x v="1"/>
    <s v="Active"/>
    <n v="2418"/>
    <s v="Laptop"/>
    <s v="35-44"/>
    <s v="Evening"/>
    <s v="12"/>
    <s v="2024"/>
    <s v="7/"/>
    <s v="7"/>
    <s v="07/12/2024"/>
    <d v="2025-05-15T00:00:00"/>
    <x v="19"/>
  </r>
  <r>
    <n v="1373"/>
    <s v="Elizabeth"/>
    <x v="152"/>
    <s v="12/12/2024"/>
    <n v="7.99"/>
    <n v="301"/>
    <s v="Action"/>
    <n v="2"/>
    <n v="5"/>
    <b v="0"/>
    <n v="89"/>
    <n v="55"/>
    <x v="0"/>
    <x v="2"/>
    <s v="French"/>
    <x v="84"/>
    <n v="4.2"/>
    <x v="1"/>
    <s v="Active"/>
    <n v="756"/>
    <s v="Laptop"/>
    <s v="55+"/>
    <s v="Late Night"/>
    <s v="12"/>
    <s v="2024"/>
    <s v="12"/>
    <s v="12"/>
    <s v="12/12/2024"/>
    <d v="2025-05-15T00:00:00"/>
    <x v="20"/>
  </r>
  <r>
    <n v="6345"/>
    <s v="Thomas"/>
    <x v="203"/>
    <s v="12/9/2024"/>
    <n v="7.99"/>
    <n v="410"/>
    <s v="Documentary"/>
    <n v="1"/>
    <n v="1"/>
    <b v="1"/>
    <n v="909"/>
    <n v="99"/>
    <x v="1"/>
    <x v="0"/>
    <s v="Mandarin"/>
    <x v="46"/>
    <n v="3.2"/>
    <x v="0"/>
    <s v="Active"/>
    <n v="754"/>
    <s v="Smart TV"/>
    <s v="25-34"/>
    <s v="Evening"/>
    <s v="12"/>
    <s v="2024"/>
    <s v="9/"/>
    <s v="9"/>
    <s v="09/12/2024"/>
    <d v="2025-05-15T00:00:00"/>
    <x v="28"/>
  </r>
  <r>
    <n v="3234"/>
    <s v="Jessica"/>
    <x v="359"/>
    <s v="12/7/2024"/>
    <n v="11.99"/>
    <n v="298"/>
    <s v="Horror"/>
    <n v="2"/>
    <n v="1"/>
    <b v="0"/>
    <n v="918"/>
    <n v="153"/>
    <x v="4"/>
    <x v="0"/>
    <s v="Spanish"/>
    <x v="64"/>
    <n v="4.4000000000000004"/>
    <x v="1"/>
    <s v="Active"/>
    <n v="3476"/>
    <s v="Smart TV"/>
    <s v="18-24"/>
    <s v="Morning"/>
    <s v="12"/>
    <s v="2024"/>
    <s v="7/"/>
    <s v="7"/>
    <s v="07/12/2024"/>
    <d v="2025-05-15T00:00:00"/>
    <x v="19"/>
  </r>
  <r>
    <n v="6998"/>
    <s v="Joshua"/>
    <x v="360"/>
    <s v="12/2/2024"/>
    <n v="7.99"/>
    <n v="54"/>
    <s v="Sci-Fi"/>
    <n v="4"/>
    <n v="5"/>
    <b v="1"/>
    <n v="285"/>
    <n v="66"/>
    <x v="3"/>
    <x v="2"/>
    <s v="English"/>
    <x v="80"/>
    <n v="3.8"/>
    <x v="0"/>
    <s v="Active"/>
    <n v="290"/>
    <s v="Tablet"/>
    <s v="45-54"/>
    <s v="Late Night"/>
    <s v="12"/>
    <s v="2024"/>
    <s v="2/"/>
    <s v="2"/>
    <s v="02/12/2024"/>
    <d v="2025-05-15T00:00:00"/>
    <x v="3"/>
  </r>
  <r>
    <n v="5809"/>
    <s v="Melissa"/>
    <x v="318"/>
    <s v="11/19/2024"/>
    <n v="7.99"/>
    <n v="486"/>
    <s v="Horror"/>
    <n v="4"/>
    <n v="3"/>
    <b v="0"/>
    <n v="463"/>
    <n v="171"/>
    <x v="2"/>
    <x v="1"/>
    <s v="French"/>
    <x v="95"/>
    <n v="3.2"/>
    <x v="0"/>
    <s v="Active"/>
    <n v="987"/>
    <s v="Desktop"/>
    <s v="55+"/>
    <s v="Evening"/>
    <s v="11"/>
    <s v="2024"/>
    <s v="19"/>
    <s v="19"/>
    <s v="19/11/2024"/>
    <d v="2025-05-15T00:00:00"/>
    <x v="4"/>
  </r>
  <r>
    <n v="6522"/>
    <s v="Bryan"/>
    <x v="339"/>
    <s v="11/27/2024"/>
    <n v="11.99"/>
    <n v="38"/>
    <s v="Comedy"/>
    <n v="1"/>
    <n v="4"/>
    <b v="1"/>
    <n v="875"/>
    <n v="115"/>
    <x v="1"/>
    <x v="3"/>
    <s v="German"/>
    <x v="100"/>
    <n v="4.7"/>
    <x v="1"/>
    <s v="Active"/>
    <n v="4972"/>
    <s v="Smart TV"/>
    <s v="18-24"/>
    <s v="Late Night"/>
    <s v="11"/>
    <s v="2024"/>
    <s v="27"/>
    <s v="27"/>
    <s v="27/11/2024"/>
    <d v="2025-05-15T00:00:00"/>
    <x v="12"/>
  </r>
  <r>
    <n v="3892"/>
    <s v="Amanda"/>
    <x v="247"/>
    <s v="12/3/2024"/>
    <n v="7.99"/>
    <n v="442"/>
    <s v="Action"/>
    <n v="3"/>
    <n v="6"/>
    <b v="1"/>
    <n v="875"/>
    <n v="70"/>
    <x v="1"/>
    <x v="0"/>
    <s v="German"/>
    <x v="41"/>
    <n v="3.7"/>
    <x v="0"/>
    <s v="Active"/>
    <n v="1628"/>
    <s v="Desktop"/>
    <s v="35-44"/>
    <s v="Evening"/>
    <s v="12"/>
    <s v="2024"/>
    <s v="3/"/>
    <s v="3"/>
    <s v="03/12/2024"/>
    <d v="2025-05-15T00:00:00"/>
    <x v="25"/>
  </r>
  <r>
    <n v="4427"/>
    <s v="Walter"/>
    <x v="8"/>
    <s v="11/28/2024"/>
    <n v="7.99"/>
    <n v="474"/>
    <s v="Horror"/>
    <n v="3"/>
    <n v="5"/>
    <b v="1"/>
    <n v="341"/>
    <n v="165"/>
    <x v="4"/>
    <x v="3"/>
    <s v="Mandarin"/>
    <x v="55"/>
    <n v="4.8"/>
    <x v="0"/>
    <s v="Active"/>
    <n v="1285"/>
    <s v="Smartphone"/>
    <s v="45-54"/>
    <s v="Evening"/>
    <s v="11"/>
    <s v="2024"/>
    <s v="28"/>
    <s v="28"/>
    <s v="28/11/2024"/>
    <d v="2025-05-15T00:00:00"/>
    <x v="14"/>
  </r>
  <r>
    <n v="8145"/>
    <s v="Samuel"/>
    <x v="361"/>
    <s v="11/21/2024"/>
    <n v="15.99"/>
    <n v="96"/>
    <s v="Comedy"/>
    <n v="5"/>
    <n v="1"/>
    <b v="1"/>
    <n v="273"/>
    <n v="79"/>
    <x v="2"/>
    <x v="0"/>
    <s v="English"/>
    <x v="22"/>
    <n v="4.3"/>
    <x v="0"/>
    <s v="Active"/>
    <n v="1960"/>
    <s v="Desktop"/>
    <s v="25-34"/>
    <s v="Afternoon"/>
    <s v="11"/>
    <s v="2024"/>
    <s v="21"/>
    <s v="21"/>
    <s v="21/11/2024"/>
    <d v="2025-05-15T00:00:00"/>
    <x v="18"/>
  </r>
  <r>
    <n v="1150"/>
    <s v="John"/>
    <x v="234"/>
    <s v="11/29/2024"/>
    <n v="11.99"/>
    <n v="160"/>
    <s v="Horror"/>
    <n v="5"/>
    <n v="5"/>
    <b v="1"/>
    <n v="352"/>
    <n v="31"/>
    <x v="3"/>
    <x v="0"/>
    <s v="Hindi"/>
    <x v="86"/>
    <n v="3.7"/>
    <x v="1"/>
    <s v="Active"/>
    <n v="771"/>
    <s v="Tablet"/>
    <s v="25-34"/>
    <s v="Afternoon"/>
    <s v="11"/>
    <s v="2024"/>
    <s v="29"/>
    <s v="29"/>
    <s v="29/11/2024"/>
    <d v="2025-05-15T00:00:00"/>
    <x v="26"/>
  </r>
  <r>
    <n v="7366"/>
    <s v="Dylan"/>
    <x v="340"/>
    <s v="12/15/2024"/>
    <n v="7.99"/>
    <n v="451"/>
    <s v="Comedy"/>
    <n v="3"/>
    <n v="3"/>
    <b v="0"/>
    <n v="588"/>
    <n v="147"/>
    <x v="5"/>
    <x v="1"/>
    <s v="German"/>
    <x v="100"/>
    <n v="3.3"/>
    <x v="1"/>
    <s v="Active"/>
    <n v="1785"/>
    <s v="Tablet"/>
    <s v="45-54"/>
    <s v="Evening"/>
    <s v="12"/>
    <s v="2024"/>
    <s v="15"/>
    <s v="15"/>
    <s v="15/12/2024"/>
    <d v="2025-05-15T00:00:00"/>
    <x v="1"/>
  </r>
  <r>
    <n v="3004"/>
    <s v="Joseph"/>
    <x v="362"/>
    <s v="12/18/2024"/>
    <n v="11.99"/>
    <n v="184"/>
    <s v="Documentary"/>
    <n v="3"/>
    <n v="4"/>
    <b v="0"/>
    <n v="233"/>
    <n v="15"/>
    <x v="1"/>
    <x v="3"/>
    <s v="Mandarin"/>
    <x v="72"/>
    <n v="3.5"/>
    <x v="1"/>
    <s v="Active"/>
    <n v="2760"/>
    <s v="Smart TV"/>
    <s v="45-54"/>
    <s v="Late Night"/>
    <s v="12"/>
    <s v="2024"/>
    <s v="18"/>
    <s v="18"/>
    <s v="18/12/2024"/>
    <d v="2025-05-15T00:00:00"/>
    <x v="13"/>
  </r>
  <r>
    <n v="9934"/>
    <s v="Heather"/>
    <x v="266"/>
    <s v="12/16/2024"/>
    <n v="15.99"/>
    <n v="50"/>
    <s v="Drama"/>
    <n v="2"/>
    <n v="6"/>
    <b v="1"/>
    <n v="159"/>
    <n v="131"/>
    <x v="4"/>
    <x v="1"/>
    <s v="Mandarin"/>
    <x v="77"/>
    <n v="3.8"/>
    <x v="0"/>
    <s v="Active"/>
    <n v="388"/>
    <s v="Desktop"/>
    <s v="25-34"/>
    <s v="Afternoon"/>
    <s v="12"/>
    <s v="2024"/>
    <s v="16"/>
    <s v="16"/>
    <s v="16/12/2024"/>
    <d v="2025-05-15T00:00:00"/>
    <x v="17"/>
  </r>
  <r>
    <n v="1228"/>
    <s v="Cassandra"/>
    <x v="363"/>
    <s v="12/14/2024"/>
    <n v="7.99"/>
    <n v="299"/>
    <s v="Horror"/>
    <n v="3"/>
    <n v="1"/>
    <b v="0"/>
    <n v="488"/>
    <n v="135"/>
    <x v="5"/>
    <x v="1"/>
    <s v="German"/>
    <x v="90"/>
    <n v="4.8"/>
    <x v="0"/>
    <s v="Active"/>
    <n v="2385"/>
    <s v="Desktop"/>
    <s v="45-54"/>
    <s v="Afternoon"/>
    <s v="12"/>
    <s v="2024"/>
    <s v="14"/>
    <s v="14"/>
    <s v="14/12/2024"/>
    <d v="2025-05-15T00:00:00"/>
    <x v="2"/>
  </r>
  <r>
    <n v="5806"/>
    <s v="Marisa"/>
    <x v="364"/>
    <s v="12/15/2024"/>
    <n v="7.99"/>
    <n v="495"/>
    <s v="Drama"/>
    <n v="5"/>
    <n v="6"/>
    <b v="0"/>
    <n v="522"/>
    <n v="32"/>
    <x v="4"/>
    <x v="3"/>
    <s v="French"/>
    <x v="81"/>
    <n v="3.9"/>
    <x v="1"/>
    <s v="Active"/>
    <n v="3714"/>
    <s v="Tablet"/>
    <s v="55+"/>
    <s v="Afternoon"/>
    <s v="12"/>
    <s v="2024"/>
    <s v="15"/>
    <s v="15"/>
    <s v="15/12/2024"/>
    <d v="2025-05-15T00:00:00"/>
    <x v="1"/>
  </r>
  <r>
    <n v="7538"/>
    <s v="Samantha"/>
    <x v="365"/>
    <s v="11/26/2024"/>
    <n v="7.99"/>
    <n v="132"/>
    <s v="Horror"/>
    <n v="4"/>
    <n v="5"/>
    <b v="1"/>
    <n v="30"/>
    <n v="177"/>
    <x v="0"/>
    <x v="0"/>
    <s v="French"/>
    <x v="97"/>
    <n v="5"/>
    <x v="0"/>
    <s v="Active"/>
    <n v="2015"/>
    <s v="Smart TV"/>
    <s v="45-54"/>
    <s v="Evening"/>
    <s v="11"/>
    <s v="2024"/>
    <s v="26"/>
    <s v="26"/>
    <s v="26/11/2024"/>
    <d v="2025-05-15T00:00:00"/>
    <x v="29"/>
  </r>
  <r>
    <n v="1035"/>
    <s v="Katherine"/>
    <x v="38"/>
    <s v="11/22/2024"/>
    <n v="11.99"/>
    <n v="395"/>
    <s v="Romance"/>
    <n v="2"/>
    <n v="4"/>
    <b v="1"/>
    <n v="139"/>
    <n v="29"/>
    <x v="5"/>
    <x v="1"/>
    <s v="Spanish"/>
    <x v="52"/>
    <n v="3.9"/>
    <x v="1"/>
    <s v="Active"/>
    <n v="3201"/>
    <s v="Tablet"/>
    <s v="45-54"/>
    <s v="Morning"/>
    <s v="11"/>
    <s v="2024"/>
    <s v="22"/>
    <s v="22"/>
    <s v="22/11/2024"/>
    <d v="2025-05-15T00:00:00"/>
    <x v="7"/>
  </r>
  <r>
    <n v="8399"/>
    <s v="Diana"/>
    <x v="366"/>
    <s v="12/3/2024"/>
    <n v="11.99"/>
    <n v="34"/>
    <s v="Action"/>
    <n v="1"/>
    <n v="2"/>
    <b v="1"/>
    <n v="393"/>
    <n v="130"/>
    <x v="2"/>
    <x v="3"/>
    <s v="Mandarin"/>
    <x v="95"/>
    <n v="3.9"/>
    <x v="0"/>
    <s v="Active"/>
    <n v="3426"/>
    <s v="Laptop"/>
    <s v="35-44"/>
    <s v="Late Night"/>
    <s v="12"/>
    <s v="2024"/>
    <s v="3/"/>
    <s v="3"/>
    <s v="03/12/2024"/>
    <d v="2025-05-15T00:00:00"/>
    <x v="25"/>
  </r>
  <r>
    <n v="1912"/>
    <s v="Stephen"/>
    <x v="242"/>
    <s v="12/14/2024"/>
    <n v="11.99"/>
    <n v="348"/>
    <s v="Romance"/>
    <n v="1"/>
    <n v="4"/>
    <b v="0"/>
    <n v="792"/>
    <n v="67"/>
    <x v="4"/>
    <x v="3"/>
    <s v="French"/>
    <x v="22"/>
    <n v="4.0999999999999996"/>
    <x v="0"/>
    <s v="Active"/>
    <n v="3366"/>
    <s v="Desktop"/>
    <s v="35-44"/>
    <s v="Late Night"/>
    <s v="12"/>
    <s v="2024"/>
    <s v="14"/>
    <s v="14"/>
    <s v="14/12/2024"/>
    <d v="2025-05-15T00:00:00"/>
    <x v="2"/>
  </r>
  <r>
    <n v="6604"/>
    <s v="Lisa"/>
    <x v="367"/>
    <s v="11/22/2024"/>
    <n v="15.99"/>
    <n v="247"/>
    <s v="Romance"/>
    <n v="5"/>
    <n v="4"/>
    <b v="0"/>
    <n v="186"/>
    <n v="158"/>
    <x v="2"/>
    <x v="3"/>
    <s v="Spanish"/>
    <x v="96"/>
    <n v="3.8"/>
    <x v="0"/>
    <s v="Active"/>
    <n v="125"/>
    <s v="Tablet"/>
    <s v="45-54"/>
    <s v="Evening"/>
    <s v="11"/>
    <s v="2024"/>
    <s v="22"/>
    <s v="22"/>
    <s v="22/11/2024"/>
    <d v="2025-05-15T00:00:00"/>
    <x v="7"/>
  </r>
  <r>
    <n v="8952"/>
    <s v="Kristin"/>
    <x v="116"/>
    <s v="11/22/2024"/>
    <n v="11.99"/>
    <n v="216"/>
    <s v="Romance"/>
    <n v="1"/>
    <n v="1"/>
    <b v="0"/>
    <n v="872"/>
    <n v="150"/>
    <x v="6"/>
    <x v="2"/>
    <s v="English"/>
    <x v="95"/>
    <n v="3.8"/>
    <x v="1"/>
    <s v="Active"/>
    <n v="4037"/>
    <s v="Tablet"/>
    <s v="18-24"/>
    <s v="Late Night"/>
    <s v="11"/>
    <s v="2024"/>
    <s v="22"/>
    <s v="22"/>
    <s v="22/11/2024"/>
    <d v="2025-05-15T00:00:00"/>
    <x v="7"/>
  </r>
  <r>
    <n v="2549"/>
    <s v="Autumn"/>
    <x v="188"/>
    <s v="11/26/2024"/>
    <n v="11.99"/>
    <n v="299"/>
    <s v="Comedy"/>
    <n v="4"/>
    <n v="6"/>
    <b v="0"/>
    <n v="77"/>
    <n v="191"/>
    <x v="4"/>
    <x v="3"/>
    <s v="English"/>
    <x v="26"/>
    <n v="3.4"/>
    <x v="1"/>
    <s v="Active"/>
    <n v="4348"/>
    <s v="Desktop"/>
    <s v="45-54"/>
    <s v="Afternoon"/>
    <s v="11"/>
    <s v="2024"/>
    <s v="26"/>
    <s v="26"/>
    <s v="26/11/2024"/>
    <d v="2025-05-15T00:00:00"/>
    <x v="29"/>
  </r>
  <r>
    <n v="8954"/>
    <s v="Melissa"/>
    <x v="349"/>
    <s v="11/27/2024"/>
    <n v="15.99"/>
    <n v="315"/>
    <s v="Comedy"/>
    <n v="2"/>
    <n v="1"/>
    <b v="1"/>
    <n v="829"/>
    <n v="178"/>
    <x v="0"/>
    <x v="1"/>
    <s v="Spanish"/>
    <x v="56"/>
    <n v="3.1"/>
    <x v="0"/>
    <s v="Active"/>
    <n v="546"/>
    <s v="Smartphone"/>
    <s v="35-44"/>
    <s v="Evening"/>
    <s v="11"/>
    <s v="2024"/>
    <s v="27"/>
    <s v="27"/>
    <s v="27/11/2024"/>
    <d v="2025-05-15T00:00:00"/>
    <x v="12"/>
  </r>
  <r>
    <n v="1922"/>
    <s v="Tiffany"/>
    <x v="129"/>
    <s v="12/3/2024"/>
    <n v="11.99"/>
    <n v="35"/>
    <s v="Documentary"/>
    <n v="2"/>
    <n v="4"/>
    <b v="0"/>
    <n v="821"/>
    <n v="7"/>
    <x v="3"/>
    <x v="1"/>
    <s v="Mandarin"/>
    <x v="20"/>
    <n v="3.3"/>
    <x v="0"/>
    <s v="Active"/>
    <n v="2785"/>
    <s v="Smart TV"/>
    <s v="35-44"/>
    <s v="Afternoon"/>
    <s v="12"/>
    <s v="2024"/>
    <s v="3/"/>
    <s v="3"/>
    <s v="03/12/2024"/>
    <d v="2025-05-15T00:00:00"/>
    <x v="25"/>
  </r>
  <r>
    <n v="9861"/>
    <s v="Ashley"/>
    <x v="329"/>
    <s v="12/16/2024"/>
    <n v="15.99"/>
    <n v="359"/>
    <s v="Comedy"/>
    <n v="3"/>
    <n v="1"/>
    <b v="0"/>
    <n v="265"/>
    <n v="34"/>
    <x v="4"/>
    <x v="2"/>
    <s v="English"/>
    <x v="61"/>
    <n v="4.9000000000000004"/>
    <x v="1"/>
    <s v="Active"/>
    <n v="3308"/>
    <s v="Smartphone"/>
    <s v="25-34"/>
    <s v="Morning"/>
    <s v="12"/>
    <s v="2024"/>
    <s v="16"/>
    <s v="16"/>
    <s v="16/12/2024"/>
    <d v="2025-05-15T00:00:00"/>
    <x v="17"/>
  </r>
  <r>
    <n v="4383"/>
    <s v="Tracy"/>
    <x v="55"/>
    <s v="11/30/2024"/>
    <n v="15.99"/>
    <n v="361"/>
    <s v="Action"/>
    <n v="4"/>
    <n v="5"/>
    <b v="1"/>
    <n v="416"/>
    <n v="143"/>
    <x v="4"/>
    <x v="2"/>
    <s v="French"/>
    <x v="33"/>
    <n v="3.7"/>
    <x v="0"/>
    <s v="Active"/>
    <n v="527"/>
    <s v="Smart TV"/>
    <s v="18-24"/>
    <s v="Morning"/>
    <s v="11"/>
    <s v="2024"/>
    <s v="30"/>
    <s v="30"/>
    <s v="30/11/2024"/>
    <d v="2025-05-15T00:00:00"/>
    <x v="10"/>
  </r>
  <r>
    <n v="4328"/>
    <s v="Amy"/>
    <x v="368"/>
    <s v="11/24/2024"/>
    <n v="11.99"/>
    <n v="273"/>
    <s v="Action"/>
    <n v="3"/>
    <n v="4"/>
    <b v="1"/>
    <n v="253"/>
    <n v="70"/>
    <x v="5"/>
    <x v="0"/>
    <s v="English"/>
    <x v="19"/>
    <n v="4.9000000000000004"/>
    <x v="0"/>
    <s v="Active"/>
    <n v="837"/>
    <s v="Smartphone"/>
    <s v="25-34"/>
    <s v="Evening"/>
    <s v="11"/>
    <s v="2024"/>
    <s v="24"/>
    <s v="24"/>
    <s v="24/11/2024"/>
    <d v="2025-05-15T00:00:00"/>
    <x v="24"/>
  </r>
  <r>
    <n v="4622"/>
    <s v="Nicholas"/>
    <x v="311"/>
    <s v="12/15/2024"/>
    <n v="7.99"/>
    <n v="47"/>
    <s v="Action"/>
    <n v="2"/>
    <n v="4"/>
    <b v="1"/>
    <n v="770"/>
    <n v="2"/>
    <x v="4"/>
    <x v="2"/>
    <s v="English"/>
    <x v="63"/>
    <n v="4.7"/>
    <x v="1"/>
    <s v="Active"/>
    <n v="371"/>
    <s v="Desktop"/>
    <s v="45-54"/>
    <s v="Afternoon"/>
    <s v="12"/>
    <s v="2024"/>
    <s v="15"/>
    <s v="15"/>
    <s v="15/12/2024"/>
    <d v="2025-05-15T00:00:00"/>
    <x v="1"/>
  </r>
  <r>
    <n v="7828"/>
    <s v="Angel"/>
    <x v="369"/>
    <s v="12/2/2024"/>
    <n v="7.99"/>
    <n v="477"/>
    <s v="Horror"/>
    <n v="5"/>
    <n v="5"/>
    <b v="0"/>
    <n v="969"/>
    <n v="12"/>
    <x v="6"/>
    <x v="1"/>
    <s v="English"/>
    <x v="86"/>
    <n v="4.7"/>
    <x v="0"/>
    <s v="Active"/>
    <n v="877"/>
    <s v="Tablet"/>
    <s v="25-34"/>
    <s v="Late Night"/>
    <s v="12"/>
    <s v="2024"/>
    <s v="2/"/>
    <s v="2"/>
    <s v="02/12/2024"/>
    <d v="2025-05-15T00:00:00"/>
    <x v="3"/>
  </r>
  <r>
    <n v="1393"/>
    <s v="Ryan"/>
    <x v="370"/>
    <s v="12/3/2024"/>
    <n v="7.99"/>
    <n v="418"/>
    <s v="Action"/>
    <n v="3"/>
    <n v="4"/>
    <b v="1"/>
    <n v="701"/>
    <n v="125"/>
    <x v="3"/>
    <x v="1"/>
    <s v="Hindi"/>
    <x v="53"/>
    <n v="4.8"/>
    <x v="1"/>
    <s v="Active"/>
    <n v="4873"/>
    <s v="Tablet"/>
    <s v="25-34"/>
    <s v="Evening"/>
    <s v="12"/>
    <s v="2024"/>
    <s v="3/"/>
    <s v="3"/>
    <s v="03/12/2024"/>
    <d v="2025-05-15T00:00:00"/>
    <x v="25"/>
  </r>
  <r>
    <n v="9239"/>
    <s v="Daniel"/>
    <x v="371"/>
    <s v="11/21/2024"/>
    <n v="15.99"/>
    <n v="274"/>
    <s v="Drama"/>
    <n v="5"/>
    <n v="6"/>
    <b v="0"/>
    <n v="732"/>
    <n v="105"/>
    <x v="2"/>
    <x v="0"/>
    <s v="Hindi"/>
    <x v="58"/>
    <n v="4.0999999999999996"/>
    <x v="1"/>
    <s v="Active"/>
    <n v="4194"/>
    <s v="Smart TV"/>
    <s v="45-54"/>
    <s v="Evening"/>
    <s v="11"/>
    <s v="2024"/>
    <s v="21"/>
    <s v="21"/>
    <s v="21/11/2024"/>
    <d v="2025-05-15T00:00:00"/>
    <x v="18"/>
  </r>
  <r>
    <n v="1636"/>
    <s v="Elizabeth"/>
    <x v="372"/>
    <s v="12/6/2024"/>
    <n v="11.99"/>
    <n v="102"/>
    <s v="Romance"/>
    <n v="5"/>
    <n v="2"/>
    <b v="0"/>
    <n v="989"/>
    <n v="44"/>
    <x v="4"/>
    <x v="3"/>
    <s v="English"/>
    <x v="40"/>
    <n v="4.8"/>
    <x v="0"/>
    <s v="Active"/>
    <n v="3118"/>
    <s v="Desktop"/>
    <s v="35-44"/>
    <s v="Late Night"/>
    <s v="12"/>
    <s v="2024"/>
    <s v="6/"/>
    <s v="6"/>
    <s v="06/12/2024"/>
    <d v="2025-05-15T00:00:00"/>
    <x v="27"/>
  </r>
  <r>
    <n v="4401"/>
    <s v="Caitlin"/>
    <x v="373"/>
    <s v="12/15/2024"/>
    <n v="15.99"/>
    <n v="164"/>
    <s v="Documentary"/>
    <n v="3"/>
    <n v="5"/>
    <b v="1"/>
    <n v="89"/>
    <n v="32"/>
    <x v="5"/>
    <x v="3"/>
    <s v="German"/>
    <x v="75"/>
    <n v="3"/>
    <x v="1"/>
    <s v="Active"/>
    <n v="2088"/>
    <s v="Tablet"/>
    <s v="55+"/>
    <s v="Evening"/>
    <s v="12"/>
    <s v="2024"/>
    <s v="15"/>
    <s v="15"/>
    <s v="15/12/2024"/>
    <d v="2025-05-15T00:00:00"/>
    <x v="1"/>
  </r>
  <r>
    <n v="7135"/>
    <s v="Johnathan"/>
    <x v="374"/>
    <s v="12/17/2024"/>
    <n v="15.99"/>
    <n v="478"/>
    <s v="Drama"/>
    <n v="4"/>
    <n v="5"/>
    <b v="1"/>
    <n v="578"/>
    <n v="117"/>
    <x v="5"/>
    <x v="2"/>
    <s v="Hindi"/>
    <x v="21"/>
    <n v="4.9000000000000004"/>
    <x v="0"/>
    <s v="Active"/>
    <n v="3468"/>
    <s v="Smart TV"/>
    <s v="45-54"/>
    <s v="Morning"/>
    <s v="12"/>
    <s v="2024"/>
    <s v="17"/>
    <s v="17"/>
    <s v="17/12/2024"/>
    <d v="2025-05-15T00:00:00"/>
    <x v="6"/>
  </r>
  <r>
    <n v="8923"/>
    <s v="Douglas"/>
    <x v="375"/>
    <s v="12/10/2024"/>
    <n v="11.99"/>
    <n v="100"/>
    <s v="Romance"/>
    <n v="3"/>
    <n v="4"/>
    <b v="0"/>
    <n v="417"/>
    <n v="87"/>
    <x v="6"/>
    <x v="2"/>
    <s v="English"/>
    <x v="31"/>
    <n v="3.4"/>
    <x v="0"/>
    <s v="Active"/>
    <n v="3183"/>
    <s v="Smart TV"/>
    <s v="35-44"/>
    <s v="Afternoon"/>
    <s v="12"/>
    <s v="2024"/>
    <s v="10"/>
    <s v="10"/>
    <s v="10/12/2024"/>
    <d v="2025-05-15T00:00:00"/>
    <x v="5"/>
  </r>
  <r>
    <n v="9748"/>
    <s v="Sherri"/>
    <x v="374"/>
    <s v="12/7/2024"/>
    <n v="15.99"/>
    <n v="264"/>
    <s v="Romance"/>
    <n v="2"/>
    <n v="6"/>
    <b v="0"/>
    <n v="474"/>
    <n v="10"/>
    <x v="0"/>
    <x v="3"/>
    <s v="German"/>
    <x v="57"/>
    <n v="4.7"/>
    <x v="1"/>
    <s v="Active"/>
    <n v="4070"/>
    <s v="Smartphone"/>
    <s v="35-44"/>
    <s v="Morning"/>
    <s v="12"/>
    <s v="2024"/>
    <s v="7/"/>
    <s v="7"/>
    <s v="07/12/2024"/>
    <d v="2025-05-15T00:00:00"/>
    <x v="19"/>
  </r>
  <r>
    <n v="7046"/>
    <s v="Eric"/>
    <x v="376"/>
    <s v="12/10/2024"/>
    <n v="15.99"/>
    <n v="208"/>
    <s v="Horror"/>
    <n v="5"/>
    <n v="6"/>
    <b v="0"/>
    <n v="512"/>
    <n v="176"/>
    <x v="4"/>
    <x v="0"/>
    <s v="French"/>
    <x v="58"/>
    <n v="4.7"/>
    <x v="0"/>
    <s v="Active"/>
    <n v="4147"/>
    <s v="Smartphone"/>
    <s v="55+"/>
    <s v="Afternoon"/>
    <s v="12"/>
    <s v="2024"/>
    <s v="10"/>
    <s v="10"/>
    <s v="10/12/2024"/>
    <d v="2025-05-15T00:00:00"/>
    <x v="5"/>
  </r>
  <r>
    <n v="9688"/>
    <s v="Mariah"/>
    <x v="283"/>
    <s v="12/4/2024"/>
    <n v="7.99"/>
    <n v="56"/>
    <s v="Comedy"/>
    <n v="1"/>
    <n v="2"/>
    <b v="1"/>
    <n v="280"/>
    <n v="67"/>
    <x v="6"/>
    <x v="3"/>
    <s v="Spanish"/>
    <x v="68"/>
    <n v="4.5999999999999996"/>
    <x v="0"/>
    <s v="Active"/>
    <n v="255"/>
    <s v="Smartphone"/>
    <s v="25-34"/>
    <s v="Morning"/>
    <s v="12"/>
    <s v="2024"/>
    <s v="4/"/>
    <s v="4"/>
    <s v="04/12/2024"/>
    <d v="2025-05-15T00:00:00"/>
    <x v="22"/>
  </r>
  <r>
    <n v="6720"/>
    <s v="Michael"/>
    <x v="377"/>
    <s v="12/13/2024"/>
    <n v="15.99"/>
    <n v="207"/>
    <s v="Horror"/>
    <n v="2"/>
    <n v="2"/>
    <b v="1"/>
    <n v="494"/>
    <n v="28"/>
    <x v="6"/>
    <x v="3"/>
    <s v="German"/>
    <x v="33"/>
    <n v="3.6"/>
    <x v="0"/>
    <s v="Active"/>
    <n v="3278"/>
    <s v="Desktop"/>
    <s v="55+"/>
    <s v="Late Night"/>
    <s v="12"/>
    <s v="2024"/>
    <s v="13"/>
    <s v="13"/>
    <s v="13/12/2024"/>
    <d v="2025-05-15T00:00:00"/>
    <x v="0"/>
  </r>
  <r>
    <n v="2766"/>
    <s v="Jerome"/>
    <x v="378"/>
    <s v="11/25/2024"/>
    <n v="7.99"/>
    <n v="187"/>
    <s v="Documentary"/>
    <n v="2"/>
    <n v="3"/>
    <b v="1"/>
    <n v="697"/>
    <n v="5"/>
    <x v="4"/>
    <x v="1"/>
    <s v="German"/>
    <x v="94"/>
    <n v="4.5"/>
    <x v="0"/>
    <s v="Active"/>
    <n v="213"/>
    <s v="Smart TV"/>
    <s v="18-24"/>
    <s v="Morning"/>
    <s v="11"/>
    <s v="2024"/>
    <s v="25"/>
    <s v="25"/>
    <s v="25/11/2024"/>
    <d v="2025-05-15T00:00:00"/>
    <x v="9"/>
  </r>
  <r>
    <n v="3847"/>
    <s v="Cynthia"/>
    <x v="379"/>
    <s v="11/23/2024"/>
    <n v="11.99"/>
    <n v="62"/>
    <s v="Action"/>
    <n v="3"/>
    <n v="1"/>
    <b v="1"/>
    <n v="879"/>
    <n v="128"/>
    <x v="3"/>
    <x v="0"/>
    <s v="Mandarin"/>
    <x v="2"/>
    <n v="3.4"/>
    <x v="0"/>
    <s v="Active"/>
    <n v="2886"/>
    <s v="Laptop"/>
    <s v="25-34"/>
    <s v="Late Night"/>
    <s v="11"/>
    <s v="2024"/>
    <s v="23"/>
    <s v="23"/>
    <s v="23/11/2024"/>
    <d v="2025-05-15T00:00:00"/>
    <x v="16"/>
  </r>
  <r>
    <n v="8554"/>
    <s v="James"/>
    <x v="9"/>
    <s v="11/21/2024"/>
    <n v="15.99"/>
    <n v="182"/>
    <s v="Romance"/>
    <n v="1"/>
    <n v="2"/>
    <b v="1"/>
    <n v="442"/>
    <n v="87"/>
    <x v="0"/>
    <x v="2"/>
    <s v="Mandarin"/>
    <x v="12"/>
    <n v="4.9000000000000004"/>
    <x v="0"/>
    <s v="Active"/>
    <n v="1901"/>
    <s v="Desktop"/>
    <s v="45-54"/>
    <s v="Evening"/>
    <s v="11"/>
    <s v="2024"/>
    <s v="21"/>
    <s v="21"/>
    <s v="21/11/2024"/>
    <d v="2025-05-15T00:00:00"/>
    <x v="18"/>
  </r>
  <r>
    <n v="6569"/>
    <s v="Patrick"/>
    <x v="342"/>
    <s v="11/25/2024"/>
    <n v="7.99"/>
    <n v="468"/>
    <s v="Romance"/>
    <n v="2"/>
    <n v="3"/>
    <b v="0"/>
    <n v="514"/>
    <n v="46"/>
    <x v="1"/>
    <x v="1"/>
    <s v="English"/>
    <x v="98"/>
    <n v="3.2"/>
    <x v="0"/>
    <s v="Active"/>
    <n v="4456"/>
    <s v="Smartphone"/>
    <s v="25-34"/>
    <s v="Afternoon"/>
    <s v="11"/>
    <s v="2024"/>
    <s v="25"/>
    <s v="25"/>
    <s v="25/11/2024"/>
    <d v="2025-05-15T00:00:00"/>
    <x v="9"/>
  </r>
  <r>
    <n v="6391"/>
    <s v="Daniel"/>
    <x v="380"/>
    <s v="11/24/2024"/>
    <n v="15.99"/>
    <n v="389"/>
    <s v="Drama"/>
    <n v="2"/>
    <n v="2"/>
    <b v="0"/>
    <n v="120"/>
    <n v="191"/>
    <x v="2"/>
    <x v="1"/>
    <s v="English"/>
    <x v="100"/>
    <n v="3.8"/>
    <x v="1"/>
    <s v="Active"/>
    <n v="237"/>
    <s v="Desktop"/>
    <s v="18-24"/>
    <s v="Morning"/>
    <s v="11"/>
    <s v="2024"/>
    <s v="24"/>
    <s v="24"/>
    <s v="24/11/2024"/>
    <d v="2025-05-15T00:00:00"/>
    <x v="24"/>
  </r>
  <r>
    <n v="4883"/>
    <s v="Devon"/>
    <x v="164"/>
    <s v="12/9/2024"/>
    <n v="15.99"/>
    <n v="155"/>
    <s v="Action"/>
    <n v="4"/>
    <n v="5"/>
    <b v="0"/>
    <n v="573"/>
    <n v="190"/>
    <x v="3"/>
    <x v="3"/>
    <s v="Spanish"/>
    <x v="89"/>
    <n v="3.5"/>
    <x v="1"/>
    <s v="Active"/>
    <n v="4659"/>
    <s v="Tablet"/>
    <s v="35-44"/>
    <s v="Late Night"/>
    <s v="12"/>
    <s v="2024"/>
    <s v="9/"/>
    <s v="9"/>
    <s v="09/12/2024"/>
    <d v="2025-05-15T00:00:00"/>
    <x v="28"/>
  </r>
  <r>
    <n v="4530"/>
    <s v="Rebecca"/>
    <x v="381"/>
    <s v="11/26/2024"/>
    <n v="7.99"/>
    <n v="331"/>
    <s v="Action"/>
    <n v="1"/>
    <n v="6"/>
    <b v="1"/>
    <n v="231"/>
    <n v="199"/>
    <x v="5"/>
    <x v="0"/>
    <s v="Mandarin"/>
    <x v="67"/>
    <n v="3.4"/>
    <x v="0"/>
    <s v="Active"/>
    <n v="4906"/>
    <s v="Desktop"/>
    <s v="55+"/>
    <s v="Late Night"/>
    <s v="11"/>
    <s v="2024"/>
    <s v="26"/>
    <s v="26"/>
    <s v="26/11/2024"/>
    <d v="2025-05-15T00:00:00"/>
    <x v="29"/>
  </r>
  <r>
    <n v="6531"/>
    <s v="Amanda"/>
    <x v="148"/>
    <s v="12/12/2024"/>
    <n v="11.99"/>
    <n v="131"/>
    <s v="Sci-Fi"/>
    <n v="5"/>
    <n v="2"/>
    <b v="0"/>
    <n v="374"/>
    <n v="154"/>
    <x v="6"/>
    <x v="1"/>
    <s v="German"/>
    <x v="74"/>
    <n v="4.4000000000000004"/>
    <x v="0"/>
    <s v="Active"/>
    <n v="1155"/>
    <s v="Laptop"/>
    <s v="35-44"/>
    <s v="Morning"/>
    <s v="12"/>
    <s v="2024"/>
    <s v="12"/>
    <s v="12"/>
    <s v="12/12/2024"/>
    <d v="2025-05-15T00:00:00"/>
    <x v="20"/>
  </r>
  <r>
    <n v="9701"/>
    <s v="Antonio"/>
    <x v="382"/>
    <s v="11/26/2024"/>
    <n v="7.99"/>
    <n v="376"/>
    <s v="Sci-Fi"/>
    <n v="3"/>
    <n v="6"/>
    <b v="0"/>
    <n v="727"/>
    <n v="13"/>
    <x v="2"/>
    <x v="3"/>
    <s v="German"/>
    <x v="78"/>
    <n v="3.4"/>
    <x v="0"/>
    <s v="Active"/>
    <n v="4378"/>
    <s v="Desktop"/>
    <s v="25-34"/>
    <s v="Morning"/>
    <s v="11"/>
    <s v="2024"/>
    <s v="26"/>
    <s v="26"/>
    <s v="26/11/2024"/>
    <d v="2025-05-15T00:00:00"/>
    <x v="29"/>
  </r>
  <r>
    <n v="4702"/>
    <s v="Christina"/>
    <x v="383"/>
    <s v="12/11/2024"/>
    <n v="7.99"/>
    <n v="106"/>
    <s v="Horror"/>
    <n v="4"/>
    <n v="6"/>
    <b v="1"/>
    <n v="858"/>
    <n v="12"/>
    <x v="4"/>
    <x v="1"/>
    <s v="Mandarin"/>
    <x v="14"/>
    <n v="3.4"/>
    <x v="1"/>
    <s v="Active"/>
    <n v="1674"/>
    <s v="Desktop"/>
    <s v="45-54"/>
    <s v="Afternoon"/>
    <s v="12"/>
    <s v="2024"/>
    <s v="11"/>
    <s v="11"/>
    <s v="11/12/2024"/>
    <d v="2025-05-15T00:00:00"/>
    <x v="11"/>
  </r>
  <r>
    <n v="3163"/>
    <s v="Gary"/>
    <x v="384"/>
    <s v="11/30/2024"/>
    <n v="11.99"/>
    <n v="445"/>
    <s v="Comedy"/>
    <n v="4"/>
    <n v="4"/>
    <b v="0"/>
    <n v="25"/>
    <n v="132"/>
    <x v="5"/>
    <x v="0"/>
    <s v="Spanish"/>
    <x v="16"/>
    <n v="3.8"/>
    <x v="1"/>
    <s v="Active"/>
    <n v="2407"/>
    <s v="Smart TV"/>
    <s v="25-34"/>
    <s v="Morning"/>
    <s v="11"/>
    <s v="2024"/>
    <s v="30"/>
    <s v="30"/>
    <s v="30/11/2024"/>
    <d v="2025-05-15T00:00:00"/>
    <x v="10"/>
  </r>
  <r>
    <n v="8719"/>
    <s v="Joshua"/>
    <x v="385"/>
    <s v="11/26/2024"/>
    <n v="15.99"/>
    <n v="345"/>
    <s v="Documentary"/>
    <n v="4"/>
    <n v="5"/>
    <b v="0"/>
    <n v="180"/>
    <n v="99"/>
    <x v="2"/>
    <x v="3"/>
    <s v="French"/>
    <x v="59"/>
    <n v="4.7"/>
    <x v="1"/>
    <s v="Active"/>
    <n v="2636"/>
    <s v="Smartphone"/>
    <s v="18-24"/>
    <s v="Late Night"/>
    <s v="11"/>
    <s v="2024"/>
    <s v="26"/>
    <s v="26"/>
    <s v="26/11/2024"/>
    <d v="2025-05-15T00:00:00"/>
    <x v="29"/>
  </r>
  <r>
    <n v="1282"/>
    <s v="Amy"/>
    <x v="386"/>
    <s v="11/27/2024"/>
    <n v="15.99"/>
    <n v="432"/>
    <s v="Horror"/>
    <n v="4"/>
    <n v="3"/>
    <b v="1"/>
    <n v="666"/>
    <n v="76"/>
    <x v="4"/>
    <x v="3"/>
    <s v="French"/>
    <x v="92"/>
    <n v="4.5999999999999996"/>
    <x v="0"/>
    <s v="Active"/>
    <n v="4020"/>
    <s v="Tablet"/>
    <s v="45-54"/>
    <s v="Late Night"/>
    <s v="11"/>
    <s v="2024"/>
    <s v="27"/>
    <s v="27"/>
    <s v="27/11/2024"/>
    <d v="2025-05-15T00:00:00"/>
    <x v="12"/>
  </r>
  <r>
    <n v="4538"/>
    <s v="Andrew"/>
    <x v="387"/>
    <s v="12/14/2024"/>
    <n v="15.99"/>
    <n v="362"/>
    <s v="Drama"/>
    <n v="4"/>
    <n v="1"/>
    <b v="0"/>
    <n v="709"/>
    <n v="52"/>
    <x v="0"/>
    <x v="2"/>
    <s v="Spanish"/>
    <x v="54"/>
    <n v="4.5"/>
    <x v="1"/>
    <s v="Active"/>
    <n v="4127"/>
    <s v="Smart TV"/>
    <s v="55+"/>
    <s v="Late Night"/>
    <s v="12"/>
    <s v="2024"/>
    <s v="14"/>
    <s v="14"/>
    <s v="14/12/2024"/>
    <d v="2025-05-15T00:00:00"/>
    <x v="2"/>
  </r>
  <r>
    <n v="9538"/>
    <s v="Amanda"/>
    <x v="273"/>
    <s v="11/30/2024"/>
    <n v="15.99"/>
    <n v="174"/>
    <s v="Drama"/>
    <n v="4"/>
    <n v="3"/>
    <b v="0"/>
    <n v="30"/>
    <n v="136"/>
    <x v="0"/>
    <x v="3"/>
    <s v="Mandarin"/>
    <x v="69"/>
    <n v="3.1"/>
    <x v="1"/>
    <s v="Active"/>
    <n v="4503"/>
    <s v="Smartphone"/>
    <s v="35-44"/>
    <s v="Morning"/>
    <s v="11"/>
    <s v="2024"/>
    <s v="30"/>
    <s v="30"/>
    <s v="30/11/2024"/>
    <d v="2025-05-15T00:00:00"/>
    <x v="10"/>
  </r>
  <r>
    <n v="5109"/>
    <s v="David"/>
    <x v="388"/>
    <s v="12/13/2024"/>
    <n v="11.99"/>
    <n v="490"/>
    <s v="Documentary"/>
    <n v="4"/>
    <n v="3"/>
    <b v="0"/>
    <n v="466"/>
    <n v="106"/>
    <x v="5"/>
    <x v="2"/>
    <s v="French"/>
    <x v="23"/>
    <n v="3.7"/>
    <x v="0"/>
    <s v="Active"/>
    <n v="1080"/>
    <s v="Desktop"/>
    <s v="18-24"/>
    <s v="Afternoon"/>
    <s v="12"/>
    <s v="2024"/>
    <s v="13"/>
    <s v="13"/>
    <s v="13/12/2024"/>
    <d v="2025-05-15T00:00:00"/>
    <x v="0"/>
  </r>
  <r>
    <n v="7947"/>
    <s v="Billy"/>
    <x v="215"/>
    <s v="12/17/2024"/>
    <n v="15.99"/>
    <n v="32"/>
    <s v="Comedy"/>
    <n v="3"/>
    <n v="4"/>
    <b v="0"/>
    <n v="385"/>
    <n v="106"/>
    <x v="2"/>
    <x v="2"/>
    <s v="Spanish"/>
    <x v="100"/>
    <n v="3.7"/>
    <x v="0"/>
    <s v="Active"/>
    <n v="1610"/>
    <s v="Laptop"/>
    <s v="35-44"/>
    <s v="Late Night"/>
    <s v="12"/>
    <s v="2024"/>
    <s v="17"/>
    <s v="17"/>
    <s v="17/12/2024"/>
    <d v="2025-05-15T00:00:00"/>
    <x v="6"/>
  </r>
  <r>
    <n v="7546"/>
    <s v="Elizabeth"/>
    <x v="389"/>
    <s v="12/10/2024"/>
    <n v="7.99"/>
    <n v="48"/>
    <s v="Sci-Fi"/>
    <n v="1"/>
    <n v="4"/>
    <b v="0"/>
    <n v="484"/>
    <n v="131"/>
    <x v="3"/>
    <x v="3"/>
    <s v="English"/>
    <x v="53"/>
    <n v="4"/>
    <x v="0"/>
    <s v="Active"/>
    <n v="1535"/>
    <s v="Smart TV"/>
    <s v="18-24"/>
    <s v="Afternoon"/>
    <s v="12"/>
    <s v="2024"/>
    <s v="10"/>
    <s v="10"/>
    <s v="10/12/2024"/>
    <d v="2025-05-15T00:00:00"/>
    <x v="5"/>
  </r>
  <r>
    <n v="4213"/>
    <s v="Kelsey"/>
    <x v="96"/>
    <s v="11/23/2024"/>
    <n v="7.99"/>
    <n v="141"/>
    <s v="Action"/>
    <n v="4"/>
    <n v="2"/>
    <b v="1"/>
    <n v="379"/>
    <n v="35"/>
    <x v="1"/>
    <x v="3"/>
    <s v="Hindi"/>
    <x v="94"/>
    <n v="4.9000000000000004"/>
    <x v="1"/>
    <s v="Active"/>
    <n v="3840"/>
    <s v="Tablet"/>
    <s v="45-54"/>
    <s v="Late Night"/>
    <s v="11"/>
    <s v="2024"/>
    <s v="23"/>
    <s v="23"/>
    <s v="23/11/2024"/>
    <d v="2025-05-15T00:00:00"/>
    <x v="16"/>
  </r>
  <r>
    <n v="3135"/>
    <s v="Angela"/>
    <x v="390"/>
    <s v="11/24/2024"/>
    <n v="7.99"/>
    <n v="368"/>
    <s v="Horror"/>
    <n v="5"/>
    <n v="1"/>
    <b v="0"/>
    <n v="481"/>
    <n v="58"/>
    <x v="6"/>
    <x v="3"/>
    <s v="German"/>
    <x v="28"/>
    <n v="4"/>
    <x v="0"/>
    <s v="Active"/>
    <n v="1108"/>
    <s v="Desktop"/>
    <s v="25-34"/>
    <s v="Evening"/>
    <s v="11"/>
    <s v="2024"/>
    <s v="24"/>
    <s v="24"/>
    <s v="24/11/2024"/>
    <d v="2025-05-15T00:00:00"/>
    <x v="24"/>
  </r>
  <r>
    <n v="9916"/>
    <s v="Wendy"/>
    <x v="391"/>
    <s v="11/21/2024"/>
    <n v="7.99"/>
    <n v="227"/>
    <s v="Comedy"/>
    <n v="5"/>
    <n v="2"/>
    <b v="1"/>
    <n v="969"/>
    <n v="175"/>
    <x v="2"/>
    <x v="2"/>
    <s v="Spanish"/>
    <x v="17"/>
    <n v="5"/>
    <x v="0"/>
    <s v="Active"/>
    <n v="4510"/>
    <s v="Smart TV"/>
    <s v="35-44"/>
    <s v="Evening"/>
    <s v="11"/>
    <s v="2024"/>
    <s v="21"/>
    <s v="21"/>
    <s v="21/11/2024"/>
    <d v="2025-05-15T00:00:00"/>
    <x v="18"/>
  </r>
  <r>
    <n v="2784"/>
    <s v="Matthew"/>
    <x v="392"/>
    <s v="12/13/2024"/>
    <n v="7.99"/>
    <n v="484"/>
    <s v="Documentary"/>
    <n v="5"/>
    <n v="2"/>
    <b v="1"/>
    <n v="52"/>
    <n v="151"/>
    <x v="6"/>
    <x v="0"/>
    <s v="French"/>
    <x v="48"/>
    <n v="3.1"/>
    <x v="0"/>
    <s v="Active"/>
    <n v="1042"/>
    <s v="Tablet"/>
    <s v="18-24"/>
    <s v="Late Night"/>
    <s v="12"/>
    <s v="2024"/>
    <s v="13"/>
    <s v="13"/>
    <s v="13/12/2024"/>
    <d v="2025-05-15T00:00:00"/>
    <x v="0"/>
  </r>
  <r>
    <n v="5916"/>
    <s v="Lisa"/>
    <x v="316"/>
    <s v="12/9/2024"/>
    <n v="15.99"/>
    <n v="14"/>
    <s v="Drama"/>
    <n v="4"/>
    <n v="2"/>
    <b v="1"/>
    <n v="57"/>
    <n v="175"/>
    <x v="5"/>
    <x v="1"/>
    <s v="French"/>
    <x v="81"/>
    <n v="3.4"/>
    <x v="1"/>
    <s v="Active"/>
    <n v="2175"/>
    <s v="Laptop"/>
    <s v="18-24"/>
    <s v="Evening"/>
    <s v="12"/>
    <s v="2024"/>
    <s v="9/"/>
    <s v="9"/>
    <s v="09/12/2024"/>
    <d v="2025-05-15T00:00:00"/>
    <x v="28"/>
  </r>
  <r>
    <n v="1674"/>
    <s v="Jonathan"/>
    <x v="393"/>
    <s v="12/15/2024"/>
    <n v="11.99"/>
    <n v="328"/>
    <s v="Comedy"/>
    <n v="2"/>
    <n v="2"/>
    <b v="1"/>
    <n v="415"/>
    <n v="162"/>
    <x v="2"/>
    <x v="0"/>
    <s v="French"/>
    <x v="96"/>
    <n v="4.4000000000000004"/>
    <x v="1"/>
    <s v="Active"/>
    <n v="1311"/>
    <s v="Smartphone"/>
    <s v="35-44"/>
    <s v="Morning"/>
    <s v="12"/>
    <s v="2024"/>
    <s v="15"/>
    <s v="15"/>
    <s v="15/12/2024"/>
    <d v="2025-05-15T00:00:00"/>
    <x v="1"/>
  </r>
  <r>
    <n v="2095"/>
    <s v="Richard"/>
    <x v="169"/>
    <s v="11/29/2024"/>
    <n v="11.99"/>
    <n v="279"/>
    <s v="Romance"/>
    <n v="5"/>
    <n v="5"/>
    <b v="1"/>
    <n v="285"/>
    <n v="92"/>
    <x v="1"/>
    <x v="3"/>
    <s v="Mandarin"/>
    <x v="74"/>
    <n v="4.7"/>
    <x v="1"/>
    <s v="Active"/>
    <n v="4201"/>
    <s v="Laptop"/>
    <s v="55+"/>
    <s v="Late Night"/>
    <s v="11"/>
    <s v="2024"/>
    <s v="29"/>
    <s v="29"/>
    <s v="29/11/2024"/>
    <d v="2025-05-15T00:00:00"/>
    <x v="26"/>
  </r>
  <r>
    <n v="9594"/>
    <s v="Matthew"/>
    <x v="394"/>
    <s v="12/3/2024"/>
    <n v="7.99"/>
    <n v="158"/>
    <s v="Action"/>
    <n v="2"/>
    <n v="5"/>
    <b v="1"/>
    <n v="861"/>
    <n v="125"/>
    <x v="6"/>
    <x v="2"/>
    <s v="English"/>
    <x v="49"/>
    <n v="4.4000000000000004"/>
    <x v="1"/>
    <s v="Active"/>
    <n v="513"/>
    <s v="Laptop"/>
    <s v="18-24"/>
    <s v="Late Night"/>
    <s v="12"/>
    <s v="2024"/>
    <s v="3/"/>
    <s v="3"/>
    <s v="03/12/2024"/>
    <d v="2025-05-15T00:00:00"/>
    <x v="25"/>
  </r>
  <r>
    <n v="6750"/>
    <s v="Amber"/>
    <x v="242"/>
    <s v="12/2/2024"/>
    <n v="7.99"/>
    <n v="422"/>
    <s v="Sci-Fi"/>
    <n v="3"/>
    <n v="5"/>
    <b v="0"/>
    <n v="399"/>
    <n v="27"/>
    <x v="6"/>
    <x v="2"/>
    <s v="English"/>
    <x v="32"/>
    <n v="4.4000000000000004"/>
    <x v="1"/>
    <s v="Active"/>
    <n v="1330"/>
    <s v="Smartphone"/>
    <s v="18-24"/>
    <s v="Afternoon"/>
    <s v="12"/>
    <s v="2024"/>
    <s v="2/"/>
    <s v="2"/>
    <s v="02/12/2024"/>
    <d v="2025-05-15T00:00:00"/>
    <x v="3"/>
  </r>
  <r>
    <n v="7235"/>
    <s v="Zachary"/>
    <x v="221"/>
    <s v="11/29/2024"/>
    <n v="7.99"/>
    <n v="235"/>
    <s v="Horror"/>
    <n v="1"/>
    <n v="2"/>
    <b v="0"/>
    <n v="765"/>
    <n v="159"/>
    <x v="2"/>
    <x v="2"/>
    <s v="Hindi"/>
    <x v="70"/>
    <n v="4.2"/>
    <x v="0"/>
    <s v="Active"/>
    <n v="3689"/>
    <s v="Smart TV"/>
    <s v="45-54"/>
    <s v="Evening"/>
    <s v="11"/>
    <s v="2024"/>
    <s v="29"/>
    <s v="29"/>
    <s v="29/11/2024"/>
    <d v="2025-05-15T00:00:00"/>
    <x v="26"/>
  </r>
  <r>
    <n v="3910"/>
    <s v="Carolyn"/>
    <x v="74"/>
    <s v="12/8/2024"/>
    <n v="11.99"/>
    <n v="331"/>
    <s v="Romance"/>
    <n v="1"/>
    <n v="2"/>
    <b v="0"/>
    <n v="667"/>
    <n v="43"/>
    <x v="4"/>
    <x v="1"/>
    <s v="Mandarin"/>
    <x v="38"/>
    <n v="3.5"/>
    <x v="0"/>
    <s v="Active"/>
    <n v="670"/>
    <s v="Tablet"/>
    <s v="18-24"/>
    <s v="Afternoon"/>
    <s v="12"/>
    <s v="2024"/>
    <s v="8/"/>
    <s v="8"/>
    <s v="08/12/2024"/>
    <d v="2025-05-15T00:00:00"/>
    <x v="23"/>
  </r>
  <r>
    <n v="8190"/>
    <s v="Erica"/>
    <x v="287"/>
    <s v="12/9/2024"/>
    <n v="11.99"/>
    <n v="148"/>
    <s v="Documentary"/>
    <n v="4"/>
    <n v="1"/>
    <b v="1"/>
    <n v="409"/>
    <n v="38"/>
    <x v="6"/>
    <x v="2"/>
    <s v="English"/>
    <x v="86"/>
    <n v="3.1"/>
    <x v="1"/>
    <s v="Active"/>
    <n v="544"/>
    <s v="Smart TV"/>
    <s v="35-44"/>
    <s v="Evening"/>
    <s v="12"/>
    <s v="2024"/>
    <s v="9/"/>
    <s v="9"/>
    <s v="09/12/2024"/>
    <d v="2025-05-15T00:00:00"/>
    <x v="28"/>
  </r>
  <r>
    <n v="5315"/>
    <s v="Donna"/>
    <x v="395"/>
    <s v="11/19/2024"/>
    <n v="7.99"/>
    <n v="198"/>
    <s v="Horror"/>
    <n v="4"/>
    <n v="3"/>
    <b v="0"/>
    <n v="202"/>
    <n v="26"/>
    <x v="1"/>
    <x v="3"/>
    <s v="French"/>
    <x v="64"/>
    <n v="4.8"/>
    <x v="0"/>
    <s v="Active"/>
    <n v="1392"/>
    <s v="Laptop"/>
    <s v="25-34"/>
    <s v="Afternoon"/>
    <s v="11"/>
    <s v="2024"/>
    <s v="19"/>
    <s v="19"/>
    <s v="19/11/2024"/>
    <d v="2025-05-15T00:00:00"/>
    <x v="4"/>
  </r>
  <r>
    <n v="7503"/>
    <s v="James"/>
    <x v="396"/>
    <s v="12/3/2024"/>
    <n v="15.99"/>
    <n v="81"/>
    <s v="Horror"/>
    <n v="3"/>
    <n v="4"/>
    <b v="0"/>
    <n v="208"/>
    <n v="144"/>
    <x v="6"/>
    <x v="1"/>
    <s v="English"/>
    <x v="32"/>
    <n v="4.5999999999999996"/>
    <x v="0"/>
    <s v="Active"/>
    <n v="3199"/>
    <s v="Tablet"/>
    <s v="25-34"/>
    <s v="Morning"/>
    <s v="12"/>
    <s v="2024"/>
    <s v="3/"/>
    <s v="3"/>
    <s v="03/12/2024"/>
    <d v="2025-05-15T00:00:00"/>
    <x v="25"/>
  </r>
  <r>
    <n v="5788"/>
    <s v="Nicole"/>
    <x v="132"/>
    <s v="11/23/2024"/>
    <n v="11.99"/>
    <n v="131"/>
    <s v="Horror"/>
    <n v="3"/>
    <n v="3"/>
    <b v="1"/>
    <n v="382"/>
    <n v="50"/>
    <x v="5"/>
    <x v="2"/>
    <s v="Spanish"/>
    <x v="3"/>
    <n v="4.8"/>
    <x v="0"/>
    <s v="Active"/>
    <n v="4204"/>
    <s v="Laptop"/>
    <s v="25-34"/>
    <s v="Morning"/>
    <s v="11"/>
    <s v="2024"/>
    <s v="23"/>
    <s v="23"/>
    <s v="23/11/2024"/>
    <d v="2025-05-15T00:00:00"/>
    <x v="16"/>
  </r>
  <r>
    <n v="7030"/>
    <s v="Paige"/>
    <x v="99"/>
    <s v="11/23/2024"/>
    <n v="15.99"/>
    <n v="210"/>
    <s v="Documentary"/>
    <n v="3"/>
    <n v="4"/>
    <b v="0"/>
    <n v="666"/>
    <n v="164"/>
    <x v="0"/>
    <x v="0"/>
    <s v="Mandarin"/>
    <x v="11"/>
    <n v="4.2"/>
    <x v="0"/>
    <s v="Active"/>
    <n v="1461"/>
    <s v="Smart TV"/>
    <s v="55+"/>
    <s v="Late Night"/>
    <s v="11"/>
    <s v="2024"/>
    <s v="23"/>
    <s v="23"/>
    <s v="23/11/2024"/>
    <d v="2025-05-15T00:00:00"/>
    <x v="16"/>
  </r>
  <r>
    <n v="6619"/>
    <s v="Cindy"/>
    <x v="141"/>
    <s v="12/16/2024"/>
    <n v="15.99"/>
    <n v="301"/>
    <s v="Documentary"/>
    <n v="2"/>
    <n v="1"/>
    <b v="1"/>
    <n v="855"/>
    <n v="46"/>
    <x v="3"/>
    <x v="3"/>
    <s v="Spanish"/>
    <x v="8"/>
    <n v="4.4000000000000004"/>
    <x v="0"/>
    <s v="Active"/>
    <n v="658"/>
    <s v="Smartphone"/>
    <s v="35-44"/>
    <s v="Late Night"/>
    <s v="12"/>
    <s v="2024"/>
    <s v="16"/>
    <s v="16"/>
    <s v="16/12/2024"/>
    <d v="2025-05-15T00:00:00"/>
    <x v="17"/>
  </r>
  <r>
    <n v="6319"/>
    <s v="Todd"/>
    <x v="397"/>
    <s v="12/16/2024"/>
    <n v="7.99"/>
    <n v="466"/>
    <s v="Romance"/>
    <n v="4"/>
    <n v="1"/>
    <b v="1"/>
    <n v="592"/>
    <n v="67"/>
    <x v="6"/>
    <x v="1"/>
    <s v="French"/>
    <x v="74"/>
    <n v="4.8"/>
    <x v="0"/>
    <s v="Active"/>
    <n v="423"/>
    <s v="Desktop"/>
    <s v="45-54"/>
    <s v="Morning"/>
    <s v="12"/>
    <s v="2024"/>
    <s v="16"/>
    <s v="16"/>
    <s v="16/12/2024"/>
    <d v="2025-05-15T00:00:00"/>
    <x v="17"/>
  </r>
  <r>
    <n v="6268"/>
    <s v="Alexander"/>
    <x v="398"/>
    <s v="11/26/2024"/>
    <n v="15.99"/>
    <n v="336"/>
    <s v="Horror"/>
    <n v="5"/>
    <n v="2"/>
    <b v="0"/>
    <n v="546"/>
    <n v="16"/>
    <x v="3"/>
    <x v="0"/>
    <s v="English"/>
    <x v="97"/>
    <n v="3.6"/>
    <x v="1"/>
    <s v="Active"/>
    <n v="2824"/>
    <s v="Smartphone"/>
    <s v="55+"/>
    <s v="Afternoon"/>
    <s v="11"/>
    <s v="2024"/>
    <s v="26"/>
    <s v="26"/>
    <s v="26/11/2024"/>
    <d v="2025-05-15T00:00:00"/>
    <x v="29"/>
  </r>
  <r>
    <n v="5016"/>
    <s v="Beth"/>
    <x v="399"/>
    <s v="12/11/2024"/>
    <n v="11.99"/>
    <n v="280"/>
    <s v="Comedy"/>
    <n v="4"/>
    <n v="3"/>
    <b v="0"/>
    <n v="633"/>
    <n v="83"/>
    <x v="0"/>
    <x v="0"/>
    <s v="Mandarin"/>
    <x v="77"/>
    <n v="3.3"/>
    <x v="0"/>
    <s v="Active"/>
    <n v="2657"/>
    <s v="Smart TV"/>
    <s v="55+"/>
    <s v="Afternoon"/>
    <s v="12"/>
    <s v="2024"/>
    <s v="11"/>
    <s v="11"/>
    <s v="11/12/2024"/>
    <d v="2025-05-15T00:00:00"/>
    <x v="11"/>
  </r>
  <r>
    <n v="3888"/>
    <s v="Emily"/>
    <x v="368"/>
    <s v="12/14/2024"/>
    <n v="15.99"/>
    <n v="495"/>
    <s v="Action"/>
    <n v="3"/>
    <n v="2"/>
    <b v="1"/>
    <n v="883"/>
    <n v="60"/>
    <x v="4"/>
    <x v="3"/>
    <s v="English"/>
    <x v="95"/>
    <n v="4.5"/>
    <x v="0"/>
    <s v="Active"/>
    <n v="2213"/>
    <s v="Tablet"/>
    <s v="55+"/>
    <s v="Evening"/>
    <s v="12"/>
    <s v="2024"/>
    <s v="14"/>
    <s v="14"/>
    <s v="14/12/2024"/>
    <d v="2025-05-15T00:00:00"/>
    <x v="2"/>
  </r>
  <r>
    <n v="9918"/>
    <s v="Melissa"/>
    <x v="400"/>
    <s v="12/12/2024"/>
    <n v="11.99"/>
    <n v="144"/>
    <s v="Documentary"/>
    <n v="5"/>
    <n v="6"/>
    <b v="0"/>
    <n v="235"/>
    <n v="88"/>
    <x v="3"/>
    <x v="0"/>
    <s v="Hindi"/>
    <x v="57"/>
    <n v="3.1"/>
    <x v="1"/>
    <s v="Active"/>
    <n v="3455"/>
    <s v="Laptop"/>
    <s v="18-24"/>
    <s v="Morning"/>
    <s v="12"/>
    <s v="2024"/>
    <s v="12"/>
    <s v="12"/>
    <s v="12/12/2024"/>
    <d v="2025-05-15T00:00:00"/>
    <x v="20"/>
  </r>
  <r>
    <n v="7305"/>
    <s v="John"/>
    <x v="401"/>
    <s v="12/2/2024"/>
    <n v="7.99"/>
    <n v="165"/>
    <s v="Romance"/>
    <n v="5"/>
    <n v="4"/>
    <b v="0"/>
    <n v="267"/>
    <n v="146"/>
    <x v="0"/>
    <x v="2"/>
    <s v="Spanish"/>
    <x v="91"/>
    <n v="4.2"/>
    <x v="1"/>
    <s v="Active"/>
    <n v="3334"/>
    <s v="Tablet"/>
    <s v="25-34"/>
    <s v="Evening"/>
    <s v="12"/>
    <s v="2024"/>
    <s v="2/"/>
    <s v="2"/>
    <s v="02/12/2024"/>
    <d v="2025-05-15T00:00:00"/>
    <x v="3"/>
  </r>
  <r>
    <n v="5719"/>
    <s v="Wendy"/>
    <x v="402"/>
    <s v="12/16/2024"/>
    <n v="11.99"/>
    <n v="479"/>
    <s v="Documentary"/>
    <n v="5"/>
    <n v="2"/>
    <b v="0"/>
    <n v="710"/>
    <n v="68"/>
    <x v="5"/>
    <x v="3"/>
    <s v="French"/>
    <x v="84"/>
    <n v="4.5999999999999996"/>
    <x v="0"/>
    <s v="Active"/>
    <n v="105"/>
    <s v="Tablet"/>
    <s v="45-54"/>
    <s v="Afternoon"/>
    <s v="12"/>
    <s v="2024"/>
    <s v="16"/>
    <s v="16"/>
    <s v="16/12/2024"/>
    <d v="2025-05-15T00:00:00"/>
    <x v="17"/>
  </r>
  <r>
    <n v="2334"/>
    <s v="Jeffrey"/>
    <x v="200"/>
    <s v="11/24/2024"/>
    <n v="11.99"/>
    <n v="285"/>
    <s v="Comedy"/>
    <n v="2"/>
    <n v="4"/>
    <b v="0"/>
    <n v="805"/>
    <n v="42"/>
    <x v="2"/>
    <x v="1"/>
    <s v="Hindi"/>
    <x v="9"/>
    <n v="4.5"/>
    <x v="0"/>
    <s v="Active"/>
    <n v="1404"/>
    <s v="Smartphone"/>
    <s v="45-54"/>
    <s v="Morning"/>
    <s v="11"/>
    <s v="2024"/>
    <s v="24"/>
    <s v="24"/>
    <s v="24/11/2024"/>
    <d v="2025-05-15T00:00:00"/>
    <x v="24"/>
  </r>
  <r>
    <n v="1006"/>
    <s v="Sherry"/>
    <x v="403"/>
    <s v="11/29/2024"/>
    <n v="11.99"/>
    <n v="93"/>
    <s v="Drama"/>
    <n v="4"/>
    <n v="6"/>
    <b v="0"/>
    <n v="209"/>
    <n v="151"/>
    <x v="3"/>
    <x v="2"/>
    <s v="English"/>
    <x v="98"/>
    <n v="3"/>
    <x v="0"/>
    <s v="Active"/>
    <n v="1017"/>
    <s v="Smart TV"/>
    <s v="55+"/>
    <s v="Morning"/>
    <s v="11"/>
    <s v="2024"/>
    <s v="29"/>
    <s v="29"/>
    <s v="29/11/2024"/>
    <d v="2025-05-15T00:00:00"/>
    <x v="26"/>
  </r>
  <r>
    <n v="6719"/>
    <s v="Cynthia"/>
    <x v="177"/>
    <s v="11/25/2024"/>
    <n v="15.99"/>
    <n v="299"/>
    <s v="Horror"/>
    <n v="5"/>
    <n v="2"/>
    <b v="0"/>
    <n v="803"/>
    <n v="197"/>
    <x v="4"/>
    <x v="3"/>
    <s v="French"/>
    <x v="27"/>
    <n v="4.8"/>
    <x v="0"/>
    <s v="Active"/>
    <n v="2812"/>
    <s v="Desktop"/>
    <s v="25-34"/>
    <s v="Evening"/>
    <s v="11"/>
    <s v="2024"/>
    <s v="25"/>
    <s v="25"/>
    <s v="25/11/2024"/>
    <d v="2025-05-15T00:00:00"/>
    <x v="9"/>
  </r>
  <r>
    <n v="6138"/>
    <s v="Patricia"/>
    <x v="205"/>
    <s v="11/23/2024"/>
    <n v="15.99"/>
    <n v="10"/>
    <s v="Documentary"/>
    <n v="4"/>
    <n v="6"/>
    <b v="1"/>
    <n v="236"/>
    <n v="183"/>
    <x v="3"/>
    <x v="2"/>
    <s v="English"/>
    <x v="89"/>
    <n v="3.8"/>
    <x v="0"/>
    <s v="Active"/>
    <n v="959"/>
    <s v="Smartphone"/>
    <s v="45-54"/>
    <s v="Late Night"/>
    <s v="11"/>
    <s v="2024"/>
    <s v="23"/>
    <s v="23"/>
    <s v="23/11/2024"/>
    <d v="2025-05-15T00:00:00"/>
    <x v="16"/>
  </r>
  <r>
    <n v="1255"/>
    <s v="Kimberly"/>
    <x v="404"/>
    <s v="12/10/2024"/>
    <n v="11.99"/>
    <n v="82"/>
    <s v="Documentary"/>
    <n v="4"/>
    <n v="3"/>
    <b v="1"/>
    <n v="264"/>
    <n v="115"/>
    <x v="3"/>
    <x v="3"/>
    <s v="French"/>
    <x v="55"/>
    <n v="4.7"/>
    <x v="1"/>
    <s v="Active"/>
    <n v="1870"/>
    <s v="Smart TV"/>
    <s v="18-24"/>
    <s v="Afternoon"/>
    <s v="12"/>
    <s v="2024"/>
    <s v="10"/>
    <s v="10"/>
    <s v="10/12/2024"/>
    <d v="2025-05-15T00:00:00"/>
    <x v="5"/>
  </r>
  <r>
    <n v="5528"/>
    <s v="David"/>
    <x v="330"/>
    <s v="12/10/2024"/>
    <n v="11.99"/>
    <n v="27"/>
    <s v="Action"/>
    <n v="3"/>
    <n v="6"/>
    <b v="1"/>
    <n v="767"/>
    <n v="5"/>
    <x v="4"/>
    <x v="1"/>
    <s v="French"/>
    <x v="1"/>
    <n v="3.2"/>
    <x v="1"/>
    <s v="Active"/>
    <n v="2984"/>
    <s v="Smart TV"/>
    <s v="45-54"/>
    <s v="Afternoon"/>
    <s v="12"/>
    <s v="2024"/>
    <s v="10"/>
    <s v="10"/>
    <s v="10/12/2024"/>
    <d v="2025-05-15T00:00:00"/>
    <x v="5"/>
  </r>
  <r>
    <n v="2517"/>
    <s v="Michael"/>
    <x v="405"/>
    <s v="12/1/2024"/>
    <n v="7.99"/>
    <n v="105"/>
    <s v="Sci-Fi"/>
    <n v="2"/>
    <n v="1"/>
    <b v="1"/>
    <n v="247"/>
    <n v="104"/>
    <x v="6"/>
    <x v="0"/>
    <s v="Spanish"/>
    <x v="96"/>
    <n v="3.2"/>
    <x v="1"/>
    <s v="Active"/>
    <n v="3379"/>
    <s v="Smartphone"/>
    <s v="35-44"/>
    <s v="Afternoon"/>
    <s v="12"/>
    <s v="2024"/>
    <s v="1/"/>
    <s v="1"/>
    <s v="01/12/2024"/>
    <d v="2025-05-15T00:00:00"/>
    <x v="15"/>
  </r>
  <r>
    <n v="9593"/>
    <s v="Erika"/>
    <x v="57"/>
    <s v="11/24/2024"/>
    <n v="15.99"/>
    <n v="330"/>
    <s v="Horror"/>
    <n v="3"/>
    <n v="1"/>
    <b v="1"/>
    <n v="69"/>
    <n v="101"/>
    <x v="2"/>
    <x v="0"/>
    <s v="English"/>
    <x v="11"/>
    <n v="3"/>
    <x v="1"/>
    <s v="Active"/>
    <n v="4990"/>
    <s v="Desktop"/>
    <s v="55+"/>
    <s v="Evening"/>
    <s v="11"/>
    <s v="2024"/>
    <s v="24"/>
    <s v="24"/>
    <s v="24/11/2024"/>
    <d v="2025-05-15T00:00:00"/>
    <x v="24"/>
  </r>
  <r>
    <n v="7507"/>
    <s v="Rachel"/>
    <x v="356"/>
    <s v="12/10/2024"/>
    <n v="11.99"/>
    <n v="462"/>
    <s v="Documentary"/>
    <n v="2"/>
    <n v="4"/>
    <b v="1"/>
    <n v="958"/>
    <n v="153"/>
    <x v="6"/>
    <x v="2"/>
    <s v="German"/>
    <x v="5"/>
    <n v="4.8"/>
    <x v="0"/>
    <s v="Active"/>
    <n v="2554"/>
    <s v="Smart TV"/>
    <s v="35-44"/>
    <s v="Evening"/>
    <s v="12"/>
    <s v="2024"/>
    <s v="10"/>
    <s v="10"/>
    <s v="10/12/2024"/>
    <d v="2025-05-15T00:00:00"/>
    <x v="5"/>
  </r>
  <r>
    <n v="2884"/>
    <s v="Heather"/>
    <x v="288"/>
    <s v="12/15/2024"/>
    <n v="15.99"/>
    <n v="250"/>
    <s v="Action"/>
    <n v="4"/>
    <n v="6"/>
    <b v="0"/>
    <n v="271"/>
    <n v="50"/>
    <x v="5"/>
    <x v="3"/>
    <s v="Hindi"/>
    <x v="91"/>
    <n v="4.7"/>
    <x v="0"/>
    <s v="Active"/>
    <n v="4307"/>
    <s v="Tablet"/>
    <s v="18-24"/>
    <s v="Evening"/>
    <s v="12"/>
    <s v="2024"/>
    <s v="15"/>
    <s v="15"/>
    <s v="15/12/2024"/>
    <d v="2025-05-15T00:00:00"/>
    <x v="1"/>
  </r>
  <r>
    <n v="6374"/>
    <s v="Terri"/>
    <x v="406"/>
    <s v="11/19/2024"/>
    <n v="15.99"/>
    <n v="30"/>
    <s v="Action"/>
    <n v="1"/>
    <n v="1"/>
    <b v="0"/>
    <n v="178"/>
    <n v="162"/>
    <x v="3"/>
    <x v="0"/>
    <s v="Mandarin"/>
    <x v="66"/>
    <n v="4.5999999999999996"/>
    <x v="1"/>
    <s v="Active"/>
    <n v="3124"/>
    <s v="Smartphone"/>
    <s v="45-54"/>
    <s v="Afternoon"/>
    <s v="11"/>
    <s v="2024"/>
    <s v="19"/>
    <s v="19"/>
    <s v="19/11/2024"/>
    <d v="2025-05-15T00:00:00"/>
    <x v="4"/>
  </r>
  <r>
    <n v="6888"/>
    <s v="Jose"/>
    <x v="313"/>
    <s v="12/3/2024"/>
    <n v="15.99"/>
    <n v="364"/>
    <s v="Comedy"/>
    <n v="2"/>
    <n v="5"/>
    <b v="0"/>
    <n v="865"/>
    <n v="104"/>
    <x v="0"/>
    <x v="2"/>
    <s v="Mandarin"/>
    <x v="97"/>
    <n v="3.1"/>
    <x v="0"/>
    <s v="Active"/>
    <n v="1261"/>
    <s v="Smartphone"/>
    <s v="35-44"/>
    <s v="Late Night"/>
    <s v="12"/>
    <s v="2024"/>
    <s v="3/"/>
    <s v="3"/>
    <s v="03/12/2024"/>
    <d v="2025-05-15T00:00:00"/>
    <x v="25"/>
  </r>
  <r>
    <n v="2788"/>
    <s v="Keith"/>
    <x v="227"/>
    <s v="12/6/2024"/>
    <n v="15.99"/>
    <n v="404"/>
    <s v="Comedy"/>
    <n v="2"/>
    <n v="2"/>
    <b v="0"/>
    <n v="257"/>
    <n v="113"/>
    <x v="5"/>
    <x v="2"/>
    <s v="Mandarin"/>
    <x v="22"/>
    <n v="3.8"/>
    <x v="0"/>
    <s v="Active"/>
    <n v="1290"/>
    <s v="Smart TV"/>
    <s v="35-44"/>
    <s v="Late Night"/>
    <s v="12"/>
    <s v="2024"/>
    <s v="6/"/>
    <s v="6"/>
    <s v="06/12/2024"/>
    <d v="2025-05-15T00:00:00"/>
    <x v="27"/>
  </r>
  <r>
    <n v="7892"/>
    <s v="Nathan"/>
    <x v="407"/>
    <s v="11/25/2024"/>
    <n v="7.99"/>
    <n v="499"/>
    <s v="Romance"/>
    <n v="4"/>
    <n v="3"/>
    <b v="0"/>
    <n v="428"/>
    <n v="168"/>
    <x v="6"/>
    <x v="2"/>
    <s v="French"/>
    <x v="45"/>
    <n v="3.7"/>
    <x v="0"/>
    <s v="Active"/>
    <n v="874"/>
    <s v="Smartphone"/>
    <s v="55+"/>
    <s v="Morning"/>
    <s v="11"/>
    <s v="2024"/>
    <s v="25"/>
    <s v="25"/>
    <s v="25/11/2024"/>
    <d v="2025-05-15T00:00:00"/>
    <x v="9"/>
  </r>
  <r>
    <n v="4576"/>
    <s v="Matthew"/>
    <x v="408"/>
    <s v="12/16/2024"/>
    <n v="15.99"/>
    <n v="480"/>
    <s v="Drama"/>
    <n v="2"/>
    <n v="2"/>
    <b v="1"/>
    <n v="994"/>
    <n v="78"/>
    <x v="5"/>
    <x v="2"/>
    <s v="Mandarin"/>
    <x v="4"/>
    <n v="4.3"/>
    <x v="1"/>
    <s v="Active"/>
    <n v="1734"/>
    <s v="Tablet"/>
    <s v="25-34"/>
    <s v="Morning"/>
    <s v="12"/>
    <s v="2024"/>
    <s v="16"/>
    <s v="16"/>
    <s v="16/12/2024"/>
    <d v="2025-05-15T00:00:00"/>
    <x v="17"/>
  </r>
  <r>
    <n v="8901"/>
    <s v="Jimmy"/>
    <x v="205"/>
    <s v="11/29/2024"/>
    <n v="11.99"/>
    <n v="417"/>
    <s v="Action"/>
    <n v="5"/>
    <n v="6"/>
    <b v="0"/>
    <n v="476"/>
    <n v="37"/>
    <x v="0"/>
    <x v="3"/>
    <s v="Hindi"/>
    <x v="32"/>
    <n v="4.0999999999999996"/>
    <x v="1"/>
    <s v="Active"/>
    <n v="2444"/>
    <s v="Tablet"/>
    <s v="55+"/>
    <s v="Morning"/>
    <s v="11"/>
    <s v="2024"/>
    <s v="29"/>
    <s v="29"/>
    <s v="29/11/2024"/>
    <d v="2025-05-15T00:00:00"/>
    <x v="26"/>
  </r>
  <r>
    <n v="5147"/>
    <s v="Ashley"/>
    <x v="409"/>
    <s v="12/14/2024"/>
    <n v="7.99"/>
    <n v="215"/>
    <s v="Comedy"/>
    <n v="5"/>
    <n v="4"/>
    <b v="1"/>
    <n v="150"/>
    <n v="57"/>
    <x v="2"/>
    <x v="0"/>
    <s v="Hindi"/>
    <x v="24"/>
    <n v="4.5"/>
    <x v="0"/>
    <s v="Active"/>
    <n v="1529"/>
    <s v="Smartphone"/>
    <s v="35-44"/>
    <s v="Late Night"/>
    <s v="12"/>
    <s v="2024"/>
    <s v="14"/>
    <s v="14"/>
    <s v="14/12/2024"/>
    <d v="2025-05-15T00:00:00"/>
    <x v="2"/>
  </r>
  <r>
    <n v="8646"/>
    <s v="Steven"/>
    <x v="410"/>
    <s v="12/6/2024"/>
    <n v="7.99"/>
    <n v="234"/>
    <s v="Action"/>
    <n v="2"/>
    <n v="6"/>
    <b v="1"/>
    <n v="580"/>
    <n v="149"/>
    <x v="2"/>
    <x v="0"/>
    <s v="French"/>
    <x v="97"/>
    <n v="3.8"/>
    <x v="1"/>
    <s v="Active"/>
    <n v="1976"/>
    <s v="Laptop"/>
    <s v="55+"/>
    <s v="Late Night"/>
    <s v="12"/>
    <s v="2024"/>
    <s v="6/"/>
    <s v="6"/>
    <s v="06/12/2024"/>
    <d v="2025-05-15T00:00:00"/>
    <x v="27"/>
  </r>
  <r>
    <n v="8343"/>
    <s v="Ashley"/>
    <x v="411"/>
    <s v="12/17/2024"/>
    <n v="7.99"/>
    <n v="103"/>
    <s v="Action"/>
    <n v="2"/>
    <n v="6"/>
    <b v="0"/>
    <n v="284"/>
    <n v="84"/>
    <x v="6"/>
    <x v="0"/>
    <s v="English"/>
    <x v="55"/>
    <n v="4"/>
    <x v="0"/>
    <s v="Active"/>
    <n v="3452"/>
    <s v="Smartphone"/>
    <s v="55+"/>
    <s v="Afternoon"/>
    <s v="12"/>
    <s v="2024"/>
    <s v="17"/>
    <s v="17"/>
    <s v="17/12/2024"/>
    <d v="2025-05-15T00:00:00"/>
    <x v="6"/>
  </r>
  <r>
    <n v="9332"/>
    <s v="Robert"/>
    <x v="233"/>
    <s v="12/18/2024"/>
    <n v="15.99"/>
    <n v="191"/>
    <s v="Documentary"/>
    <n v="5"/>
    <n v="1"/>
    <b v="0"/>
    <n v="688"/>
    <n v="192"/>
    <x v="0"/>
    <x v="0"/>
    <s v="Hindi"/>
    <x v="5"/>
    <n v="4"/>
    <x v="0"/>
    <s v="Active"/>
    <n v="2610"/>
    <s v="Smart TV"/>
    <s v="18-24"/>
    <s v="Morning"/>
    <s v="12"/>
    <s v="2024"/>
    <s v="18"/>
    <s v="18"/>
    <s v="18/12/2024"/>
    <d v="2025-05-15T00:00:00"/>
    <x v="13"/>
  </r>
  <r>
    <n v="7398"/>
    <s v="Valerie"/>
    <x v="381"/>
    <s v="12/15/2024"/>
    <n v="11.99"/>
    <n v="82"/>
    <s v="Drama"/>
    <n v="5"/>
    <n v="1"/>
    <b v="1"/>
    <n v="93"/>
    <n v="46"/>
    <x v="1"/>
    <x v="0"/>
    <s v="German"/>
    <x v="81"/>
    <n v="4.7"/>
    <x v="1"/>
    <s v="Active"/>
    <n v="3152"/>
    <s v="Smartphone"/>
    <s v="25-34"/>
    <s v="Evening"/>
    <s v="12"/>
    <s v="2024"/>
    <s v="15"/>
    <s v="15"/>
    <s v="15/12/2024"/>
    <d v="2025-05-15T00:00:00"/>
    <x v="1"/>
  </r>
  <r>
    <n v="3572"/>
    <s v="Adam"/>
    <x v="138"/>
    <s v="12/15/2024"/>
    <n v="11.99"/>
    <n v="468"/>
    <s v="Documentary"/>
    <n v="5"/>
    <n v="6"/>
    <b v="1"/>
    <n v="799"/>
    <n v="44"/>
    <x v="3"/>
    <x v="0"/>
    <s v="Spanish"/>
    <x v="25"/>
    <n v="4.9000000000000004"/>
    <x v="0"/>
    <s v="Active"/>
    <n v="4963"/>
    <s v="Tablet"/>
    <s v="18-24"/>
    <s v="Evening"/>
    <s v="12"/>
    <s v="2024"/>
    <s v="15"/>
    <s v="15"/>
    <s v="15/12/2024"/>
    <d v="2025-05-15T00:00:00"/>
    <x v="1"/>
  </r>
  <r>
    <n v="4590"/>
    <s v="Tracy"/>
    <x v="98"/>
    <s v="12/3/2024"/>
    <n v="11.99"/>
    <n v="366"/>
    <s v="Romance"/>
    <n v="4"/>
    <n v="3"/>
    <b v="0"/>
    <n v="327"/>
    <n v="1"/>
    <x v="2"/>
    <x v="1"/>
    <s v="Hindi"/>
    <x v="2"/>
    <n v="3.6"/>
    <x v="1"/>
    <s v="Active"/>
    <n v="3290"/>
    <s v="Desktop"/>
    <s v="55+"/>
    <s v="Late Night"/>
    <s v="12"/>
    <s v="2024"/>
    <s v="3/"/>
    <s v="3"/>
    <s v="03/12/2024"/>
    <d v="2025-05-15T00:00:00"/>
    <x v="25"/>
  </r>
  <r>
    <n v="1831"/>
    <s v="Jennifer"/>
    <x v="193"/>
    <s v="12/11/2024"/>
    <n v="7.99"/>
    <n v="53"/>
    <s v="Sci-Fi"/>
    <n v="1"/>
    <n v="4"/>
    <b v="0"/>
    <n v="685"/>
    <n v="127"/>
    <x v="5"/>
    <x v="2"/>
    <s v="English"/>
    <x v="8"/>
    <n v="4.0999999999999996"/>
    <x v="1"/>
    <s v="Active"/>
    <n v="2596"/>
    <s v="Smart TV"/>
    <s v="45-54"/>
    <s v="Late Night"/>
    <s v="12"/>
    <s v="2024"/>
    <s v="11"/>
    <s v="11"/>
    <s v="11/12/2024"/>
    <d v="2025-05-15T00:00:00"/>
    <x v="11"/>
  </r>
  <r>
    <n v="6899"/>
    <s v="Paul"/>
    <x v="412"/>
    <s v="12/5/2024"/>
    <n v="15.99"/>
    <n v="102"/>
    <s v="Horror"/>
    <n v="1"/>
    <n v="1"/>
    <b v="1"/>
    <n v="604"/>
    <n v="107"/>
    <x v="6"/>
    <x v="3"/>
    <s v="French"/>
    <x v="87"/>
    <n v="4.3"/>
    <x v="0"/>
    <s v="Active"/>
    <n v="745"/>
    <s v="Tablet"/>
    <s v="25-34"/>
    <s v="Late Night"/>
    <s v="12"/>
    <s v="2024"/>
    <s v="5/"/>
    <s v="5"/>
    <s v="05/12/2024"/>
    <d v="2025-05-15T00:00:00"/>
    <x v="21"/>
  </r>
  <r>
    <n v="1148"/>
    <s v="Jennifer"/>
    <x v="118"/>
    <s v="11/28/2024"/>
    <n v="15.99"/>
    <n v="259"/>
    <s v="Action"/>
    <n v="1"/>
    <n v="5"/>
    <b v="1"/>
    <n v="597"/>
    <n v="165"/>
    <x v="5"/>
    <x v="3"/>
    <s v="German"/>
    <x v="36"/>
    <n v="4.2"/>
    <x v="1"/>
    <s v="Active"/>
    <n v="668"/>
    <s v="Tablet"/>
    <s v="25-34"/>
    <s v="Morning"/>
    <s v="11"/>
    <s v="2024"/>
    <s v="28"/>
    <s v="28"/>
    <s v="28/11/2024"/>
    <d v="2025-05-15T00:00:00"/>
    <x v="14"/>
  </r>
  <r>
    <n v="3745"/>
    <s v="Angela"/>
    <x v="194"/>
    <s v="12/16/2024"/>
    <n v="11.99"/>
    <n v="81"/>
    <s v="Romance"/>
    <n v="2"/>
    <n v="4"/>
    <b v="0"/>
    <n v="451"/>
    <n v="49"/>
    <x v="1"/>
    <x v="1"/>
    <s v="English"/>
    <x v="17"/>
    <n v="4.7"/>
    <x v="1"/>
    <s v="Active"/>
    <n v="3282"/>
    <s v="Tablet"/>
    <s v="35-44"/>
    <s v="Late Night"/>
    <s v="12"/>
    <s v="2024"/>
    <s v="16"/>
    <s v="16"/>
    <s v="16/12/2024"/>
    <d v="2025-05-15T00:00:00"/>
    <x v="17"/>
  </r>
  <r>
    <n v="5084"/>
    <s v="Miranda"/>
    <x v="73"/>
    <s v="11/22/2024"/>
    <n v="11.99"/>
    <n v="135"/>
    <s v="Action"/>
    <n v="4"/>
    <n v="6"/>
    <b v="0"/>
    <n v="50"/>
    <n v="15"/>
    <x v="1"/>
    <x v="2"/>
    <s v="French"/>
    <x v="23"/>
    <n v="4.4000000000000004"/>
    <x v="0"/>
    <s v="Active"/>
    <n v="1510"/>
    <s v="Smart TV"/>
    <s v="55+"/>
    <s v="Late Night"/>
    <s v="11"/>
    <s v="2024"/>
    <s v="22"/>
    <s v="22"/>
    <s v="22/11/2024"/>
    <d v="2025-05-15T00:00:00"/>
    <x v="7"/>
  </r>
  <r>
    <n v="7179"/>
    <s v="Michael"/>
    <x v="413"/>
    <s v="11/29/2024"/>
    <n v="11.99"/>
    <n v="465"/>
    <s v="Comedy"/>
    <n v="2"/>
    <n v="3"/>
    <b v="1"/>
    <n v="987"/>
    <n v="91"/>
    <x v="6"/>
    <x v="1"/>
    <s v="Mandarin"/>
    <x v="39"/>
    <n v="4.5999999999999996"/>
    <x v="1"/>
    <s v="Active"/>
    <n v="1206"/>
    <s v="Smartphone"/>
    <s v="35-44"/>
    <s v="Morning"/>
    <s v="11"/>
    <s v="2024"/>
    <s v="29"/>
    <s v="29"/>
    <s v="29/11/2024"/>
    <d v="2025-05-15T00:00:00"/>
    <x v="26"/>
  </r>
  <r>
    <n v="1005"/>
    <s v="Joseph"/>
    <x v="236"/>
    <s v="12/10/2024"/>
    <n v="11.99"/>
    <n v="163"/>
    <s v="Horror"/>
    <n v="2"/>
    <n v="1"/>
    <b v="0"/>
    <n v="817"/>
    <n v="182"/>
    <x v="3"/>
    <x v="2"/>
    <s v="English"/>
    <x v="80"/>
    <n v="4.5999999999999996"/>
    <x v="1"/>
    <s v="Active"/>
    <n v="168"/>
    <s v="Laptop"/>
    <s v="55+"/>
    <s v="Afternoon"/>
    <s v="12"/>
    <s v="2024"/>
    <s v="10"/>
    <s v="10"/>
    <s v="10/12/2024"/>
    <d v="2025-05-15T00:00:00"/>
    <x v="5"/>
  </r>
  <r>
    <n v="6405"/>
    <s v="Adam"/>
    <x v="414"/>
    <s v="12/11/2024"/>
    <n v="11.99"/>
    <n v="321"/>
    <s v="Comedy"/>
    <n v="1"/>
    <n v="6"/>
    <b v="1"/>
    <n v="361"/>
    <n v="12"/>
    <x v="3"/>
    <x v="3"/>
    <s v="German"/>
    <x v="35"/>
    <n v="4.9000000000000004"/>
    <x v="1"/>
    <s v="Active"/>
    <n v="1303"/>
    <s v="Tablet"/>
    <s v="18-24"/>
    <s v="Late Night"/>
    <s v="12"/>
    <s v="2024"/>
    <s v="11"/>
    <s v="11"/>
    <s v="11/12/2024"/>
    <d v="2025-05-15T00:00:00"/>
    <x v="11"/>
  </r>
  <r>
    <n v="5215"/>
    <s v="Robert"/>
    <x v="244"/>
    <s v="12/17/2024"/>
    <n v="7.99"/>
    <n v="212"/>
    <s v="Romance"/>
    <n v="5"/>
    <n v="5"/>
    <b v="0"/>
    <n v="146"/>
    <n v="147"/>
    <x v="2"/>
    <x v="1"/>
    <s v="French"/>
    <x v="73"/>
    <n v="3.4"/>
    <x v="0"/>
    <s v="Active"/>
    <n v="1365"/>
    <s v="Smart TV"/>
    <s v="18-24"/>
    <s v="Afternoon"/>
    <s v="12"/>
    <s v="2024"/>
    <s v="17"/>
    <s v="17"/>
    <s v="17/12/2024"/>
    <d v="2025-05-15T00:00:00"/>
    <x v="6"/>
  </r>
  <r>
    <n v="7525"/>
    <s v="Michelle"/>
    <x v="415"/>
    <s v="12/18/2024"/>
    <n v="15.99"/>
    <n v="453"/>
    <s v="Action"/>
    <n v="1"/>
    <n v="4"/>
    <b v="0"/>
    <n v="313"/>
    <n v="1"/>
    <x v="5"/>
    <x v="0"/>
    <s v="English"/>
    <x v="34"/>
    <n v="3.7"/>
    <x v="1"/>
    <s v="Active"/>
    <n v="1563"/>
    <s v="Smart TV"/>
    <s v="25-34"/>
    <s v="Morning"/>
    <s v="12"/>
    <s v="2024"/>
    <s v="18"/>
    <s v="18"/>
    <s v="18/12/2024"/>
    <d v="2025-05-15T00:00:00"/>
    <x v="13"/>
  </r>
  <r>
    <n v="9115"/>
    <s v="Jennifer"/>
    <x v="166"/>
    <s v="12/17/2024"/>
    <n v="11.99"/>
    <n v="34"/>
    <s v="Comedy"/>
    <n v="1"/>
    <n v="1"/>
    <b v="0"/>
    <n v="80"/>
    <n v="71"/>
    <x v="1"/>
    <x v="2"/>
    <s v="German"/>
    <x v="38"/>
    <n v="3.6"/>
    <x v="0"/>
    <s v="Active"/>
    <n v="1172"/>
    <s v="Laptop"/>
    <s v="45-54"/>
    <s v="Late Night"/>
    <s v="12"/>
    <s v="2024"/>
    <s v="17"/>
    <s v="17"/>
    <s v="17/12/2024"/>
    <d v="2025-05-15T00:00:00"/>
    <x v="6"/>
  </r>
  <r>
    <n v="6454"/>
    <s v="Nicholas"/>
    <x v="416"/>
    <s v="12/15/2024"/>
    <n v="15.99"/>
    <n v="197"/>
    <s v="Comedy"/>
    <n v="1"/>
    <n v="4"/>
    <b v="1"/>
    <n v="860"/>
    <n v="42"/>
    <x v="0"/>
    <x v="2"/>
    <s v="French"/>
    <x v="28"/>
    <n v="4"/>
    <x v="1"/>
    <s v="Active"/>
    <n v="1704"/>
    <s v="Tablet"/>
    <s v="35-44"/>
    <s v="Afternoon"/>
    <s v="12"/>
    <s v="2024"/>
    <s v="15"/>
    <s v="15"/>
    <s v="15/12/2024"/>
    <d v="2025-05-15T00:00:00"/>
    <x v="1"/>
  </r>
  <r>
    <n v="4781"/>
    <s v="Sierra"/>
    <x v="212"/>
    <s v="12/1/2024"/>
    <n v="15.99"/>
    <n v="361"/>
    <s v="Comedy"/>
    <n v="5"/>
    <n v="3"/>
    <b v="1"/>
    <n v="67"/>
    <n v="66"/>
    <x v="3"/>
    <x v="0"/>
    <s v="German"/>
    <x v="20"/>
    <n v="3.7"/>
    <x v="1"/>
    <s v="Active"/>
    <n v="4421"/>
    <s v="Tablet"/>
    <s v="55+"/>
    <s v="Evening"/>
    <s v="12"/>
    <s v="2024"/>
    <s v="1/"/>
    <s v="1"/>
    <s v="01/12/2024"/>
    <d v="2025-05-15T00:00:00"/>
    <x v="15"/>
  </r>
  <r>
    <n v="5040"/>
    <s v="Andre"/>
    <x v="171"/>
    <s v="12/2/2024"/>
    <n v="11.99"/>
    <n v="166"/>
    <s v="Sci-Fi"/>
    <n v="5"/>
    <n v="2"/>
    <b v="1"/>
    <n v="178"/>
    <n v="61"/>
    <x v="6"/>
    <x v="1"/>
    <s v="French"/>
    <x v="55"/>
    <n v="3.1"/>
    <x v="0"/>
    <s v="Active"/>
    <n v="2964"/>
    <s v="Smartphone"/>
    <s v="18-24"/>
    <s v="Late Night"/>
    <s v="12"/>
    <s v="2024"/>
    <s v="2/"/>
    <s v="2"/>
    <s v="02/12/2024"/>
    <d v="2025-05-15T00:00:00"/>
    <x v="3"/>
  </r>
  <r>
    <n v="3209"/>
    <s v="Ann"/>
    <x v="392"/>
    <s v="11/26/2024"/>
    <n v="7.99"/>
    <n v="168"/>
    <s v="Documentary"/>
    <n v="3"/>
    <n v="1"/>
    <b v="0"/>
    <n v="113"/>
    <n v="85"/>
    <x v="2"/>
    <x v="3"/>
    <s v="Spanish"/>
    <x v="64"/>
    <n v="4.7"/>
    <x v="0"/>
    <s v="Active"/>
    <n v="1094"/>
    <s v="Smartphone"/>
    <s v="18-24"/>
    <s v="Evening"/>
    <s v="11"/>
    <s v="2024"/>
    <s v="26"/>
    <s v="26"/>
    <s v="26/11/2024"/>
    <d v="2025-05-15T00:00:00"/>
    <x v="29"/>
  </r>
  <r>
    <n v="8703"/>
    <s v="Ryan"/>
    <x v="97"/>
    <s v="11/22/2024"/>
    <n v="15.99"/>
    <n v="336"/>
    <s v="Drama"/>
    <n v="1"/>
    <n v="4"/>
    <b v="1"/>
    <n v="855"/>
    <n v="186"/>
    <x v="1"/>
    <x v="0"/>
    <s v="Mandarin"/>
    <x v="84"/>
    <n v="3.6"/>
    <x v="0"/>
    <s v="Active"/>
    <n v="3674"/>
    <s v="Tablet"/>
    <s v="25-34"/>
    <s v="Late Night"/>
    <s v="11"/>
    <s v="2024"/>
    <s v="22"/>
    <s v="22"/>
    <s v="22/11/2024"/>
    <d v="2025-05-15T00:00:00"/>
    <x v="7"/>
  </r>
  <r>
    <n v="2536"/>
    <s v="Christopher"/>
    <x v="200"/>
    <s v="12/14/2024"/>
    <n v="15.99"/>
    <n v="212"/>
    <s v="Horror"/>
    <n v="2"/>
    <n v="4"/>
    <b v="0"/>
    <n v="608"/>
    <n v="96"/>
    <x v="6"/>
    <x v="3"/>
    <s v="Mandarin"/>
    <x v="24"/>
    <n v="4"/>
    <x v="0"/>
    <s v="Active"/>
    <n v="296"/>
    <s v="Smart TV"/>
    <s v="55+"/>
    <s v="Afternoon"/>
    <s v="12"/>
    <s v="2024"/>
    <s v="14"/>
    <s v="14"/>
    <s v="14/12/2024"/>
    <d v="2025-05-15T00:00:00"/>
    <x v="2"/>
  </r>
  <r>
    <n v="2057"/>
    <s v="Jocelyn"/>
    <x v="417"/>
    <s v="11/23/2024"/>
    <n v="7.99"/>
    <n v="185"/>
    <s v="Horror"/>
    <n v="3"/>
    <n v="6"/>
    <b v="1"/>
    <n v="804"/>
    <n v="49"/>
    <x v="0"/>
    <x v="2"/>
    <s v="Mandarin"/>
    <x v="7"/>
    <n v="4.0999999999999996"/>
    <x v="0"/>
    <s v="Active"/>
    <n v="4164"/>
    <s v="Smartphone"/>
    <s v="35-44"/>
    <s v="Morning"/>
    <s v="11"/>
    <s v="2024"/>
    <s v="23"/>
    <s v="23"/>
    <s v="23/11/2024"/>
    <d v="2025-05-15T00:00:00"/>
    <x v="16"/>
  </r>
  <r>
    <n v="5627"/>
    <s v="Kara"/>
    <x v="418"/>
    <s v="12/5/2024"/>
    <n v="11.99"/>
    <n v="124"/>
    <s v="Sci-Fi"/>
    <n v="4"/>
    <n v="2"/>
    <b v="1"/>
    <n v="207"/>
    <n v="140"/>
    <x v="0"/>
    <x v="3"/>
    <s v="Hindi"/>
    <x v="52"/>
    <n v="4.8"/>
    <x v="1"/>
    <s v="Active"/>
    <n v="3349"/>
    <s v="Laptop"/>
    <s v="45-54"/>
    <s v="Evening"/>
    <s v="12"/>
    <s v="2024"/>
    <s v="5/"/>
    <s v="5"/>
    <s v="05/12/2024"/>
    <d v="2025-05-15T00:00:00"/>
    <x v="21"/>
  </r>
  <r>
    <n v="4763"/>
    <s v="Dustin"/>
    <x v="419"/>
    <s v="12/5/2024"/>
    <n v="15.99"/>
    <n v="256"/>
    <s v="Action"/>
    <n v="1"/>
    <n v="1"/>
    <b v="0"/>
    <n v="118"/>
    <n v="104"/>
    <x v="4"/>
    <x v="1"/>
    <s v="Mandarin"/>
    <x v="39"/>
    <n v="3.5"/>
    <x v="0"/>
    <s v="Active"/>
    <n v="2830"/>
    <s v="Desktop"/>
    <s v="45-54"/>
    <s v="Evening"/>
    <s v="12"/>
    <s v="2024"/>
    <s v="5/"/>
    <s v="5"/>
    <s v="05/12/2024"/>
    <d v="2025-05-15T00:00:00"/>
    <x v="21"/>
  </r>
  <r>
    <n v="4577"/>
    <s v="Kevin"/>
    <x v="340"/>
    <s v="12/11/2024"/>
    <n v="11.99"/>
    <n v="58"/>
    <s v="Comedy"/>
    <n v="1"/>
    <n v="6"/>
    <b v="0"/>
    <n v="983"/>
    <n v="8"/>
    <x v="2"/>
    <x v="2"/>
    <s v="English"/>
    <x v="100"/>
    <n v="4.3"/>
    <x v="1"/>
    <s v="Active"/>
    <n v="2409"/>
    <s v="Tablet"/>
    <s v="55+"/>
    <s v="Afternoon"/>
    <s v="12"/>
    <s v="2024"/>
    <s v="11"/>
    <s v="11"/>
    <s v="11/12/2024"/>
    <d v="2025-05-15T00:00:00"/>
    <x v="11"/>
  </r>
  <r>
    <n v="5216"/>
    <s v="Tammy"/>
    <x v="420"/>
    <s v="11/21/2024"/>
    <n v="15.99"/>
    <n v="135"/>
    <s v="Comedy"/>
    <n v="3"/>
    <n v="2"/>
    <b v="0"/>
    <n v="523"/>
    <n v="159"/>
    <x v="0"/>
    <x v="1"/>
    <s v="Hindi"/>
    <x v="17"/>
    <n v="4.8"/>
    <x v="1"/>
    <s v="Active"/>
    <n v="2872"/>
    <s v="Laptop"/>
    <s v="25-34"/>
    <s v="Late Night"/>
    <s v="11"/>
    <s v="2024"/>
    <s v="21"/>
    <s v="21"/>
    <s v="21/11/2024"/>
    <d v="2025-05-15T00:00:00"/>
    <x v="18"/>
  </r>
  <r>
    <n v="3941"/>
    <s v="Krista"/>
    <x v="282"/>
    <s v="11/29/2024"/>
    <n v="11.99"/>
    <n v="163"/>
    <s v="Romance"/>
    <n v="5"/>
    <n v="2"/>
    <b v="0"/>
    <n v="786"/>
    <n v="94"/>
    <x v="2"/>
    <x v="3"/>
    <s v="Mandarin"/>
    <x v="57"/>
    <n v="4.5999999999999996"/>
    <x v="1"/>
    <s v="Active"/>
    <n v="1364"/>
    <s v="Laptop"/>
    <s v="25-34"/>
    <s v="Evening"/>
    <s v="11"/>
    <s v="2024"/>
    <s v="29"/>
    <s v="29"/>
    <s v="29/11/2024"/>
    <d v="2025-05-15T00:00:00"/>
    <x v="26"/>
  </r>
  <r>
    <n v="4396"/>
    <s v="Jesse"/>
    <x v="421"/>
    <s v="12/17/2024"/>
    <n v="15.99"/>
    <n v="120"/>
    <s v="Drama"/>
    <n v="2"/>
    <n v="3"/>
    <b v="0"/>
    <n v="781"/>
    <n v="97"/>
    <x v="1"/>
    <x v="2"/>
    <s v="English"/>
    <x v="63"/>
    <n v="3.3"/>
    <x v="1"/>
    <s v="Active"/>
    <n v="473"/>
    <s v="Smart TV"/>
    <s v="18-24"/>
    <s v="Evening"/>
    <s v="12"/>
    <s v="2024"/>
    <s v="17"/>
    <s v="17"/>
    <s v="17/12/2024"/>
    <d v="2025-05-15T00:00:00"/>
    <x v="6"/>
  </r>
  <r>
    <n v="4865"/>
    <s v="Charles"/>
    <x v="422"/>
    <s v="11/28/2024"/>
    <n v="7.99"/>
    <n v="439"/>
    <s v="Sci-Fi"/>
    <n v="1"/>
    <n v="5"/>
    <b v="1"/>
    <n v="434"/>
    <n v="104"/>
    <x v="6"/>
    <x v="0"/>
    <s v="Hindi"/>
    <x v="58"/>
    <n v="4.5"/>
    <x v="1"/>
    <s v="Active"/>
    <n v="4883"/>
    <s v="Smartphone"/>
    <s v="55+"/>
    <s v="Morning"/>
    <s v="11"/>
    <s v="2024"/>
    <s v="28"/>
    <s v="28"/>
    <s v="28/11/2024"/>
    <d v="2025-05-15T00:00:00"/>
    <x v="14"/>
  </r>
  <r>
    <n v="2497"/>
    <s v="Diana"/>
    <x v="242"/>
    <s v="11/30/2024"/>
    <n v="7.99"/>
    <n v="223"/>
    <s v="Documentary"/>
    <n v="1"/>
    <n v="4"/>
    <b v="0"/>
    <n v="824"/>
    <n v="125"/>
    <x v="2"/>
    <x v="2"/>
    <s v="Hindi"/>
    <x v="2"/>
    <n v="4.5"/>
    <x v="1"/>
    <s v="Active"/>
    <n v="99"/>
    <s v="Smart TV"/>
    <s v="18-24"/>
    <s v="Evening"/>
    <s v="11"/>
    <s v="2024"/>
    <s v="30"/>
    <s v="30"/>
    <s v="30/11/2024"/>
    <d v="2025-05-15T00:00:00"/>
    <x v="10"/>
  </r>
  <r>
    <n v="4945"/>
    <s v="Alexander"/>
    <x v="352"/>
    <s v="11/22/2024"/>
    <n v="11.99"/>
    <n v="485"/>
    <s v="Romance"/>
    <n v="1"/>
    <n v="1"/>
    <b v="1"/>
    <n v="230"/>
    <n v="21"/>
    <x v="1"/>
    <x v="0"/>
    <s v="Spanish"/>
    <x v="75"/>
    <n v="4.0999999999999996"/>
    <x v="0"/>
    <s v="Active"/>
    <n v="2284"/>
    <s v="Smartphone"/>
    <s v="45-54"/>
    <s v="Afternoon"/>
    <s v="11"/>
    <s v="2024"/>
    <s v="22"/>
    <s v="22"/>
    <s v="22/11/2024"/>
    <d v="2025-05-15T00:00:00"/>
    <x v="7"/>
  </r>
  <r>
    <n v="5227"/>
    <s v="Eugene"/>
    <x v="423"/>
    <s v="12/6/2024"/>
    <n v="7.99"/>
    <n v="474"/>
    <s v="Drama"/>
    <n v="3"/>
    <n v="6"/>
    <b v="1"/>
    <n v="358"/>
    <n v="147"/>
    <x v="0"/>
    <x v="3"/>
    <s v="Hindi"/>
    <x v="52"/>
    <n v="3.9"/>
    <x v="1"/>
    <s v="Active"/>
    <n v="3505"/>
    <s v="Tablet"/>
    <s v="25-34"/>
    <s v="Morning"/>
    <s v="12"/>
    <s v="2024"/>
    <s v="6/"/>
    <s v="6"/>
    <s v="06/12/2024"/>
    <d v="2025-05-15T00:00:00"/>
    <x v="27"/>
  </r>
  <r>
    <n v="2150"/>
    <s v="Danielle"/>
    <x v="424"/>
    <s v="12/9/2024"/>
    <n v="11.99"/>
    <n v="259"/>
    <s v="Horror"/>
    <n v="2"/>
    <n v="1"/>
    <b v="0"/>
    <n v="380"/>
    <n v="9"/>
    <x v="0"/>
    <x v="3"/>
    <s v="Mandarin"/>
    <x v="77"/>
    <n v="3.2"/>
    <x v="0"/>
    <s v="Active"/>
    <n v="412"/>
    <s v="Smartphone"/>
    <s v="55+"/>
    <s v="Evening"/>
    <s v="12"/>
    <s v="2024"/>
    <s v="9/"/>
    <s v="9"/>
    <s v="09/12/2024"/>
    <d v="2025-05-15T00:00:00"/>
    <x v="28"/>
  </r>
  <r>
    <n v="7145"/>
    <s v="Abigail"/>
    <x v="237"/>
    <s v="11/22/2024"/>
    <n v="7.99"/>
    <n v="53"/>
    <s v="Drama"/>
    <n v="2"/>
    <n v="1"/>
    <b v="0"/>
    <n v="647"/>
    <n v="165"/>
    <x v="0"/>
    <x v="0"/>
    <s v="Spanish"/>
    <x v="51"/>
    <n v="4"/>
    <x v="0"/>
    <s v="Active"/>
    <n v="4867"/>
    <s v="Tablet"/>
    <s v="45-54"/>
    <s v="Late Night"/>
    <s v="11"/>
    <s v="2024"/>
    <s v="22"/>
    <s v="22"/>
    <s v="22/11/2024"/>
    <d v="2025-05-15T00:00:00"/>
    <x v="7"/>
  </r>
  <r>
    <n v="2040"/>
    <s v="Hayden"/>
    <x v="425"/>
    <s v="11/30/2024"/>
    <n v="7.99"/>
    <n v="221"/>
    <s v="Horror"/>
    <n v="1"/>
    <n v="3"/>
    <b v="1"/>
    <n v="518"/>
    <n v="157"/>
    <x v="4"/>
    <x v="3"/>
    <s v="English"/>
    <x v="69"/>
    <n v="3.7"/>
    <x v="1"/>
    <s v="Active"/>
    <n v="2560"/>
    <s v="Laptop"/>
    <s v="18-24"/>
    <s v="Late Night"/>
    <s v="11"/>
    <s v="2024"/>
    <s v="30"/>
    <s v="30"/>
    <s v="30/11/2024"/>
    <d v="2025-05-15T00:00:00"/>
    <x v="10"/>
  </r>
  <r>
    <n v="4191"/>
    <s v="Barbara"/>
    <x v="155"/>
    <s v="12/3/2024"/>
    <n v="7.99"/>
    <n v="46"/>
    <s v="Horror"/>
    <n v="2"/>
    <n v="4"/>
    <b v="0"/>
    <n v="33"/>
    <n v="120"/>
    <x v="5"/>
    <x v="3"/>
    <s v="Hindi"/>
    <x v="70"/>
    <n v="3.9"/>
    <x v="1"/>
    <s v="Active"/>
    <n v="4269"/>
    <s v="Tablet"/>
    <s v="35-44"/>
    <s v="Evening"/>
    <s v="12"/>
    <s v="2024"/>
    <s v="3/"/>
    <s v="3"/>
    <s v="03/12/2024"/>
    <d v="2025-05-15T00:00:00"/>
    <x v="25"/>
  </r>
  <r>
    <n v="4336"/>
    <s v="Jennifer"/>
    <x v="2"/>
    <s v="12/11/2024"/>
    <n v="15.99"/>
    <n v="253"/>
    <s v="Documentary"/>
    <n v="4"/>
    <n v="2"/>
    <b v="0"/>
    <n v="660"/>
    <n v="151"/>
    <x v="2"/>
    <x v="3"/>
    <s v="Hindi"/>
    <x v="80"/>
    <n v="3.4"/>
    <x v="1"/>
    <s v="Active"/>
    <n v="1317"/>
    <s v="Smartphone"/>
    <s v="18-24"/>
    <s v="Late Night"/>
    <s v="12"/>
    <s v="2024"/>
    <s v="11"/>
    <s v="11"/>
    <s v="11/12/2024"/>
    <d v="2025-05-15T00:00:00"/>
    <x v="11"/>
  </r>
  <r>
    <n v="5438"/>
    <s v="Lindsey"/>
    <x v="426"/>
    <s v="11/30/2024"/>
    <n v="11.99"/>
    <n v="478"/>
    <s v="Drama"/>
    <n v="1"/>
    <n v="6"/>
    <b v="1"/>
    <n v="517"/>
    <n v="200"/>
    <x v="6"/>
    <x v="1"/>
    <s v="Hindi"/>
    <x v="81"/>
    <n v="4.8"/>
    <x v="0"/>
    <s v="Active"/>
    <n v="2936"/>
    <s v="Smart TV"/>
    <s v="45-54"/>
    <s v="Late Night"/>
    <s v="11"/>
    <s v="2024"/>
    <s v="30"/>
    <s v="30"/>
    <s v="30/11/2024"/>
    <d v="2025-05-15T00:00:00"/>
    <x v="10"/>
  </r>
  <r>
    <n v="9857"/>
    <s v="April"/>
    <x v="427"/>
    <s v="12/2/2024"/>
    <n v="7.99"/>
    <n v="145"/>
    <s v="Action"/>
    <n v="2"/>
    <n v="5"/>
    <b v="0"/>
    <n v="882"/>
    <n v="23"/>
    <x v="5"/>
    <x v="3"/>
    <s v="French"/>
    <x v="37"/>
    <n v="5"/>
    <x v="1"/>
    <s v="Active"/>
    <n v="905"/>
    <s v="Smart TV"/>
    <s v="45-54"/>
    <s v="Morning"/>
    <s v="12"/>
    <s v="2024"/>
    <s v="2/"/>
    <s v="2"/>
    <s v="02/12/2024"/>
    <d v="2025-05-15T00:00:00"/>
    <x v="3"/>
  </r>
  <r>
    <n v="4767"/>
    <s v="Charles"/>
    <x v="56"/>
    <s v="11/24/2024"/>
    <n v="15.99"/>
    <n v="366"/>
    <s v="Documentary"/>
    <n v="1"/>
    <n v="3"/>
    <b v="1"/>
    <n v="349"/>
    <n v="50"/>
    <x v="4"/>
    <x v="3"/>
    <s v="French"/>
    <x v="68"/>
    <n v="5"/>
    <x v="1"/>
    <s v="Active"/>
    <n v="4513"/>
    <s v="Smartphone"/>
    <s v="25-34"/>
    <s v="Late Night"/>
    <s v="11"/>
    <s v="2024"/>
    <s v="24"/>
    <s v="24"/>
    <s v="24/11/2024"/>
    <d v="2025-05-15T00:00:00"/>
    <x v="24"/>
  </r>
  <r>
    <n v="9374"/>
    <s v="John"/>
    <x v="107"/>
    <s v="12/1/2024"/>
    <n v="15.99"/>
    <n v="301"/>
    <s v="Action"/>
    <n v="4"/>
    <n v="6"/>
    <b v="0"/>
    <n v="619"/>
    <n v="172"/>
    <x v="0"/>
    <x v="1"/>
    <s v="English"/>
    <x v="86"/>
    <n v="4.2"/>
    <x v="1"/>
    <s v="Active"/>
    <n v="1153"/>
    <s v="Tablet"/>
    <s v="45-54"/>
    <s v="Evening"/>
    <s v="12"/>
    <s v="2024"/>
    <s v="1/"/>
    <s v="1"/>
    <s v="01/12/2024"/>
    <d v="2025-05-15T00:00:00"/>
    <x v="15"/>
  </r>
  <r>
    <n v="3918"/>
    <s v="Jennifer"/>
    <x v="154"/>
    <s v="11/28/2024"/>
    <n v="7.99"/>
    <n v="26"/>
    <s v="Action"/>
    <n v="4"/>
    <n v="5"/>
    <b v="0"/>
    <n v="416"/>
    <n v="146"/>
    <x v="2"/>
    <x v="1"/>
    <s v="Mandarin"/>
    <x v="81"/>
    <n v="3.5"/>
    <x v="1"/>
    <s v="Active"/>
    <n v="1506"/>
    <s v="Smart TV"/>
    <s v="35-44"/>
    <s v="Evening"/>
    <s v="11"/>
    <s v="2024"/>
    <s v="28"/>
    <s v="28"/>
    <s v="28/11/2024"/>
    <d v="2025-05-15T00:00:00"/>
    <x v="14"/>
  </r>
  <r>
    <n v="9866"/>
    <s v="Matthew"/>
    <x v="384"/>
    <s v="12/17/2024"/>
    <n v="11.99"/>
    <n v="208"/>
    <s v="Drama"/>
    <n v="1"/>
    <n v="1"/>
    <b v="0"/>
    <n v="466"/>
    <n v="174"/>
    <x v="0"/>
    <x v="2"/>
    <s v="English"/>
    <x v="82"/>
    <n v="4"/>
    <x v="1"/>
    <s v="Active"/>
    <n v="3817"/>
    <s v="Smartphone"/>
    <s v="35-44"/>
    <s v="Evening"/>
    <s v="12"/>
    <s v="2024"/>
    <s v="17"/>
    <s v="17"/>
    <s v="17/12/2024"/>
    <d v="2025-05-15T00:00:00"/>
    <x v="6"/>
  </r>
  <r>
    <n v="6389"/>
    <s v="Brittney"/>
    <x v="428"/>
    <s v="12/18/2024"/>
    <n v="11.99"/>
    <n v="109"/>
    <s v="Documentary"/>
    <n v="2"/>
    <n v="3"/>
    <b v="0"/>
    <n v="701"/>
    <n v="4"/>
    <x v="1"/>
    <x v="0"/>
    <s v="Hindi"/>
    <x v="61"/>
    <n v="3.5"/>
    <x v="0"/>
    <s v="Active"/>
    <n v="4662"/>
    <s v="Laptop"/>
    <s v="35-44"/>
    <s v="Afternoon"/>
    <s v="12"/>
    <s v="2024"/>
    <s v="18"/>
    <s v="18"/>
    <s v="18/12/2024"/>
    <d v="2025-05-15T00:00:00"/>
    <x v="13"/>
  </r>
  <r>
    <n v="8733"/>
    <s v="Steven"/>
    <x v="347"/>
    <s v="12/16/2024"/>
    <n v="15.99"/>
    <n v="451"/>
    <s v="Horror"/>
    <n v="4"/>
    <n v="4"/>
    <b v="1"/>
    <n v="742"/>
    <n v="140"/>
    <x v="4"/>
    <x v="1"/>
    <s v="English"/>
    <x v="86"/>
    <n v="4.0999999999999996"/>
    <x v="1"/>
    <s v="Active"/>
    <n v="3708"/>
    <s v="Smart TV"/>
    <s v="35-44"/>
    <s v="Afternoon"/>
    <s v="12"/>
    <s v="2024"/>
    <s v="16"/>
    <s v="16"/>
    <s v="16/12/2024"/>
    <d v="2025-05-15T00:00:00"/>
    <x v="17"/>
  </r>
  <r>
    <n v="8105"/>
    <s v="Mary"/>
    <x v="429"/>
    <s v="11/26/2024"/>
    <n v="15.99"/>
    <n v="33"/>
    <s v="Drama"/>
    <n v="4"/>
    <n v="5"/>
    <b v="1"/>
    <n v="228"/>
    <n v="42"/>
    <x v="3"/>
    <x v="2"/>
    <s v="Hindi"/>
    <x v="68"/>
    <n v="4"/>
    <x v="1"/>
    <s v="Active"/>
    <n v="1256"/>
    <s v="Smartphone"/>
    <s v="35-44"/>
    <s v="Late Night"/>
    <s v="11"/>
    <s v="2024"/>
    <s v="26"/>
    <s v="26"/>
    <s v="26/11/2024"/>
    <d v="2025-05-15T00:00:00"/>
    <x v="29"/>
  </r>
  <r>
    <n v="3443"/>
    <s v="Kevin"/>
    <x v="430"/>
    <s v="12/5/2024"/>
    <n v="15.99"/>
    <n v="467"/>
    <s v="Documentary"/>
    <n v="4"/>
    <n v="2"/>
    <b v="0"/>
    <n v="18"/>
    <n v="34"/>
    <x v="4"/>
    <x v="3"/>
    <s v="French"/>
    <x v="90"/>
    <n v="4.0999999999999996"/>
    <x v="1"/>
    <s v="Active"/>
    <n v="1792"/>
    <s v="Smartphone"/>
    <s v="18-24"/>
    <s v="Afternoon"/>
    <s v="12"/>
    <s v="2024"/>
    <s v="5/"/>
    <s v="5"/>
    <s v="05/12/2024"/>
    <d v="2025-05-15T00:00:00"/>
    <x v="21"/>
  </r>
  <r>
    <n v="2664"/>
    <s v="Charles"/>
    <x v="226"/>
    <s v="11/27/2024"/>
    <n v="7.99"/>
    <n v="123"/>
    <s v="Comedy"/>
    <n v="2"/>
    <n v="3"/>
    <b v="1"/>
    <n v="826"/>
    <n v="79"/>
    <x v="5"/>
    <x v="2"/>
    <s v="German"/>
    <x v="91"/>
    <n v="3.5"/>
    <x v="0"/>
    <s v="Active"/>
    <n v="402"/>
    <s v="Desktop"/>
    <s v="18-24"/>
    <s v="Evening"/>
    <s v="11"/>
    <s v="2024"/>
    <s v="27"/>
    <s v="27"/>
    <s v="27/11/2024"/>
    <d v="2025-05-15T00:00:00"/>
    <x v="12"/>
  </r>
  <r>
    <n v="1782"/>
    <s v="Carla"/>
    <x v="431"/>
    <s v="11/29/2024"/>
    <n v="15.99"/>
    <n v="139"/>
    <s v="Romance"/>
    <n v="1"/>
    <n v="4"/>
    <b v="1"/>
    <n v="357"/>
    <n v="44"/>
    <x v="3"/>
    <x v="1"/>
    <s v="Spanish"/>
    <x v="79"/>
    <n v="4.0999999999999996"/>
    <x v="0"/>
    <s v="Active"/>
    <n v="1271"/>
    <s v="Desktop"/>
    <s v="45-54"/>
    <s v="Evening"/>
    <s v="11"/>
    <s v="2024"/>
    <s v="29"/>
    <s v="29"/>
    <s v="29/11/2024"/>
    <d v="2025-05-15T00:00:00"/>
    <x v="26"/>
  </r>
  <r>
    <n v="1337"/>
    <s v="Shane"/>
    <x v="338"/>
    <s v="12/16/2024"/>
    <n v="7.99"/>
    <n v="103"/>
    <s v="Romance"/>
    <n v="2"/>
    <n v="1"/>
    <b v="0"/>
    <n v="474"/>
    <n v="2"/>
    <x v="5"/>
    <x v="0"/>
    <s v="German"/>
    <x v="97"/>
    <n v="3.5"/>
    <x v="0"/>
    <s v="Active"/>
    <n v="4537"/>
    <s v="Smart TV"/>
    <s v="18-24"/>
    <s v="Afternoon"/>
    <s v="12"/>
    <s v="2024"/>
    <s v="16"/>
    <s v="16"/>
    <s v="16/12/2024"/>
    <d v="2025-05-15T00:00:00"/>
    <x v="17"/>
  </r>
  <r>
    <n v="5901"/>
    <s v="Robert"/>
    <x v="432"/>
    <s v="12/18/2024"/>
    <n v="7.99"/>
    <n v="207"/>
    <s v="Horror"/>
    <n v="5"/>
    <n v="5"/>
    <b v="1"/>
    <n v="946"/>
    <n v="166"/>
    <x v="6"/>
    <x v="3"/>
    <s v="Hindi"/>
    <x v="41"/>
    <n v="4.5999999999999996"/>
    <x v="0"/>
    <s v="Active"/>
    <n v="4815"/>
    <s v="Tablet"/>
    <s v="55+"/>
    <s v="Evening"/>
    <s v="12"/>
    <s v="2024"/>
    <s v="18"/>
    <s v="18"/>
    <s v="18/12/2024"/>
    <d v="2025-05-15T00:00:00"/>
    <x v="13"/>
  </r>
  <r>
    <n v="2731"/>
    <s v="Brooke"/>
    <x v="433"/>
    <s v="12/13/2024"/>
    <n v="15.99"/>
    <n v="267"/>
    <s v="Romance"/>
    <n v="5"/>
    <n v="5"/>
    <b v="1"/>
    <n v="890"/>
    <n v="187"/>
    <x v="2"/>
    <x v="0"/>
    <s v="French"/>
    <x v="25"/>
    <n v="3"/>
    <x v="1"/>
    <s v="Active"/>
    <n v="3510"/>
    <s v="Laptop"/>
    <s v="45-54"/>
    <s v="Morning"/>
    <s v="12"/>
    <s v="2024"/>
    <s v="13"/>
    <s v="13"/>
    <s v="13/12/2024"/>
    <d v="2025-05-15T00:00:00"/>
    <x v="0"/>
  </r>
  <r>
    <n v="8307"/>
    <s v="Carmen"/>
    <x v="207"/>
    <s v="12/6/2024"/>
    <n v="7.99"/>
    <n v="266"/>
    <s v="Horror"/>
    <n v="5"/>
    <n v="3"/>
    <b v="1"/>
    <n v="583"/>
    <n v="131"/>
    <x v="1"/>
    <x v="1"/>
    <s v="Mandarin"/>
    <x v="13"/>
    <n v="4"/>
    <x v="0"/>
    <s v="Active"/>
    <n v="4789"/>
    <s v="Tablet"/>
    <s v="35-44"/>
    <s v="Morning"/>
    <s v="12"/>
    <s v="2024"/>
    <s v="6/"/>
    <s v="6"/>
    <s v="06/12/2024"/>
    <d v="2025-05-15T00:00:00"/>
    <x v="27"/>
  </r>
  <r>
    <n v="8019"/>
    <s v="Stefanie"/>
    <x v="65"/>
    <s v="11/19/2024"/>
    <n v="11.99"/>
    <n v="240"/>
    <s v="Comedy"/>
    <n v="4"/>
    <n v="1"/>
    <b v="0"/>
    <n v="304"/>
    <n v="25"/>
    <x v="1"/>
    <x v="0"/>
    <s v="German"/>
    <x v="29"/>
    <n v="4.5999999999999996"/>
    <x v="0"/>
    <s v="Active"/>
    <n v="863"/>
    <s v="Smart TV"/>
    <s v="18-24"/>
    <s v="Evening"/>
    <s v="11"/>
    <s v="2024"/>
    <s v="19"/>
    <s v="19"/>
    <s v="19/11/2024"/>
    <d v="2025-05-15T00:00:00"/>
    <x v="4"/>
  </r>
  <r>
    <n v="4847"/>
    <s v="Melissa"/>
    <x v="129"/>
    <s v="11/30/2024"/>
    <n v="15.99"/>
    <n v="315"/>
    <s v="Horror"/>
    <n v="1"/>
    <n v="6"/>
    <b v="0"/>
    <n v="205"/>
    <n v="92"/>
    <x v="3"/>
    <x v="0"/>
    <s v="English"/>
    <x v="79"/>
    <n v="3.5"/>
    <x v="0"/>
    <s v="Active"/>
    <n v="1584"/>
    <s v="Tablet"/>
    <s v="55+"/>
    <s v="Late Night"/>
    <s v="11"/>
    <s v="2024"/>
    <s v="30"/>
    <s v="30"/>
    <s v="30/11/2024"/>
    <d v="2025-05-15T00:00:00"/>
    <x v="10"/>
  </r>
  <r>
    <n v="9822"/>
    <s v="Justin"/>
    <x v="395"/>
    <s v="12/13/2024"/>
    <n v="7.99"/>
    <n v="276"/>
    <s v="Comedy"/>
    <n v="4"/>
    <n v="1"/>
    <b v="1"/>
    <n v="348"/>
    <n v="13"/>
    <x v="3"/>
    <x v="3"/>
    <s v="German"/>
    <x v="91"/>
    <n v="4.7"/>
    <x v="0"/>
    <s v="Active"/>
    <n v="3178"/>
    <s v="Smart TV"/>
    <s v="55+"/>
    <s v="Afternoon"/>
    <s v="12"/>
    <s v="2024"/>
    <s v="13"/>
    <s v="13"/>
    <s v="13/12/2024"/>
    <d v="2025-05-15T00:00:00"/>
    <x v="0"/>
  </r>
  <r>
    <n v="9141"/>
    <s v="Jeffery"/>
    <x v="434"/>
    <s v="11/25/2024"/>
    <n v="7.99"/>
    <n v="308"/>
    <s v="Drama"/>
    <n v="1"/>
    <n v="5"/>
    <b v="0"/>
    <n v="107"/>
    <n v="87"/>
    <x v="1"/>
    <x v="3"/>
    <s v="French"/>
    <x v="71"/>
    <n v="3.4"/>
    <x v="0"/>
    <s v="Active"/>
    <n v="4108"/>
    <s v="Desktop"/>
    <s v="18-24"/>
    <s v="Late Night"/>
    <s v="11"/>
    <s v="2024"/>
    <s v="25"/>
    <s v="25"/>
    <s v="25/11/2024"/>
    <d v="2025-05-15T00:00:00"/>
    <x v="9"/>
  </r>
  <r>
    <n v="7539"/>
    <s v="Kara"/>
    <x v="46"/>
    <s v="12/8/2024"/>
    <n v="7.99"/>
    <n v="297"/>
    <s v="Horror"/>
    <n v="1"/>
    <n v="6"/>
    <b v="1"/>
    <n v="959"/>
    <n v="71"/>
    <x v="5"/>
    <x v="3"/>
    <s v="French"/>
    <x v="45"/>
    <n v="3.3"/>
    <x v="1"/>
    <s v="Active"/>
    <n v="2562"/>
    <s v="Tablet"/>
    <s v="25-34"/>
    <s v="Afternoon"/>
    <s v="12"/>
    <s v="2024"/>
    <s v="8/"/>
    <s v="8"/>
    <s v="08/12/2024"/>
    <d v="2025-05-15T00:00:00"/>
    <x v="23"/>
  </r>
  <r>
    <n v="1390"/>
    <s v="Xavier"/>
    <x v="240"/>
    <s v="11/29/2024"/>
    <n v="11.99"/>
    <n v="326"/>
    <s v="Horror"/>
    <n v="4"/>
    <n v="1"/>
    <b v="0"/>
    <n v="439"/>
    <n v="88"/>
    <x v="6"/>
    <x v="1"/>
    <s v="English"/>
    <x v="20"/>
    <n v="3.3"/>
    <x v="1"/>
    <s v="Active"/>
    <n v="3499"/>
    <s v="Smart TV"/>
    <s v="25-34"/>
    <s v="Afternoon"/>
    <s v="11"/>
    <s v="2024"/>
    <s v="29"/>
    <s v="29"/>
    <s v="29/11/2024"/>
    <d v="2025-05-15T00:00:00"/>
    <x v="26"/>
  </r>
  <r>
    <n v="9505"/>
    <s v="Paul"/>
    <x v="415"/>
    <s v="12/4/2024"/>
    <n v="15.99"/>
    <n v="352"/>
    <s v="Comedy"/>
    <n v="4"/>
    <n v="6"/>
    <b v="0"/>
    <n v="757"/>
    <n v="13"/>
    <x v="6"/>
    <x v="1"/>
    <s v="Hindi"/>
    <x v="79"/>
    <n v="4.3"/>
    <x v="1"/>
    <s v="Active"/>
    <n v="3645"/>
    <s v="Tablet"/>
    <s v="35-44"/>
    <s v="Afternoon"/>
    <s v="12"/>
    <s v="2024"/>
    <s v="4/"/>
    <s v="4"/>
    <s v="04/12/2024"/>
    <d v="2025-05-15T00:00:00"/>
    <x v="22"/>
  </r>
  <r>
    <n v="6741"/>
    <s v="Jacob"/>
    <x v="89"/>
    <s v="11/20/2024"/>
    <n v="7.99"/>
    <n v="180"/>
    <s v="Sci-Fi"/>
    <n v="5"/>
    <n v="2"/>
    <b v="1"/>
    <n v="647"/>
    <n v="2"/>
    <x v="1"/>
    <x v="3"/>
    <s v="French"/>
    <x v="87"/>
    <n v="3.5"/>
    <x v="0"/>
    <s v="Active"/>
    <n v="2989"/>
    <s v="Smartphone"/>
    <s v="55+"/>
    <s v="Afternoon"/>
    <s v="11"/>
    <s v="2024"/>
    <s v="20"/>
    <s v="20"/>
    <s v="20/11/2024"/>
    <d v="2025-05-15T00:00:00"/>
    <x v="8"/>
  </r>
  <r>
    <n v="1790"/>
    <s v="Kelly"/>
    <x v="435"/>
    <s v="12/1/2024"/>
    <n v="11.99"/>
    <n v="362"/>
    <s v="Sci-Fi"/>
    <n v="2"/>
    <n v="2"/>
    <b v="0"/>
    <n v="535"/>
    <n v="200"/>
    <x v="5"/>
    <x v="1"/>
    <s v="Hindi"/>
    <x v="22"/>
    <n v="4.9000000000000004"/>
    <x v="1"/>
    <s v="Active"/>
    <n v="55"/>
    <s v="Tablet"/>
    <s v="18-24"/>
    <s v="Late Night"/>
    <s v="12"/>
    <s v="2024"/>
    <s v="1/"/>
    <s v="1"/>
    <s v="01/12/2024"/>
    <d v="2025-05-15T00:00:00"/>
    <x v="15"/>
  </r>
  <r>
    <n v="6491"/>
    <s v="Anita"/>
    <x v="335"/>
    <s v="11/28/2024"/>
    <n v="7.99"/>
    <n v="154"/>
    <s v="Action"/>
    <n v="5"/>
    <n v="4"/>
    <b v="1"/>
    <n v="340"/>
    <n v="53"/>
    <x v="5"/>
    <x v="2"/>
    <s v="English"/>
    <x v="97"/>
    <n v="4.4000000000000004"/>
    <x v="0"/>
    <s v="Active"/>
    <n v="1850"/>
    <s v="Desktop"/>
    <s v="55+"/>
    <s v="Late Night"/>
    <s v="11"/>
    <s v="2024"/>
    <s v="28"/>
    <s v="28"/>
    <s v="28/11/2024"/>
    <d v="2025-05-15T00:00:00"/>
    <x v="14"/>
  </r>
  <r>
    <n v="3102"/>
    <s v="Carolyn"/>
    <x v="436"/>
    <s v="11/27/2024"/>
    <n v="7.99"/>
    <n v="287"/>
    <s v="Drama"/>
    <n v="1"/>
    <n v="2"/>
    <b v="0"/>
    <n v="670"/>
    <n v="147"/>
    <x v="0"/>
    <x v="1"/>
    <s v="Hindi"/>
    <x v="19"/>
    <n v="4.3"/>
    <x v="1"/>
    <s v="Active"/>
    <n v="4672"/>
    <s v="Smartphone"/>
    <s v="18-24"/>
    <s v="Evening"/>
    <s v="11"/>
    <s v="2024"/>
    <s v="27"/>
    <s v="27"/>
    <s v="27/11/2024"/>
    <d v="2025-05-15T00:00:00"/>
    <x v="12"/>
  </r>
  <r>
    <n v="1300"/>
    <s v="Nicolas"/>
    <x v="437"/>
    <s v="12/16/2024"/>
    <n v="11.99"/>
    <n v="303"/>
    <s v="Romance"/>
    <n v="3"/>
    <n v="6"/>
    <b v="1"/>
    <n v="780"/>
    <n v="128"/>
    <x v="6"/>
    <x v="1"/>
    <s v="English"/>
    <x v="32"/>
    <n v="4.5999999999999996"/>
    <x v="1"/>
    <s v="Active"/>
    <n v="2615"/>
    <s v="Desktop"/>
    <s v="35-44"/>
    <s v="Morning"/>
    <s v="12"/>
    <s v="2024"/>
    <s v="16"/>
    <s v="16"/>
    <s v="16/12/2024"/>
    <d v="2025-05-15T00:00:00"/>
    <x v="17"/>
  </r>
  <r>
    <n v="5410"/>
    <s v="Hector"/>
    <x v="165"/>
    <s v="12/1/2024"/>
    <n v="15.99"/>
    <n v="447"/>
    <s v="Horror"/>
    <n v="1"/>
    <n v="5"/>
    <b v="0"/>
    <n v="615"/>
    <n v="132"/>
    <x v="4"/>
    <x v="3"/>
    <s v="Mandarin"/>
    <x v="51"/>
    <n v="3.9"/>
    <x v="0"/>
    <s v="Active"/>
    <n v="4927"/>
    <s v="Laptop"/>
    <s v="45-54"/>
    <s v="Morning"/>
    <s v="12"/>
    <s v="2024"/>
    <s v="1/"/>
    <s v="1"/>
    <s v="01/12/2024"/>
    <d v="2025-05-15T00:00:00"/>
    <x v="15"/>
  </r>
  <r>
    <n v="2714"/>
    <s v="Jack"/>
    <x v="438"/>
    <s v="11/28/2024"/>
    <n v="11.99"/>
    <n v="480"/>
    <s v="Sci-Fi"/>
    <n v="4"/>
    <n v="6"/>
    <b v="1"/>
    <n v="277"/>
    <n v="25"/>
    <x v="5"/>
    <x v="2"/>
    <s v="French"/>
    <x v="81"/>
    <n v="4.8"/>
    <x v="0"/>
    <s v="Active"/>
    <n v="3069"/>
    <s v="Tablet"/>
    <s v="35-44"/>
    <s v="Afternoon"/>
    <s v="11"/>
    <s v="2024"/>
    <s v="28"/>
    <s v="28"/>
    <s v="28/11/2024"/>
    <d v="2025-05-15T00:00:00"/>
    <x v="14"/>
  </r>
  <r>
    <n v="4700"/>
    <s v="David"/>
    <x v="160"/>
    <s v="12/4/2024"/>
    <n v="7.99"/>
    <n v="438"/>
    <s v="Action"/>
    <n v="4"/>
    <n v="4"/>
    <b v="1"/>
    <n v="546"/>
    <n v="88"/>
    <x v="2"/>
    <x v="3"/>
    <s v="French"/>
    <x v="58"/>
    <n v="3.5"/>
    <x v="0"/>
    <s v="Active"/>
    <n v="1906"/>
    <s v="Laptop"/>
    <s v="55+"/>
    <s v="Afternoon"/>
    <s v="12"/>
    <s v="2024"/>
    <s v="4/"/>
    <s v="4"/>
    <s v="04/12/2024"/>
    <d v="2025-05-15T00:00:00"/>
    <x v="22"/>
  </r>
  <r>
    <n v="7589"/>
    <s v="Amanda"/>
    <x v="439"/>
    <s v="12/2/2024"/>
    <n v="15.99"/>
    <n v="295"/>
    <s v="Horror"/>
    <n v="2"/>
    <n v="5"/>
    <b v="0"/>
    <n v="514"/>
    <n v="102"/>
    <x v="5"/>
    <x v="0"/>
    <s v="German"/>
    <x v="20"/>
    <n v="4.8"/>
    <x v="0"/>
    <s v="Active"/>
    <n v="105"/>
    <s v="Smartphone"/>
    <s v="45-54"/>
    <s v="Afternoon"/>
    <s v="12"/>
    <s v="2024"/>
    <s v="2/"/>
    <s v="2"/>
    <s v="02/12/2024"/>
    <d v="2025-05-15T00:00:00"/>
    <x v="3"/>
  </r>
  <r>
    <n v="6866"/>
    <s v="Kim"/>
    <x v="15"/>
    <s v="11/24/2024"/>
    <n v="11.99"/>
    <n v="479"/>
    <s v="Horror"/>
    <n v="1"/>
    <n v="3"/>
    <b v="1"/>
    <n v="952"/>
    <n v="48"/>
    <x v="0"/>
    <x v="2"/>
    <s v="English"/>
    <x v="84"/>
    <n v="4.5999999999999996"/>
    <x v="1"/>
    <s v="Active"/>
    <n v="4"/>
    <s v="Desktop"/>
    <s v="55+"/>
    <s v="Evening"/>
    <s v="11"/>
    <s v="2024"/>
    <s v="24"/>
    <s v="24"/>
    <s v="24/11/2024"/>
    <d v="2025-05-15T00:00:00"/>
    <x v="24"/>
  </r>
  <r>
    <n v="6960"/>
    <s v="Julian"/>
    <x v="196"/>
    <s v="11/26/2024"/>
    <n v="15.99"/>
    <n v="214"/>
    <s v="Documentary"/>
    <n v="5"/>
    <n v="6"/>
    <b v="1"/>
    <n v="780"/>
    <n v="16"/>
    <x v="6"/>
    <x v="0"/>
    <s v="French"/>
    <x v="6"/>
    <n v="3.3"/>
    <x v="1"/>
    <s v="Active"/>
    <n v="1651"/>
    <s v="Smart TV"/>
    <s v="55+"/>
    <s v="Evening"/>
    <s v="11"/>
    <s v="2024"/>
    <s v="26"/>
    <s v="26"/>
    <s v="26/11/2024"/>
    <d v="2025-05-15T00:00:00"/>
    <x v="29"/>
  </r>
  <r>
    <n v="5808"/>
    <s v="Jasmine"/>
    <x v="360"/>
    <s v="11/19/2024"/>
    <n v="15.99"/>
    <n v="69"/>
    <s v="Action"/>
    <n v="4"/>
    <n v="5"/>
    <b v="0"/>
    <n v="976"/>
    <n v="105"/>
    <x v="0"/>
    <x v="3"/>
    <s v="Mandarin"/>
    <x v="16"/>
    <n v="4.7"/>
    <x v="1"/>
    <s v="Active"/>
    <n v="1828"/>
    <s v="Tablet"/>
    <s v="45-54"/>
    <s v="Evening"/>
    <s v="11"/>
    <s v="2024"/>
    <s v="19"/>
    <s v="19"/>
    <s v="19/11/2024"/>
    <d v="2025-05-15T00:00:00"/>
    <x v="4"/>
  </r>
  <r>
    <n v="5525"/>
    <s v="John"/>
    <x v="440"/>
    <s v="12/6/2024"/>
    <n v="15.99"/>
    <n v="344"/>
    <s v="Action"/>
    <n v="5"/>
    <n v="2"/>
    <b v="0"/>
    <n v="91"/>
    <n v="137"/>
    <x v="5"/>
    <x v="3"/>
    <s v="German"/>
    <x v="86"/>
    <n v="3.4"/>
    <x v="1"/>
    <s v="Active"/>
    <n v="396"/>
    <s v="Smart TV"/>
    <s v="35-44"/>
    <s v="Late Night"/>
    <s v="12"/>
    <s v="2024"/>
    <s v="6/"/>
    <s v="6"/>
    <s v="06/12/2024"/>
    <d v="2025-05-15T00:00:00"/>
    <x v="27"/>
  </r>
  <r>
    <n v="1272"/>
    <s v="Christopher"/>
    <x v="166"/>
    <s v="11/20/2024"/>
    <n v="15.99"/>
    <n v="163"/>
    <s v="Comedy"/>
    <n v="5"/>
    <n v="1"/>
    <b v="0"/>
    <n v="683"/>
    <n v="108"/>
    <x v="2"/>
    <x v="3"/>
    <s v="Mandarin"/>
    <x v="95"/>
    <n v="4.2"/>
    <x v="0"/>
    <s v="Active"/>
    <n v="809"/>
    <s v="Smartphone"/>
    <s v="55+"/>
    <s v="Evening"/>
    <s v="11"/>
    <s v="2024"/>
    <s v="20"/>
    <s v="20"/>
    <s v="20/11/2024"/>
    <d v="2025-05-15T00:00:00"/>
    <x v="8"/>
  </r>
  <r>
    <n v="8063"/>
    <s v="Joseph"/>
    <x v="437"/>
    <s v="12/12/2024"/>
    <n v="7.99"/>
    <n v="217"/>
    <s v="Comedy"/>
    <n v="1"/>
    <n v="6"/>
    <b v="0"/>
    <n v="53"/>
    <n v="153"/>
    <x v="1"/>
    <x v="0"/>
    <s v="Spanish"/>
    <x v="99"/>
    <n v="3.1"/>
    <x v="1"/>
    <s v="Active"/>
    <n v="1431"/>
    <s v="Laptop"/>
    <s v="55+"/>
    <s v="Evening"/>
    <s v="12"/>
    <s v="2024"/>
    <s v="12"/>
    <s v="12"/>
    <s v="12/12/2024"/>
    <d v="2025-05-15T00:00:00"/>
    <x v="20"/>
  </r>
  <r>
    <n v="1856"/>
    <s v="Jason"/>
    <x v="429"/>
    <s v="12/11/2024"/>
    <n v="15.99"/>
    <n v="177"/>
    <s v="Horror"/>
    <n v="3"/>
    <n v="2"/>
    <b v="1"/>
    <n v="246"/>
    <n v="182"/>
    <x v="5"/>
    <x v="1"/>
    <s v="Spanish"/>
    <x v="83"/>
    <n v="3.1"/>
    <x v="0"/>
    <s v="Active"/>
    <n v="2394"/>
    <s v="Tablet"/>
    <s v="18-24"/>
    <s v="Afternoon"/>
    <s v="12"/>
    <s v="2024"/>
    <s v="11"/>
    <s v="11"/>
    <s v="11/12/2024"/>
    <d v="2025-05-15T00:00:00"/>
    <x v="11"/>
  </r>
  <r>
    <n v="2830"/>
    <s v="Erica"/>
    <x v="124"/>
    <s v="12/8/2024"/>
    <n v="11.99"/>
    <n v="304"/>
    <s v="Comedy"/>
    <n v="1"/>
    <n v="1"/>
    <b v="1"/>
    <n v="389"/>
    <n v="137"/>
    <x v="3"/>
    <x v="3"/>
    <s v="French"/>
    <x v="99"/>
    <n v="4.8"/>
    <x v="1"/>
    <s v="Active"/>
    <n v="4685"/>
    <s v="Desktop"/>
    <s v="55+"/>
    <s v="Morning"/>
    <s v="12"/>
    <s v="2024"/>
    <s v="8/"/>
    <s v="8"/>
    <s v="08/12/2024"/>
    <d v="2025-05-15T00:00:00"/>
    <x v="23"/>
  </r>
  <r>
    <n v="3287"/>
    <s v="Travis"/>
    <x v="422"/>
    <s v="11/21/2024"/>
    <n v="15.99"/>
    <n v="90"/>
    <s v="Horror"/>
    <n v="3"/>
    <n v="2"/>
    <b v="0"/>
    <n v="399"/>
    <n v="9"/>
    <x v="6"/>
    <x v="0"/>
    <s v="Mandarin"/>
    <x v="59"/>
    <n v="4.4000000000000004"/>
    <x v="1"/>
    <s v="Active"/>
    <n v="4332"/>
    <s v="Smartphone"/>
    <s v="55+"/>
    <s v="Afternoon"/>
    <s v="11"/>
    <s v="2024"/>
    <s v="21"/>
    <s v="21"/>
    <s v="21/11/2024"/>
    <d v="2025-05-15T00:00:00"/>
    <x v="18"/>
  </r>
  <r>
    <n v="5679"/>
    <s v="Karen"/>
    <x v="342"/>
    <s v="12/6/2024"/>
    <n v="15.99"/>
    <n v="108"/>
    <s v="Action"/>
    <n v="4"/>
    <n v="2"/>
    <b v="0"/>
    <n v="694"/>
    <n v="199"/>
    <x v="2"/>
    <x v="3"/>
    <s v="Mandarin"/>
    <x v="74"/>
    <n v="5"/>
    <x v="0"/>
    <s v="Active"/>
    <n v="851"/>
    <s v="Laptop"/>
    <s v="45-54"/>
    <s v="Afternoon"/>
    <s v="12"/>
    <s v="2024"/>
    <s v="6/"/>
    <s v="6"/>
    <s v="06/12/2024"/>
    <d v="2025-05-15T00:00:00"/>
    <x v="27"/>
  </r>
  <r>
    <n v="6399"/>
    <s v="Michael"/>
    <x v="203"/>
    <s v="12/5/2024"/>
    <n v="11.99"/>
    <n v="96"/>
    <s v="Documentary"/>
    <n v="3"/>
    <n v="2"/>
    <b v="0"/>
    <n v="434"/>
    <n v="11"/>
    <x v="0"/>
    <x v="2"/>
    <s v="French"/>
    <x v="54"/>
    <n v="4.5999999999999996"/>
    <x v="0"/>
    <s v="Active"/>
    <n v="2261"/>
    <s v="Laptop"/>
    <s v="18-24"/>
    <s v="Afternoon"/>
    <s v="12"/>
    <s v="2024"/>
    <s v="5/"/>
    <s v="5"/>
    <s v="05/12/2024"/>
    <d v="2025-05-15T00:00:00"/>
    <x v="21"/>
  </r>
  <r>
    <n v="8753"/>
    <s v="Daniel"/>
    <x v="441"/>
    <s v="11/30/2024"/>
    <n v="11.99"/>
    <n v="247"/>
    <s v="Action"/>
    <n v="2"/>
    <n v="3"/>
    <b v="0"/>
    <n v="696"/>
    <n v="28"/>
    <x v="5"/>
    <x v="1"/>
    <s v="French"/>
    <x v="37"/>
    <n v="4.8"/>
    <x v="0"/>
    <s v="Active"/>
    <n v="1500"/>
    <s v="Smartphone"/>
    <s v="55+"/>
    <s v="Late Night"/>
    <s v="11"/>
    <s v="2024"/>
    <s v="30"/>
    <s v="30"/>
    <s v="30/11/2024"/>
    <d v="2025-05-15T00:00:00"/>
    <x v="10"/>
  </r>
  <r>
    <n v="9267"/>
    <s v="Paul"/>
    <x v="442"/>
    <s v="11/24/2024"/>
    <n v="15.99"/>
    <n v="245"/>
    <s v="Romance"/>
    <n v="3"/>
    <n v="5"/>
    <b v="1"/>
    <n v="862"/>
    <n v="129"/>
    <x v="3"/>
    <x v="1"/>
    <s v="Mandarin"/>
    <x v="65"/>
    <n v="3.7"/>
    <x v="1"/>
    <s v="Active"/>
    <n v="2130"/>
    <s v="Tablet"/>
    <s v="25-34"/>
    <s v="Evening"/>
    <s v="11"/>
    <s v="2024"/>
    <s v="24"/>
    <s v="24"/>
    <s v="24/11/2024"/>
    <d v="2025-05-15T00:00:00"/>
    <x v="24"/>
  </r>
  <r>
    <n v="9846"/>
    <s v="Megan"/>
    <x v="443"/>
    <s v="12/13/2024"/>
    <n v="7.99"/>
    <n v="366"/>
    <s v="Drama"/>
    <n v="4"/>
    <n v="5"/>
    <b v="0"/>
    <n v="631"/>
    <n v="56"/>
    <x v="6"/>
    <x v="0"/>
    <s v="Spanish"/>
    <x v="93"/>
    <n v="4.0999999999999996"/>
    <x v="0"/>
    <s v="Active"/>
    <n v="4308"/>
    <s v="Desktop"/>
    <s v="35-44"/>
    <s v="Late Night"/>
    <s v="12"/>
    <s v="2024"/>
    <s v="13"/>
    <s v="13"/>
    <s v="13/12/2024"/>
    <d v="2025-05-15T00:00:00"/>
    <x v="0"/>
  </r>
  <r>
    <n v="2382"/>
    <s v="Todd"/>
    <x v="444"/>
    <s v="12/9/2024"/>
    <n v="15.99"/>
    <n v="170"/>
    <s v="Sci-Fi"/>
    <n v="1"/>
    <n v="3"/>
    <b v="0"/>
    <n v="144"/>
    <n v="142"/>
    <x v="3"/>
    <x v="3"/>
    <s v="Hindi"/>
    <x v="74"/>
    <n v="4.7"/>
    <x v="1"/>
    <s v="Active"/>
    <n v="421"/>
    <s v="Laptop"/>
    <s v="25-34"/>
    <s v="Afternoon"/>
    <s v="12"/>
    <s v="2024"/>
    <s v="9/"/>
    <s v="9"/>
    <s v="09/12/2024"/>
    <d v="2025-05-15T00:00:00"/>
    <x v="28"/>
  </r>
  <r>
    <n v="3593"/>
    <s v="Emma"/>
    <x v="445"/>
    <s v="11/24/2024"/>
    <n v="7.99"/>
    <n v="447"/>
    <s v="Documentary"/>
    <n v="3"/>
    <n v="1"/>
    <b v="1"/>
    <n v="466"/>
    <n v="198"/>
    <x v="3"/>
    <x v="3"/>
    <s v="Hindi"/>
    <x v="20"/>
    <n v="4.5"/>
    <x v="0"/>
    <s v="Active"/>
    <n v="2163"/>
    <s v="Laptop"/>
    <s v="35-44"/>
    <s v="Late Night"/>
    <s v="11"/>
    <s v="2024"/>
    <s v="24"/>
    <s v="24"/>
    <s v="24/11/2024"/>
    <d v="2025-05-15T00:00:00"/>
    <x v="24"/>
  </r>
  <r>
    <n v="4097"/>
    <s v="Amanda"/>
    <x v="244"/>
    <s v="12/16/2024"/>
    <n v="7.99"/>
    <n v="369"/>
    <s v="Horror"/>
    <n v="3"/>
    <n v="1"/>
    <b v="0"/>
    <n v="759"/>
    <n v="56"/>
    <x v="4"/>
    <x v="0"/>
    <s v="Hindi"/>
    <x v="55"/>
    <n v="4"/>
    <x v="0"/>
    <s v="Active"/>
    <n v="3354"/>
    <s v="Tablet"/>
    <s v="18-24"/>
    <s v="Late Night"/>
    <s v="12"/>
    <s v="2024"/>
    <s v="16"/>
    <s v="16"/>
    <s v="16/12/2024"/>
    <d v="2025-05-15T00:00:00"/>
    <x v="17"/>
  </r>
  <r>
    <n v="2886"/>
    <s v="Mark"/>
    <x v="60"/>
    <s v="11/26/2024"/>
    <n v="15.99"/>
    <n v="62"/>
    <s v="Comedy"/>
    <n v="5"/>
    <n v="1"/>
    <b v="0"/>
    <n v="811"/>
    <n v="109"/>
    <x v="5"/>
    <x v="3"/>
    <s v="German"/>
    <x v="31"/>
    <n v="3.1"/>
    <x v="0"/>
    <s v="Active"/>
    <n v="3702"/>
    <s v="Laptop"/>
    <s v="55+"/>
    <s v="Morning"/>
    <s v="11"/>
    <s v="2024"/>
    <s v="26"/>
    <s v="26"/>
    <s v="26/11/2024"/>
    <d v="2025-05-15T00:00:00"/>
    <x v="29"/>
  </r>
  <r>
    <n v="3255"/>
    <s v="Dylan"/>
    <x v="446"/>
    <s v="11/27/2024"/>
    <n v="7.99"/>
    <n v="294"/>
    <s v="Horror"/>
    <n v="1"/>
    <n v="3"/>
    <b v="1"/>
    <n v="936"/>
    <n v="120"/>
    <x v="6"/>
    <x v="1"/>
    <s v="Spanish"/>
    <x v="77"/>
    <n v="3.2"/>
    <x v="1"/>
    <s v="Active"/>
    <n v="3758"/>
    <s v="Tablet"/>
    <s v="35-44"/>
    <s v="Afternoon"/>
    <s v="11"/>
    <s v="2024"/>
    <s v="27"/>
    <s v="27"/>
    <s v="27/11/2024"/>
    <d v="2025-05-15T00:00:00"/>
    <x v="12"/>
  </r>
  <r>
    <n v="6752"/>
    <s v="Garrett"/>
    <x v="388"/>
    <s v="12/9/2024"/>
    <n v="11.99"/>
    <n v="10"/>
    <s v="Documentary"/>
    <n v="2"/>
    <n v="4"/>
    <b v="0"/>
    <n v="146"/>
    <n v="95"/>
    <x v="4"/>
    <x v="2"/>
    <s v="Spanish"/>
    <x v="33"/>
    <n v="3.8"/>
    <x v="1"/>
    <s v="Active"/>
    <n v="3942"/>
    <s v="Tablet"/>
    <s v="35-44"/>
    <s v="Afternoon"/>
    <s v="12"/>
    <s v="2024"/>
    <s v="9/"/>
    <s v="9"/>
    <s v="09/12/2024"/>
    <d v="2025-05-15T00:00:00"/>
    <x v="28"/>
  </r>
  <r>
    <n v="7945"/>
    <s v="Jason"/>
    <x v="90"/>
    <s v="11/29/2024"/>
    <n v="11.99"/>
    <n v="389"/>
    <s v="Horror"/>
    <n v="2"/>
    <n v="2"/>
    <b v="1"/>
    <n v="631"/>
    <n v="85"/>
    <x v="4"/>
    <x v="1"/>
    <s v="Spanish"/>
    <x v="56"/>
    <n v="3.3"/>
    <x v="1"/>
    <s v="Active"/>
    <n v="2242"/>
    <s v="Desktop"/>
    <s v="55+"/>
    <s v="Afternoon"/>
    <s v="11"/>
    <s v="2024"/>
    <s v="29"/>
    <s v="29"/>
    <s v="29/11/2024"/>
    <d v="2025-05-15T00:00:00"/>
    <x v="26"/>
  </r>
  <r>
    <n v="6658"/>
    <s v="Michael"/>
    <x v="447"/>
    <s v="12/5/2024"/>
    <n v="7.99"/>
    <n v="55"/>
    <s v="Sci-Fi"/>
    <n v="5"/>
    <n v="6"/>
    <b v="0"/>
    <n v="682"/>
    <n v="141"/>
    <x v="0"/>
    <x v="1"/>
    <s v="Hindi"/>
    <x v="19"/>
    <n v="3.6"/>
    <x v="1"/>
    <s v="Active"/>
    <n v="2561"/>
    <s v="Desktop"/>
    <s v="45-54"/>
    <s v="Late Night"/>
    <s v="12"/>
    <s v="2024"/>
    <s v="5/"/>
    <s v="5"/>
    <s v="05/12/2024"/>
    <d v="2025-05-15T00:00:00"/>
    <x v="21"/>
  </r>
  <r>
    <n v="5468"/>
    <s v="Jonathon"/>
    <x v="448"/>
    <s v="11/20/2024"/>
    <n v="11.99"/>
    <n v="208"/>
    <s v="Romance"/>
    <n v="4"/>
    <n v="6"/>
    <b v="1"/>
    <n v="135"/>
    <n v="9"/>
    <x v="0"/>
    <x v="0"/>
    <s v="Hindi"/>
    <x v="81"/>
    <n v="3"/>
    <x v="1"/>
    <s v="Active"/>
    <n v="2465"/>
    <s v="Tablet"/>
    <s v="35-44"/>
    <s v="Late Night"/>
    <s v="11"/>
    <s v="2024"/>
    <s v="20"/>
    <s v="20"/>
    <s v="20/11/2024"/>
    <d v="2025-05-15T00:00:00"/>
    <x v="8"/>
  </r>
  <r>
    <n v="7451"/>
    <s v="Sarah"/>
    <x v="449"/>
    <s v="12/9/2024"/>
    <n v="15.99"/>
    <n v="198"/>
    <s v="Sci-Fi"/>
    <n v="5"/>
    <n v="5"/>
    <b v="1"/>
    <n v="255"/>
    <n v="183"/>
    <x v="1"/>
    <x v="1"/>
    <s v="French"/>
    <x v="92"/>
    <n v="4.9000000000000004"/>
    <x v="0"/>
    <s v="Active"/>
    <n v="4435"/>
    <s v="Tablet"/>
    <s v="18-24"/>
    <s v="Morning"/>
    <s v="12"/>
    <s v="2024"/>
    <s v="9/"/>
    <s v="9"/>
    <s v="09/12/2024"/>
    <d v="2025-05-15T00:00:00"/>
    <x v="28"/>
  </r>
  <r>
    <n v="1253"/>
    <s v="Michael"/>
    <x v="450"/>
    <s v="12/5/2024"/>
    <n v="11.99"/>
    <n v="280"/>
    <s v="Horror"/>
    <n v="1"/>
    <n v="1"/>
    <b v="1"/>
    <n v="702"/>
    <n v="58"/>
    <x v="6"/>
    <x v="0"/>
    <s v="French"/>
    <x v="44"/>
    <n v="3.2"/>
    <x v="0"/>
    <s v="Active"/>
    <n v="4116"/>
    <s v="Smartphone"/>
    <s v="45-54"/>
    <s v="Afternoon"/>
    <s v="12"/>
    <s v="2024"/>
    <s v="5/"/>
    <s v="5"/>
    <s v="05/12/2024"/>
    <d v="2025-05-15T00:00:00"/>
    <x v="21"/>
  </r>
  <r>
    <n v="6746"/>
    <s v="Caitlin"/>
    <x v="411"/>
    <s v="11/28/2024"/>
    <n v="7.99"/>
    <n v="161"/>
    <s v="Comedy"/>
    <n v="2"/>
    <n v="5"/>
    <b v="0"/>
    <n v="151"/>
    <n v="109"/>
    <x v="2"/>
    <x v="3"/>
    <s v="English"/>
    <x v="21"/>
    <n v="3.3"/>
    <x v="0"/>
    <s v="Active"/>
    <n v="944"/>
    <s v="Smart TV"/>
    <s v="35-44"/>
    <s v="Afternoon"/>
    <s v="11"/>
    <s v="2024"/>
    <s v="28"/>
    <s v="28"/>
    <s v="28/11/2024"/>
    <d v="2025-05-15T00:00:00"/>
    <x v="14"/>
  </r>
  <r>
    <n v="8089"/>
    <s v="Samantha"/>
    <x v="451"/>
    <s v="11/27/2024"/>
    <n v="7.99"/>
    <n v="439"/>
    <s v="Action"/>
    <n v="2"/>
    <n v="2"/>
    <b v="1"/>
    <n v="421"/>
    <n v="138"/>
    <x v="3"/>
    <x v="1"/>
    <s v="Spanish"/>
    <x v="31"/>
    <n v="4.0999999999999996"/>
    <x v="0"/>
    <s v="Active"/>
    <n v="4219"/>
    <s v="Smart TV"/>
    <s v="35-44"/>
    <s v="Morning"/>
    <s v="11"/>
    <s v="2024"/>
    <s v="27"/>
    <s v="27"/>
    <s v="27/11/2024"/>
    <d v="2025-05-15T00:00:00"/>
    <x v="12"/>
  </r>
  <r>
    <n v="8045"/>
    <s v="Joseph"/>
    <x v="144"/>
    <s v="12/2/2024"/>
    <n v="7.99"/>
    <n v="339"/>
    <s v="Romance"/>
    <n v="5"/>
    <n v="5"/>
    <b v="1"/>
    <n v="354"/>
    <n v="129"/>
    <x v="6"/>
    <x v="3"/>
    <s v="French"/>
    <x v="31"/>
    <n v="3.9"/>
    <x v="0"/>
    <s v="Active"/>
    <n v="4311"/>
    <s v="Desktop"/>
    <s v="45-54"/>
    <s v="Late Night"/>
    <s v="12"/>
    <s v="2024"/>
    <s v="2/"/>
    <s v="2"/>
    <s v="02/12/2024"/>
    <d v="2025-05-15T00:00:00"/>
    <x v="3"/>
  </r>
  <r>
    <n v="9417"/>
    <s v="Joshua"/>
    <x v="117"/>
    <s v="11/28/2024"/>
    <n v="11.99"/>
    <n v="52"/>
    <s v="Action"/>
    <n v="4"/>
    <n v="4"/>
    <b v="0"/>
    <n v="377"/>
    <n v="135"/>
    <x v="2"/>
    <x v="2"/>
    <s v="Spanish"/>
    <x v="9"/>
    <n v="4.0999999999999996"/>
    <x v="1"/>
    <s v="Active"/>
    <n v="1972"/>
    <s v="Smart TV"/>
    <s v="25-34"/>
    <s v="Evening"/>
    <s v="11"/>
    <s v="2024"/>
    <s v="28"/>
    <s v="28"/>
    <s v="28/11/2024"/>
    <d v="2025-05-15T00:00:00"/>
    <x v="14"/>
  </r>
  <r>
    <n v="3217"/>
    <s v="Ashley"/>
    <x v="313"/>
    <s v="12/16/2024"/>
    <n v="15.99"/>
    <n v="297"/>
    <s v="Comedy"/>
    <n v="5"/>
    <n v="3"/>
    <b v="0"/>
    <n v="796"/>
    <n v="200"/>
    <x v="6"/>
    <x v="3"/>
    <s v="French"/>
    <x v="58"/>
    <n v="3.1"/>
    <x v="1"/>
    <s v="Active"/>
    <n v="2132"/>
    <s v="Smartphone"/>
    <s v="55+"/>
    <s v="Evening"/>
    <s v="12"/>
    <s v="2024"/>
    <s v="16"/>
    <s v="16"/>
    <s v="16/12/2024"/>
    <d v="2025-05-15T00:00:00"/>
    <x v="17"/>
  </r>
  <r>
    <n v="4234"/>
    <s v="Michael"/>
    <x v="378"/>
    <s v="11/19/2024"/>
    <n v="15.99"/>
    <n v="40"/>
    <s v="Documentary"/>
    <n v="5"/>
    <n v="1"/>
    <b v="1"/>
    <n v="841"/>
    <n v="179"/>
    <x v="4"/>
    <x v="0"/>
    <s v="German"/>
    <x v="76"/>
    <n v="3.5"/>
    <x v="1"/>
    <s v="Active"/>
    <n v="2370"/>
    <s v="Smart TV"/>
    <s v="55+"/>
    <s v="Afternoon"/>
    <s v="11"/>
    <s v="2024"/>
    <s v="19"/>
    <s v="19"/>
    <s v="19/11/2024"/>
    <d v="2025-05-15T00:00:00"/>
    <x v="4"/>
  </r>
  <r>
    <n v="1118"/>
    <s v="Erin"/>
    <x v="164"/>
    <s v="12/11/2024"/>
    <n v="15.99"/>
    <n v="379"/>
    <s v="Action"/>
    <n v="2"/>
    <n v="1"/>
    <b v="1"/>
    <n v="885"/>
    <n v="110"/>
    <x v="2"/>
    <x v="1"/>
    <s v="Spanish"/>
    <x v="80"/>
    <n v="4.2"/>
    <x v="1"/>
    <s v="Active"/>
    <n v="1312"/>
    <s v="Smart TV"/>
    <s v="55+"/>
    <s v="Evening"/>
    <s v="12"/>
    <s v="2024"/>
    <s v="11"/>
    <s v="11"/>
    <s v="11/12/2024"/>
    <d v="2025-05-15T00:00:00"/>
    <x v="11"/>
  </r>
  <r>
    <n v="4027"/>
    <s v="Jason"/>
    <x v="275"/>
    <s v="11/24/2024"/>
    <n v="15.99"/>
    <n v="82"/>
    <s v="Horror"/>
    <n v="2"/>
    <n v="3"/>
    <b v="0"/>
    <n v="999"/>
    <n v="190"/>
    <x v="6"/>
    <x v="0"/>
    <s v="Spanish"/>
    <x v="10"/>
    <n v="3.1"/>
    <x v="1"/>
    <s v="Active"/>
    <n v="4920"/>
    <s v="Tablet"/>
    <s v="35-44"/>
    <s v="Afternoon"/>
    <s v="11"/>
    <s v="2024"/>
    <s v="24"/>
    <s v="24"/>
    <s v="24/11/2024"/>
    <d v="2025-05-15T00:00:00"/>
    <x v="24"/>
  </r>
  <r>
    <n v="8451"/>
    <s v="Grace"/>
    <x v="401"/>
    <s v="11/23/2024"/>
    <n v="11.99"/>
    <n v="192"/>
    <s v="Action"/>
    <n v="3"/>
    <n v="3"/>
    <b v="0"/>
    <n v="585"/>
    <n v="82"/>
    <x v="5"/>
    <x v="3"/>
    <s v="Hindi"/>
    <x v="76"/>
    <n v="4.0999999999999996"/>
    <x v="1"/>
    <s v="Active"/>
    <n v="2897"/>
    <s v="Smart TV"/>
    <s v="45-54"/>
    <s v="Morning"/>
    <s v="11"/>
    <s v="2024"/>
    <s v="23"/>
    <s v="23"/>
    <s v="23/11/2024"/>
    <d v="2025-05-15T00:00:00"/>
    <x v="16"/>
  </r>
  <r>
    <n v="6647"/>
    <s v="Jennifer"/>
    <x v="452"/>
    <s v="11/29/2024"/>
    <n v="15.99"/>
    <n v="286"/>
    <s v="Drama"/>
    <n v="5"/>
    <n v="2"/>
    <b v="0"/>
    <n v="617"/>
    <n v="89"/>
    <x v="1"/>
    <x v="0"/>
    <s v="German"/>
    <x v="61"/>
    <n v="3.2"/>
    <x v="1"/>
    <s v="Active"/>
    <n v="1275"/>
    <s v="Smartphone"/>
    <s v="45-54"/>
    <s v="Afternoon"/>
    <s v="11"/>
    <s v="2024"/>
    <s v="29"/>
    <s v="29"/>
    <s v="29/11/2024"/>
    <d v="2025-05-15T00:00:00"/>
    <x v="26"/>
  </r>
  <r>
    <n v="4002"/>
    <s v="Timothy"/>
    <x v="453"/>
    <s v="12/11/2024"/>
    <n v="11.99"/>
    <n v="452"/>
    <s v="Horror"/>
    <n v="2"/>
    <n v="6"/>
    <b v="0"/>
    <n v="196"/>
    <n v="132"/>
    <x v="6"/>
    <x v="3"/>
    <s v="Spanish"/>
    <x v="0"/>
    <n v="3.7"/>
    <x v="1"/>
    <s v="Active"/>
    <n v="340"/>
    <s v="Tablet"/>
    <s v="18-24"/>
    <s v="Evening"/>
    <s v="12"/>
    <s v="2024"/>
    <s v="11"/>
    <s v="11"/>
    <s v="11/12/2024"/>
    <d v="2025-05-15T00:00:00"/>
    <x v="11"/>
  </r>
  <r>
    <n v="6910"/>
    <s v="Ann"/>
    <x v="397"/>
    <s v="11/27/2024"/>
    <n v="7.99"/>
    <n v="417"/>
    <s v="Horror"/>
    <n v="4"/>
    <n v="5"/>
    <b v="0"/>
    <n v="792"/>
    <n v="187"/>
    <x v="6"/>
    <x v="3"/>
    <s v="English"/>
    <x v="78"/>
    <n v="4.5999999999999996"/>
    <x v="1"/>
    <s v="Active"/>
    <n v="444"/>
    <s v="Smart TV"/>
    <s v="25-34"/>
    <s v="Afternoon"/>
    <s v="11"/>
    <s v="2024"/>
    <s v="27"/>
    <s v="27"/>
    <s v="27/11/2024"/>
    <d v="2025-05-15T00:00:00"/>
    <x v="12"/>
  </r>
  <r>
    <n v="3164"/>
    <s v="Angela"/>
    <x v="23"/>
    <s v="12/13/2024"/>
    <n v="15.99"/>
    <n v="371"/>
    <s v="Comedy"/>
    <n v="1"/>
    <n v="5"/>
    <b v="1"/>
    <n v="466"/>
    <n v="176"/>
    <x v="1"/>
    <x v="3"/>
    <s v="Hindi"/>
    <x v="59"/>
    <n v="4.9000000000000004"/>
    <x v="0"/>
    <s v="Active"/>
    <n v="292"/>
    <s v="Desktop"/>
    <s v="25-34"/>
    <s v="Morning"/>
    <s v="12"/>
    <s v="2024"/>
    <s v="13"/>
    <s v="13"/>
    <s v="13/12/2024"/>
    <d v="2025-05-15T00:00:00"/>
    <x v="0"/>
  </r>
  <r>
    <n v="2400"/>
    <s v="Matthew"/>
    <x v="328"/>
    <s v="12/12/2024"/>
    <n v="15.99"/>
    <n v="110"/>
    <s v="Horror"/>
    <n v="2"/>
    <n v="5"/>
    <b v="1"/>
    <n v="684"/>
    <n v="32"/>
    <x v="2"/>
    <x v="0"/>
    <s v="French"/>
    <x v="53"/>
    <n v="4"/>
    <x v="0"/>
    <s v="Active"/>
    <n v="53"/>
    <s v="Laptop"/>
    <s v="25-34"/>
    <s v="Late Night"/>
    <s v="12"/>
    <s v="2024"/>
    <s v="12"/>
    <s v="12"/>
    <s v="12/12/2024"/>
    <d v="2025-05-15T00:00:00"/>
    <x v="20"/>
  </r>
  <r>
    <n v="5499"/>
    <s v="Rachel"/>
    <x v="60"/>
    <s v="12/2/2024"/>
    <n v="15.99"/>
    <n v="274"/>
    <s v="Horror"/>
    <n v="2"/>
    <n v="1"/>
    <b v="1"/>
    <n v="155"/>
    <n v="94"/>
    <x v="2"/>
    <x v="1"/>
    <s v="German"/>
    <x v="41"/>
    <n v="3.5"/>
    <x v="0"/>
    <s v="Active"/>
    <n v="1638"/>
    <s v="Desktop"/>
    <s v="35-44"/>
    <s v="Evening"/>
    <s v="12"/>
    <s v="2024"/>
    <s v="2/"/>
    <s v="2"/>
    <s v="02/12/2024"/>
    <d v="2025-05-15T00:00:00"/>
    <x v="3"/>
  </r>
  <r>
    <n v="7221"/>
    <s v="Tammy"/>
    <x v="63"/>
    <s v="11/25/2024"/>
    <n v="15.99"/>
    <n v="412"/>
    <s v="Sci-Fi"/>
    <n v="2"/>
    <n v="5"/>
    <b v="1"/>
    <n v="450"/>
    <n v="147"/>
    <x v="4"/>
    <x v="1"/>
    <s v="Hindi"/>
    <x v="17"/>
    <n v="4.4000000000000004"/>
    <x v="1"/>
    <s v="Active"/>
    <n v="3542"/>
    <s v="Tablet"/>
    <s v="25-34"/>
    <s v="Late Night"/>
    <s v="11"/>
    <s v="2024"/>
    <s v="25"/>
    <s v="25"/>
    <s v="25/11/2024"/>
    <d v="2025-05-15T00:00:00"/>
    <x v="9"/>
  </r>
  <r>
    <n v="4556"/>
    <s v="Amy"/>
    <x v="361"/>
    <s v="11/29/2024"/>
    <n v="11.99"/>
    <n v="341"/>
    <s v="Romance"/>
    <n v="4"/>
    <n v="1"/>
    <b v="1"/>
    <n v="744"/>
    <n v="146"/>
    <x v="4"/>
    <x v="0"/>
    <s v="English"/>
    <x v="100"/>
    <n v="4.4000000000000004"/>
    <x v="0"/>
    <s v="Active"/>
    <n v="4935"/>
    <s v="Smart TV"/>
    <s v="35-44"/>
    <s v="Morning"/>
    <s v="11"/>
    <s v="2024"/>
    <s v="29"/>
    <s v="29"/>
    <s v="29/11/2024"/>
    <d v="2025-05-15T00:00:00"/>
    <x v="26"/>
  </r>
  <r>
    <n v="7175"/>
    <s v="Desiree"/>
    <x v="454"/>
    <s v="12/15/2024"/>
    <n v="11.99"/>
    <n v="388"/>
    <s v="Romance"/>
    <n v="3"/>
    <n v="6"/>
    <b v="0"/>
    <n v="51"/>
    <n v="27"/>
    <x v="1"/>
    <x v="1"/>
    <s v="German"/>
    <x v="29"/>
    <n v="3.2"/>
    <x v="1"/>
    <s v="Active"/>
    <n v="1216"/>
    <s v="Laptop"/>
    <s v="55+"/>
    <s v="Afternoon"/>
    <s v="12"/>
    <s v="2024"/>
    <s v="15"/>
    <s v="15"/>
    <s v="15/12/2024"/>
    <d v="2025-05-15T00:00:00"/>
    <x v="1"/>
  </r>
  <r>
    <n v="7072"/>
    <s v="Erika"/>
    <x v="148"/>
    <s v="11/19/2024"/>
    <n v="15.99"/>
    <n v="446"/>
    <s v="Sci-Fi"/>
    <n v="1"/>
    <n v="4"/>
    <b v="1"/>
    <n v="897"/>
    <n v="19"/>
    <x v="5"/>
    <x v="0"/>
    <s v="English"/>
    <x v="31"/>
    <n v="3.5"/>
    <x v="1"/>
    <s v="Active"/>
    <n v="4409"/>
    <s v="Desktop"/>
    <s v="25-34"/>
    <s v="Late Night"/>
    <s v="11"/>
    <s v="2024"/>
    <s v="19"/>
    <s v="19"/>
    <s v="19/11/2024"/>
    <d v="2025-05-15T00:00:00"/>
    <x v="4"/>
  </r>
  <r>
    <n v="4320"/>
    <s v="Laurie"/>
    <x v="359"/>
    <s v="12/17/2024"/>
    <n v="15.99"/>
    <n v="223"/>
    <s v="Action"/>
    <n v="5"/>
    <n v="3"/>
    <b v="1"/>
    <n v="499"/>
    <n v="124"/>
    <x v="1"/>
    <x v="0"/>
    <s v="German"/>
    <x v="18"/>
    <n v="4.7"/>
    <x v="1"/>
    <s v="Active"/>
    <n v="2853"/>
    <s v="Laptop"/>
    <s v="45-54"/>
    <s v="Morning"/>
    <s v="12"/>
    <s v="2024"/>
    <s v="17"/>
    <s v="17"/>
    <s v="17/12/2024"/>
    <d v="2025-05-15T00:00:00"/>
    <x v="6"/>
  </r>
  <r>
    <n v="3558"/>
    <s v="Melvin"/>
    <x v="359"/>
    <s v="12/16/2024"/>
    <n v="15.99"/>
    <n v="417"/>
    <s v="Sci-Fi"/>
    <n v="5"/>
    <n v="4"/>
    <b v="0"/>
    <n v="179"/>
    <n v="29"/>
    <x v="1"/>
    <x v="2"/>
    <s v="Mandarin"/>
    <x v="0"/>
    <n v="4.5"/>
    <x v="0"/>
    <s v="Active"/>
    <n v="1252"/>
    <s v="Smart TV"/>
    <s v="35-44"/>
    <s v="Evening"/>
    <s v="12"/>
    <s v="2024"/>
    <s v="16"/>
    <s v="16"/>
    <s v="16/12/2024"/>
    <d v="2025-05-15T00:00:00"/>
    <x v="17"/>
  </r>
  <r>
    <n v="8581"/>
    <s v="Jose"/>
    <x v="455"/>
    <s v="11/20/2024"/>
    <n v="11.99"/>
    <n v="390"/>
    <s v="Romance"/>
    <n v="5"/>
    <n v="1"/>
    <b v="1"/>
    <n v="889"/>
    <n v="145"/>
    <x v="0"/>
    <x v="0"/>
    <s v="Hindi"/>
    <x v="22"/>
    <n v="4.5"/>
    <x v="1"/>
    <s v="Active"/>
    <n v="3027"/>
    <s v="Smart TV"/>
    <s v="55+"/>
    <s v="Late Night"/>
    <s v="11"/>
    <s v="2024"/>
    <s v="20"/>
    <s v="20"/>
    <s v="20/11/2024"/>
    <d v="2025-05-15T00:00:00"/>
    <x v="8"/>
  </r>
  <r>
    <n v="5827"/>
    <s v="John"/>
    <x v="456"/>
    <s v="12/2/2024"/>
    <n v="15.99"/>
    <n v="33"/>
    <s v="Comedy"/>
    <n v="4"/>
    <n v="2"/>
    <b v="0"/>
    <n v="191"/>
    <n v="25"/>
    <x v="2"/>
    <x v="2"/>
    <s v="German"/>
    <x v="52"/>
    <n v="4.5"/>
    <x v="1"/>
    <s v="Active"/>
    <n v="1228"/>
    <s v="Laptop"/>
    <s v="45-54"/>
    <s v="Evening"/>
    <s v="12"/>
    <s v="2024"/>
    <s v="2/"/>
    <s v="2"/>
    <s v="02/12/2024"/>
    <d v="2025-05-15T00:00:00"/>
    <x v="3"/>
  </r>
  <r>
    <n v="6929"/>
    <s v="Cynthia"/>
    <x v="248"/>
    <s v="12/5/2024"/>
    <n v="11.99"/>
    <n v="302"/>
    <s v="Action"/>
    <n v="5"/>
    <n v="5"/>
    <b v="1"/>
    <n v="42"/>
    <n v="196"/>
    <x v="3"/>
    <x v="2"/>
    <s v="Hindi"/>
    <x v="98"/>
    <n v="4.5999999999999996"/>
    <x v="0"/>
    <s v="Active"/>
    <n v="3616"/>
    <s v="Desktop"/>
    <s v="18-24"/>
    <s v="Evening"/>
    <s v="12"/>
    <s v="2024"/>
    <s v="5/"/>
    <s v="5"/>
    <s v="05/12/2024"/>
    <d v="2025-05-15T00:00:00"/>
    <x v="21"/>
  </r>
  <r>
    <n v="9179"/>
    <s v="Kurt"/>
    <x v="375"/>
    <s v="11/27/2024"/>
    <n v="15.99"/>
    <n v="121"/>
    <s v="Horror"/>
    <n v="4"/>
    <n v="5"/>
    <b v="1"/>
    <n v="53"/>
    <n v="77"/>
    <x v="4"/>
    <x v="0"/>
    <s v="Hindi"/>
    <x v="84"/>
    <n v="3.1"/>
    <x v="1"/>
    <s v="Active"/>
    <n v="3913"/>
    <s v="Laptop"/>
    <s v="35-44"/>
    <s v="Morning"/>
    <s v="11"/>
    <s v="2024"/>
    <s v="27"/>
    <s v="27"/>
    <s v="27/11/2024"/>
    <d v="2025-05-15T00:00:00"/>
    <x v="12"/>
  </r>
  <r>
    <n v="7580"/>
    <s v="Mary"/>
    <x v="116"/>
    <s v="11/21/2024"/>
    <n v="7.99"/>
    <n v="112"/>
    <s v="Horror"/>
    <n v="5"/>
    <n v="6"/>
    <b v="0"/>
    <n v="535"/>
    <n v="43"/>
    <x v="2"/>
    <x v="3"/>
    <s v="English"/>
    <x v="83"/>
    <n v="3.1"/>
    <x v="1"/>
    <s v="Active"/>
    <n v="775"/>
    <s v="Desktop"/>
    <s v="18-24"/>
    <s v="Evening"/>
    <s v="11"/>
    <s v="2024"/>
    <s v="21"/>
    <s v="21"/>
    <s v="21/11/2024"/>
    <d v="2025-05-15T00:00:00"/>
    <x v="18"/>
  </r>
  <r>
    <n v="3858"/>
    <s v="David"/>
    <x v="457"/>
    <s v="12/5/2024"/>
    <n v="15.99"/>
    <n v="375"/>
    <s v="Romance"/>
    <n v="3"/>
    <n v="6"/>
    <b v="0"/>
    <n v="416"/>
    <n v="79"/>
    <x v="6"/>
    <x v="0"/>
    <s v="Hindi"/>
    <x v="36"/>
    <n v="3.2"/>
    <x v="1"/>
    <s v="Active"/>
    <n v="2536"/>
    <s v="Desktop"/>
    <s v="55+"/>
    <s v="Evening"/>
    <s v="12"/>
    <s v="2024"/>
    <s v="5/"/>
    <s v="5"/>
    <s v="05/12/2024"/>
    <d v="2025-05-15T00:00:00"/>
    <x v="21"/>
  </r>
  <r>
    <n v="8627"/>
    <s v="Melissa"/>
    <x v="40"/>
    <s v="12/1/2024"/>
    <n v="11.99"/>
    <n v="97"/>
    <s v="Comedy"/>
    <n v="3"/>
    <n v="2"/>
    <b v="0"/>
    <n v="287"/>
    <n v="39"/>
    <x v="6"/>
    <x v="0"/>
    <s v="English"/>
    <x v="87"/>
    <n v="4.9000000000000004"/>
    <x v="0"/>
    <s v="Active"/>
    <n v="2331"/>
    <s v="Laptop"/>
    <s v="25-34"/>
    <s v="Evening"/>
    <s v="12"/>
    <s v="2024"/>
    <s v="1/"/>
    <s v="1"/>
    <s v="01/12/2024"/>
    <d v="2025-05-15T00:00:00"/>
    <x v="15"/>
  </r>
  <r>
    <n v="7552"/>
    <s v="Glenda"/>
    <x v="451"/>
    <s v="12/4/2024"/>
    <n v="15.99"/>
    <n v="306"/>
    <s v="Documentary"/>
    <n v="4"/>
    <n v="5"/>
    <b v="0"/>
    <n v="651"/>
    <n v="60"/>
    <x v="5"/>
    <x v="3"/>
    <s v="Mandarin"/>
    <x v="89"/>
    <n v="3.1"/>
    <x v="0"/>
    <s v="Active"/>
    <n v="2953"/>
    <s v="Desktop"/>
    <s v="55+"/>
    <s v="Afternoon"/>
    <s v="12"/>
    <s v="2024"/>
    <s v="4/"/>
    <s v="4"/>
    <s v="04/12/2024"/>
    <d v="2025-05-15T00:00:00"/>
    <x v="22"/>
  </r>
  <r>
    <n v="6020"/>
    <s v="Melvin"/>
    <x v="458"/>
    <s v="11/21/2024"/>
    <n v="11.99"/>
    <n v="136"/>
    <s v="Horror"/>
    <n v="5"/>
    <n v="2"/>
    <b v="1"/>
    <n v="821"/>
    <n v="174"/>
    <x v="6"/>
    <x v="2"/>
    <s v="German"/>
    <x v="92"/>
    <n v="3.6"/>
    <x v="1"/>
    <s v="Active"/>
    <n v="868"/>
    <s v="Desktop"/>
    <s v="45-54"/>
    <s v="Afternoon"/>
    <s v="11"/>
    <s v="2024"/>
    <s v="21"/>
    <s v="21"/>
    <s v="21/11/2024"/>
    <d v="2025-05-15T00:00:00"/>
    <x v="18"/>
  </r>
  <r>
    <n v="9408"/>
    <s v="Brandon"/>
    <x v="130"/>
    <s v="11/26/2024"/>
    <n v="7.99"/>
    <n v="12"/>
    <s v="Comedy"/>
    <n v="2"/>
    <n v="3"/>
    <b v="1"/>
    <n v="396"/>
    <n v="22"/>
    <x v="4"/>
    <x v="3"/>
    <s v="Hindi"/>
    <x v="85"/>
    <n v="3.5"/>
    <x v="1"/>
    <s v="Active"/>
    <n v="4808"/>
    <s v="Tablet"/>
    <s v="45-54"/>
    <s v="Late Night"/>
    <s v="11"/>
    <s v="2024"/>
    <s v="26"/>
    <s v="26"/>
    <s v="26/11/2024"/>
    <d v="2025-05-15T00:00:00"/>
    <x v="29"/>
  </r>
  <r>
    <n v="9990"/>
    <s v="Duane"/>
    <x v="306"/>
    <s v="12/5/2024"/>
    <n v="15.99"/>
    <n v="379"/>
    <s v="Documentary"/>
    <n v="4"/>
    <n v="5"/>
    <b v="1"/>
    <n v="726"/>
    <n v="103"/>
    <x v="5"/>
    <x v="0"/>
    <s v="Mandarin"/>
    <x v="4"/>
    <n v="3.5"/>
    <x v="1"/>
    <s v="Active"/>
    <n v="4177"/>
    <s v="Desktop"/>
    <s v="18-24"/>
    <s v="Late Night"/>
    <s v="12"/>
    <s v="2024"/>
    <s v="5/"/>
    <s v="5"/>
    <s v="05/12/2024"/>
    <d v="2025-05-15T00:00:00"/>
    <x v="21"/>
  </r>
  <r>
    <n v="3687"/>
    <s v="Laurie"/>
    <x v="459"/>
    <s v="12/18/2024"/>
    <n v="15.99"/>
    <n v="205"/>
    <s v="Horror"/>
    <n v="3"/>
    <n v="2"/>
    <b v="1"/>
    <n v="420"/>
    <n v="24"/>
    <x v="6"/>
    <x v="1"/>
    <s v="Spanish"/>
    <x v="47"/>
    <n v="4.8"/>
    <x v="0"/>
    <s v="Active"/>
    <n v="564"/>
    <s v="Desktop"/>
    <s v="45-54"/>
    <s v="Afternoon"/>
    <s v="12"/>
    <s v="2024"/>
    <s v="18"/>
    <s v="18"/>
    <s v="18/12/2024"/>
    <d v="2025-05-15T00:00:00"/>
    <x v="13"/>
  </r>
  <r>
    <n v="4540"/>
    <s v="Cody"/>
    <x v="460"/>
    <s v="11/25/2024"/>
    <n v="15.99"/>
    <n v="335"/>
    <s v="Action"/>
    <n v="3"/>
    <n v="6"/>
    <b v="1"/>
    <n v="75"/>
    <n v="177"/>
    <x v="2"/>
    <x v="0"/>
    <s v="Hindi"/>
    <x v="59"/>
    <n v="3.9"/>
    <x v="1"/>
    <s v="Active"/>
    <n v="1702"/>
    <s v="Desktop"/>
    <s v="18-24"/>
    <s v="Evening"/>
    <s v="11"/>
    <s v="2024"/>
    <s v="25"/>
    <s v="25"/>
    <s v="25/11/2024"/>
    <d v="2025-05-15T00:00:00"/>
    <x v="9"/>
  </r>
  <r>
    <n v="8264"/>
    <s v="Valerie"/>
    <x v="461"/>
    <s v="11/22/2024"/>
    <n v="15.99"/>
    <n v="449"/>
    <s v="Horror"/>
    <n v="5"/>
    <n v="6"/>
    <b v="0"/>
    <n v="683"/>
    <n v="85"/>
    <x v="5"/>
    <x v="1"/>
    <s v="Mandarin"/>
    <x v="14"/>
    <n v="4.2"/>
    <x v="1"/>
    <s v="Active"/>
    <n v="249"/>
    <s v="Laptop"/>
    <s v="25-34"/>
    <s v="Afternoon"/>
    <s v="11"/>
    <s v="2024"/>
    <s v="22"/>
    <s v="22"/>
    <s v="22/11/2024"/>
    <d v="2025-05-15T00:00:00"/>
    <x v="7"/>
  </r>
  <r>
    <n v="7448"/>
    <s v="Jennifer"/>
    <x v="462"/>
    <s v="12/7/2024"/>
    <n v="7.99"/>
    <n v="453"/>
    <s v="Documentary"/>
    <n v="1"/>
    <n v="5"/>
    <b v="1"/>
    <n v="487"/>
    <n v="128"/>
    <x v="3"/>
    <x v="3"/>
    <s v="Mandarin"/>
    <x v="81"/>
    <n v="4.5"/>
    <x v="1"/>
    <s v="Active"/>
    <n v="30"/>
    <s v="Smartphone"/>
    <s v="18-24"/>
    <s v="Evening"/>
    <s v="12"/>
    <s v="2024"/>
    <s v="7/"/>
    <s v="7"/>
    <s v="07/12/2024"/>
    <d v="2025-05-15T00:00:00"/>
    <x v="19"/>
  </r>
  <r>
    <n v="1123"/>
    <s v="Tanya"/>
    <x v="463"/>
    <s v="11/21/2024"/>
    <n v="7.99"/>
    <n v="252"/>
    <s v="Action"/>
    <n v="1"/>
    <n v="1"/>
    <b v="1"/>
    <n v="968"/>
    <n v="197"/>
    <x v="3"/>
    <x v="1"/>
    <s v="Hindi"/>
    <x v="63"/>
    <n v="4"/>
    <x v="0"/>
    <s v="Active"/>
    <n v="3842"/>
    <s v="Tablet"/>
    <s v="18-24"/>
    <s v="Afternoon"/>
    <s v="11"/>
    <s v="2024"/>
    <s v="21"/>
    <s v="21"/>
    <s v="21/11/2024"/>
    <d v="2025-05-15T00:00:00"/>
    <x v="18"/>
  </r>
  <r>
    <n v="4103"/>
    <s v="Daniel"/>
    <x v="95"/>
    <s v="11/25/2024"/>
    <n v="11.99"/>
    <n v="379"/>
    <s v="Horror"/>
    <n v="2"/>
    <n v="1"/>
    <b v="1"/>
    <n v="632"/>
    <n v="82"/>
    <x v="0"/>
    <x v="2"/>
    <s v="Spanish"/>
    <x v="94"/>
    <n v="3.2"/>
    <x v="1"/>
    <s v="Active"/>
    <n v="1299"/>
    <s v="Desktop"/>
    <s v="25-34"/>
    <s v="Afternoon"/>
    <s v="11"/>
    <s v="2024"/>
    <s v="25"/>
    <s v="25"/>
    <s v="25/11/2024"/>
    <d v="2025-05-15T00:00:00"/>
    <x v="9"/>
  </r>
  <r>
    <n v="2904"/>
    <s v="Troy"/>
    <x v="441"/>
    <s v="12/1/2024"/>
    <n v="7.99"/>
    <n v="280"/>
    <s v="Romance"/>
    <n v="3"/>
    <n v="1"/>
    <b v="0"/>
    <n v="188"/>
    <n v="103"/>
    <x v="5"/>
    <x v="3"/>
    <s v="English"/>
    <x v="54"/>
    <n v="4.8"/>
    <x v="0"/>
    <s v="Active"/>
    <n v="2346"/>
    <s v="Smart TV"/>
    <s v="55+"/>
    <s v="Morning"/>
    <s v="12"/>
    <s v="2024"/>
    <s v="1/"/>
    <s v="1"/>
    <s v="01/12/2024"/>
    <d v="2025-05-15T00:00:00"/>
    <x v="15"/>
  </r>
  <r>
    <n v="5634"/>
    <s v="Emily"/>
    <x v="52"/>
    <s v="11/24/2024"/>
    <n v="7.99"/>
    <n v="187"/>
    <s v="Horror"/>
    <n v="3"/>
    <n v="3"/>
    <b v="0"/>
    <n v="987"/>
    <n v="166"/>
    <x v="4"/>
    <x v="0"/>
    <s v="Spanish"/>
    <x v="50"/>
    <n v="4.7"/>
    <x v="0"/>
    <s v="Active"/>
    <n v="215"/>
    <s v="Desktop"/>
    <s v="55+"/>
    <s v="Evening"/>
    <s v="11"/>
    <s v="2024"/>
    <s v="24"/>
    <s v="24"/>
    <s v="24/11/2024"/>
    <d v="2025-05-15T00:00:00"/>
    <x v="24"/>
  </r>
  <r>
    <n v="5360"/>
    <s v="Elizabeth"/>
    <x v="429"/>
    <s v="12/2/2024"/>
    <n v="7.99"/>
    <n v="373"/>
    <s v="Action"/>
    <n v="2"/>
    <n v="1"/>
    <b v="1"/>
    <n v="925"/>
    <n v="12"/>
    <x v="2"/>
    <x v="0"/>
    <s v="Hindi"/>
    <x v="46"/>
    <n v="4.2"/>
    <x v="1"/>
    <s v="Active"/>
    <n v="3062"/>
    <s v="Laptop"/>
    <s v="35-44"/>
    <s v="Morning"/>
    <s v="12"/>
    <s v="2024"/>
    <s v="2/"/>
    <s v="2"/>
    <s v="02/12/2024"/>
    <d v="2025-05-15T00:00:00"/>
    <x v="3"/>
  </r>
  <r>
    <n v="8571"/>
    <s v="Brian"/>
    <x v="464"/>
    <s v="12/15/2024"/>
    <n v="15.99"/>
    <n v="482"/>
    <s v="Action"/>
    <n v="2"/>
    <n v="5"/>
    <b v="1"/>
    <n v="838"/>
    <n v="159"/>
    <x v="1"/>
    <x v="1"/>
    <s v="French"/>
    <x v="4"/>
    <n v="4.8"/>
    <x v="0"/>
    <s v="Active"/>
    <n v="2978"/>
    <s v="Tablet"/>
    <s v="45-54"/>
    <s v="Morning"/>
    <s v="12"/>
    <s v="2024"/>
    <s v="15"/>
    <s v="15"/>
    <s v="15/12/2024"/>
    <d v="2025-05-15T00:00:00"/>
    <x v="1"/>
  </r>
  <r>
    <n v="9439"/>
    <s v="Claire"/>
    <x v="465"/>
    <s v="12/11/2024"/>
    <n v="11.99"/>
    <n v="360"/>
    <s v="Sci-Fi"/>
    <n v="3"/>
    <n v="4"/>
    <b v="0"/>
    <n v="295"/>
    <n v="55"/>
    <x v="1"/>
    <x v="2"/>
    <s v="Mandarin"/>
    <x v="97"/>
    <n v="3.7"/>
    <x v="0"/>
    <s v="Active"/>
    <n v="1984"/>
    <s v="Tablet"/>
    <s v="25-34"/>
    <s v="Evening"/>
    <s v="12"/>
    <s v="2024"/>
    <s v="11"/>
    <s v="11"/>
    <s v="11/12/2024"/>
    <d v="2025-05-15T00:00:00"/>
    <x v="11"/>
  </r>
  <r>
    <n v="8356"/>
    <s v="Samuel"/>
    <x v="466"/>
    <s v="12/14/2024"/>
    <n v="15.99"/>
    <n v="463"/>
    <s v="Comedy"/>
    <n v="2"/>
    <n v="1"/>
    <b v="0"/>
    <n v="844"/>
    <n v="98"/>
    <x v="2"/>
    <x v="3"/>
    <s v="English"/>
    <x v="48"/>
    <n v="3.6"/>
    <x v="1"/>
    <s v="Active"/>
    <n v="945"/>
    <s v="Smartphone"/>
    <s v="55+"/>
    <s v="Afternoon"/>
    <s v="12"/>
    <s v="2024"/>
    <s v="14"/>
    <s v="14"/>
    <s v="14/12/2024"/>
    <d v="2025-05-15T00:00:00"/>
    <x v="2"/>
  </r>
  <r>
    <n v="2039"/>
    <s v="Caroline"/>
    <x v="421"/>
    <s v="12/2/2024"/>
    <n v="15.99"/>
    <n v="13"/>
    <s v="Romance"/>
    <n v="3"/>
    <n v="5"/>
    <b v="0"/>
    <n v="378"/>
    <n v="123"/>
    <x v="3"/>
    <x v="2"/>
    <s v="German"/>
    <x v="20"/>
    <n v="4.2"/>
    <x v="0"/>
    <s v="Active"/>
    <n v="4134"/>
    <s v="Desktop"/>
    <s v="25-34"/>
    <s v="Late Night"/>
    <s v="12"/>
    <s v="2024"/>
    <s v="2/"/>
    <s v="2"/>
    <s v="02/12/2024"/>
    <d v="2025-05-15T00:00:00"/>
    <x v="3"/>
  </r>
  <r>
    <n v="2613"/>
    <s v="Benjamin"/>
    <x v="148"/>
    <s v="12/16/2024"/>
    <n v="7.99"/>
    <n v="129"/>
    <s v="Documentary"/>
    <n v="4"/>
    <n v="5"/>
    <b v="0"/>
    <n v="439"/>
    <n v="10"/>
    <x v="2"/>
    <x v="2"/>
    <s v="French"/>
    <x v="17"/>
    <n v="3.7"/>
    <x v="0"/>
    <s v="Active"/>
    <n v="3741"/>
    <s v="Tablet"/>
    <s v="35-44"/>
    <s v="Morning"/>
    <s v="12"/>
    <s v="2024"/>
    <s v="16"/>
    <s v="16"/>
    <s v="16/12/2024"/>
    <d v="2025-05-15T00:00:00"/>
    <x v="17"/>
  </r>
  <r>
    <n v="8226"/>
    <s v="Matthew"/>
    <x v="407"/>
    <s v="11/23/2024"/>
    <n v="7.99"/>
    <n v="290"/>
    <s v="Drama"/>
    <n v="5"/>
    <n v="5"/>
    <b v="0"/>
    <n v="84"/>
    <n v="52"/>
    <x v="1"/>
    <x v="1"/>
    <s v="Hindi"/>
    <x v="23"/>
    <n v="3.1"/>
    <x v="1"/>
    <s v="Active"/>
    <n v="1408"/>
    <s v="Desktop"/>
    <s v="45-54"/>
    <s v="Afternoon"/>
    <s v="11"/>
    <s v="2024"/>
    <s v="23"/>
    <s v="23"/>
    <s v="23/11/2024"/>
    <d v="2025-05-15T00:00:00"/>
    <x v="16"/>
  </r>
  <r>
    <n v="1425"/>
    <s v="Yolanda"/>
    <x v="279"/>
    <s v="11/25/2024"/>
    <n v="7.99"/>
    <n v="50"/>
    <s v="Action"/>
    <n v="2"/>
    <n v="3"/>
    <b v="1"/>
    <n v="502"/>
    <n v="5"/>
    <x v="3"/>
    <x v="1"/>
    <s v="Hindi"/>
    <x v="41"/>
    <n v="4.4000000000000004"/>
    <x v="1"/>
    <s v="Active"/>
    <n v="1917"/>
    <s v="Tablet"/>
    <s v="55+"/>
    <s v="Afternoon"/>
    <s v="11"/>
    <s v="2024"/>
    <s v="25"/>
    <s v="25"/>
    <s v="25/11/2024"/>
    <d v="2025-05-15T00:00:00"/>
    <x v="9"/>
  </r>
  <r>
    <n v="4479"/>
    <s v="Amber"/>
    <x v="467"/>
    <s v="12/6/2024"/>
    <n v="15.99"/>
    <n v="241"/>
    <s v="Romance"/>
    <n v="3"/>
    <n v="2"/>
    <b v="1"/>
    <n v="549"/>
    <n v="158"/>
    <x v="3"/>
    <x v="1"/>
    <s v="Mandarin"/>
    <x v="41"/>
    <n v="3.1"/>
    <x v="1"/>
    <s v="Active"/>
    <n v="1986"/>
    <s v="Smartphone"/>
    <s v="25-34"/>
    <s v="Morning"/>
    <s v="12"/>
    <s v="2024"/>
    <s v="6/"/>
    <s v="6"/>
    <s v="06/12/2024"/>
    <d v="2025-05-15T00:00:00"/>
    <x v="27"/>
  </r>
  <r>
    <n v="3393"/>
    <s v="William"/>
    <x v="162"/>
    <s v="11/28/2024"/>
    <n v="7.99"/>
    <n v="383"/>
    <s v="Horror"/>
    <n v="3"/>
    <n v="2"/>
    <b v="1"/>
    <n v="699"/>
    <n v="174"/>
    <x v="6"/>
    <x v="2"/>
    <s v="French"/>
    <x v="44"/>
    <n v="3.8"/>
    <x v="1"/>
    <s v="Active"/>
    <n v="3254"/>
    <s v="Smartphone"/>
    <s v="18-24"/>
    <s v="Afternoon"/>
    <s v="11"/>
    <s v="2024"/>
    <s v="28"/>
    <s v="28"/>
    <s v="28/11/2024"/>
    <d v="2025-05-15T00:00:00"/>
    <x v="14"/>
  </r>
  <r>
    <n v="8528"/>
    <s v="Dawn"/>
    <x v="160"/>
    <s v="11/29/2024"/>
    <n v="7.99"/>
    <n v="384"/>
    <s v="Sci-Fi"/>
    <n v="5"/>
    <n v="1"/>
    <b v="0"/>
    <n v="423"/>
    <n v="110"/>
    <x v="6"/>
    <x v="2"/>
    <s v="Mandarin"/>
    <x v="47"/>
    <n v="4.7"/>
    <x v="1"/>
    <s v="Active"/>
    <n v="3648"/>
    <s v="Smartphone"/>
    <s v="45-54"/>
    <s v="Morning"/>
    <s v="11"/>
    <s v="2024"/>
    <s v="29"/>
    <s v="29"/>
    <s v="29/11/2024"/>
    <d v="2025-05-15T00:00:00"/>
    <x v="26"/>
  </r>
  <r>
    <n v="9372"/>
    <s v="Matthew"/>
    <x v="100"/>
    <s v="12/4/2024"/>
    <n v="7.99"/>
    <n v="302"/>
    <s v="Horror"/>
    <n v="1"/>
    <n v="1"/>
    <b v="1"/>
    <n v="964"/>
    <n v="165"/>
    <x v="6"/>
    <x v="3"/>
    <s v="English"/>
    <x v="3"/>
    <n v="4.4000000000000004"/>
    <x v="0"/>
    <s v="Active"/>
    <n v="3552"/>
    <s v="Smart TV"/>
    <s v="55+"/>
    <s v="Evening"/>
    <s v="12"/>
    <s v="2024"/>
    <s v="4/"/>
    <s v="4"/>
    <s v="04/12/2024"/>
    <d v="2025-05-15T00:00:00"/>
    <x v="22"/>
  </r>
  <r>
    <n v="5469"/>
    <s v="Jose"/>
    <x v="312"/>
    <s v="12/5/2024"/>
    <n v="15.99"/>
    <n v="24"/>
    <s v="Sci-Fi"/>
    <n v="2"/>
    <n v="1"/>
    <b v="0"/>
    <n v="742"/>
    <n v="150"/>
    <x v="0"/>
    <x v="2"/>
    <s v="French"/>
    <x v="10"/>
    <n v="3"/>
    <x v="0"/>
    <s v="Active"/>
    <n v="150"/>
    <s v="Smart TV"/>
    <s v="18-24"/>
    <s v="Morning"/>
    <s v="12"/>
    <s v="2024"/>
    <s v="5/"/>
    <s v="5"/>
    <s v="05/12/2024"/>
    <d v="2025-05-15T00:00:00"/>
    <x v="21"/>
  </r>
  <r>
    <n v="2603"/>
    <s v="Peter"/>
    <x v="15"/>
    <s v="11/20/2024"/>
    <n v="11.99"/>
    <n v="416"/>
    <s v="Romance"/>
    <n v="3"/>
    <n v="5"/>
    <b v="0"/>
    <n v="97"/>
    <n v="172"/>
    <x v="0"/>
    <x v="2"/>
    <s v="Spanish"/>
    <x v="83"/>
    <n v="4.3"/>
    <x v="1"/>
    <s v="Active"/>
    <n v="786"/>
    <s v="Smart TV"/>
    <s v="18-24"/>
    <s v="Afternoon"/>
    <s v="11"/>
    <s v="2024"/>
    <s v="20"/>
    <s v="20"/>
    <s v="20/11/2024"/>
    <d v="2025-05-15T00:00:00"/>
    <x v="8"/>
  </r>
  <r>
    <n v="5306"/>
    <s v="Sandra"/>
    <x v="339"/>
    <s v="12/9/2024"/>
    <n v="15.99"/>
    <n v="272"/>
    <s v="Comedy"/>
    <n v="5"/>
    <n v="1"/>
    <b v="1"/>
    <n v="735"/>
    <n v="74"/>
    <x v="5"/>
    <x v="2"/>
    <s v="English"/>
    <x v="9"/>
    <n v="3.8"/>
    <x v="1"/>
    <s v="Active"/>
    <n v="1808"/>
    <s v="Tablet"/>
    <s v="25-34"/>
    <s v="Late Night"/>
    <s v="12"/>
    <s v="2024"/>
    <s v="9/"/>
    <s v="9"/>
    <s v="09/12/2024"/>
    <d v="2025-05-15T00:00:00"/>
    <x v="28"/>
  </r>
  <r>
    <n v="7869"/>
    <s v="Dawn"/>
    <x v="468"/>
    <s v="12/1/2024"/>
    <n v="15.99"/>
    <n v="294"/>
    <s v="Drama"/>
    <n v="3"/>
    <n v="6"/>
    <b v="0"/>
    <n v="709"/>
    <n v="181"/>
    <x v="5"/>
    <x v="3"/>
    <s v="Spanish"/>
    <x v="4"/>
    <n v="3.2"/>
    <x v="1"/>
    <s v="Active"/>
    <n v="3091"/>
    <s v="Laptop"/>
    <s v="45-54"/>
    <s v="Evening"/>
    <s v="12"/>
    <s v="2024"/>
    <s v="1/"/>
    <s v="1"/>
    <s v="01/12/2024"/>
    <d v="2025-05-15T00:00:00"/>
    <x v="15"/>
  </r>
  <r>
    <n v="1699"/>
    <s v="John"/>
    <x v="387"/>
    <s v="12/11/2024"/>
    <n v="15.99"/>
    <n v="18"/>
    <s v="Documentary"/>
    <n v="4"/>
    <n v="2"/>
    <b v="0"/>
    <n v="882"/>
    <n v="1"/>
    <x v="6"/>
    <x v="2"/>
    <s v="Spanish"/>
    <x v="90"/>
    <n v="4.7"/>
    <x v="1"/>
    <s v="Active"/>
    <n v="3697"/>
    <s v="Desktop"/>
    <s v="25-34"/>
    <s v="Evening"/>
    <s v="12"/>
    <s v="2024"/>
    <s v="11"/>
    <s v="11"/>
    <s v="11/12/2024"/>
    <d v="2025-05-15T00:00:00"/>
    <x v="11"/>
  </r>
  <r>
    <n v="3214"/>
    <s v="Cynthia"/>
    <x v="469"/>
    <s v="12/12/2024"/>
    <n v="15.99"/>
    <n v="409"/>
    <s v="Action"/>
    <n v="1"/>
    <n v="2"/>
    <b v="1"/>
    <n v="131"/>
    <n v="85"/>
    <x v="5"/>
    <x v="3"/>
    <s v="French"/>
    <x v="49"/>
    <n v="4.3"/>
    <x v="1"/>
    <s v="Active"/>
    <n v="4835"/>
    <s v="Laptop"/>
    <s v="18-24"/>
    <s v="Afternoon"/>
    <s v="12"/>
    <s v="2024"/>
    <s v="12"/>
    <s v="12"/>
    <s v="12/12/2024"/>
    <d v="2025-05-15T00:00:00"/>
    <x v="20"/>
  </r>
  <r>
    <n v="1050"/>
    <s v="Mary"/>
    <x v="275"/>
    <s v="11/29/2024"/>
    <n v="11.99"/>
    <n v="290"/>
    <s v="Romance"/>
    <n v="4"/>
    <n v="4"/>
    <b v="0"/>
    <n v="305"/>
    <n v="112"/>
    <x v="0"/>
    <x v="0"/>
    <s v="Spanish"/>
    <x v="10"/>
    <n v="4.5"/>
    <x v="0"/>
    <s v="Active"/>
    <n v="2023"/>
    <s v="Desktop"/>
    <s v="45-54"/>
    <s v="Morning"/>
    <s v="11"/>
    <s v="2024"/>
    <s v="29"/>
    <s v="29"/>
    <s v="29/11/2024"/>
    <d v="2025-05-15T00:00:00"/>
    <x v="26"/>
  </r>
  <r>
    <n v="3325"/>
    <s v="Tiffany"/>
    <x v="243"/>
    <s v="11/30/2024"/>
    <n v="15.99"/>
    <n v="102"/>
    <s v="Drama"/>
    <n v="5"/>
    <n v="3"/>
    <b v="0"/>
    <n v="456"/>
    <n v="52"/>
    <x v="5"/>
    <x v="1"/>
    <s v="French"/>
    <x v="7"/>
    <n v="4.9000000000000004"/>
    <x v="1"/>
    <s v="Active"/>
    <n v="1005"/>
    <s v="Tablet"/>
    <s v="25-34"/>
    <s v="Evening"/>
    <s v="11"/>
    <s v="2024"/>
    <s v="30"/>
    <s v="30"/>
    <s v="30/11/2024"/>
    <d v="2025-05-15T00:00:00"/>
    <x v="10"/>
  </r>
  <r>
    <n v="1970"/>
    <s v="Michael"/>
    <x v="470"/>
    <s v="12/2/2024"/>
    <n v="15.99"/>
    <n v="119"/>
    <s v="Sci-Fi"/>
    <n v="2"/>
    <n v="1"/>
    <b v="1"/>
    <n v="385"/>
    <n v="82"/>
    <x v="4"/>
    <x v="3"/>
    <s v="English"/>
    <x v="62"/>
    <n v="3.3"/>
    <x v="0"/>
    <s v="Active"/>
    <n v="876"/>
    <s v="Tablet"/>
    <s v="35-44"/>
    <s v="Afternoon"/>
    <s v="12"/>
    <s v="2024"/>
    <s v="2/"/>
    <s v="2"/>
    <s v="02/12/2024"/>
    <d v="2025-05-15T00:00:00"/>
    <x v="3"/>
  </r>
  <r>
    <n v="6272"/>
    <s v="Caitlin"/>
    <x v="471"/>
    <s v="12/18/2024"/>
    <n v="11.99"/>
    <n v="87"/>
    <s v="Action"/>
    <n v="3"/>
    <n v="6"/>
    <b v="1"/>
    <n v="213"/>
    <n v="98"/>
    <x v="1"/>
    <x v="1"/>
    <s v="Mandarin"/>
    <x v="0"/>
    <n v="4.7"/>
    <x v="0"/>
    <s v="Active"/>
    <n v="2089"/>
    <s v="Tablet"/>
    <s v="25-34"/>
    <s v="Afternoon"/>
    <s v="12"/>
    <s v="2024"/>
    <s v="18"/>
    <s v="18"/>
    <s v="18/12/2024"/>
    <d v="2025-05-15T00:00:00"/>
    <x v="13"/>
  </r>
  <r>
    <n v="4745"/>
    <s v="Charles"/>
    <x v="19"/>
    <s v="11/30/2024"/>
    <n v="7.99"/>
    <n v="273"/>
    <s v="Drama"/>
    <n v="5"/>
    <n v="1"/>
    <b v="1"/>
    <n v="830"/>
    <n v="178"/>
    <x v="0"/>
    <x v="3"/>
    <s v="French"/>
    <x v="86"/>
    <n v="3.7"/>
    <x v="1"/>
    <s v="Active"/>
    <n v="772"/>
    <s v="Smartphone"/>
    <s v="55+"/>
    <s v="Evening"/>
    <s v="11"/>
    <s v="2024"/>
    <s v="30"/>
    <s v="30"/>
    <s v="30/11/2024"/>
    <d v="2025-05-15T00:00:00"/>
    <x v="10"/>
  </r>
  <r>
    <n v="8867"/>
    <s v="Derek"/>
    <x v="472"/>
    <s v="11/21/2024"/>
    <n v="15.99"/>
    <n v="281"/>
    <s v="Comedy"/>
    <n v="1"/>
    <n v="2"/>
    <b v="1"/>
    <n v="601"/>
    <n v="75"/>
    <x v="6"/>
    <x v="2"/>
    <s v="German"/>
    <x v="92"/>
    <n v="4.5"/>
    <x v="0"/>
    <s v="Active"/>
    <n v="373"/>
    <s v="Smart TV"/>
    <s v="45-54"/>
    <s v="Morning"/>
    <s v="11"/>
    <s v="2024"/>
    <s v="21"/>
    <s v="21"/>
    <s v="21/11/2024"/>
    <d v="2025-05-15T00:00:00"/>
    <x v="18"/>
  </r>
  <r>
    <n v="4901"/>
    <s v="Rebecca"/>
    <x v="473"/>
    <s v="12/18/2024"/>
    <n v="7.99"/>
    <n v="115"/>
    <s v="Documentary"/>
    <n v="2"/>
    <n v="3"/>
    <b v="0"/>
    <n v="843"/>
    <n v="153"/>
    <x v="6"/>
    <x v="0"/>
    <s v="Mandarin"/>
    <x v="65"/>
    <n v="3.3"/>
    <x v="1"/>
    <s v="Active"/>
    <n v="3425"/>
    <s v="Tablet"/>
    <s v="25-34"/>
    <s v="Morning"/>
    <s v="12"/>
    <s v="2024"/>
    <s v="18"/>
    <s v="18"/>
    <s v="18/12/2024"/>
    <d v="2025-05-15T00:00:00"/>
    <x v="13"/>
  </r>
  <r>
    <n v="9575"/>
    <s v="John"/>
    <x v="153"/>
    <s v="12/13/2024"/>
    <n v="11.99"/>
    <n v="483"/>
    <s v="Horror"/>
    <n v="2"/>
    <n v="6"/>
    <b v="0"/>
    <n v="386"/>
    <n v="192"/>
    <x v="4"/>
    <x v="0"/>
    <s v="French"/>
    <x v="49"/>
    <n v="4.5999999999999996"/>
    <x v="1"/>
    <s v="Active"/>
    <n v="4422"/>
    <s v="Desktop"/>
    <s v="55+"/>
    <s v="Late Night"/>
    <s v="12"/>
    <s v="2024"/>
    <s v="13"/>
    <s v="13"/>
    <s v="13/12/2024"/>
    <d v="2025-05-15T00:00:00"/>
    <x v="0"/>
  </r>
  <r>
    <n v="4471"/>
    <s v="Jordan"/>
    <x v="383"/>
    <s v="12/11/2024"/>
    <n v="11.99"/>
    <n v="129"/>
    <s v="Drama"/>
    <n v="5"/>
    <n v="3"/>
    <b v="0"/>
    <n v="291"/>
    <n v="37"/>
    <x v="3"/>
    <x v="2"/>
    <s v="Mandarin"/>
    <x v="82"/>
    <n v="3.8"/>
    <x v="0"/>
    <s v="Active"/>
    <n v="4980"/>
    <s v="Tablet"/>
    <s v="25-34"/>
    <s v="Morning"/>
    <s v="12"/>
    <s v="2024"/>
    <s v="11"/>
    <s v="11"/>
    <s v="11/12/2024"/>
    <d v="2025-05-15T00:00:00"/>
    <x v="11"/>
  </r>
  <r>
    <n v="1385"/>
    <s v="Norman"/>
    <x v="34"/>
    <s v="12/10/2024"/>
    <n v="11.99"/>
    <n v="292"/>
    <s v="Drama"/>
    <n v="4"/>
    <n v="3"/>
    <b v="0"/>
    <n v="198"/>
    <n v="195"/>
    <x v="1"/>
    <x v="2"/>
    <s v="English"/>
    <x v="38"/>
    <n v="4.9000000000000004"/>
    <x v="1"/>
    <s v="Active"/>
    <n v="1367"/>
    <s v="Tablet"/>
    <s v="35-44"/>
    <s v="Late Night"/>
    <s v="12"/>
    <s v="2024"/>
    <s v="10"/>
    <s v="10"/>
    <s v="10/12/2024"/>
    <d v="2025-05-15T00:00:00"/>
    <x v="5"/>
  </r>
  <r>
    <n v="4302"/>
    <s v="Lori"/>
    <x v="474"/>
    <s v="12/10/2024"/>
    <n v="11.99"/>
    <n v="307"/>
    <s v="Horror"/>
    <n v="3"/>
    <n v="1"/>
    <b v="0"/>
    <n v="919"/>
    <n v="175"/>
    <x v="3"/>
    <x v="1"/>
    <s v="English"/>
    <x v="46"/>
    <n v="4"/>
    <x v="1"/>
    <s v="Active"/>
    <n v="2728"/>
    <s v="Desktop"/>
    <s v="35-44"/>
    <s v="Late Night"/>
    <s v="12"/>
    <s v="2024"/>
    <s v="10"/>
    <s v="10"/>
    <s v="10/12/2024"/>
    <d v="2025-05-15T00:00:00"/>
    <x v="5"/>
  </r>
  <r>
    <n v="4738"/>
    <s v="Katrina"/>
    <x v="475"/>
    <s v="12/4/2024"/>
    <n v="15.99"/>
    <n v="306"/>
    <s v="Drama"/>
    <n v="5"/>
    <n v="6"/>
    <b v="1"/>
    <n v="483"/>
    <n v="5"/>
    <x v="2"/>
    <x v="1"/>
    <s v="Hindi"/>
    <x v="2"/>
    <n v="4.7"/>
    <x v="0"/>
    <s v="Active"/>
    <n v="1556"/>
    <s v="Tablet"/>
    <s v="35-44"/>
    <s v="Evening"/>
    <s v="12"/>
    <s v="2024"/>
    <s v="4/"/>
    <s v="4"/>
    <s v="04/12/2024"/>
    <d v="2025-05-15T00:00:00"/>
    <x v="22"/>
  </r>
  <r>
    <n v="2441"/>
    <s v="Dawn"/>
    <x v="464"/>
    <s v="12/14/2024"/>
    <n v="11.99"/>
    <n v="71"/>
    <s v="Sci-Fi"/>
    <n v="3"/>
    <n v="2"/>
    <b v="1"/>
    <n v="645"/>
    <n v="5"/>
    <x v="4"/>
    <x v="0"/>
    <s v="Mandarin"/>
    <x v="29"/>
    <n v="3.9"/>
    <x v="0"/>
    <s v="Active"/>
    <n v="4566"/>
    <s v="Tablet"/>
    <s v="25-34"/>
    <s v="Late Night"/>
    <s v="12"/>
    <s v="2024"/>
    <s v="14"/>
    <s v="14"/>
    <s v="14/12/2024"/>
    <d v="2025-05-15T00:00:00"/>
    <x v="2"/>
  </r>
  <r>
    <n v="6546"/>
    <s v="Shannon"/>
    <x v="211"/>
    <s v="12/8/2024"/>
    <n v="15.99"/>
    <n v="253"/>
    <s v="Sci-Fi"/>
    <n v="1"/>
    <n v="2"/>
    <b v="1"/>
    <n v="653"/>
    <n v="53"/>
    <x v="0"/>
    <x v="0"/>
    <s v="Hindi"/>
    <x v="80"/>
    <n v="4.0999999999999996"/>
    <x v="1"/>
    <s v="Active"/>
    <n v="2969"/>
    <s v="Laptop"/>
    <s v="35-44"/>
    <s v="Evening"/>
    <s v="12"/>
    <s v="2024"/>
    <s v="8/"/>
    <s v="8"/>
    <s v="08/12/2024"/>
    <d v="2025-05-15T00:00:00"/>
    <x v="23"/>
  </r>
  <r>
    <n v="5459"/>
    <s v="Eric"/>
    <x v="275"/>
    <s v="12/13/2024"/>
    <n v="15.99"/>
    <n v="68"/>
    <s v="Horror"/>
    <n v="5"/>
    <n v="2"/>
    <b v="0"/>
    <n v="727"/>
    <n v="5"/>
    <x v="5"/>
    <x v="3"/>
    <s v="French"/>
    <x v="39"/>
    <n v="4.5999999999999996"/>
    <x v="0"/>
    <s v="Active"/>
    <n v="3421"/>
    <s v="Smart TV"/>
    <s v="45-54"/>
    <s v="Late Night"/>
    <s v="12"/>
    <s v="2024"/>
    <s v="13"/>
    <s v="13"/>
    <s v="13/12/2024"/>
    <d v="2025-05-15T00:00:00"/>
    <x v="0"/>
  </r>
  <r>
    <n v="7051"/>
    <s v="Amber"/>
    <x v="173"/>
    <s v="12/16/2024"/>
    <n v="7.99"/>
    <n v="366"/>
    <s v="Drama"/>
    <n v="1"/>
    <n v="1"/>
    <b v="1"/>
    <n v="257"/>
    <n v="46"/>
    <x v="5"/>
    <x v="1"/>
    <s v="French"/>
    <x v="34"/>
    <n v="4.5"/>
    <x v="1"/>
    <s v="Active"/>
    <n v="2535"/>
    <s v="Tablet"/>
    <s v="25-34"/>
    <s v="Evening"/>
    <s v="12"/>
    <s v="2024"/>
    <s v="16"/>
    <s v="16"/>
    <s v="16/12/2024"/>
    <d v="2025-05-15T00:00:00"/>
    <x v="17"/>
  </r>
  <r>
    <n v="6671"/>
    <s v="Robert"/>
    <x v="476"/>
    <s v="12/11/2024"/>
    <n v="15.99"/>
    <n v="166"/>
    <s v="Romance"/>
    <n v="4"/>
    <n v="1"/>
    <b v="0"/>
    <n v="208"/>
    <n v="39"/>
    <x v="5"/>
    <x v="0"/>
    <s v="Spanish"/>
    <x v="56"/>
    <n v="5"/>
    <x v="1"/>
    <s v="Active"/>
    <n v="290"/>
    <s v="Smartphone"/>
    <s v="35-44"/>
    <s v="Evening"/>
    <s v="12"/>
    <s v="2024"/>
    <s v="11"/>
    <s v="11"/>
    <s v="11/12/2024"/>
    <d v="2025-05-15T00:00:00"/>
    <x v="11"/>
  </r>
  <r>
    <n v="6013"/>
    <s v="Destiny"/>
    <x v="477"/>
    <s v="12/3/2024"/>
    <n v="15.99"/>
    <n v="136"/>
    <s v="Comedy"/>
    <n v="2"/>
    <n v="4"/>
    <b v="1"/>
    <n v="471"/>
    <n v="91"/>
    <x v="1"/>
    <x v="1"/>
    <s v="Mandarin"/>
    <x v="85"/>
    <n v="4.4000000000000004"/>
    <x v="0"/>
    <s v="Active"/>
    <n v="756"/>
    <s v="Tablet"/>
    <s v="25-34"/>
    <s v="Afternoon"/>
    <s v="12"/>
    <s v="2024"/>
    <s v="3/"/>
    <s v="3"/>
    <s v="03/12/2024"/>
    <d v="2025-05-15T00:00:00"/>
    <x v="25"/>
  </r>
  <r>
    <n v="9996"/>
    <s v="Pamela"/>
    <x v="280"/>
    <s v="12/9/2024"/>
    <n v="7.99"/>
    <n v="358"/>
    <s v="Comedy"/>
    <n v="3"/>
    <n v="2"/>
    <b v="1"/>
    <n v="512"/>
    <n v="153"/>
    <x v="2"/>
    <x v="2"/>
    <s v="Hindi"/>
    <x v="85"/>
    <n v="3.3"/>
    <x v="1"/>
    <s v="Active"/>
    <n v="947"/>
    <s v="Smart TV"/>
    <s v="18-24"/>
    <s v="Late Night"/>
    <s v="12"/>
    <s v="2024"/>
    <s v="9/"/>
    <s v="9"/>
    <s v="09/12/2024"/>
    <d v="2025-05-15T00:00:00"/>
    <x v="28"/>
  </r>
  <r>
    <n v="4851"/>
    <s v="Nicole"/>
    <x v="478"/>
    <s v="12/16/2024"/>
    <n v="15.99"/>
    <n v="399"/>
    <s v="Drama"/>
    <n v="1"/>
    <n v="2"/>
    <b v="0"/>
    <n v="355"/>
    <n v="181"/>
    <x v="0"/>
    <x v="2"/>
    <s v="Hindi"/>
    <x v="37"/>
    <n v="3.4"/>
    <x v="1"/>
    <s v="Active"/>
    <n v="2138"/>
    <s v="Desktop"/>
    <s v="45-54"/>
    <s v="Late Night"/>
    <s v="12"/>
    <s v="2024"/>
    <s v="16"/>
    <s v="16"/>
    <s v="16/12/2024"/>
    <d v="2025-05-15T00:00:00"/>
    <x v="17"/>
  </r>
  <r>
    <n v="2498"/>
    <s v="Timothy"/>
    <x v="57"/>
    <s v="12/7/2024"/>
    <n v="11.99"/>
    <n v="285"/>
    <s v="Romance"/>
    <n v="1"/>
    <n v="5"/>
    <b v="0"/>
    <n v="634"/>
    <n v="168"/>
    <x v="0"/>
    <x v="3"/>
    <s v="German"/>
    <x v="24"/>
    <n v="3.3"/>
    <x v="1"/>
    <s v="Active"/>
    <n v="3151"/>
    <s v="Desktop"/>
    <s v="45-54"/>
    <s v="Afternoon"/>
    <s v="12"/>
    <s v="2024"/>
    <s v="7/"/>
    <s v="7"/>
    <s v="07/12/2024"/>
    <d v="2025-05-15T00:00:00"/>
    <x v="19"/>
  </r>
  <r>
    <n v="6208"/>
    <s v="Alexandra"/>
    <x v="479"/>
    <s v="12/17/2024"/>
    <n v="7.99"/>
    <n v="424"/>
    <s v="Horror"/>
    <n v="2"/>
    <n v="3"/>
    <b v="0"/>
    <n v="942"/>
    <n v="127"/>
    <x v="5"/>
    <x v="0"/>
    <s v="English"/>
    <x v="49"/>
    <n v="4.8"/>
    <x v="1"/>
    <s v="Active"/>
    <n v="670"/>
    <s v="Smart TV"/>
    <s v="45-54"/>
    <s v="Afternoon"/>
    <s v="12"/>
    <s v="2024"/>
    <s v="17"/>
    <s v="17"/>
    <s v="17/12/2024"/>
    <d v="2025-05-15T00:00:00"/>
    <x v="6"/>
  </r>
  <r>
    <n v="7171"/>
    <s v="Patricia"/>
    <x v="27"/>
    <s v="11/26/2024"/>
    <n v="11.99"/>
    <n v="467"/>
    <s v="Action"/>
    <n v="1"/>
    <n v="3"/>
    <b v="1"/>
    <n v="350"/>
    <n v="134"/>
    <x v="5"/>
    <x v="1"/>
    <s v="English"/>
    <x v="6"/>
    <n v="3.9"/>
    <x v="0"/>
    <s v="Active"/>
    <n v="3037"/>
    <s v="Smartphone"/>
    <s v="25-34"/>
    <s v="Afternoon"/>
    <s v="11"/>
    <s v="2024"/>
    <s v="26"/>
    <s v="26"/>
    <s v="26/11/2024"/>
    <d v="2025-05-15T00:00:00"/>
    <x v="29"/>
  </r>
  <r>
    <n v="7667"/>
    <s v="Katrina"/>
    <x v="231"/>
    <s v="12/17/2024"/>
    <n v="15.99"/>
    <n v="443"/>
    <s v="Romance"/>
    <n v="1"/>
    <n v="3"/>
    <b v="0"/>
    <n v="326"/>
    <n v="59"/>
    <x v="5"/>
    <x v="0"/>
    <s v="Hindi"/>
    <x v="10"/>
    <n v="3.9"/>
    <x v="0"/>
    <s v="Active"/>
    <n v="3712"/>
    <s v="Desktop"/>
    <s v="35-44"/>
    <s v="Late Night"/>
    <s v="12"/>
    <s v="2024"/>
    <s v="17"/>
    <s v="17"/>
    <s v="17/12/2024"/>
    <d v="2025-05-15T00:00:00"/>
    <x v="6"/>
  </r>
  <r>
    <n v="4912"/>
    <s v="Andrea"/>
    <x v="480"/>
    <s v="12/1/2024"/>
    <n v="15.99"/>
    <n v="214"/>
    <s v="Sci-Fi"/>
    <n v="1"/>
    <n v="3"/>
    <b v="0"/>
    <n v="61"/>
    <n v="148"/>
    <x v="2"/>
    <x v="3"/>
    <s v="German"/>
    <x v="49"/>
    <n v="4.0999999999999996"/>
    <x v="1"/>
    <s v="Active"/>
    <n v="2029"/>
    <s v="Smartphone"/>
    <s v="45-54"/>
    <s v="Late Night"/>
    <s v="12"/>
    <s v="2024"/>
    <s v="1/"/>
    <s v="1"/>
    <s v="01/12/2024"/>
    <d v="2025-05-15T00:00:00"/>
    <x v="15"/>
  </r>
  <r>
    <n v="7975"/>
    <s v="Suzanne"/>
    <x v="113"/>
    <s v="11/22/2024"/>
    <n v="15.99"/>
    <n v="437"/>
    <s v="Horror"/>
    <n v="2"/>
    <n v="2"/>
    <b v="1"/>
    <n v="328"/>
    <n v="170"/>
    <x v="6"/>
    <x v="1"/>
    <s v="English"/>
    <x v="14"/>
    <n v="3.6"/>
    <x v="0"/>
    <s v="Active"/>
    <n v="2406"/>
    <s v="Smart TV"/>
    <s v="25-34"/>
    <s v="Late Night"/>
    <s v="11"/>
    <s v="2024"/>
    <s v="22"/>
    <s v="22"/>
    <s v="22/11/2024"/>
    <d v="2025-05-15T00:00:00"/>
    <x v="7"/>
  </r>
  <r>
    <n v="6804"/>
    <s v="Benjamin"/>
    <x v="481"/>
    <s v="12/10/2024"/>
    <n v="15.99"/>
    <n v="419"/>
    <s v="Drama"/>
    <n v="2"/>
    <n v="1"/>
    <b v="0"/>
    <n v="591"/>
    <n v="166"/>
    <x v="4"/>
    <x v="0"/>
    <s v="German"/>
    <x v="8"/>
    <n v="3.5"/>
    <x v="1"/>
    <s v="Active"/>
    <n v="3264"/>
    <s v="Desktop"/>
    <s v="55+"/>
    <s v="Late Night"/>
    <s v="12"/>
    <s v="2024"/>
    <s v="10"/>
    <s v="10"/>
    <s v="10/12/2024"/>
    <d v="2025-05-15T00:00:00"/>
    <x v="5"/>
  </r>
  <r>
    <n v="3877"/>
    <s v="Shannon"/>
    <x v="393"/>
    <s v="11/24/2024"/>
    <n v="11.99"/>
    <n v="129"/>
    <s v="Action"/>
    <n v="2"/>
    <n v="5"/>
    <b v="0"/>
    <n v="527"/>
    <n v="153"/>
    <x v="4"/>
    <x v="0"/>
    <s v="German"/>
    <x v="13"/>
    <n v="4.5999999999999996"/>
    <x v="0"/>
    <s v="Active"/>
    <n v="1135"/>
    <s v="Tablet"/>
    <s v="25-34"/>
    <s v="Late Night"/>
    <s v="11"/>
    <s v="2024"/>
    <s v="24"/>
    <s v="24"/>
    <s v="24/11/2024"/>
    <d v="2025-05-15T00:00:00"/>
    <x v="24"/>
  </r>
  <r>
    <n v="8768"/>
    <s v="Stephen"/>
    <x v="482"/>
    <s v="12/1/2024"/>
    <n v="15.99"/>
    <n v="75"/>
    <s v="Sci-Fi"/>
    <n v="5"/>
    <n v="1"/>
    <b v="1"/>
    <n v="115"/>
    <n v="122"/>
    <x v="4"/>
    <x v="1"/>
    <s v="Hindi"/>
    <x v="89"/>
    <n v="3.5"/>
    <x v="0"/>
    <s v="Active"/>
    <n v="3761"/>
    <s v="Tablet"/>
    <s v="25-34"/>
    <s v="Evening"/>
    <s v="12"/>
    <s v="2024"/>
    <s v="1/"/>
    <s v="1"/>
    <s v="01/12/2024"/>
    <d v="2025-05-15T00:00:00"/>
    <x v="15"/>
  </r>
  <r>
    <n v="1420"/>
    <s v="Courtney"/>
    <x v="34"/>
    <s v="12/5/2024"/>
    <n v="7.99"/>
    <n v="346"/>
    <s v="Documentary"/>
    <n v="5"/>
    <n v="5"/>
    <b v="1"/>
    <n v="732"/>
    <n v="144"/>
    <x v="6"/>
    <x v="0"/>
    <s v="French"/>
    <x v="59"/>
    <n v="4.9000000000000004"/>
    <x v="0"/>
    <s v="Active"/>
    <n v="3633"/>
    <s v="Tablet"/>
    <s v="55+"/>
    <s v="Late Night"/>
    <s v="12"/>
    <s v="2024"/>
    <s v="5/"/>
    <s v="5"/>
    <s v="05/12/2024"/>
    <d v="2025-05-15T00:00:00"/>
    <x v="21"/>
  </r>
  <r>
    <n v="2306"/>
    <s v="Daniel"/>
    <x v="483"/>
    <s v="12/1/2024"/>
    <n v="11.99"/>
    <n v="480"/>
    <s v="Horror"/>
    <n v="4"/>
    <n v="6"/>
    <b v="1"/>
    <n v="509"/>
    <n v="12"/>
    <x v="1"/>
    <x v="2"/>
    <s v="English"/>
    <x v="80"/>
    <n v="3.1"/>
    <x v="0"/>
    <s v="Active"/>
    <n v="3308"/>
    <s v="Smartphone"/>
    <s v="25-34"/>
    <s v="Evening"/>
    <s v="12"/>
    <s v="2024"/>
    <s v="1/"/>
    <s v="1"/>
    <s v="01/12/2024"/>
    <d v="2025-05-15T00:00:00"/>
    <x v="15"/>
  </r>
  <r>
    <n v="2079"/>
    <s v="Janet"/>
    <x v="484"/>
    <s v="12/2/2024"/>
    <n v="11.99"/>
    <n v="188"/>
    <s v="Horror"/>
    <n v="2"/>
    <n v="2"/>
    <b v="1"/>
    <n v="655"/>
    <n v="16"/>
    <x v="0"/>
    <x v="0"/>
    <s v="English"/>
    <x v="16"/>
    <n v="3.3"/>
    <x v="1"/>
    <s v="Active"/>
    <n v="1311"/>
    <s v="Laptop"/>
    <s v="35-44"/>
    <s v="Late Night"/>
    <s v="12"/>
    <s v="2024"/>
    <s v="2/"/>
    <s v="2"/>
    <s v="02/12/2024"/>
    <d v="2025-05-15T00:00:00"/>
    <x v="3"/>
  </r>
  <r>
    <n v="3554"/>
    <s v="Phyllis"/>
    <x v="391"/>
    <s v="12/4/2024"/>
    <n v="7.99"/>
    <n v="420"/>
    <s v="Drama"/>
    <n v="4"/>
    <n v="1"/>
    <b v="0"/>
    <n v="399"/>
    <n v="45"/>
    <x v="0"/>
    <x v="1"/>
    <s v="French"/>
    <x v="64"/>
    <n v="4"/>
    <x v="0"/>
    <s v="Active"/>
    <n v="4333"/>
    <s v="Desktop"/>
    <s v="25-34"/>
    <s v="Morning"/>
    <s v="12"/>
    <s v="2024"/>
    <s v="4/"/>
    <s v="4"/>
    <s v="04/12/2024"/>
    <d v="2025-05-15T00:00:00"/>
    <x v="22"/>
  </r>
  <r>
    <n v="7616"/>
    <s v="Amanda"/>
    <x v="149"/>
    <s v="12/11/2024"/>
    <n v="15.99"/>
    <n v="204"/>
    <s v="Horror"/>
    <n v="3"/>
    <n v="5"/>
    <b v="0"/>
    <n v="597"/>
    <n v="118"/>
    <x v="5"/>
    <x v="1"/>
    <s v="English"/>
    <x v="22"/>
    <n v="3.1"/>
    <x v="1"/>
    <s v="Active"/>
    <n v="4575"/>
    <s v="Smartphone"/>
    <s v="35-44"/>
    <s v="Evening"/>
    <s v="12"/>
    <s v="2024"/>
    <s v="11"/>
    <s v="11"/>
    <s v="11/12/2024"/>
    <d v="2025-05-15T00:00:00"/>
    <x v="11"/>
  </r>
  <r>
    <n v="5650"/>
    <s v="Timothy"/>
    <x v="485"/>
    <s v="12/8/2024"/>
    <n v="15.99"/>
    <n v="355"/>
    <s v="Horror"/>
    <n v="1"/>
    <n v="1"/>
    <b v="1"/>
    <n v="358"/>
    <n v="173"/>
    <x v="1"/>
    <x v="3"/>
    <s v="Hindi"/>
    <x v="22"/>
    <n v="4.8"/>
    <x v="0"/>
    <s v="Active"/>
    <n v="2448"/>
    <s v="Desktop"/>
    <s v="18-24"/>
    <s v="Afternoon"/>
    <s v="12"/>
    <s v="2024"/>
    <s v="8/"/>
    <s v="8"/>
    <s v="08/12/2024"/>
    <d v="2025-05-15T00:00:00"/>
    <x v="23"/>
  </r>
  <r>
    <n v="9385"/>
    <s v="Lynn"/>
    <x v="486"/>
    <s v="12/3/2024"/>
    <n v="7.99"/>
    <n v="200"/>
    <s v="Drama"/>
    <n v="3"/>
    <n v="2"/>
    <b v="0"/>
    <n v="453"/>
    <n v="172"/>
    <x v="1"/>
    <x v="0"/>
    <s v="English"/>
    <x v="6"/>
    <n v="4.4000000000000004"/>
    <x v="1"/>
    <s v="Active"/>
    <n v="1072"/>
    <s v="Tablet"/>
    <s v="55+"/>
    <s v="Morning"/>
    <s v="12"/>
    <s v="2024"/>
    <s v="3/"/>
    <s v="3"/>
    <s v="03/12/2024"/>
    <d v="2025-05-15T00:00:00"/>
    <x v="25"/>
  </r>
  <r>
    <n v="2482"/>
    <s v="Courtney"/>
    <x v="47"/>
    <s v="11/29/2024"/>
    <n v="7.99"/>
    <n v="178"/>
    <s v="Action"/>
    <n v="2"/>
    <n v="2"/>
    <b v="1"/>
    <n v="378"/>
    <n v="117"/>
    <x v="3"/>
    <x v="2"/>
    <s v="Hindi"/>
    <x v="40"/>
    <n v="4.8"/>
    <x v="1"/>
    <s v="Active"/>
    <n v="1784"/>
    <s v="Desktop"/>
    <s v="45-54"/>
    <s v="Evening"/>
    <s v="11"/>
    <s v="2024"/>
    <s v="29"/>
    <s v="29"/>
    <s v="29/11/2024"/>
    <d v="2025-05-15T00:00:00"/>
    <x v="26"/>
  </r>
  <r>
    <n v="9017"/>
    <s v="Reginald"/>
    <x v="469"/>
    <s v="12/11/2024"/>
    <n v="11.99"/>
    <n v="337"/>
    <s v="Documentary"/>
    <n v="2"/>
    <n v="2"/>
    <b v="1"/>
    <n v="750"/>
    <n v="146"/>
    <x v="3"/>
    <x v="2"/>
    <s v="English"/>
    <x v="90"/>
    <n v="4.0999999999999996"/>
    <x v="1"/>
    <s v="Active"/>
    <n v="3787"/>
    <s v="Desktop"/>
    <s v="35-44"/>
    <s v="Late Night"/>
    <s v="12"/>
    <s v="2024"/>
    <s v="11"/>
    <s v="11"/>
    <s v="11/12/2024"/>
    <d v="2025-05-15T00:00:00"/>
    <x v="11"/>
  </r>
  <r>
    <n v="7001"/>
    <s v="Lori"/>
    <x v="250"/>
    <s v="11/30/2024"/>
    <n v="11.99"/>
    <n v="24"/>
    <s v="Drama"/>
    <n v="4"/>
    <n v="4"/>
    <b v="0"/>
    <n v="30"/>
    <n v="20"/>
    <x v="2"/>
    <x v="3"/>
    <s v="Hindi"/>
    <x v="25"/>
    <n v="3.9"/>
    <x v="0"/>
    <s v="Active"/>
    <n v="4477"/>
    <s v="Laptop"/>
    <s v="18-24"/>
    <s v="Afternoon"/>
    <s v="11"/>
    <s v="2024"/>
    <s v="30"/>
    <s v="30"/>
    <s v="30/11/2024"/>
    <d v="2025-05-15T00:00:00"/>
    <x v="10"/>
  </r>
  <r>
    <n v="2942"/>
    <s v="Jaclyn"/>
    <x v="227"/>
    <s v="11/30/2024"/>
    <n v="11.99"/>
    <n v="167"/>
    <s v="Sci-Fi"/>
    <n v="5"/>
    <n v="5"/>
    <b v="0"/>
    <n v="127"/>
    <n v="138"/>
    <x v="2"/>
    <x v="2"/>
    <s v="Mandarin"/>
    <x v="29"/>
    <n v="4.7"/>
    <x v="1"/>
    <s v="Active"/>
    <n v="711"/>
    <s v="Smart TV"/>
    <s v="35-44"/>
    <s v="Evening"/>
    <s v="11"/>
    <s v="2024"/>
    <s v="30"/>
    <s v="30"/>
    <s v="30/11/2024"/>
    <d v="2025-05-15T00:00:00"/>
    <x v="10"/>
  </r>
  <r>
    <n v="8833"/>
    <s v="Cheryl"/>
    <x v="390"/>
    <s v="12/11/2024"/>
    <n v="7.99"/>
    <n v="289"/>
    <s v="Drama"/>
    <n v="5"/>
    <n v="2"/>
    <b v="0"/>
    <n v="216"/>
    <n v="162"/>
    <x v="6"/>
    <x v="0"/>
    <s v="Hindi"/>
    <x v="33"/>
    <n v="3.7"/>
    <x v="1"/>
    <s v="Active"/>
    <n v="3711"/>
    <s v="Smart TV"/>
    <s v="55+"/>
    <s v="Late Night"/>
    <s v="12"/>
    <s v="2024"/>
    <s v="11"/>
    <s v="11"/>
    <s v="11/12/2024"/>
    <d v="2025-05-15T00:00:00"/>
    <x v="11"/>
  </r>
  <r>
    <n v="8079"/>
    <s v="Jennifer"/>
    <x v="406"/>
    <s v="12/13/2024"/>
    <n v="7.99"/>
    <n v="450"/>
    <s v="Action"/>
    <n v="1"/>
    <n v="2"/>
    <b v="1"/>
    <n v="12"/>
    <n v="133"/>
    <x v="1"/>
    <x v="1"/>
    <s v="Hindi"/>
    <x v="90"/>
    <n v="3.4"/>
    <x v="0"/>
    <s v="Active"/>
    <n v="2534"/>
    <s v="Tablet"/>
    <s v="35-44"/>
    <s v="Afternoon"/>
    <s v="12"/>
    <s v="2024"/>
    <s v="13"/>
    <s v="13"/>
    <s v="13/12/2024"/>
    <d v="2025-05-15T00:00:00"/>
    <x v="0"/>
  </r>
  <r>
    <n v="3797"/>
    <s v="Jennifer"/>
    <x v="358"/>
    <s v="12/17/2024"/>
    <n v="11.99"/>
    <n v="165"/>
    <s v="Sci-Fi"/>
    <n v="5"/>
    <n v="5"/>
    <b v="0"/>
    <n v="421"/>
    <n v="3"/>
    <x v="0"/>
    <x v="3"/>
    <s v="English"/>
    <x v="41"/>
    <n v="4.5"/>
    <x v="1"/>
    <s v="Active"/>
    <n v="2624"/>
    <s v="Desktop"/>
    <s v="55+"/>
    <s v="Evening"/>
    <s v="12"/>
    <s v="2024"/>
    <s v="17"/>
    <s v="17"/>
    <s v="17/12/2024"/>
    <d v="2025-05-15T00:00:00"/>
    <x v="6"/>
  </r>
  <r>
    <n v="7268"/>
    <s v="Deborah"/>
    <x v="326"/>
    <s v="12/17/2024"/>
    <n v="15.99"/>
    <n v="391"/>
    <s v="Action"/>
    <n v="2"/>
    <n v="2"/>
    <b v="0"/>
    <n v="988"/>
    <n v="82"/>
    <x v="0"/>
    <x v="0"/>
    <s v="German"/>
    <x v="59"/>
    <n v="3"/>
    <x v="1"/>
    <s v="Active"/>
    <n v="3617"/>
    <s v="Smart TV"/>
    <s v="18-24"/>
    <s v="Morning"/>
    <s v="12"/>
    <s v="2024"/>
    <s v="17"/>
    <s v="17"/>
    <s v="17/12/2024"/>
    <d v="2025-05-15T00:00:00"/>
    <x v="6"/>
  </r>
  <r>
    <n v="9803"/>
    <s v="Tina"/>
    <x v="469"/>
    <s v="11/23/2024"/>
    <n v="11.99"/>
    <n v="318"/>
    <s v="Drama"/>
    <n v="2"/>
    <n v="1"/>
    <b v="0"/>
    <n v="376"/>
    <n v="44"/>
    <x v="0"/>
    <x v="3"/>
    <s v="Mandarin"/>
    <x v="19"/>
    <n v="3.9"/>
    <x v="0"/>
    <s v="Active"/>
    <n v="3078"/>
    <s v="Tablet"/>
    <s v="25-34"/>
    <s v="Morning"/>
    <s v="11"/>
    <s v="2024"/>
    <s v="23"/>
    <s v="23"/>
    <s v="23/11/2024"/>
    <d v="2025-05-15T00:00:00"/>
    <x v="16"/>
  </r>
  <r>
    <n v="2165"/>
    <s v="Allison"/>
    <x v="340"/>
    <s v="11/29/2024"/>
    <n v="15.99"/>
    <n v="157"/>
    <s v="Documentary"/>
    <n v="2"/>
    <n v="2"/>
    <b v="0"/>
    <n v="542"/>
    <n v="80"/>
    <x v="4"/>
    <x v="0"/>
    <s v="English"/>
    <x v="56"/>
    <n v="4.2"/>
    <x v="0"/>
    <s v="Active"/>
    <n v="164"/>
    <s v="Smart TV"/>
    <s v="35-44"/>
    <s v="Evening"/>
    <s v="11"/>
    <s v="2024"/>
    <s v="29"/>
    <s v="29"/>
    <s v="29/11/2024"/>
    <d v="2025-05-15T00:00:00"/>
    <x v="26"/>
  </r>
  <r>
    <n v="1528"/>
    <s v="Sara"/>
    <x v="487"/>
    <s v="11/19/2024"/>
    <n v="11.99"/>
    <n v="25"/>
    <s v="Drama"/>
    <n v="3"/>
    <n v="5"/>
    <b v="1"/>
    <n v="232"/>
    <n v="196"/>
    <x v="2"/>
    <x v="1"/>
    <s v="Spanish"/>
    <x v="60"/>
    <n v="3.2"/>
    <x v="0"/>
    <s v="Active"/>
    <n v="2805"/>
    <s v="Smart TV"/>
    <s v="18-24"/>
    <s v="Morning"/>
    <s v="11"/>
    <s v="2024"/>
    <s v="19"/>
    <s v="19"/>
    <s v="19/11/2024"/>
    <d v="2025-05-15T00:00:00"/>
    <x v="4"/>
  </r>
  <r>
    <n v="5978"/>
    <s v="Joel"/>
    <x v="278"/>
    <s v="12/9/2024"/>
    <n v="11.99"/>
    <n v="112"/>
    <s v="Drama"/>
    <n v="3"/>
    <n v="4"/>
    <b v="1"/>
    <n v="505"/>
    <n v="118"/>
    <x v="2"/>
    <x v="0"/>
    <s v="English"/>
    <x v="74"/>
    <n v="3.9"/>
    <x v="0"/>
    <s v="Active"/>
    <n v="3848"/>
    <s v="Desktop"/>
    <s v="25-34"/>
    <s v="Afternoon"/>
    <s v="12"/>
    <s v="2024"/>
    <s v="9/"/>
    <s v="9"/>
    <s v="09/12/2024"/>
    <d v="2025-05-15T00:00:00"/>
    <x v="28"/>
  </r>
  <r>
    <n v="5967"/>
    <s v="Diana"/>
    <x v="130"/>
    <s v="12/14/2024"/>
    <n v="11.99"/>
    <n v="479"/>
    <s v="Action"/>
    <n v="2"/>
    <n v="5"/>
    <b v="0"/>
    <n v="394"/>
    <n v="35"/>
    <x v="4"/>
    <x v="3"/>
    <s v="Mandarin"/>
    <x v="67"/>
    <n v="3.7"/>
    <x v="0"/>
    <s v="Active"/>
    <n v="836"/>
    <s v="Desktop"/>
    <s v="25-34"/>
    <s v="Late Night"/>
    <s v="12"/>
    <s v="2024"/>
    <s v="14"/>
    <s v="14"/>
    <s v="14/12/2024"/>
    <d v="2025-05-15T00:00:00"/>
    <x v="2"/>
  </r>
  <r>
    <n v="4254"/>
    <s v="James"/>
    <x v="68"/>
    <s v="12/18/2024"/>
    <n v="11.99"/>
    <n v="233"/>
    <s v="Romance"/>
    <n v="1"/>
    <n v="2"/>
    <b v="1"/>
    <n v="769"/>
    <n v="132"/>
    <x v="3"/>
    <x v="0"/>
    <s v="Hindi"/>
    <x v="45"/>
    <n v="4.3"/>
    <x v="1"/>
    <s v="Active"/>
    <n v="2761"/>
    <s v="Laptop"/>
    <s v="18-24"/>
    <s v="Morning"/>
    <s v="12"/>
    <s v="2024"/>
    <s v="18"/>
    <s v="18"/>
    <s v="18/12/2024"/>
    <d v="2025-05-15T00:00:00"/>
    <x v="13"/>
  </r>
  <r>
    <n v="2186"/>
    <s v="Jeffrey"/>
    <x v="488"/>
    <s v="12/18/2024"/>
    <n v="7.99"/>
    <n v="44"/>
    <s v="Drama"/>
    <n v="4"/>
    <n v="4"/>
    <b v="0"/>
    <n v="89"/>
    <n v="90"/>
    <x v="3"/>
    <x v="1"/>
    <s v="French"/>
    <x v="60"/>
    <n v="5"/>
    <x v="1"/>
    <s v="Active"/>
    <n v="4633"/>
    <s v="Tablet"/>
    <s v="35-44"/>
    <s v="Late Night"/>
    <s v="12"/>
    <s v="2024"/>
    <s v="18"/>
    <s v="18"/>
    <s v="18/12/2024"/>
    <d v="2025-05-15T00:00:00"/>
    <x v="13"/>
  </r>
  <r>
    <n v="7644"/>
    <s v="Christian"/>
    <x v="197"/>
    <s v="12/15/2024"/>
    <n v="15.99"/>
    <n v="456"/>
    <s v="Action"/>
    <n v="2"/>
    <n v="3"/>
    <b v="1"/>
    <n v="240"/>
    <n v="83"/>
    <x v="1"/>
    <x v="2"/>
    <s v="Hindi"/>
    <x v="24"/>
    <n v="4"/>
    <x v="0"/>
    <s v="Active"/>
    <n v="4260"/>
    <s v="Smart TV"/>
    <s v="18-24"/>
    <s v="Late Night"/>
    <s v="12"/>
    <s v="2024"/>
    <s v="15"/>
    <s v="15"/>
    <s v="15/12/2024"/>
    <d v="2025-05-15T00:00:00"/>
    <x v="1"/>
  </r>
  <r>
    <n v="5897"/>
    <s v="Hunter"/>
    <x v="489"/>
    <s v="12/6/2024"/>
    <n v="7.99"/>
    <n v="486"/>
    <s v="Drama"/>
    <n v="3"/>
    <n v="2"/>
    <b v="0"/>
    <n v="181"/>
    <n v="15"/>
    <x v="5"/>
    <x v="2"/>
    <s v="German"/>
    <x v="13"/>
    <n v="4.2"/>
    <x v="0"/>
    <s v="Active"/>
    <n v="447"/>
    <s v="Tablet"/>
    <s v="18-24"/>
    <s v="Morning"/>
    <s v="12"/>
    <s v="2024"/>
    <s v="6/"/>
    <s v="6"/>
    <s v="06/12/2024"/>
    <d v="2025-05-15T00:00:00"/>
    <x v="27"/>
  </r>
  <r>
    <n v="7465"/>
    <s v="Shane"/>
    <x v="490"/>
    <s v="12/1/2024"/>
    <n v="11.99"/>
    <n v="308"/>
    <s v="Action"/>
    <n v="4"/>
    <n v="3"/>
    <b v="1"/>
    <n v="284"/>
    <n v="81"/>
    <x v="4"/>
    <x v="2"/>
    <s v="Spanish"/>
    <x v="92"/>
    <n v="3.7"/>
    <x v="1"/>
    <s v="Active"/>
    <n v="1298"/>
    <s v="Tablet"/>
    <s v="18-24"/>
    <s v="Afternoon"/>
    <s v="12"/>
    <s v="2024"/>
    <s v="1/"/>
    <s v="1"/>
    <s v="01/12/2024"/>
    <d v="2025-05-15T00:00:00"/>
    <x v="15"/>
  </r>
  <r>
    <n v="3724"/>
    <s v="Brittany"/>
    <x v="491"/>
    <s v="12/2/2024"/>
    <n v="7.99"/>
    <n v="161"/>
    <s v="Romance"/>
    <n v="3"/>
    <n v="5"/>
    <b v="0"/>
    <n v="698"/>
    <n v="77"/>
    <x v="1"/>
    <x v="0"/>
    <s v="Spanish"/>
    <x v="7"/>
    <n v="3.7"/>
    <x v="0"/>
    <s v="Active"/>
    <n v="3445"/>
    <s v="Laptop"/>
    <s v="45-54"/>
    <s v="Afternoon"/>
    <s v="12"/>
    <s v="2024"/>
    <s v="2/"/>
    <s v="2"/>
    <s v="02/12/2024"/>
    <d v="2025-05-15T00:00:00"/>
    <x v="3"/>
  </r>
  <r>
    <n v="2914"/>
    <s v="Erica"/>
    <x v="406"/>
    <s v="12/14/2024"/>
    <n v="15.99"/>
    <n v="316"/>
    <s v="Comedy"/>
    <n v="3"/>
    <n v="1"/>
    <b v="0"/>
    <n v="734"/>
    <n v="21"/>
    <x v="1"/>
    <x v="2"/>
    <s v="Hindi"/>
    <x v="15"/>
    <n v="4.5999999999999996"/>
    <x v="0"/>
    <s v="Active"/>
    <n v="3039"/>
    <s v="Smart TV"/>
    <s v="55+"/>
    <s v="Late Night"/>
    <s v="12"/>
    <s v="2024"/>
    <s v="14"/>
    <s v="14"/>
    <s v="14/12/2024"/>
    <d v="2025-05-15T00:00:00"/>
    <x v="2"/>
  </r>
  <r>
    <n v="4110"/>
    <s v="Justin"/>
    <x v="492"/>
    <s v="11/26/2024"/>
    <n v="11.99"/>
    <n v="133"/>
    <s v="Drama"/>
    <n v="5"/>
    <n v="4"/>
    <b v="0"/>
    <n v="951"/>
    <n v="86"/>
    <x v="2"/>
    <x v="0"/>
    <s v="German"/>
    <x v="51"/>
    <n v="4.4000000000000004"/>
    <x v="0"/>
    <s v="Active"/>
    <n v="3815"/>
    <s v="Smart TV"/>
    <s v="45-54"/>
    <s v="Evening"/>
    <s v="11"/>
    <s v="2024"/>
    <s v="26"/>
    <s v="26"/>
    <s v="26/11/2024"/>
    <d v="2025-05-15T00:00:00"/>
    <x v="29"/>
  </r>
  <r>
    <n v="6944"/>
    <s v="Sarah"/>
    <x v="493"/>
    <s v="11/30/2024"/>
    <n v="15.99"/>
    <n v="270"/>
    <s v="Comedy"/>
    <n v="3"/>
    <n v="6"/>
    <b v="0"/>
    <n v="271"/>
    <n v="5"/>
    <x v="2"/>
    <x v="2"/>
    <s v="Spanish"/>
    <x v="81"/>
    <n v="3.5"/>
    <x v="0"/>
    <s v="Active"/>
    <n v="1135"/>
    <s v="Laptop"/>
    <s v="18-24"/>
    <s v="Late Night"/>
    <s v="11"/>
    <s v="2024"/>
    <s v="30"/>
    <s v="30"/>
    <s v="30/11/2024"/>
    <d v="2025-05-15T00:00:00"/>
    <x v="10"/>
  </r>
  <r>
    <n v="3639"/>
    <s v="Lindsay"/>
    <x v="247"/>
    <s v="11/22/2024"/>
    <n v="11.99"/>
    <n v="85"/>
    <s v="Horror"/>
    <n v="3"/>
    <n v="1"/>
    <b v="1"/>
    <n v="851"/>
    <n v="48"/>
    <x v="0"/>
    <x v="3"/>
    <s v="French"/>
    <x v="30"/>
    <n v="4.5999999999999996"/>
    <x v="0"/>
    <s v="Active"/>
    <n v="2706"/>
    <s v="Tablet"/>
    <s v="35-44"/>
    <s v="Evening"/>
    <s v="11"/>
    <s v="2024"/>
    <s v="22"/>
    <s v="22"/>
    <s v="22/11/2024"/>
    <d v="2025-05-15T00:00:00"/>
    <x v="7"/>
  </r>
  <r>
    <n v="8416"/>
    <s v="Rachel"/>
    <x v="494"/>
    <s v="11/29/2024"/>
    <n v="11.99"/>
    <n v="65"/>
    <s v="Drama"/>
    <n v="2"/>
    <n v="3"/>
    <b v="1"/>
    <n v="302"/>
    <n v="6"/>
    <x v="2"/>
    <x v="0"/>
    <s v="Hindi"/>
    <x v="74"/>
    <n v="3.5"/>
    <x v="1"/>
    <s v="Active"/>
    <n v="3828"/>
    <s v="Tablet"/>
    <s v="18-24"/>
    <s v="Evening"/>
    <s v="11"/>
    <s v="2024"/>
    <s v="29"/>
    <s v="29"/>
    <s v="29/11/2024"/>
    <d v="2025-05-15T00:00:00"/>
    <x v="26"/>
  </r>
  <r>
    <n v="7753"/>
    <s v="David"/>
    <x v="438"/>
    <s v="12/13/2024"/>
    <n v="7.99"/>
    <n v="393"/>
    <s v="Drama"/>
    <n v="3"/>
    <n v="3"/>
    <b v="0"/>
    <n v="829"/>
    <n v="117"/>
    <x v="0"/>
    <x v="2"/>
    <s v="Hindi"/>
    <x v="15"/>
    <n v="4.9000000000000004"/>
    <x v="1"/>
    <s v="Active"/>
    <n v="4409"/>
    <s v="Smart TV"/>
    <s v="35-44"/>
    <s v="Afternoon"/>
    <s v="12"/>
    <s v="2024"/>
    <s v="13"/>
    <s v="13"/>
    <s v="13/12/2024"/>
    <d v="2025-05-15T00:00:00"/>
    <x v="0"/>
  </r>
  <r>
    <n v="9528"/>
    <s v="Breanna"/>
    <x v="474"/>
    <s v="12/12/2024"/>
    <n v="11.99"/>
    <n v="181"/>
    <s v="Action"/>
    <n v="5"/>
    <n v="5"/>
    <b v="0"/>
    <n v="860"/>
    <n v="148"/>
    <x v="0"/>
    <x v="1"/>
    <s v="Mandarin"/>
    <x v="20"/>
    <n v="4.3"/>
    <x v="1"/>
    <s v="Active"/>
    <n v="433"/>
    <s v="Tablet"/>
    <s v="18-24"/>
    <s v="Afternoon"/>
    <s v="12"/>
    <s v="2024"/>
    <s v="12"/>
    <s v="12"/>
    <s v="12/12/2024"/>
    <d v="2025-05-15T00:00:00"/>
    <x v="20"/>
  </r>
  <r>
    <n v="2960"/>
    <s v="James"/>
    <x v="495"/>
    <s v="12/9/2024"/>
    <n v="11.99"/>
    <n v="416"/>
    <s v="Sci-Fi"/>
    <n v="5"/>
    <n v="4"/>
    <b v="1"/>
    <n v="964"/>
    <n v="187"/>
    <x v="0"/>
    <x v="3"/>
    <s v="French"/>
    <x v="65"/>
    <n v="3.2"/>
    <x v="0"/>
    <s v="Active"/>
    <n v="2554"/>
    <s v="Smart TV"/>
    <s v="35-44"/>
    <s v="Late Night"/>
    <s v="12"/>
    <s v="2024"/>
    <s v="9/"/>
    <s v="9"/>
    <s v="09/12/2024"/>
    <d v="2025-05-15T00:00:00"/>
    <x v="28"/>
  </r>
  <r>
    <n v="1090"/>
    <s v="Hector"/>
    <x v="257"/>
    <s v="11/29/2024"/>
    <n v="15.99"/>
    <n v="243"/>
    <s v="Sci-Fi"/>
    <n v="3"/>
    <n v="2"/>
    <b v="0"/>
    <n v="40"/>
    <n v="52"/>
    <x v="1"/>
    <x v="3"/>
    <s v="English"/>
    <x v="69"/>
    <n v="4"/>
    <x v="1"/>
    <s v="Active"/>
    <n v="1348"/>
    <s v="Desktop"/>
    <s v="25-34"/>
    <s v="Morning"/>
    <s v="11"/>
    <s v="2024"/>
    <s v="29"/>
    <s v="29"/>
    <s v="29/11/2024"/>
    <d v="2025-05-15T00:00:00"/>
    <x v="26"/>
  </r>
  <r>
    <n v="2410"/>
    <s v="Jennifer"/>
    <x v="375"/>
    <s v="12/8/2024"/>
    <n v="11.99"/>
    <n v="381"/>
    <s v="Romance"/>
    <n v="2"/>
    <n v="3"/>
    <b v="1"/>
    <n v="568"/>
    <n v="62"/>
    <x v="5"/>
    <x v="1"/>
    <s v="Mandarin"/>
    <x v="16"/>
    <n v="4.8"/>
    <x v="0"/>
    <s v="Active"/>
    <n v="1375"/>
    <s v="Laptop"/>
    <s v="25-34"/>
    <s v="Late Night"/>
    <s v="12"/>
    <s v="2024"/>
    <s v="8/"/>
    <s v="8"/>
    <s v="08/12/2024"/>
    <d v="2025-05-15T00:00:00"/>
    <x v="23"/>
  </r>
  <r>
    <n v="1575"/>
    <s v="James"/>
    <x v="480"/>
    <s v="12/11/2024"/>
    <n v="11.99"/>
    <n v="71"/>
    <s v="Comedy"/>
    <n v="5"/>
    <n v="4"/>
    <b v="1"/>
    <n v="666"/>
    <n v="100"/>
    <x v="4"/>
    <x v="2"/>
    <s v="Mandarin"/>
    <x v="28"/>
    <n v="3.1"/>
    <x v="0"/>
    <s v="Active"/>
    <n v="3630"/>
    <s v="Desktop"/>
    <s v="45-54"/>
    <s v="Late Night"/>
    <s v="12"/>
    <s v="2024"/>
    <s v="11"/>
    <s v="11"/>
    <s v="11/12/2024"/>
    <d v="2025-05-15T00:00:00"/>
    <x v="11"/>
  </r>
  <r>
    <n v="9259"/>
    <s v="Dale"/>
    <x v="496"/>
    <s v="12/7/2024"/>
    <n v="11.99"/>
    <n v="219"/>
    <s v="Horror"/>
    <n v="4"/>
    <n v="1"/>
    <b v="1"/>
    <n v="318"/>
    <n v="37"/>
    <x v="6"/>
    <x v="3"/>
    <s v="Spanish"/>
    <x v="1"/>
    <n v="3.9"/>
    <x v="1"/>
    <s v="Active"/>
    <n v="1457"/>
    <s v="Laptop"/>
    <s v="45-54"/>
    <s v="Late Night"/>
    <s v="12"/>
    <s v="2024"/>
    <s v="7/"/>
    <s v="7"/>
    <s v="07/12/2024"/>
    <d v="2025-05-15T00:00:00"/>
    <x v="19"/>
  </r>
  <r>
    <n v="2170"/>
    <s v="Lisa"/>
    <x v="301"/>
    <s v="12/15/2024"/>
    <n v="15.99"/>
    <n v="335"/>
    <s v="Action"/>
    <n v="2"/>
    <n v="4"/>
    <b v="0"/>
    <n v="609"/>
    <n v="181"/>
    <x v="1"/>
    <x v="0"/>
    <s v="Hindi"/>
    <x v="74"/>
    <n v="4.7"/>
    <x v="1"/>
    <s v="Active"/>
    <n v="3332"/>
    <s v="Laptop"/>
    <s v="18-24"/>
    <s v="Late Night"/>
    <s v="12"/>
    <s v="2024"/>
    <s v="15"/>
    <s v="15"/>
    <s v="15/12/2024"/>
    <d v="2025-05-15T00:00:00"/>
    <x v="1"/>
  </r>
  <r>
    <n v="2237"/>
    <s v="Anthony"/>
    <x v="174"/>
    <s v="12/18/2024"/>
    <n v="7.99"/>
    <n v="435"/>
    <s v="Comedy"/>
    <n v="2"/>
    <n v="1"/>
    <b v="0"/>
    <n v="163"/>
    <n v="69"/>
    <x v="3"/>
    <x v="0"/>
    <s v="German"/>
    <x v="50"/>
    <n v="4.8"/>
    <x v="1"/>
    <s v="Active"/>
    <n v="3815"/>
    <s v="Laptop"/>
    <s v="35-44"/>
    <s v="Afternoon"/>
    <s v="12"/>
    <s v="2024"/>
    <s v="18"/>
    <s v="18"/>
    <s v="18/12/2024"/>
    <d v="2025-05-15T00:00:00"/>
    <x v="13"/>
  </r>
  <r>
    <n v="2697"/>
    <s v="Christine"/>
    <x v="238"/>
    <s v="12/9/2024"/>
    <n v="15.99"/>
    <n v="423"/>
    <s v="Drama"/>
    <n v="4"/>
    <n v="3"/>
    <b v="0"/>
    <n v="648"/>
    <n v="46"/>
    <x v="0"/>
    <x v="1"/>
    <s v="Spanish"/>
    <x v="13"/>
    <n v="4.5"/>
    <x v="0"/>
    <s v="Active"/>
    <n v="3859"/>
    <s v="Smartphone"/>
    <s v="55+"/>
    <s v="Late Night"/>
    <s v="12"/>
    <s v="2024"/>
    <s v="9/"/>
    <s v="9"/>
    <s v="09/12/2024"/>
    <d v="2025-05-15T00:00:00"/>
    <x v="28"/>
  </r>
  <r>
    <n v="4488"/>
    <s v="Stephen"/>
    <x v="464"/>
    <s v="12/5/2024"/>
    <n v="7.99"/>
    <n v="304"/>
    <s v="Romance"/>
    <n v="1"/>
    <n v="3"/>
    <b v="0"/>
    <n v="975"/>
    <n v="10"/>
    <x v="1"/>
    <x v="0"/>
    <s v="English"/>
    <x v="60"/>
    <n v="3.2"/>
    <x v="0"/>
    <s v="Active"/>
    <n v="3923"/>
    <s v="Smart TV"/>
    <s v="25-34"/>
    <s v="Late Night"/>
    <s v="12"/>
    <s v="2024"/>
    <s v="5/"/>
    <s v="5"/>
    <s v="05/12/2024"/>
    <d v="2025-05-15T00:00:00"/>
    <x v="21"/>
  </r>
  <r>
    <n v="5291"/>
    <s v="Marvin"/>
    <x v="350"/>
    <s v="12/17/2024"/>
    <n v="11.99"/>
    <n v="455"/>
    <s v="Drama"/>
    <n v="3"/>
    <n v="6"/>
    <b v="1"/>
    <n v="15"/>
    <n v="36"/>
    <x v="5"/>
    <x v="1"/>
    <s v="English"/>
    <x v="86"/>
    <n v="4.2"/>
    <x v="0"/>
    <s v="Active"/>
    <n v="4486"/>
    <s v="Tablet"/>
    <s v="18-24"/>
    <s v="Afternoon"/>
    <s v="12"/>
    <s v="2024"/>
    <s v="17"/>
    <s v="17"/>
    <s v="17/12/2024"/>
    <d v="2025-05-15T00:00:00"/>
    <x v="6"/>
  </r>
  <r>
    <n v="6287"/>
    <s v="Jasmine"/>
    <x v="497"/>
    <s v="11/30/2024"/>
    <n v="11.99"/>
    <n v="449"/>
    <s v="Documentary"/>
    <n v="1"/>
    <n v="2"/>
    <b v="1"/>
    <n v="268"/>
    <n v="11"/>
    <x v="1"/>
    <x v="1"/>
    <s v="English"/>
    <x v="12"/>
    <n v="5"/>
    <x v="0"/>
    <s v="Active"/>
    <n v="993"/>
    <s v="Desktop"/>
    <s v="25-34"/>
    <s v="Evening"/>
    <s v="11"/>
    <s v="2024"/>
    <s v="30"/>
    <s v="30"/>
    <s v="30/11/2024"/>
    <d v="2025-05-15T00:00:00"/>
    <x v="10"/>
  </r>
  <r>
    <n v="1953"/>
    <s v="Shannon"/>
    <x v="328"/>
    <s v="11/23/2024"/>
    <n v="15.99"/>
    <n v="39"/>
    <s v="Drama"/>
    <n v="3"/>
    <n v="1"/>
    <b v="1"/>
    <n v="791"/>
    <n v="3"/>
    <x v="5"/>
    <x v="2"/>
    <s v="Spanish"/>
    <x v="36"/>
    <n v="3.1"/>
    <x v="1"/>
    <s v="Active"/>
    <n v="631"/>
    <s v="Smart TV"/>
    <s v="25-34"/>
    <s v="Morning"/>
    <s v="11"/>
    <s v="2024"/>
    <s v="23"/>
    <s v="23"/>
    <s v="23/11/2024"/>
    <d v="2025-05-15T00:00:00"/>
    <x v="16"/>
  </r>
  <r>
    <n v="3457"/>
    <s v="Kenneth"/>
    <x v="463"/>
    <s v="11/19/2024"/>
    <n v="15.99"/>
    <n v="139"/>
    <s v="Comedy"/>
    <n v="2"/>
    <n v="1"/>
    <b v="0"/>
    <n v="257"/>
    <n v="173"/>
    <x v="4"/>
    <x v="1"/>
    <s v="English"/>
    <x v="88"/>
    <n v="3.7"/>
    <x v="1"/>
    <s v="Active"/>
    <n v="214"/>
    <s v="Smart TV"/>
    <s v="25-34"/>
    <s v="Late Night"/>
    <s v="11"/>
    <s v="2024"/>
    <s v="19"/>
    <s v="19"/>
    <s v="19/11/2024"/>
    <d v="2025-05-15T00:00:00"/>
    <x v="4"/>
  </r>
  <r>
    <n v="6504"/>
    <s v="Michelle"/>
    <x v="22"/>
    <s v="12/18/2024"/>
    <n v="7.99"/>
    <n v="345"/>
    <s v="Sci-Fi"/>
    <n v="1"/>
    <n v="4"/>
    <b v="0"/>
    <n v="767"/>
    <n v="66"/>
    <x v="1"/>
    <x v="1"/>
    <s v="Mandarin"/>
    <x v="85"/>
    <n v="3.8"/>
    <x v="0"/>
    <s v="Active"/>
    <n v="2327"/>
    <s v="Desktop"/>
    <s v="18-24"/>
    <s v="Late Night"/>
    <s v="12"/>
    <s v="2024"/>
    <s v="18"/>
    <s v="18"/>
    <s v="18/12/2024"/>
    <d v="2025-05-15T00:00:00"/>
    <x v="13"/>
  </r>
  <r>
    <n v="7463"/>
    <s v="Ethan"/>
    <x v="35"/>
    <s v="12/6/2024"/>
    <n v="11.99"/>
    <n v="500"/>
    <s v="Documentary"/>
    <n v="3"/>
    <n v="5"/>
    <b v="1"/>
    <n v="362"/>
    <n v="38"/>
    <x v="6"/>
    <x v="1"/>
    <s v="Hindi"/>
    <x v="90"/>
    <n v="4"/>
    <x v="0"/>
    <s v="Active"/>
    <n v="3679"/>
    <s v="Smart TV"/>
    <s v="55+"/>
    <s v="Evening"/>
    <s v="12"/>
    <s v="2024"/>
    <s v="6/"/>
    <s v="6"/>
    <s v="06/12/2024"/>
    <d v="2025-05-15T00:00:00"/>
    <x v="27"/>
  </r>
  <r>
    <n v="3898"/>
    <s v="Charles"/>
    <x v="498"/>
    <s v="11/28/2024"/>
    <n v="11.99"/>
    <n v="365"/>
    <s v="Comedy"/>
    <n v="5"/>
    <n v="5"/>
    <b v="1"/>
    <n v="779"/>
    <n v="113"/>
    <x v="2"/>
    <x v="0"/>
    <s v="German"/>
    <x v="15"/>
    <n v="4.2"/>
    <x v="0"/>
    <s v="Active"/>
    <n v="2238"/>
    <s v="Smartphone"/>
    <s v="55+"/>
    <s v="Afternoon"/>
    <s v="11"/>
    <s v="2024"/>
    <s v="28"/>
    <s v="28"/>
    <s v="28/11/2024"/>
    <d v="2025-05-15T00:00:00"/>
    <x v="14"/>
  </r>
  <r>
    <n v="8481"/>
    <s v="Stephanie"/>
    <x v="499"/>
    <s v="12/8/2024"/>
    <n v="7.99"/>
    <n v="479"/>
    <s v="Romance"/>
    <n v="4"/>
    <n v="5"/>
    <b v="0"/>
    <n v="159"/>
    <n v="136"/>
    <x v="1"/>
    <x v="3"/>
    <s v="German"/>
    <x v="34"/>
    <n v="4.2"/>
    <x v="1"/>
    <s v="Active"/>
    <n v="3655"/>
    <s v="Smart TV"/>
    <s v="18-24"/>
    <s v="Evening"/>
    <s v="12"/>
    <s v="2024"/>
    <s v="8/"/>
    <s v="8"/>
    <s v="08/12/2024"/>
    <d v="2025-05-15T00:00:00"/>
    <x v="23"/>
  </r>
  <r>
    <n v="7810"/>
    <s v="Robert"/>
    <x v="163"/>
    <s v="12/7/2024"/>
    <n v="7.99"/>
    <n v="63"/>
    <s v="Horror"/>
    <n v="4"/>
    <n v="2"/>
    <b v="1"/>
    <n v="104"/>
    <n v="72"/>
    <x v="6"/>
    <x v="3"/>
    <s v="Mandarin"/>
    <x v="71"/>
    <n v="4.9000000000000004"/>
    <x v="1"/>
    <s v="Active"/>
    <n v="1587"/>
    <s v="Laptop"/>
    <s v="18-24"/>
    <s v="Afternoon"/>
    <s v="12"/>
    <s v="2024"/>
    <s v="7/"/>
    <s v="7"/>
    <s v="07/12/2024"/>
    <d v="2025-05-15T00:00:00"/>
    <x v="19"/>
  </r>
  <r>
    <n v="6534"/>
    <s v="Larry"/>
    <x v="412"/>
    <s v="12/11/2024"/>
    <n v="11.99"/>
    <n v="104"/>
    <s v="Documentary"/>
    <n v="2"/>
    <n v="6"/>
    <b v="0"/>
    <n v="570"/>
    <n v="29"/>
    <x v="2"/>
    <x v="0"/>
    <s v="German"/>
    <x v="2"/>
    <n v="3.9"/>
    <x v="1"/>
    <s v="Active"/>
    <n v="4501"/>
    <s v="Desktop"/>
    <s v="35-44"/>
    <s v="Late Night"/>
    <s v="12"/>
    <s v="2024"/>
    <s v="11"/>
    <s v="11"/>
    <s v="11/12/2024"/>
    <d v="2025-05-15T00:00:00"/>
    <x v="11"/>
  </r>
  <r>
    <n v="6025"/>
    <s v="Andrew"/>
    <x v="381"/>
    <s v="11/25/2024"/>
    <n v="15.99"/>
    <n v="380"/>
    <s v="Horror"/>
    <n v="5"/>
    <n v="5"/>
    <b v="1"/>
    <n v="112"/>
    <n v="149"/>
    <x v="4"/>
    <x v="3"/>
    <s v="Mandarin"/>
    <x v="98"/>
    <n v="3.4"/>
    <x v="1"/>
    <s v="Active"/>
    <n v="1910"/>
    <s v="Tablet"/>
    <s v="45-54"/>
    <s v="Morning"/>
    <s v="11"/>
    <s v="2024"/>
    <s v="25"/>
    <s v="25"/>
    <s v="25/11/2024"/>
    <d v="2025-05-15T00:00:00"/>
    <x v="9"/>
  </r>
  <r>
    <n v="5825"/>
    <s v="Michele"/>
    <x v="419"/>
    <s v="12/13/2024"/>
    <n v="7.99"/>
    <n v="500"/>
    <s v="Drama"/>
    <n v="5"/>
    <n v="4"/>
    <b v="1"/>
    <n v="568"/>
    <n v="151"/>
    <x v="5"/>
    <x v="3"/>
    <s v="French"/>
    <x v="17"/>
    <n v="3.6"/>
    <x v="0"/>
    <s v="Active"/>
    <n v="2731"/>
    <s v="Smartphone"/>
    <s v="45-54"/>
    <s v="Late Night"/>
    <s v="12"/>
    <s v="2024"/>
    <s v="13"/>
    <s v="13"/>
    <s v="13/12/2024"/>
    <d v="2025-05-15T00:00:00"/>
    <x v="0"/>
  </r>
  <r>
    <n v="1185"/>
    <s v="Victor"/>
    <x v="500"/>
    <s v="12/15/2024"/>
    <n v="15.99"/>
    <n v="247"/>
    <s v="Romance"/>
    <n v="2"/>
    <n v="2"/>
    <b v="0"/>
    <n v="943"/>
    <n v="42"/>
    <x v="2"/>
    <x v="0"/>
    <s v="Spanish"/>
    <x v="26"/>
    <n v="3.5"/>
    <x v="1"/>
    <s v="Active"/>
    <n v="4517"/>
    <s v="Smartphone"/>
    <s v="35-44"/>
    <s v="Evening"/>
    <s v="12"/>
    <s v="2024"/>
    <s v="15"/>
    <s v="15"/>
    <s v="15/12/2024"/>
    <d v="2025-05-15T00:00:00"/>
    <x v="1"/>
  </r>
  <r>
    <n v="4392"/>
    <s v="Craig"/>
    <x v="65"/>
    <s v="12/5/2024"/>
    <n v="11.99"/>
    <n v="486"/>
    <s v="Sci-Fi"/>
    <n v="2"/>
    <n v="6"/>
    <b v="0"/>
    <n v="887"/>
    <n v="128"/>
    <x v="0"/>
    <x v="2"/>
    <s v="German"/>
    <x v="76"/>
    <n v="4.4000000000000004"/>
    <x v="0"/>
    <s v="Active"/>
    <n v="1238"/>
    <s v="Laptop"/>
    <s v="35-44"/>
    <s v="Morning"/>
    <s v="12"/>
    <s v="2024"/>
    <s v="5/"/>
    <s v="5"/>
    <s v="05/12/2024"/>
    <d v="2025-05-15T00:00:00"/>
    <x v="21"/>
  </r>
  <r>
    <n v="5785"/>
    <s v="William"/>
    <x v="501"/>
    <s v="11/19/2024"/>
    <n v="7.99"/>
    <n v="220"/>
    <s v="Action"/>
    <n v="2"/>
    <n v="1"/>
    <b v="0"/>
    <n v="998"/>
    <n v="187"/>
    <x v="3"/>
    <x v="1"/>
    <s v="English"/>
    <x v="71"/>
    <n v="4.4000000000000004"/>
    <x v="0"/>
    <s v="Active"/>
    <n v="1786"/>
    <s v="Smart TV"/>
    <s v="55+"/>
    <s v="Morning"/>
    <s v="11"/>
    <s v="2024"/>
    <s v="19"/>
    <s v="19"/>
    <s v="19/11/2024"/>
    <d v="2025-05-15T00:00:00"/>
    <x v="4"/>
  </r>
  <r>
    <n v="4718"/>
    <s v="Stephanie"/>
    <x v="470"/>
    <s v="11/25/2024"/>
    <n v="15.99"/>
    <n v="21"/>
    <s v="Drama"/>
    <n v="5"/>
    <n v="1"/>
    <b v="1"/>
    <n v="484"/>
    <n v="112"/>
    <x v="3"/>
    <x v="2"/>
    <s v="Hindi"/>
    <x v="51"/>
    <n v="3.5"/>
    <x v="1"/>
    <s v="Active"/>
    <n v="1683"/>
    <s v="Tablet"/>
    <s v="55+"/>
    <s v="Morning"/>
    <s v="11"/>
    <s v="2024"/>
    <s v="25"/>
    <s v="25"/>
    <s v="25/11/2024"/>
    <d v="2025-05-15T00:00:00"/>
    <x v="9"/>
  </r>
  <r>
    <n v="3992"/>
    <s v="John"/>
    <x v="6"/>
    <s v="11/25/2024"/>
    <n v="11.99"/>
    <n v="417"/>
    <s v="Action"/>
    <n v="2"/>
    <n v="5"/>
    <b v="1"/>
    <n v="458"/>
    <n v="145"/>
    <x v="5"/>
    <x v="1"/>
    <s v="Spanish"/>
    <x v="23"/>
    <n v="3.3"/>
    <x v="1"/>
    <s v="Active"/>
    <n v="996"/>
    <s v="Laptop"/>
    <s v="25-34"/>
    <s v="Evening"/>
    <s v="11"/>
    <s v="2024"/>
    <s v="25"/>
    <s v="25"/>
    <s v="25/11/2024"/>
    <d v="2025-05-15T00:00:00"/>
    <x v="9"/>
  </r>
  <r>
    <n v="6100"/>
    <s v="Desiree"/>
    <x v="85"/>
    <s v="11/20/2024"/>
    <n v="11.99"/>
    <n v="191"/>
    <s v="Comedy"/>
    <n v="1"/>
    <n v="4"/>
    <b v="0"/>
    <n v="925"/>
    <n v="124"/>
    <x v="5"/>
    <x v="3"/>
    <s v="Hindi"/>
    <x v="86"/>
    <n v="4.0999999999999996"/>
    <x v="0"/>
    <s v="Active"/>
    <n v="608"/>
    <s v="Smartphone"/>
    <s v="18-24"/>
    <s v="Evening"/>
    <s v="11"/>
    <s v="2024"/>
    <s v="20"/>
    <s v="20"/>
    <s v="20/11/2024"/>
    <d v="2025-05-15T00:00:00"/>
    <x v="8"/>
  </r>
  <r>
    <n v="8495"/>
    <s v="Edward"/>
    <x v="205"/>
    <s v="11/26/2024"/>
    <n v="7.99"/>
    <n v="460"/>
    <s v="Comedy"/>
    <n v="5"/>
    <n v="2"/>
    <b v="0"/>
    <n v="559"/>
    <n v="136"/>
    <x v="6"/>
    <x v="2"/>
    <s v="German"/>
    <x v="27"/>
    <n v="3.6"/>
    <x v="0"/>
    <s v="Active"/>
    <n v="4650"/>
    <s v="Desktop"/>
    <s v="55+"/>
    <s v="Morning"/>
    <s v="11"/>
    <s v="2024"/>
    <s v="26"/>
    <s v="26"/>
    <s v="26/11/2024"/>
    <d v="2025-05-15T00:00:00"/>
    <x v="29"/>
  </r>
  <r>
    <n v="3083"/>
    <s v="Jason"/>
    <x v="133"/>
    <s v="12/13/2024"/>
    <n v="7.99"/>
    <n v="413"/>
    <s v="Documentary"/>
    <n v="5"/>
    <n v="5"/>
    <b v="1"/>
    <n v="895"/>
    <n v="3"/>
    <x v="0"/>
    <x v="2"/>
    <s v="German"/>
    <x v="62"/>
    <n v="3.2"/>
    <x v="1"/>
    <s v="Active"/>
    <n v="1340"/>
    <s v="Laptop"/>
    <s v="35-44"/>
    <s v="Late Night"/>
    <s v="12"/>
    <s v="2024"/>
    <s v="13"/>
    <s v="13"/>
    <s v="13/12/2024"/>
    <d v="2025-05-15T00:00:00"/>
    <x v="0"/>
  </r>
  <r>
    <n v="9936"/>
    <s v="Elizabeth"/>
    <x v="483"/>
    <s v="12/17/2024"/>
    <n v="7.99"/>
    <n v="484"/>
    <s v="Action"/>
    <n v="1"/>
    <n v="6"/>
    <b v="1"/>
    <n v="570"/>
    <n v="18"/>
    <x v="5"/>
    <x v="2"/>
    <s v="Hindi"/>
    <x v="78"/>
    <n v="4.5999999999999996"/>
    <x v="1"/>
    <s v="Active"/>
    <n v="1821"/>
    <s v="Smartphone"/>
    <s v="25-34"/>
    <s v="Morning"/>
    <s v="12"/>
    <s v="2024"/>
    <s v="17"/>
    <s v="17"/>
    <s v="17/12/2024"/>
    <d v="2025-05-15T00:00:00"/>
    <x v="6"/>
  </r>
  <r>
    <n v="2418"/>
    <s v="Nicole"/>
    <x v="502"/>
    <s v="11/19/2024"/>
    <n v="15.99"/>
    <n v="227"/>
    <s v="Romance"/>
    <n v="1"/>
    <n v="4"/>
    <b v="1"/>
    <n v="187"/>
    <n v="48"/>
    <x v="0"/>
    <x v="2"/>
    <s v="French"/>
    <x v="65"/>
    <n v="3.4"/>
    <x v="1"/>
    <s v="Active"/>
    <n v="3020"/>
    <s v="Laptop"/>
    <s v="45-54"/>
    <s v="Evening"/>
    <s v="11"/>
    <s v="2024"/>
    <s v="19"/>
    <s v="19"/>
    <s v="19/11/2024"/>
    <d v="2025-05-15T00:00:00"/>
    <x v="4"/>
  </r>
  <r>
    <n v="4089"/>
    <s v="Amy"/>
    <x v="197"/>
    <s v="12/17/2024"/>
    <n v="11.99"/>
    <n v="313"/>
    <s v="Sci-Fi"/>
    <n v="5"/>
    <n v="6"/>
    <b v="1"/>
    <n v="900"/>
    <n v="135"/>
    <x v="1"/>
    <x v="1"/>
    <s v="French"/>
    <x v="62"/>
    <n v="4.8"/>
    <x v="0"/>
    <s v="Active"/>
    <n v="1243"/>
    <s v="Smartphone"/>
    <s v="55+"/>
    <s v="Afternoon"/>
    <s v="12"/>
    <s v="2024"/>
    <s v="17"/>
    <s v="17"/>
    <s v="17/12/2024"/>
    <d v="2025-05-15T00:00:00"/>
    <x v="6"/>
  </r>
  <r>
    <n v="8876"/>
    <s v="Leslie"/>
    <x v="244"/>
    <s v="11/23/2024"/>
    <n v="11.99"/>
    <n v="491"/>
    <s v="Horror"/>
    <n v="2"/>
    <n v="3"/>
    <b v="1"/>
    <n v="194"/>
    <n v="187"/>
    <x v="3"/>
    <x v="0"/>
    <s v="French"/>
    <x v="52"/>
    <n v="4.4000000000000004"/>
    <x v="1"/>
    <s v="Active"/>
    <n v="540"/>
    <s v="Smartphone"/>
    <s v="25-34"/>
    <s v="Afternoon"/>
    <s v="11"/>
    <s v="2024"/>
    <s v="23"/>
    <s v="23"/>
    <s v="23/11/2024"/>
    <d v="2025-05-15T00:00:00"/>
    <x v="16"/>
  </r>
  <r>
    <n v="3959"/>
    <s v="Alicia"/>
    <x v="211"/>
    <s v="12/16/2024"/>
    <n v="15.99"/>
    <n v="50"/>
    <s v="Sci-Fi"/>
    <n v="4"/>
    <n v="2"/>
    <b v="1"/>
    <n v="155"/>
    <n v="115"/>
    <x v="0"/>
    <x v="1"/>
    <s v="German"/>
    <x v="92"/>
    <n v="4.3"/>
    <x v="0"/>
    <s v="Active"/>
    <n v="2583"/>
    <s v="Desktop"/>
    <s v="45-54"/>
    <s v="Afternoon"/>
    <s v="12"/>
    <s v="2024"/>
    <s v="16"/>
    <s v="16"/>
    <s v="16/12/2024"/>
    <d v="2025-05-15T00:00:00"/>
    <x v="17"/>
  </r>
  <r>
    <n v="2011"/>
    <s v="Donald"/>
    <x v="173"/>
    <s v="12/4/2024"/>
    <n v="7.99"/>
    <n v="73"/>
    <s v="Romance"/>
    <n v="2"/>
    <n v="1"/>
    <b v="1"/>
    <n v="184"/>
    <n v="172"/>
    <x v="3"/>
    <x v="3"/>
    <s v="English"/>
    <x v="81"/>
    <n v="4.8"/>
    <x v="0"/>
    <s v="Active"/>
    <n v="3463"/>
    <s v="Smartphone"/>
    <s v="35-44"/>
    <s v="Morning"/>
    <s v="12"/>
    <s v="2024"/>
    <s v="4/"/>
    <s v="4"/>
    <s v="04/12/2024"/>
    <d v="2025-05-15T00:00:00"/>
    <x v="22"/>
  </r>
  <r>
    <n v="7896"/>
    <s v="Michael"/>
    <x v="503"/>
    <s v="11/29/2024"/>
    <n v="11.99"/>
    <n v="139"/>
    <s v="Sci-Fi"/>
    <n v="4"/>
    <n v="5"/>
    <b v="1"/>
    <n v="539"/>
    <n v="152"/>
    <x v="1"/>
    <x v="1"/>
    <s v="German"/>
    <x v="60"/>
    <n v="3.8"/>
    <x v="1"/>
    <s v="Active"/>
    <n v="4130"/>
    <s v="Desktop"/>
    <s v="35-44"/>
    <s v="Afternoon"/>
    <s v="11"/>
    <s v="2024"/>
    <s v="29"/>
    <s v="29"/>
    <s v="29/11/2024"/>
    <d v="2025-05-15T00:00:00"/>
    <x v="26"/>
  </r>
  <r>
    <n v="5495"/>
    <s v="Grant"/>
    <x v="398"/>
    <s v="11/29/2024"/>
    <n v="11.99"/>
    <n v="327"/>
    <s v="Documentary"/>
    <n v="2"/>
    <n v="6"/>
    <b v="1"/>
    <n v="182"/>
    <n v="14"/>
    <x v="0"/>
    <x v="1"/>
    <s v="French"/>
    <x v="9"/>
    <n v="3.4"/>
    <x v="0"/>
    <s v="Active"/>
    <n v="3918"/>
    <s v="Laptop"/>
    <s v="18-24"/>
    <s v="Late Night"/>
    <s v="11"/>
    <s v="2024"/>
    <s v="29"/>
    <s v="29"/>
    <s v="29/11/2024"/>
    <d v="2025-05-15T00:00:00"/>
    <x v="26"/>
  </r>
  <r>
    <n v="6219"/>
    <s v="Michelle"/>
    <x v="77"/>
    <s v="12/16/2024"/>
    <n v="11.99"/>
    <n v="206"/>
    <s v="Drama"/>
    <n v="4"/>
    <n v="1"/>
    <b v="0"/>
    <n v="981"/>
    <n v="60"/>
    <x v="2"/>
    <x v="0"/>
    <s v="English"/>
    <x v="81"/>
    <n v="4.4000000000000004"/>
    <x v="1"/>
    <s v="Active"/>
    <n v="4264"/>
    <s v="Desktop"/>
    <s v="25-34"/>
    <s v="Late Night"/>
    <s v="12"/>
    <s v="2024"/>
    <s v="16"/>
    <s v="16"/>
    <s v="16/12/2024"/>
    <d v="2025-05-15T00:00:00"/>
    <x v="17"/>
  </r>
  <r>
    <n v="4458"/>
    <s v="Sydney"/>
    <x v="504"/>
    <s v="11/20/2024"/>
    <n v="15.99"/>
    <n v="23"/>
    <s v="Sci-Fi"/>
    <n v="3"/>
    <n v="3"/>
    <b v="1"/>
    <n v="489"/>
    <n v="7"/>
    <x v="3"/>
    <x v="1"/>
    <s v="Mandarin"/>
    <x v="84"/>
    <n v="4.5"/>
    <x v="1"/>
    <s v="Active"/>
    <n v="1485"/>
    <s v="Tablet"/>
    <s v="18-24"/>
    <s v="Evening"/>
    <s v="11"/>
    <s v="2024"/>
    <s v="20"/>
    <s v="20"/>
    <s v="20/11/2024"/>
    <d v="2025-05-15T00:00:00"/>
    <x v="8"/>
  </r>
  <r>
    <n v="4115"/>
    <s v="Shawna"/>
    <x v="59"/>
    <s v="11/24/2024"/>
    <n v="15.99"/>
    <n v="158"/>
    <s v="Comedy"/>
    <n v="1"/>
    <n v="5"/>
    <b v="1"/>
    <n v="603"/>
    <n v="72"/>
    <x v="3"/>
    <x v="2"/>
    <s v="Hindi"/>
    <x v="51"/>
    <n v="3.3"/>
    <x v="0"/>
    <s v="Active"/>
    <n v="3508"/>
    <s v="Smart TV"/>
    <s v="55+"/>
    <s v="Afternoon"/>
    <s v="11"/>
    <s v="2024"/>
    <s v="24"/>
    <s v="24"/>
    <s v="24/11/2024"/>
    <d v="2025-05-15T00:00:00"/>
    <x v="24"/>
  </r>
  <r>
    <n v="6586"/>
    <s v="Allison"/>
    <x v="284"/>
    <s v="12/15/2024"/>
    <n v="15.99"/>
    <n v="459"/>
    <s v="Comedy"/>
    <n v="2"/>
    <n v="1"/>
    <b v="0"/>
    <n v="445"/>
    <n v="153"/>
    <x v="6"/>
    <x v="0"/>
    <s v="Hindi"/>
    <x v="44"/>
    <n v="4.2"/>
    <x v="0"/>
    <s v="Active"/>
    <n v="3433"/>
    <s v="Desktop"/>
    <s v="45-54"/>
    <s v="Evening"/>
    <s v="12"/>
    <s v="2024"/>
    <s v="15"/>
    <s v="15"/>
    <s v="15/12/2024"/>
    <d v="2025-05-15T00:00:00"/>
    <x v="1"/>
  </r>
  <r>
    <n v="3985"/>
    <s v="Andrew"/>
    <x v="505"/>
    <s v="12/12/2024"/>
    <n v="15.99"/>
    <n v="30"/>
    <s v="Documentary"/>
    <n v="4"/>
    <n v="6"/>
    <b v="0"/>
    <n v="233"/>
    <n v="10"/>
    <x v="5"/>
    <x v="3"/>
    <s v="Spanish"/>
    <x v="5"/>
    <n v="4.5999999999999996"/>
    <x v="0"/>
    <s v="Active"/>
    <n v="3610"/>
    <s v="Smartphone"/>
    <s v="45-54"/>
    <s v="Late Night"/>
    <s v="12"/>
    <s v="2024"/>
    <s v="12"/>
    <s v="12"/>
    <s v="12/12/2024"/>
    <d v="2025-05-15T00:00:00"/>
    <x v="20"/>
  </r>
  <r>
    <n v="8501"/>
    <s v="Mark"/>
    <x v="416"/>
    <s v="11/19/2024"/>
    <n v="11.99"/>
    <n v="42"/>
    <s v="Documentary"/>
    <n v="5"/>
    <n v="2"/>
    <b v="1"/>
    <n v="464"/>
    <n v="171"/>
    <x v="0"/>
    <x v="3"/>
    <s v="English"/>
    <x v="51"/>
    <n v="4.5999999999999996"/>
    <x v="1"/>
    <s v="Active"/>
    <n v="3307"/>
    <s v="Smart TV"/>
    <s v="18-24"/>
    <s v="Morning"/>
    <s v="11"/>
    <s v="2024"/>
    <s v="19"/>
    <s v="19"/>
    <s v="19/11/2024"/>
    <d v="2025-05-15T00:00:00"/>
    <x v="4"/>
  </r>
  <r>
    <n v="4048"/>
    <s v="Nicole"/>
    <x v="224"/>
    <s v="12/17/2024"/>
    <n v="11.99"/>
    <n v="242"/>
    <s v="Horror"/>
    <n v="3"/>
    <n v="1"/>
    <b v="0"/>
    <n v="273"/>
    <n v="96"/>
    <x v="5"/>
    <x v="2"/>
    <s v="French"/>
    <x v="91"/>
    <n v="4.9000000000000004"/>
    <x v="1"/>
    <s v="Active"/>
    <n v="868"/>
    <s v="Smart TV"/>
    <s v="18-24"/>
    <s v="Morning"/>
    <s v="12"/>
    <s v="2024"/>
    <s v="17"/>
    <s v="17"/>
    <s v="17/12/2024"/>
    <d v="2025-05-15T00:00:00"/>
    <x v="6"/>
  </r>
  <r>
    <n v="4466"/>
    <s v="Matthew"/>
    <x v="506"/>
    <s v="11/27/2024"/>
    <n v="11.99"/>
    <n v="25"/>
    <s v="Drama"/>
    <n v="5"/>
    <n v="2"/>
    <b v="0"/>
    <n v="162"/>
    <n v="147"/>
    <x v="5"/>
    <x v="1"/>
    <s v="English"/>
    <x v="45"/>
    <n v="4.3"/>
    <x v="0"/>
    <s v="Active"/>
    <n v="4358"/>
    <s v="Smart TV"/>
    <s v="25-34"/>
    <s v="Late Night"/>
    <s v="11"/>
    <s v="2024"/>
    <s v="27"/>
    <s v="27"/>
    <s v="27/11/2024"/>
    <d v="2025-05-15T00:00:00"/>
    <x v="12"/>
  </r>
  <r>
    <n v="5479"/>
    <s v="David"/>
    <x v="206"/>
    <s v="12/8/2024"/>
    <n v="7.99"/>
    <n v="140"/>
    <s v="Romance"/>
    <n v="4"/>
    <n v="4"/>
    <b v="0"/>
    <n v="218"/>
    <n v="5"/>
    <x v="3"/>
    <x v="0"/>
    <s v="French"/>
    <x v="89"/>
    <n v="3.6"/>
    <x v="0"/>
    <s v="Active"/>
    <n v="4552"/>
    <s v="Desktop"/>
    <s v="55+"/>
    <s v="Late Night"/>
    <s v="12"/>
    <s v="2024"/>
    <s v="8/"/>
    <s v="8"/>
    <s v="08/12/2024"/>
    <d v="2025-05-15T00:00:00"/>
    <x v="23"/>
  </r>
  <r>
    <n v="2480"/>
    <s v="Shane"/>
    <x v="332"/>
    <s v="12/17/2024"/>
    <n v="15.99"/>
    <n v="192"/>
    <s v="Comedy"/>
    <n v="5"/>
    <n v="3"/>
    <b v="0"/>
    <n v="39"/>
    <n v="18"/>
    <x v="2"/>
    <x v="3"/>
    <s v="German"/>
    <x v="100"/>
    <n v="3.3"/>
    <x v="1"/>
    <s v="Active"/>
    <n v="3003"/>
    <s v="Desktop"/>
    <s v="18-24"/>
    <s v="Morning"/>
    <s v="12"/>
    <s v="2024"/>
    <s v="17"/>
    <s v="17"/>
    <s v="17/12/2024"/>
    <d v="2025-05-15T00:00:00"/>
    <x v="6"/>
  </r>
  <r>
    <n v="6288"/>
    <s v="Kathryn"/>
    <x v="448"/>
    <s v="12/11/2024"/>
    <n v="15.99"/>
    <n v="267"/>
    <s v="Romance"/>
    <n v="1"/>
    <n v="2"/>
    <b v="0"/>
    <n v="107"/>
    <n v="140"/>
    <x v="4"/>
    <x v="0"/>
    <s v="French"/>
    <x v="34"/>
    <n v="4.8"/>
    <x v="0"/>
    <s v="Active"/>
    <n v="783"/>
    <s v="Smart TV"/>
    <s v="25-34"/>
    <s v="Evening"/>
    <s v="12"/>
    <s v="2024"/>
    <s v="11"/>
    <s v="11"/>
    <s v="11/12/2024"/>
    <d v="2025-05-15T00:00:00"/>
    <x v="11"/>
  </r>
  <r>
    <n v="9973"/>
    <s v="John"/>
    <x v="414"/>
    <s v="12/15/2024"/>
    <n v="11.99"/>
    <n v="410"/>
    <s v="Romance"/>
    <n v="4"/>
    <n v="4"/>
    <b v="0"/>
    <n v="513"/>
    <n v="52"/>
    <x v="1"/>
    <x v="1"/>
    <s v="French"/>
    <x v="96"/>
    <n v="4.7"/>
    <x v="0"/>
    <s v="Active"/>
    <n v="3578"/>
    <s v="Smart TV"/>
    <s v="25-34"/>
    <s v="Late Night"/>
    <s v="12"/>
    <s v="2024"/>
    <s v="15"/>
    <s v="15"/>
    <s v="15/12/2024"/>
    <d v="2025-05-15T00:00:00"/>
    <x v="1"/>
  </r>
  <r>
    <n v="6078"/>
    <s v="Kara"/>
    <x v="209"/>
    <s v="12/15/2024"/>
    <n v="7.99"/>
    <n v="281"/>
    <s v="Comedy"/>
    <n v="4"/>
    <n v="5"/>
    <b v="0"/>
    <n v="905"/>
    <n v="128"/>
    <x v="5"/>
    <x v="3"/>
    <s v="German"/>
    <x v="85"/>
    <n v="4.3"/>
    <x v="0"/>
    <s v="Active"/>
    <n v="1952"/>
    <s v="Laptop"/>
    <s v="18-24"/>
    <s v="Evening"/>
    <s v="12"/>
    <s v="2024"/>
    <s v="15"/>
    <s v="15"/>
    <s v="15/12/2024"/>
    <d v="2025-05-15T00:00:00"/>
    <x v="1"/>
  </r>
  <r>
    <n v="5362"/>
    <s v="Julie"/>
    <x v="498"/>
    <s v="11/27/2024"/>
    <n v="15.99"/>
    <n v="478"/>
    <s v="Comedy"/>
    <n v="4"/>
    <n v="3"/>
    <b v="1"/>
    <n v="551"/>
    <n v="96"/>
    <x v="2"/>
    <x v="3"/>
    <s v="Spanish"/>
    <x v="15"/>
    <n v="4.5999999999999996"/>
    <x v="1"/>
    <s v="Active"/>
    <n v="860"/>
    <s v="Laptop"/>
    <s v="55+"/>
    <s v="Morning"/>
    <s v="11"/>
    <s v="2024"/>
    <s v="27"/>
    <s v="27"/>
    <s v="27/11/2024"/>
    <d v="2025-05-15T00:00:00"/>
    <x v="12"/>
  </r>
  <r>
    <n v="1687"/>
    <s v="Joshua"/>
    <x v="295"/>
    <s v="11/24/2024"/>
    <n v="7.99"/>
    <n v="44"/>
    <s v="Action"/>
    <n v="4"/>
    <n v="5"/>
    <b v="1"/>
    <n v="190"/>
    <n v="193"/>
    <x v="6"/>
    <x v="0"/>
    <s v="Hindi"/>
    <x v="44"/>
    <n v="3.1"/>
    <x v="0"/>
    <s v="Active"/>
    <n v="3"/>
    <s v="Laptop"/>
    <s v="18-24"/>
    <s v="Late Night"/>
    <s v="11"/>
    <s v="2024"/>
    <s v="24"/>
    <s v="24"/>
    <s v="24/11/2024"/>
    <d v="2025-05-15T00:00:00"/>
    <x v="24"/>
  </r>
  <r>
    <n v="8986"/>
    <s v="Gary"/>
    <x v="129"/>
    <s v="12/16/2024"/>
    <n v="15.99"/>
    <n v="250"/>
    <s v="Action"/>
    <n v="1"/>
    <n v="2"/>
    <b v="1"/>
    <n v="69"/>
    <n v="35"/>
    <x v="1"/>
    <x v="2"/>
    <s v="German"/>
    <x v="44"/>
    <n v="3.3"/>
    <x v="1"/>
    <s v="Active"/>
    <n v="1836"/>
    <s v="Smart TV"/>
    <s v="25-34"/>
    <s v="Evening"/>
    <s v="12"/>
    <s v="2024"/>
    <s v="16"/>
    <s v="16"/>
    <s v="16/12/2024"/>
    <d v="2025-05-15T00:00:00"/>
    <x v="17"/>
  </r>
  <r>
    <n v="5994"/>
    <s v="Chelsea"/>
    <x v="87"/>
    <s v="12/4/2024"/>
    <n v="7.99"/>
    <n v="225"/>
    <s v="Drama"/>
    <n v="5"/>
    <n v="5"/>
    <b v="0"/>
    <n v="274"/>
    <n v="83"/>
    <x v="2"/>
    <x v="2"/>
    <s v="German"/>
    <x v="30"/>
    <n v="3.9"/>
    <x v="0"/>
    <s v="Active"/>
    <n v="808"/>
    <s v="Smartphone"/>
    <s v="35-44"/>
    <s v="Afternoon"/>
    <s v="12"/>
    <s v="2024"/>
    <s v="4/"/>
    <s v="4"/>
    <s v="04/12/2024"/>
    <d v="2025-05-15T00:00:00"/>
    <x v="22"/>
  </r>
  <r>
    <n v="6293"/>
    <s v="John"/>
    <x v="282"/>
    <s v="11/21/2024"/>
    <n v="15.99"/>
    <n v="473"/>
    <s v="Sci-Fi"/>
    <n v="4"/>
    <n v="4"/>
    <b v="0"/>
    <n v="605"/>
    <n v="93"/>
    <x v="5"/>
    <x v="1"/>
    <s v="Mandarin"/>
    <x v="44"/>
    <n v="4.8"/>
    <x v="0"/>
    <s v="Active"/>
    <n v="2141"/>
    <s v="Desktop"/>
    <s v="35-44"/>
    <s v="Late Night"/>
    <s v="11"/>
    <s v="2024"/>
    <s v="21"/>
    <s v="21"/>
    <s v="21/11/2024"/>
    <d v="2025-05-15T00:00:00"/>
    <x v="18"/>
  </r>
  <r>
    <n v="7558"/>
    <s v="Sandra"/>
    <x v="454"/>
    <s v="12/8/2024"/>
    <n v="11.99"/>
    <n v="236"/>
    <s v="Sci-Fi"/>
    <n v="1"/>
    <n v="5"/>
    <b v="1"/>
    <n v="225"/>
    <n v="94"/>
    <x v="5"/>
    <x v="1"/>
    <s v="English"/>
    <x v="47"/>
    <n v="3.7"/>
    <x v="0"/>
    <s v="Active"/>
    <n v="1254"/>
    <s v="Laptop"/>
    <s v="35-44"/>
    <s v="Evening"/>
    <s v="12"/>
    <s v="2024"/>
    <s v="8/"/>
    <s v="8"/>
    <s v="08/12/2024"/>
    <d v="2025-05-15T00:00:00"/>
    <x v="23"/>
  </r>
  <r>
    <n v="1805"/>
    <s v="Jennifer"/>
    <x v="507"/>
    <s v="11/30/2024"/>
    <n v="11.99"/>
    <n v="349"/>
    <s v="Comedy"/>
    <n v="4"/>
    <n v="4"/>
    <b v="1"/>
    <n v="386"/>
    <n v="195"/>
    <x v="0"/>
    <x v="3"/>
    <s v="German"/>
    <x v="76"/>
    <n v="4.5999999999999996"/>
    <x v="0"/>
    <s v="Active"/>
    <n v="2864"/>
    <s v="Laptop"/>
    <s v="35-44"/>
    <s v="Late Night"/>
    <s v="11"/>
    <s v="2024"/>
    <s v="30"/>
    <s v="30"/>
    <s v="30/11/2024"/>
    <d v="2025-05-15T00:00:00"/>
    <x v="10"/>
  </r>
  <r>
    <n v="1661"/>
    <s v="Margaret"/>
    <x v="508"/>
    <s v="12/8/2024"/>
    <n v="15.99"/>
    <n v="139"/>
    <s v="Comedy"/>
    <n v="4"/>
    <n v="5"/>
    <b v="1"/>
    <n v="442"/>
    <n v="110"/>
    <x v="1"/>
    <x v="2"/>
    <s v="Hindi"/>
    <x v="23"/>
    <n v="4.7"/>
    <x v="1"/>
    <s v="Active"/>
    <n v="4589"/>
    <s v="Smartphone"/>
    <s v="55+"/>
    <s v="Evening"/>
    <s v="12"/>
    <s v="2024"/>
    <s v="8/"/>
    <s v="8"/>
    <s v="08/12/2024"/>
    <d v="2025-05-15T00:00:00"/>
    <x v="23"/>
  </r>
  <r>
    <n v="8960"/>
    <s v="Jason"/>
    <x v="283"/>
    <s v="12/2/2024"/>
    <n v="15.99"/>
    <n v="278"/>
    <s v="Romance"/>
    <n v="3"/>
    <n v="2"/>
    <b v="1"/>
    <n v="382"/>
    <n v="25"/>
    <x v="2"/>
    <x v="0"/>
    <s v="French"/>
    <x v="35"/>
    <n v="4.4000000000000004"/>
    <x v="0"/>
    <s v="Active"/>
    <n v="2932"/>
    <s v="Smartphone"/>
    <s v="55+"/>
    <s v="Afternoon"/>
    <s v="12"/>
    <s v="2024"/>
    <s v="2/"/>
    <s v="2"/>
    <s v="02/12/2024"/>
    <d v="2025-05-15T00:00:00"/>
    <x v="3"/>
  </r>
  <r>
    <n v="6131"/>
    <s v="Nichole"/>
    <x v="298"/>
    <s v="12/17/2024"/>
    <n v="7.99"/>
    <n v="242"/>
    <s v="Horror"/>
    <n v="5"/>
    <n v="2"/>
    <b v="1"/>
    <n v="156"/>
    <n v="166"/>
    <x v="6"/>
    <x v="3"/>
    <s v="Hindi"/>
    <x v="56"/>
    <n v="5"/>
    <x v="0"/>
    <s v="Active"/>
    <n v="1697"/>
    <s v="Tablet"/>
    <s v="18-24"/>
    <s v="Late Night"/>
    <s v="12"/>
    <s v="2024"/>
    <s v="17"/>
    <s v="17"/>
    <s v="17/12/2024"/>
    <d v="2025-05-15T00:00:00"/>
    <x v="6"/>
  </r>
  <r>
    <n v="4114"/>
    <s v="Eric"/>
    <x v="288"/>
    <s v="12/14/2024"/>
    <n v="11.99"/>
    <n v="251"/>
    <s v="Horror"/>
    <n v="5"/>
    <n v="6"/>
    <b v="1"/>
    <n v="687"/>
    <n v="160"/>
    <x v="3"/>
    <x v="1"/>
    <s v="English"/>
    <x v="51"/>
    <n v="4.5"/>
    <x v="0"/>
    <s v="Active"/>
    <n v="1411"/>
    <s v="Tablet"/>
    <s v="18-24"/>
    <s v="Evening"/>
    <s v="12"/>
    <s v="2024"/>
    <s v="14"/>
    <s v="14"/>
    <s v="14/12/2024"/>
    <d v="2025-05-15T00:00:00"/>
    <x v="2"/>
  </r>
  <r>
    <n v="4833"/>
    <s v="Nathan"/>
    <x v="275"/>
    <s v="12/10/2024"/>
    <n v="7.99"/>
    <n v="268"/>
    <s v="Drama"/>
    <n v="4"/>
    <n v="4"/>
    <b v="1"/>
    <n v="778"/>
    <n v="122"/>
    <x v="1"/>
    <x v="2"/>
    <s v="Hindi"/>
    <x v="32"/>
    <n v="3.8"/>
    <x v="1"/>
    <s v="Active"/>
    <n v="3437"/>
    <s v="Laptop"/>
    <s v="25-34"/>
    <s v="Evening"/>
    <s v="12"/>
    <s v="2024"/>
    <s v="10"/>
    <s v="10"/>
    <s v="10/12/2024"/>
    <d v="2025-05-15T00:00:00"/>
    <x v="5"/>
  </r>
  <r>
    <n v="2401"/>
    <s v="Rachel"/>
    <x v="506"/>
    <s v="12/2/2024"/>
    <n v="7.99"/>
    <n v="322"/>
    <s v="Comedy"/>
    <n v="4"/>
    <n v="6"/>
    <b v="0"/>
    <n v="616"/>
    <n v="45"/>
    <x v="5"/>
    <x v="0"/>
    <s v="Spanish"/>
    <x v="46"/>
    <n v="4.9000000000000004"/>
    <x v="1"/>
    <s v="Active"/>
    <n v="4509"/>
    <s v="Smart TV"/>
    <s v="35-44"/>
    <s v="Evening"/>
    <s v="12"/>
    <s v="2024"/>
    <s v="2/"/>
    <s v="2"/>
    <s v="02/12/2024"/>
    <d v="2025-05-15T00:00:00"/>
    <x v="3"/>
  </r>
  <r>
    <n v="1037"/>
    <s v="Natalie"/>
    <x v="509"/>
    <s v="11/30/2024"/>
    <n v="7.99"/>
    <n v="356"/>
    <s v="Documentary"/>
    <n v="3"/>
    <n v="3"/>
    <b v="1"/>
    <n v="314"/>
    <n v="50"/>
    <x v="1"/>
    <x v="2"/>
    <s v="Mandarin"/>
    <x v="34"/>
    <n v="4.9000000000000004"/>
    <x v="1"/>
    <s v="Active"/>
    <n v="3165"/>
    <s v="Smart TV"/>
    <s v="25-34"/>
    <s v="Morning"/>
    <s v="11"/>
    <s v="2024"/>
    <s v="30"/>
    <s v="30"/>
    <s v="30/11/2024"/>
    <d v="2025-05-15T00:00:00"/>
    <x v="10"/>
  </r>
  <r>
    <n v="2675"/>
    <s v="Chad"/>
    <x v="510"/>
    <s v="12/4/2024"/>
    <n v="15.99"/>
    <n v="28"/>
    <s v="Documentary"/>
    <n v="2"/>
    <n v="1"/>
    <b v="1"/>
    <n v="666"/>
    <n v="65"/>
    <x v="6"/>
    <x v="0"/>
    <s v="German"/>
    <x v="68"/>
    <n v="4.3"/>
    <x v="0"/>
    <s v="Active"/>
    <n v="2538"/>
    <s v="Desktop"/>
    <s v="18-24"/>
    <s v="Late Night"/>
    <s v="12"/>
    <s v="2024"/>
    <s v="4/"/>
    <s v="4"/>
    <s v="04/12/2024"/>
    <d v="2025-05-15T00:00:00"/>
    <x v="22"/>
  </r>
  <r>
    <n v="1665"/>
    <s v="Megan"/>
    <x v="391"/>
    <s v="12/17/2024"/>
    <n v="11.99"/>
    <n v="43"/>
    <s v="Comedy"/>
    <n v="5"/>
    <n v="2"/>
    <b v="0"/>
    <n v="767"/>
    <n v="83"/>
    <x v="4"/>
    <x v="3"/>
    <s v="German"/>
    <x v="27"/>
    <n v="3"/>
    <x v="1"/>
    <s v="Active"/>
    <n v="245"/>
    <s v="Desktop"/>
    <s v="35-44"/>
    <s v="Afternoon"/>
    <s v="12"/>
    <s v="2024"/>
    <s v="17"/>
    <s v="17"/>
    <s v="17/12/2024"/>
    <d v="2025-05-15T00:00:00"/>
    <x v="6"/>
  </r>
  <r>
    <n v="5671"/>
    <s v="Martin"/>
    <x v="372"/>
    <s v="11/29/2024"/>
    <n v="11.99"/>
    <n v="391"/>
    <s v="Drama"/>
    <n v="3"/>
    <n v="3"/>
    <b v="1"/>
    <n v="811"/>
    <n v="3"/>
    <x v="0"/>
    <x v="0"/>
    <s v="French"/>
    <x v="71"/>
    <n v="4.2"/>
    <x v="0"/>
    <s v="Active"/>
    <n v="1364"/>
    <s v="Smart TV"/>
    <s v="35-44"/>
    <s v="Morning"/>
    <s v="11"/>
    <s v="2024"/>
    <s v="29"/>
    <s v="29"/>
    <s v="29/11/2024"/>
    <d v="2025-05-15T00:00:00"/>
    <x v="26"/>
  </r>
  <r>
    <n v="5153"/>
    <s v="Ryan"/>
    <x v="415"/>
    <s v="12/18/2024"/>
    <n v="7.99"/>
    <n v="300"/>
    <s v="Sci-Fi"/>
    <n v="1"/>
    <n v="4"/>
    <b v="1"/>
    <n v="413"/>
    <n v="154"/>
    <x v="1"/>
    <x v="0"/>
    <s v="French"/>
    <x v="61"/>
    <n v="4.0999999999999996"/>
    <x v="0"/>
    <s v="Active"/>
    <n v="732"/>
    <s v="Desktop"/>
    <s v="55+"/>
    <s v="Evening"/>
    <s v="12"/>
    <s v="2024"/>
    <s v="18"/>
    <s v="18"/>
    <s v="18/12/2024"/>
    <d v="2025-05-15T00:00:00"/>
    <x v="13"/>
  </r>
  <r>
    <n v="1114"/>
    <s v="Angela"/>
    <x v="421"/>
    <s v="12/15/2024"/>
    <n v="11.99"/>
    <n v="75"/>
    <s v="Horror"/>
    <n v="3"/>
    <n v="3"/>
    <b v="0"/>
    <n v="324"/>
    <n v="175"/>
    <x v="0"/>
    <x v="1"/>
    <s v="German"/>
    <x v="57"/>
    <n v="3.3"/>
    <x v="0"/>
    <s v="Active"/>
    <n v="4976"/>
    <s v="Tablet"/>
    <s v="45-54"/>
    <s v="Evening"/>
    <s v="12"/>
    <s v="2024"/>
    <s v="15"/>
    <s v="15"/>
    <s v="15/12/2024"/>
    <d v="2025-05-15T00:00:00"/>
    <x v="1"/>
  </r>
  <r>
    <n v="6180"/>
    <s v="Chad"/>
    <x v="511"/>
    <s v="12/2/2024"/>
    <n v="11.99"/>
    <n v="154"/>
    <s v="Romance"/>
    <n v="1"/>
    <n v="5"/>
    <b v="1"/>
    <n v="52"/>
    <n v="108"/>
    <x v="5"/>
    <x v="2"/>
    <s v="German"/>
    <x v="43"/>
    <n v="4.0999999999999996"/>
    <x v="0"/>
    <s v="Active"/>
    <n v="4176"/>
    <s v="Tablet"/>
    <s v="18-24"/>
    <s v="Late Night"/>
    <s v="12"/>
    <s v="2024"/>
    <s v="2/"/>
    <s v="2"/>
    <s v="02/12/2024"/>
    <d v="2025-05-15T00:00:00"/>
    <x v="3"/>
  </r>
  <r>
    <n v="8237"/>
    <s v="Mary"/>
    <x v="396"/>
    <s v="12/7/2024"/>
    <n v="7.99"/>
    <n v="179"/>
    <s v="Comedy"/>
    <n v="2"/>
    <n v="6"/>
    <b v="0"/>
    <n v="680"/>
    <n v="50"/>
    <x v="0"/>
    <x v="2"/>
    <s v="English"/>
    <x v="64"/>
    <n v="3.4"/>
    <x v="0"/>
    <s v="Active"/>
    <n v="2919"/>
    <s v="Smartphone"/>
    <s v="25-34"/>
    <s v="Late Night"/>
    <s v="12"/>
    <s v="2024"/>
    <s v="7/"/>
    <s v="7"/>
    <s v="07/12/2024"/>
    <d v="2025-05-15T00:00:00"/>
    <x v="19"/>
  </r>
  <r>
    <n v="9500"/>
    <s v="Marissa"/>
    <x v="387"/>
    <s v="12/10/2024"/>
    <n v="11.99"/>
    <n v="147"/>
    <s v="Documentary"/>
    <n v="1"/>
    <n v="1"/>
    <b v="1"/>
    <n v="780"/>
    <n v="76"/>
    <x v="0"/>
    <x v="2"/>
    <s v="Mandarin"/>
    <x v="68"/>
    <n v="4.4000000000000004"/>
    <x v="1"/>
    <s v="Active"/>
    <n v="3081"/>
    <s v="Tablet"/>
    <s v="25-34"/>
    <s v="Late Night"/>
    <s v="12"/>
    <s v="2024"/>
    <s v="10"/>
    <s v="10"/>
    <s v="10/12/2024"/>
    <d v="2025-05-15T00:00:00"/>
    <x v="5"/>
  </r>
  <r>
    <n v="7476"/>
    <s v="Patrick"/>
    <x v="512"/>
    <s v="11/27/2024"/>
    <n v="11.99"/>
    <n v="235"/>
    <s v="Horror"/>
    <n v="3"/>
    <n v="1"/>
    <b v="1"/>
    <n v="569"/>
    <n v="176"/>
    <x v="6"/>
    <x v="1"/>
    <s v="French"/>
    <x v="57"/>
    <n v="3.8"/>
    <x v="1"/>
    <s v="Active"/>
    <n v="3138"/>
    <s v="Desktop"/>
    <s v="35-44"/>
    <s v="Afternoon"/>
    <s v="11"/>
    <s v="2024"/>
    <s v="27"/>
    <s v="27"/>
    <s v="27/11/2024"/>
    <d v="2025-05-15T00:00:00"/>
    <x v="12"/>
  </r>
  <r>
    <n v="9908"/>
    <s v="Kelly"/>
    <x v="221"/>
    <s v="12/4/2024"/>
    <n v="11.99"/>
    <n v="390"/>
    <s v="Romance"/>
    <n v="3"/>
    <n v="1"/>
    <b v="0"/>
    <n v="256"/>
    <n v="183"/>
    <x v="5"/>
    <x v="2"/>
    <s v="German"/>
    <x v="83"/>
    <n v="3.2"/>
    <x v="1"/>
    <s v="Active"/>
    <n v="1180"/>
    <s v="Smart TV"/>
    <s v="45-54"/>
    <s v="Evening"/>
    <s v="12"/>
    <s v="2024"/>
    <s v="4/"/>
    <s v="4"/>
    <s v="04/12/2024"/>
    <d v="2025-05-15T00:00:00"/>
    <x v="22"/>
  </r>
  <r>
    <n v="1534"/>
    <s v="Mary"/>
    <x v="77"/>
    <s v="12/18/2024"/>
    <n v="7.99"/>
    <n v="116"/>
    <s v="Action"/>
    <n v="1"/>
    <n v="4"/>
    <b v="0"/>
    <n v="799"/>
    <n v="137"/>
    <x v="0"/>
    <x v="2"/>
    <s v="Mandarin"/>
    <x v="18"/>
    <n v="4.5999999999999996"/>
    <x v="1"/>
    <s v="Active"/>
    <n v="4518"/>
    <s v="Desktop"/>
    <s v="55+"/>
    <s v="Evening"/>
    <s v="12"/>
    <s v="2024"/>
    <s v="18"/>
    <s v="18"/>
    <s v="18/12/2024"/>
    <d v="2025-05-15T00:00:00"/>
    <x v="13"/>
  </r>
  <r>
    <n v="4613"/>
    <s v="Cynthia"/>
    <x v="397"/>
    <s v="12/4/2024"/>
    <n v="15.99"/>
    <n v="492"/>
    <s v="Action"/>
    <n v="1"/>
    <n v="2"/>
    <b v="0"/>
    <n v="237"/>
    <n v="55"/>
    <x v="4"/>
    <x v="3"/>
    <s v="Mandarin"/>
    <x v="48"/>
    <n v="4.9000000000000004"/>
    <x v="1"/>
    <s v="Active"/>
    <n v="3843"/>
    <s v="Smartphone"/>
    <s v="35-44"/>
    <s v="Evening"/>
    <s v="12"/>
    <s v="2024"/>
    <s v="4/"/>
    <s v="4"/>
    <s v="04/12/2024"/>
    <d v="2025-05-15T00:00:00"/>
    <x v="22"/>
  </r>
  <r>
    <n v="5063"/>
    <s v="Jasmine"/>
    <x v="358"/>
    <s v="11/22/2024"/>
    <n v="7.99"/>
    <n v="159"/>
    <s v="Action"/>
    <n v="4"/>
    <n v="5"/>
    <b v="1"/>
    <n v="138"/>
    <n v="3"/>
    <x v="5"/>
    <x v="1"/>
    <s v="Hindi"/>
    <x v="32"/>
    <n v="3.9"/>
    <x v="1"/>
    <s v="Active"/>
    <n v="3604"/>
    <s v="Laptop"/>
    <s v="25-34"/>
    <s v="Morning"/>
    <s v="11"/>
    <s v="2024"/>
    <s v="22"/>
    <s v="22"/>
    <s v="22/11/2024"/>
    <d v="2025-05-15T00:00:00"/>
    <x v="7"/>
  </r>
  <r>
    <n v="4548"/>
    <s v="Sarah"/>
    <x v="174"/>
    <s v="11/20/2024"/>
    <n v="7.99"/>
    <n v="279"/>
    <s v="Romance"/>
    <n v="4"/>
    <n v="6"/>
    <b v="0"/>
    <n v="636"/>
    <n v="176"/>
    <x v="6"/>
    <x v="3"/>
    <s v="French"/>
    <x v="7"/>
    <n v="3.7"/>
    <x v="1"/>
    <s v="Active"/>
    <n v="4445"/>
    <s v="Smartphone"/>
    <s v="25-34"/>
    <s v="Afternoon"/>
    <s v="11"/>
    <s v="2024"/>
    <s v="20"/>
    <s v="20"/>
    <s v="20/11/2024"/>
    <d v="2025-05-15T00:00:00"/>
    <x v="8"/>
  </r>
  <r>
    <n v="7556"/>
    <s v="Adam"/>
    <x v="166"/>
    <s v="11/26/2024"/>
    <n v="15.99"/>
    <n v="386"/>
    <s v="Action"/>
    <n v="2"/>
    <n v="6"/>
    <b v="1"/>
    <n v="461"/>
    <n v="178"/>
    <x v="0"/>
    <x v="3"/>
    <s v="Hindi"/>
    <x v="37"/>
    <n v="3.7"/>
    <x v="0"/>
    <s v="Active"/>
    <n v="1587"/>
    <s v="Tablet"/>
    <s v="35-44"/>
    <s v="Afternoon"/>
    <s v="11"/>
    <s v="2024"/>
    <s v="26"/>
    <s v="26"/>
    <s v="26/11/2024"/>
    <d v="2025-05-15T00:00:00"/>
    <x v="29"/>
  </r>
  <r>
    <n v="1846"/>
    <s v="Mason"/>
    <x v="229"/>
    <s v="12/7/2024"/>
    <n v="15.99"/>
    <n v="332"/>
    <s v="Sci-Fi"/>
    <n v="1"/>
    <n v="6"/>
    <b v="0"/>
    <n v="20"/>
    <n v="128"/>
    <x v="4"/>
    <x v="2"/>
    <s v="English"/>
    <x v="16"/>
    <n v="5"/>
    <x v="0"/>
    <s v="Active"/>
    <n v="4400"/>
    <s v="Smart TV"/>
    <s v="45-54"/>
    <s v="Late Night"/>
    <s v="12"/>
    <s v="2024"/>
    <s v="7/"/>
    <s v="7"/>
    <s v="07/12/2024"/>
    <d v="2025-05-15T00:00:00"/>
    <x v="19"/>
  </r>
  <r>
    <n v="7088"/>
    <s v="Amy"/>
    <x v="359"/>
    <s v="11/21/2024"/>
    <n v="11.99"/>
    <n v="176"/>
    <s v="Documentary"/>
    <n v="5"/>
    <n v="5"/>
    <b v="1"/>
    <n v="276"/>
    <n v="138"/>
    <x v="4"/>
    <x v="0"/>
    <s v="Spanish"/>
    <x v="2"/>
    <n v="4.7"/>
    <x v="0"/>
    <s v="Active"/>
    <n v="2891"/>
    <s v="Smartphone"/>
    <s v="18-24"/>
    <s v="Morning"/>
    <s v="11"/>
    <s v="2024"/>
    <s v="21"/>
    <s v="21"/>
    <s v="21/11/2024"/>
    <d v="2025-05-15T00:00:00"/>
    <x v="18"/>
  </r>
  <r>
    <n v="1179"/>
    <s v="Craig"/>
    <x v="390"/>
    <s v="12/18/2024"/>
    <n v="11.99"/>
    <n v="221"/>
    <s v="Romance"/>
    <n v="4"/>
    <n v="1"/>
    <b v="1"/>
    <n v="603"/>
    <n v="141"/>
    <x v="5"/>
    <x v="3"/>
    <s v="Hindi"/>
    <x v="52"/>
    <n v="3.3"/>
    <x v="1"/>
    <s v="Active"/>
    <n v="1363"/>
    <s v="Smartphone"/>
    <s v="35-44"/>
    <s v="Afternoon"/>
    <s v="12"/>
    <s v="2024"/>
    <s v="18"/>
    <s v="18"/>
    <s v="18/12/2024"/>
    <d v="2025-05-15T00:00:00"/>
    <x v="13"/>
  </r>
  <r>
    <n v="2190"/>
    <s v="Lindsay"/>
    <x v="74"/>
    <s v="12/5/2024"/>
    <n v="7.99"/>
    <n v="263"/>
    <s v="Horror"/>
    <n v="4"/>
    <n v="1"/>
    <b v="1"/>
    <n v="799"/>
    <n v="14"/>
    <x v="0"/>
    <x v="2"/>
    <s v="Mandarin"/>
    <x v="7"/>
    <n v="3.3"/>
    <x v="0"/>
    <s v="Active"/>
    <n v="2323"/>
    <s v="Smart TV"/>
    <s v="55+"/>
    <s v="Evening"/>
    <s v="12"/>
    <s v="2024"/>
    <s v="5/"/>
    <s v="5"/>
    <s v="05/12/2024"/>
    <d v="2025-05-15T00:00:00"/>
    <x v="21"/>
  </r>
  <r>
    <n v="2847"/>
    <s v="Charles"/>
    <x v="429"/>
    <s v="11/27/2024"/>
    <n v="15.99"/>
    <n v="222"/>
    <s v="Documentary"/>
    <n v="1"/>
    <n v="3"/>
    <b v="0"/>
    <n v="785"/>
    <n v="147"/>
    <x v="6"/>
    <x v="2"/>
    <s v="Mandarin"/>
    <x v="68"/>
    <n v="4.8"/>
    <x v="1"/>
    <s v="Active"/>
    <n v="4291"/>
    <s v="Smart TV"/>
    <s v="45-54"/>
    <s v="Morning"/>
    <s v="11"/>
    <s v="2024"/>
    <s v="27"/>
    <s v="27"/>
    <s v="27/11/2024"/>
    <d v="2025-05-15T00:00:00"/>
    <x v="12"/>
  </r>
  <r>
    <n v="6570"/>
    <s v="Joseph"/>
    <x v="197"/>
    <s v="12/12/2024"/>
    <n v="11.99"/>
    <n v="39"/>
    <s v="Romance"/>
    <n v="5"/>
    <n v="3"/>
    <b v="1"/>
    <n v="28"/>
    <n v="189"/>
    <x v="1"/>
    <x v="2"/>
    <s v="French"/>
    <x v="8"/>
    <n v="4.5999999999999996"/>
    <x v="1"/>
    <s v="Active"/>
    <n v="4938"/>
    <s v="Smartphone"/>
    <s v="55+"/>
    <s v="Evening"/>
    <s v="12"/>
    <s v="2024"/>
    <s v="12"/>
    <s v="12"/>
    <s v="12/12/2024"/>
    <d v="2025-05-15T00:00:00"/>
    <x v="20"/>
  </r>
  <r>
    <n v="1149"/>
    <s v="Michael"/>
    <x v="233"/>
    <s v="11/28/2024"/>
    <n v="11.99"/>
    <n v="445"/>
    <s v="Action"/>
    <n v="3"/>
    <n v="2"/>
    <b v="1"/>
    <n v="637"/>
    <n v="14"/>
    <x v="0"/>
    <x v="1"/>
    <s v="French"/>
    <x v="16"/>
    <n v="3.2"/>
    <x v="1"/>
    <s v="Active"/>
    <n v="913"/>
    <s v="Desktop"/>
    <s v="45-54"/>
    <s v="Late Night"/>
    <s v="11"/>
    <s v="2024"/>
    <s v="28"/>
    <s v="28"/>
    <s v="28/11/2024"/>
    <d v="2025-05-15T00:00:00"/>
    <x v="14"/>
  </r>
  <r>
    <n v="1336"/>
    <s v="James"/>
    <x v="212"/>
    <s v="12/10/2024"/>
    <n v="11.99"/>
    <n v="164"/>
    <s v="Sci-Fi"/>
    <n v="3"/>
    <n v="3"/>
    <b v="1"/>
    <n v="79"/>
    <n v="130"/>
    <x v="1"/>
    <x v="0"/>
    <s v="French"/>
    <x v="3"/>
    <n v="3.9"/>
    <x v="0"/>
    <s v="Active"/>
    <n v="3925"/>
    <s v="Laptop"/>
    <s v="55+"/>
    <s v="Morning"/>
    <s v="12"/>
    <s v="2024"/>
    <s v="10"/>
    <s v="10"/>
    <s v="10/12/2024"/>
    <d v="2025-05-15T00:00:00"/>
    <x v="5"/>
  </r>
  <r>
    <n v="6956"/>
    <s v="Brandon"/>
    <x v="476"/>
    <s v="11/24/2024"/>
    <n v="15.99"/>
    <n v="101"/>
    <s v="Sci-Fi"/>
    <n v="5"/>
    <n v="1"/>
    <b v="1"/>
    <n v="175"/>
    <n v="125"/>
    <x v="3"/>
    <x v="1"/>
    <s v="Mandarin"/>
    <x v="52"/>
    <n v="3.6"/>
    <x v="1"/>
    <s v="Active"/>
    <n v="2517"/>
    <s v="Laptop"/>
    <s v="55+"/>
    <s v="Evening"/>
    <s v="11"/>
    <s v="2024"/>
    <s v="24"/>
    <s v="24"/>
    <s v="24/11/2024"/>
    <d v="2025-05-15T00:00:00"/>
    <x v="24"/>
  </r>
  <r>
    <n v="7015"/>
    <s v="Jaclyn"/>
    <x v="315"/>
    <s v="12/9/2024"/>
    <n v="11.99"/>
    <n v="424"/>
    <s v="Drama"/>
    <n v="1"/>
    <n v="3"/>
    <b v="1"/>
    <n v="684"/>
    <n v="127"/>
    <x v="5"/>
    <x v="3"/>
    <s v="Mandarin"/>
    <x v="28"/>
    <n v="4.5999999999999996"/>
    <x v="0"/>
    <s v="Active"/>
    <n v="2070"/>
    <s v="Laptop"/>
    <s v="25-34"/>
    <s v="Late Night"/>
    <s v="12"/>
    <s v="2024"/>
    <s v="9/"/>
    <s v="9"/>
    <s v="09/12/2024"/>
    <d v="2025-05-15T00:00:00"/>
    <x v="28"/>
  </r>
  <r>
    <n v="4104"/>
    <s v="Alvin"/>
    <x v="513"/>
    <s v="11/20/2024"/>
    <n v="15.99"/>
    <n v="182"/>
    <s v="Sci-Fi"/>
    <n v="4"/>
    <n v="5"/>
    <b v="0"/>
    <n v="247"/>
    <n v="197"/>
    <x v="0"/>
    <x v="3"/>
    <s v="French"/>
    <x v="9"/>
    <n v="4.7"/>
    <x v="0"/>
    <s v="Active"/>
    <n v="4726"/>
    <s v="Laptop"/>
    <s v="35-44"/>
    <s v="Evening"/>
    <s v="11"/>
    <s v="2024"/>
    <s v="20"/>
    <s v="20"/>
    <s v="20/11/2024"/>
    <d v="2025-05-15T00:00:00"/>
    <x v="8"/>
  </r>
  <r>
    <n v="9413"/>
    <s v="Megan"/>
    <x v="514"/>
    <s v="12/3/2024"/>
    <n v="15.99"/>
    <n v="115"/>
    <s v="Sci-Fi"/>
    <n v="2"/>
    <n v="3"/>
    <b v="1"/>
    <n v="741"/>
    <n v="68"/>
    <x v="0"/>
    <x v="3"/>
    <s v="Hindi"/>
    <x v="55"/>
    <n v="5"/>
    <x v="1"/>
    <s v="Active"/>
    <n v="1536"/>
    <s v="Smartphone"/>
    <s v="35-44"/>
    <s v="Morning"/>
    <s v="12"/>
    <s v="2024"/>
    <s v="3/"/>
    <s v="3"/>
    <s v="03/12/2024"/>
    <d v="2025-05-15T00:00:00"/>
    <x v="25"/>
  </r>
  <r>
    <n v="8300"/>
    <s v="Carolyn"/>
    <x v="388"/>
    <s v="12/13/2024"/>
    <n v="15.99"/>
    <n v="33"/>
    <s v="Documentary"/>
    <n v="1"/>
    <n v="4"/>
    <b v="0"/>
    <n v="623"/>
    <n v="53"/>
    <x v="1"/>
    <x v="2"/>
    <s v="English"/>
    <x v="71"/>
    <n v="3.5"/>
    <x v="0"/>
    <s v="Active"/>
    <n v="2113"/>
    <s v="Desktop"/>
    <s v="55+"/>
    <s v="Afternoon"/>
    <s v="12"/>
    <s v="2024"/>
    <s v="13"/>
    <s v="13"/>
    <s v="13/12/2024"/>
    <d v="2025-05-15T00:00:00"/>
    <x v="0"/>
  </r>
  <r>
    <n v="5126"/>
    <s v="Christopher"/>
    <x v="515"/>
    <s v="12/3/2024"/>
    <n v="7.99"/>
    <n v="259"/>
    <s v="Drama"/>
    <n v="1"/>
    <n v="1"/>
    <b v="1"/>
    <n v="327"/>
    <n v="76"/>
    <x v="2"/>
    <x v="0"/>
    <s v="French"/>
    <x v="87"/>
    <n v="4.3"/>
    <x v="1"/>
    <s v="Active"/>
    <n v="428"/>
    <s v="Tablet"/>
    <s v="25-34"/>
    <s v="Afternoon"/>
    <s v="12"/>
    <s v="2024"/>
    <s v="3/"/>
    <s v="3"/>
    <s v="03/12/2024"/>
    <d v="2025-05-15T00:00:00"/>
    <x v="25"/>
  </r>
  <r>
    <n v="1754"/>
    <s v="Patricia"/>
    <x v="21"/>
    <s v="11/20/2024"/>
    <n v="15.99"/>
    <n v="309"/>
    <s v="Romance"/>
    <n v="5"/>
    <n v="6"/>
    <b v="0"/>
    <n v="760"/>
    <n v="72"/>
    <x v="6"/>
    <x v="2"/>
    <s v="French"/>
    <x v="23"/>
    <n v="4.8"/>
    <x v="1"/>
    <s v="Active"/>
    <n v="2336"/>
    <s v="Smart TV"/>
    <s v="45-54"/>
    <s v="Afternoon"/>
    <s v="11"/>
    <s v="2024"/>
    <s v="20"/>
    <s v="20"/>
    <s v="20/11/2024"/>
    <d v="2025-05-15T00:00:00"/>
    <x v="8"/>
  </r>
  <r>
    <n v="7089"/>
    <s v="Richard"/>
    <x v="397"/>
    <s v="12/11/2024"/>
    <n v="7.99"/>
    <n v="367"/>
    <s v="Romance"/>
    <n v="1"/>
    <n v="3"/>
    <b v="0"/>
    <n v="522"/>
    <n v="10"/>
    <x v="0"/>
    <x v="0"/>
    <s v="Mandarin"/>
    <x v="85"/>
    <n v="3.8"/>
    <x v="0"/>
    <s v="Active"/>
    <n v="2344"/>
    <s v="Desktop"/>
    <s v="25-34"/>
    <s v="Morning"/>
    <s v="12"/>
    <s v="2024"/>
    <s v="11"/>
    <s v="11"/>
    <s v="11/12/2024"/>
    <d v="2025-05-15T00:00:00"/>
    <x v="11"/>
  </r>
  <r>
    <n v="1697"/>
    <s v="Tiffany"/>
    <x v="470"/>
    <s v="11/27/2024"/>
    <n v="7.99"/>
    <n v="472"/>
    <s v="Action"/>
    <n v="5"/>
    <n v="2"/>
    <b v="1"/>
    <n v="76"/>
    <n v="157"/>
    <x v="0"/>
    <x v="1"/>
    <s v="French"/>
    <x v="65"/>
    <n v="3.1"/>
    <x v="1"/>
    <s v="Active"/>
    <n v="1351"/>
    <s v="Laptop"/>
    <s v="55+"/>
    <s v="Afternoon"/>
    <s v="11"/>
    <s v="2024"/>
    <s v="27"/>
    <s v="27"/>
    <s v="27/11/2024"/>
    <d v="2025-05-15T00:00:00"/>
    <x v="12"/>
  </r>
  <r>
    <n v="4768"/>
    <s v="Thomas"/>
    <x v="171"/>
    <s v="11/23/2024"/>
    <n v="15.99"/>
    <n v="449"/>
    <s v="Documentary"/>
    <n v="5"/>
    <n v="4"/>
    <b v="0"/>
    <n v="61"/>
    <n v="61"/>
    <x v="5"/>
    <x v="1"/>
    <s v="French"/>
    <x v="51"/>
    <n v="3.7"/>
    <x v="1"/>
    <s v="Active"/>
    <n v="165"/>
    <s v="Tablet"/>
    <s v="45-54"/>
    <s v="Afternoon"/>
    <s v="11"/>
    <s v="2024"/>
    <s v="23"/>
    <s v="23"/>
    <s v="23/11/2024"/>
    <d v="2025-05-15T00:00:00"/>
    <x v="16"/>
  </r>
  <r>
    <n v="4205"/>
    <s v="Daniel"/>
    <x v="344"/>
    <s v="12/6/2024"/>
    <n v="15.99"/>
    <n v="302"/>
    <s v="Comedy"/>
    <n v="4"/>
    <n v="4"/>
    <b v="1"/>
    <n v="800"/>
    <n v="101"/>
    <x v="0"/>
    <x v="3"/>
    <s v="English"/>
    <x v="83"/>
    <n v="4.3"/>
    <x v="0"/>
    <s v="Active"/>
    <n v="3411"/>
    <s v="Desktop"/>
    <s v="55+"/>
    <s v="Evening"/>
    <s v="12"/>
    <s v="2024"/>
    <s v="6/"/>
    <s v="6"/>
    <s v="06/12/2024"/>
    <d v="2025-05-15T00:00:00"/>
    <x v="27"/>
  </r>
  <r>
    <n v="8844"/>
    <s v="Ashley"/>
    <x v="230"/>
    <s v="12/18/2024"/>
    <n v="7.99"/>
    <n v="70"/>
    <s v="Sci-Fi"/>
    <n v="3"/>
    <n v="6"/>
    <b v="1"/>
    <n v="226"/>
    <n v="104"/>
    <x v="0"/>
    <x v="1"/>
    <s v="German"/>
    <x v="76"/>
    <n v="3.3"/>
    <x v="1"/>
    <s v="Active"/>
    <n v="615"/>
    <s v="Laptop"/>
    <s v="45-54"/>
    <s v="Late Night"/>
    <s v="12"/>
    <s v="2024"/>
    <s v="18"/>
    <s v="18"/>
    <s v="18/12/2024"/>
    <d v="2025-05-15T00:00:00"/>
    <x v="13"/>
  </r>
  <r>
    <n v="1103"/>
    <s v="Lindsey"/>
    <x v="326"/>
    <s v="12/2/2024"/>
    <n v="7.99"/>
    <n v="157"/>
    <s v="Sci-Fi"/>
    <n v="2"/>
    <n v="1"/>
    <b v="0"/>
    <n v="792"/>
    <n v="141"/>
    <x v="1"/>
    <x v="2"/>
    <s v="Spanish"/>
    <x v="57"/>
    <n v="4.2"/>
    <x v="0"/>
    <s v="Active"/>
    <n v="1538"/>
    <s v="Smartphone"/>
    <s v="55+"/>
    <s v="Afternoon"/>
    <s v="12"/>
    <s v="2024"/>
    <s v="2/"/>
    <s v="2"/>
    <s v="02/12/2024"/>
    <d v="2025-05-15T00:00:00"/>
    <x v="3"/>
  </r>
  <r>
    <n v="2180"/>
    <s v="Yvonne"/>
    <x v="508"/>
    <s v="11/24/2024"/>
    <n v="7.99"/>
    <n v="17"/>
    <s v="Horror"/>
    <n v="5"/>
    <n v="5"/>
    <b v="0"/>
    <n v="498"/>
    <n v="67"/>
    <x v="2"/>
    <x v="0"/>
    <s v="Mandarin"/>
    <x v="79"/>
    <n v="3"/>
    <x v="1"/>
    <s v="Active"/>
    <n v="1835"/>
    <s v="Smart TV"/>
    <s v="35-44"/>
    <s v="Late Night"/>
    <s v="11"/>
    <s v="2024"/>
    <s v="24"/>
    <s v="24"/>
    <s v="24/11/2024"/>
    <d v="2025-05-15T00:00:00"/>
    <x v="24"/>
  </r>
  <r>
    <n v="6607"/>
    <s v="Gene"/>
    <x v="516"/>
    <s v="12/2/2024"/>
    <n v="15.99"/>
    <n v="173"/>
    <s v="Drama"/>
    <n v="1"/>
    <n v="3"/>
    <b v="1"/>
    <n v="950"/>
    <n v="163"/>
    <x v="6"/>
    <x v="1"/>
    <s v="French"/>
    <x v="41"/>
    <n v="4.9000000000000004"/>
    <x v="1"/>
    <s v="Active"/>
    <n v="3515"/>
    <s v="Smart TV"/>
    <s v="35-44"/>
    <s v="Late Night"/>
    <s v="12"/>
    <s v="2024"/>
    <s v="2/"/>
    <s v="2"/>
    <s v="02/12/2024"/>
    <d v="2025-05-15T00:00:00"/>
    <x v="3"/>
  </r>
  <r>
    <n v="7949"/>
    <s v="Phyllis"/>
    <x v="517"/>
    <s v="11/21/2024"/>
    <n v="11.99"/>
    <n v="301"/>
    <s v="Comedy"/>
    <n v="5"/>
    <n v="4"/>
    <b v="0"/>
    <n v="906"/>
    <n v="141"/>
    <x v="4"/>
    <x v="2"/>
    <s v="Hindi"/>
    <x v="2"/>
    <n v="4.5"/>
    <x v="1"/>
    <s v="Active"/>
    <n v="1657"/>
    <s v="Desktop"/>
    <s v="35-44"/>
    <s v="Afternoon"/>
    <s v="11"/>
    <s v="2024"/>
    <s v="21"/>
    <s v="21"/>
    <s v="21/11/2024"/>
    <d v="2025-05-15T00:00:00"/>
    <x v="18"/>
  </r>
  <r>
    <n v="5337"/>
    <s v="Travis"/>
    <x v="188"/>
    <s v="11/28/2024"/>
    <n v="7.99"/>
    <n v="357"/>
    <s v="Horror"/>
    <n v="2"/>
    <n v="4"/>
    <b v="1"/>
    <n v="245"/>
    <n v="116"/>
    <x v="6"/>
    <x v="3"/>
    <s v="Mandarin"/>
    <x v="5"/>
    <n v="4.2"/>
    <x v="1"/>
    <s v="Active"/>
    <n v="2209"/>
    <s v="Smartphone"/>
    <s v="18-24"/>
    <s v="Late Night"/>
    <s v="11"/>
    <s v="2024"/>
    <s v="28"/>
    <s v="28"/>
    <s v="28/11/2024"/>
    <d v="2025-05-15T00:00:00"/>
    <x v="14"/>
  </r>
  <r>
    <n v="8477"/>
    <s v="Aaron"/>
    <x v="41"/>
    <s v="12/2/2024"/>
    <n v="7.99"/>
    <n v="48"/>
    <s v="Drama"/>
    <n v="4"/>
    <n v="2"/>
    <b v="0"/>
    <n v="33"/>
    <n v="7"/>
    <x v="0"/>
    <x v="0"/>
    <s v="German"/>
    <x v="44"/>
    <n v="4.8"/>
    <x v="1"/>
    <s v="Active"/>
    <n v="1327"/>
    <s v="Smart TV"/>
    <s v="45-54"/>
    <s v="Morning"/>
    <s v="12"/>
    <s v="2024"/>
    <s v="2/"/>
    <s v="2"/>
    <s v="02/12/2024"/>
    <d v="2025-05-15T00:00:00"/>
    <x v="3"/>
  </r>
  <r>
    <n v="7673"/>
    <s v="Nina"/>
    <x v="37"/>
    <s v="11/22/2024"/>
    <n v="7.99"/>
    <n v="351"/>
    <s v="Action"/>
    <n v="4"/>
    <n v="2"/>
    <b v="0"/>
    <n v="70"/>
    <n v="41"/>
    <x v="5"/>
    <x v="3"/>
    <s v="Spanish"/>
    <x v="18"/>
    <n v="3.7"/>
    <x v="0"/>
    <s v="Active"/>
    <n v="4337"/>
    <s v="Smartphone"/>
    <s v="55+"/>
    <s v="Evening"/>
    <s v="11"/>
    <s v="2024"/>
    <s v="22"/>
    <s v="22"/>
    <s v="22/11/2024"/>
    <d v="2025-05-15T00:00:00"/>
    <x v="7"/>
  </r>
  <r>
    <n v="6113"/>
    <s v="Stacy"/>
    <x v="343"/>
    <s v="12/14/2024"/>
    <n v="11.99"/>
    <n v="491"/>
    <s v="Comedy"/>
    <n v="3"/>
    <n v="4"/>
    <b v="1"/>
    <n v="779"/>
    <n v="86"/>
    <x v="2"/>
    <x v="3"/>
    <s v="Hindi"/>
    <x v="26"/>
    <n v="4.7"/>
    <x v="1"/>
    <s v="Active"/>
    <n v="398"/>
    <s v="Laptop"/>
    <s v="55+"/>
    <s v="Evening"/>
    <s v="12"/>
    <s v="2024"/>
    <s v="14"/>
    <s v="14"/>
    <s v="14/12/2024"/>
    <d v="2025-05-15T00:00:00"/>
    <x v="2"/>
  </r>
  <r>
    <n v="7457"/>
    <s v="Madison"/>
    <x v="278"/>
    <s v="11/29/2024"/>
    <n v="11.99"/>
    <n v="164"/>
    <s v="Sci-Fi"/>
    <n v="2"/>
    <n v="1"/>
    <b v="1"/>
    <n v="536"/>
    <n v="150"/>
    <x v="2"/>
    <x v="1"/>
    <s v="Mandarin"/>
    <x v="34"/>
    <n v="3.2"/>
    <x v="1"/>
    <s v="Active"/>
    <n v="1508"/>
    <s v="Smartphone"/>
    <s v="45-54"/>
    <s v="Morning"/>
    <s v="11"/>
    <s v="2024"/>
    <s v="29"/>
    <s v="29"/>
    <s v="29/11/2024"/>
    <d v="2025-05-15T00:00:00"/>
    <x v="26"/>
  </r>
  <r>
    <n v="6639"/>
    <s v="Victoria"/>
    <x v="81"/>
    <s v="12/18/2024"/>
    <n v="7.99"/>
    <n v="304"/>
    <s v="Action"/>
    <n v="1"/>
    <n v="6"/>
    <b v="1"/>
    <n v="902"/>
    <n v="20"/>
    <x v="5"/>
    <x v="0"/>
    <s v="Mandarin"/>
    <x v="12"/>
    <n v="3.9"/>
    <x v="1"/>
    <s v="Active"/>
    <n v="249"/>
    <s v="Desktop"/>
    <s v="35-44"/>
    <s v="Evening"/>
    <s v="12"/>
    <s v="2024"/>
    <s v="18"/>
    <s v="18"/>
    <s v="18/12/2024"/>
    <d v="2025-05-15T00:00:00"/>
    <x v="13"/>
  </r>
  <r>
    <n v="5220"/>
    <s v="Justin"/>
    <x v="518"/>
    <s v="12/8/2024"/>
    <n v="7.99"/>
    <n v="166"/>
    <s v="Horror"/>
    <n v="2"/>
    <n v="3"/>
    <b v="1"/>
    <n v="493"/>
    <n v="168"/>
    <x v="0"/>
    <x v="0"/>
    <s v="English"/>
    <x v="38"/>
    <n v="3.4"/>
    <x v="1"/>
    <s v="Active"/>
    <n v="954"/>
    <s v="Laptop"/>
    <s v="18-24"/>
    <s v="Evening"/>
    <s v="12"/>
    <s v="2024"/>
    <s v="8/"/>
    <s v="8"/>
    <s v="08/12/2024"/>
    <d v="2025-05-15T00:00:00"/>
    <x v="23"/>
  </r>
  <r>
    <n v="6970"/>
    <s v="Tammy"/>
    <x v="107"/>
    <s v="12/5/2024"/>
    <n v="7.99"/>
    <n v="225"/>
    <s v="Romance"/>
    <n v="3"/>
    <n v="3"/>
    <b v="1"/>
    <n v="589"/>
    <n v="103"/>
    <x v="1"/>
    <x v="2"/>
    <s v="Hindi"/>
    <x v="67"/>
    <n v="3.2"/>
    <x v="1"/>
    <s v="Active"/>
    <n v="3313"/>
    <s v="Smart TV"/>
    <s v="35-44"/>
    <s v="Morning"/>
    <s v="12"/>
    <s v="2024"/>
    <s v="5/"/>
    <s v="5"/>
    <s v="05/12/2024"/>
    <d v="2025-05-15T00:00:00"/>
    <x v="21"/>
  </r>
  <r>
    <n v="6705"/>
    <s v="Joshua"/>
    <x v="519"/>
    <s v="12/9/2024"/>
    <n v="7.99"/>
    <n v="163"/>
    <s v="Romance"/>
    <n v="2"/>
    <n v="6"/>
    <b v="1"/>
    <n v="206"/>
    <n v="132"/>
    <x v="5"/>
    <x v="1"/>
    <s v="Hindi"/>
    <x v="40"/>
    <n v="3.5"/>
    <x v="1"/>
    <s v="Active"/>
    <n v="1790"/>
    <s v="Desktop"/>
    <s v="35-44"/>
    <s v="Evening"/>
    <s v="12"/>
    <s v="2024"/>
    <s v="9/"/>
    <s v="9"/>
    <s v="09/12/2024"/>
    <d v="2025-05-15T00:00:00"/>
    <x v="28"/>
  </r>
  <r>
    <n v="2477"/>
    <s v="Sara"/>
    <x v="152"/>
    <s v="11/26/2024"/>
    <n v="15.99"/>
    <n v="419"/>
    <s v="Sci-Fi"/>
    <n v="2"/>
    <n v="6"/>
    <b v="1"/>
    <n v="752"/>
    <n v="21"/>
    <x v="0"/>
    <x v="1"/>
    <s v="Hindi"/>
    <x v="43"/>
    <n v="3.9"/>
    <x v="0"/>
    <s v="Active"/>
    <n v="2864"/>
    <s v="Desktop"/>
    <s v="35-44"/>
    <s v="Afternoon"/>
    <s v="11"/>
    <s v="2024"/>
    <s v="26"/>
    <s v="26"/>
    <s v="26/11/2024"/>
    <d v="2025-05-15T00:00:00"/>
    <x v="29"/>
  </r>
  <r>
    <n v="6236"/>
    <s v="Benjamin"/>
    <x v="376"/>
    <s v="11/22/2024"/>
    <n v="11.99"/>
    <n v="293"/>
    <s v="Action"/>
    <n v="2"/>
    <n v="3"/>
    <b v="0"/>
    <n v="514"/>
    <n v="68"/>
    <x v="3"/>
    <x v="2"/>
    <s v="Mandarin"/>
    <x v="69"/>
    <n v="4.7"/>
    <x v="0"/>
    <s v="Active"/>
    <n v="1872"/>
    <s v="Tablet"/>
    <s v="25-34"/>
    <s v="Late Night"/>
    <s v="11"/>
    <s v="2024"/>
    <s v="22"/>
    <s v="22"/>
    <s v="22/11/2024"/>
    <d v="2025-05-15T00:00:00"/>
    <x v="7"/>
  </r>
  <r>
    <n v="4079"/>
    <s v="Kristen"/>
    <x v="466"/>
    <s v="12/15/2024"/>
    <n v="7.99"/>
    <n v="171"/>
    <s v="Horror"/>
    <n v="3"/>
    <n v="6"/>
    <b v="1"/>
    <n v="858"/>
    <n v="58"/>
    <x v="5"/>
    <x v="1"/>
    <s v="German"/>
    <x v="68"/>
    <n v="4.5"/>
    <x v="1"/>
    <s v="Active"/>
    <n v="2521"/>
    <s v="Smartphone"/>
    <s v="45-54"/>
    <s v="Afternoon"/>
    <s v="12"/>
    <s v="2024"/>
    <s v="15"/>
    <s v="15"/>
    <s v="15/12/2024"/>
    <d v="2025-05-15T00:00:00"/>
    <x v="1"/>
  </r>
  <r>
    <n v="7927"/>
    <s v="Erika"/>
    <x v="517"/>
    <s v="11/20/2024"/>
    <n v="7.99"/>
    <n v="438"/>
    <s v="Documentary"/>
    <n v="4"/>
    <n v="3"/>
    <b v="0"/>
    <n v="970"/>
    <n v="59"/>
    <x v="5"/>
    <x v="2"/>
    <s v="Spanish"/>
    <x v="18"/>
    <n v="4.5999999999999996"/>
    <x v="1"/>
    <s v="Active"/>
    <n v="4426"/>
    <s v="Tablet"/>
    <s v="55+"/>
    <s v="Late Night"/>
    <s v="11"/>
    <s v="2024"/>
    <s v="20"/>
    <s v="20"/>
    <s v="20/11/2024"/>
    <d v="2025-05-15T00:00:00"/>
    <x v="8"/>
  </r>
  <r>
    <n v="5059"/>
    <s v="Robert"/>
    <x v="436"/>
    <s v="11/27/2024"/>
    <n v="11.99"/>
    <n v="247"/>
    <s v="Comedy"/>
    <n v="4"/>
    <n v="4"/>
    <b v="0"/>
    <n v="510"/>
    <n v="87"/>
    <x v="4"/>
    <x v="1"/>
    <s v="Mandarin"/>
    <x v="33"/>
    <n v="3.5"/>
    <x v="0"/>
    <s v="Active"/>
    <n v="3100"/>
    <s v="Smart TV"/>
    <s v="45-54"/>
    <s v="Afternoon"/>
    <s v="11"/>
    <s v="2024"/>
    <s v="27"/>
    <s v="27"/>
    <s v="27/11/2024"/>
    <d v="2025-05-15T00:00:00"/>
    <x v="12"/>
  </r>
  <r>
    <n v="4210"/>
    <s v="Paul"/>
    <x v="520"/>
    <s v="11/26/2024"/>
    <n v="11.99"/>
    <n v="85"/>
    <s v="Horror"/>
    <n v="1"/>
    <n v="2"/>
    <b v="0"/>
    <n v="770"/>
    <n v="132"/>
    <x v="2"/>
    <x v="1"/>
    <s v="Spanish"/>
    <x v="33"/>
    <n v="4.4000000000000004"/>
    <x v="0"/>
    <s v="Active"/>
    <n v="4273"/>
    <s v="Tablet"/>
    <s v="35-44"/>
    <s v="Morning"/>
    <s v="11"/>
    <s v="2024"/>
    <s v="26"/>
    <s v="26"/>
    <s v="26/11/2024"/>
    <d v="2025-05-15T00:00:00"/>
    <x v="29"/>
  </r>
  <r>
    <n v="5054"/>
    <s v="Robert"/>
    <x v="517"/>
    <s v="11/30/2024"/>
    <n v="11.99"/>
    <n v="203"/>
    <s v="Documentary"/>
    <n v="5"/>
    <n v="2"/>
    <b v="0"/>
    <n v="903"/>
    <n v="19"/>
    <x v="1"/>
    <x v="2"/>
    <s v="Hindi"/>
    <x v="24"/>
    <n v="4.5999999999999996"/>
    <x v="0"/>
    <s v="Active"/>
    <n v="1254"/>
    <s v="Laptop"/>
    <s v="45-54"/>
    <s v="Morning"/>
    <s v="11"/>
    <s v="2024"/>
    <s v="30"/>
    <s v="30"/>
    <s v="30/11/2024"/>
    <d v="2025-05-15T00:00:00"/>
    <x v="10"/>
  </r>
  <r>
    <n v="5836"/>
    <s v="Bianca"/>
    <x v="175"/>
    <s v="11/21/2024"/>
    <n v="15.99"/>
    <n v="219"/>
    <s v="Sci-Fi"/>
    <n v="1"/>
    <n v="5"/>
    <b v="1"/>
    <n v="347"/>
    <n v="55"/>
    <x v="6"/>
    <x v="3"/>
    <s v="Mandarin"/>
    <x v="61"/>
    <n v="4.5999999999999996"/>
    <x v="1"/>
    <s v="Active"/>
    <n v="4817"/>
    <s v="Smart TV"/>
    <s v="35-44"/>
    <s v="Evening"/>
    <s v="11"/>
    <s v="2024"/>
    <s v="21"/>
    <s v="21"/>
    <s v="21/11/2024"/>
    <d v="2025-05-15T00:00:00"/>
    <x v="18"/>
  </r>
  <r>
    <n v="8612"/>
    <s v="Joseph"/>
    <x v="172"/>
    <s v="12/18/2024"/>
    <n v="7.99"/>
    <n v="285"/>
    <s v="Comedy"/>
    <n v="5"/>
    <n v="5"/>
    <b v="0"/>
    <n v="600"/>
    <n v="109"/>
    <x v="5"/>
    <x v="3"/>
    <s v="Mandarin"/>
    <x v="24"/>
    <n v="4"/>
    <x v="0"/>
    <s v="Active"/>
    <n v="2330"/>
    <s v="Smartphone"/>
    <s v="25-34"/>
    <s v="Morning"/>
    <s v="12"/>
    <s v="2024"/>
    <s v="18"/>
    <s v="18"/>
    <s v="18/12/2024"/>
    <d v="2025-05-15T00:00:00"/>
    <x v="13"/>
  </r>
  <r>
    <n v="7445"/>
    <s v="Lauren"/>
    <x v="22"/>
    <s v="11/23/2024"/>
    <n v="15.99"/>
    <n v="115"/>
    <s v="Horror"/>
    <n v="2"/>
    <n v="6"/>
    <b v="1"/>
    <n v="583"/>
    <n v="127"/>
    <x v="0"/>
    <x v="2"/>
    <s v="English"/>
    <x v="13"/>
    <n v="3.6"/>
    <x v="0"/>
    <s v="Active"/>
    <n v="244"/>
    <s v="Desktop"/>
    <s v="35-44"/>
    <s v="Late Night"/>
    <s v="11"/>
    <s v="2024"/>
    <s v="23"/>
    <s v="23"/>
    <s v="23/11/2024"/>
    <d v="2025-05-15T00:00:00"/>
    <x v="16"/>
  </r>
  <r>
    <n v="6135"/>
    <s v="Carol"/>
    <x v="243"/>
    <s v="11/21/2024"/>
    <n v="7.99"/>
    <n v="322"/>
    <s v="Drama"/>
    <n v="1"/>
    <n v="5"/>
    <b v="1"/>
    <n v="446"/>
    <n v="114"/>
    <x v="4"/>
    <x v="2"/>
    <s v="English"/>
    <x v="0"/>
    <n v="4.5"/>
    <x v="1"/>
    <s v="Active"/>
    <n v="1539"/>
    <s v="Tablet"/>
    <s v="25-34"/>
    <s v="Late Night"/>
    <s v="11"/>
    <s v="2024"/>
    <s v="21"/>
    <s v="21"/>
    <s v="21/11/2024"/>
    <d v="2025-05-15T00:00:00"/>
    <x v="18"/>
  </r>
  <r>
    <n v="3168"/>
    <s v="Alicia"/>
    <x v="453"/>
    <s v="11/21/2024"/>
    <n v="7.99"/>
    <n v="348"/>
    <s v="Action"/>
    <n v="2"/>
    <n v="2"/>
    <b v="1"/>
    <n v="797"/>
    <n v="81"/>
    <x v="4"/>
    <x v="0"/>
    <s v="Spanish"/>
    <x v="32"/>
    <n v="5"/>
    <x v="1"/>
    <s v="Active"/>
    <n v="2657"/>
    <s v="Smart TV"/>
    <s v="45-54"/>
    <s v="Morning"/>
    <s v="11"/>
    <s v="2024"/>
    <s v="21"/>
    <s v="21"/>
    <s v="21/11/2024"/>
    <d v="2025-05-15T00:00:00"/>
    <x v="18"/>
  </r>
  <r>
    <n v="2981"/>
    <s v="Laura"/>
    <x v="442"/>
    <s v="12/3/2024"/>
    <n v="11.99"/>
    <n v="482"/>
    <s v="Sci-Fi"/>
    <n v="5"/>
    <n v="2"/>
    <b v="1"/>
    <n v="665"/>
    <n v="96"/>
    <x v="6"/>
    <x v="1"/>
    <s v="Spanish"/>
    <x v="50"/>
    <n v="4.7"/>
    <x v="1"/>
    <s v="Active"/>
    <n v="4851"/>
    <s v="Smartphone"/>
    <s v="18-24"/>
    <s v="Afternoon"/>
    <s v="12"/>
    <s v="2024"/>
    <s v="3/"/>
    <s v="3"/>
    <s v="03/12/2024"/>
    <d v="2025-05-15T00:00:00"/>
    <x v="25"/>
  </r>
  <r>
    <n v="7739"/>
    <s v="Ryan"/>
    <x v="521"/>
    <s v="12/11/2024"/>
    <n v="7.99"/>
    <n v="384"/>
    <s v="Sci-Fi"/>
    <n v="4"/>
    <n v="3"/>
    <b v="1"/>
    <n v="188"/>
    <n v="140"/>
    <x v="6"/>
    <x v="3"/>
    <s v="French"/>
    <x v="18"/>
    <n v="3.9"/>
    <x v="0"/>
    <s v="Active"/>
    <n v="2341"/>
    <s v="Smartphone"/>
    <s v="25-34"/>
    <s v="Afternoon"/>
    <s v="12"/>
    <s v="2024"/>
    <s v="11"/>
    <s v="11"/>
    <s v="11/12/2024"/>
    <d v="2025-05-15T00:00:00"/>
    <x v="11"/>
  </r>
  <r>
    <n v="5905"/>
    <s v="Brian"/>
    <x v="356"/>
    <s v="12/9/2024"/>
    <n v="15.99"/>
    <n v="178"/>
    <s v="Comedy"/>
    <n v="5"/>
    <n v="5"/>
    <b v="0"/>
    <n v="489"/>
    <n v="6"/>
    <x v="3"/>
    <x v="0"/>
    <s v="Spanish"/>
    <x v="35"/>
    <n v="4.5"/>
    <x v="0"/>
    <s v="Active"/>
    <n v="3356"/>
    <s v="Tablet"/>
    <s v="55+"/>
    <s v="Late Night"/>
    <s v="12"/>
    <s v="2024"/>
    <s v="9/"/>
    <s v="9"/>
    <s v="09/12/2024"/>
    <d v="2025-05-15T00:00:00"/>
    <x v="28"/>
  </r>
  <r>
    <n v="1443"/>
    <s v="Sandra"/>
    <x v="522"/>
    <s v="12/17/2024"/>
    <n v="11.99"/>
    <n v="91"/>
    <s v="Drama"/>
    <n v="1"/>
    <n v="2"/>
    <b v="0"/>
    <n v="377"/>
    <n v="14"/>
    <x v="0"/>
    <x v="2"/>
    <s v="German"/>
    <x v="56"/>
    <n v="4.5999999999999996"/>
    <x v="0"/>
    <s v="Active"/>
    <n v="228"/>
    <s v="Tablet"/>
    <s v="55+"/>
    <s v="Late Night"/>
    <s v="12"/>
    <s v="2024"/>
    <s v="17"/>
    <s v="17"/>
    <s v="17/12/2024"/>
    <d v="2025-05-15T00:00:00"/>
    <x v="6"/>
  </r>
  <r>
    <n v="6181"/>
    <s v="Krista"/>
    <x v="129"/>
    <s v="12/5/2024"/>
    <n v="11.99"/>
    <n v="175"/>
    <s v="Horror"/>
    <n v="4"/>
    <n v="3"/>
    <b v="1"/>
    <n v="424"/>
    <n v="125"/>
    <x v="2"/>
    <x v="2"/>
    <s v="French"/>
    <x v="44"/>
    <n v="4.7"/>
    <x v="1"/>
    <s v="Active"/>
    <n v="2821"/>
    <s v="Smart TV"/>
    <s v="35-44"/>
    <s v="Evening"/>
    <s v="12"/>
    <s v="2024"/>
    <s v="5/"/>
    <s v="5"/>
    <s v="05/12/2024"/>
    <d v="2025-05-15T00:00:00"/>
    <x v="21"/>
  </r>
  <r>
    <n v="8406"/>
    <s v="Jeremiah"/>
    <x v="22"/>
    <s v="12/14/2024"/>
    <n v="11.99"/>
    <n v="187"/>
    <s v="Action"/>
    <n v="5"/>
    <n v="5"/>
    <b v="1"/>
    <n v="491"/>
    <n v="197"/>
    <x v="2"/>
    <x v="0"/>
    <s v="French"/>
    <x v="84"/>
    <n v="3.3"/>
    <x v="1"/>
    <s v="Active"/>
    <n v="4380"/>
    <s v="Smartphone"/>
    <s v="35-44"/>
    <s v="Late Night"/>
    <s v="12"/>
    <s v="2024"/>
    <s v="14"/>
    <s v="14"/>
    <s v="14/12/2024"/>
    <d v="2025-05-15T00:00:00"/>
    <x v="2"/>
  </r>
  <r>
    <n v="5389"/>
    <s v="Leon"/>
    <x v="523"/>
    <s v="11/29/2024"/>
    <n v="11.99"/>
    <n v="352"/>
    <s v="Drama"/>
    <n v="4"/>
    <n v="1"/>
    <b v="0"/>
    <n v="521"/>
    <n v="128"/>
    <x v="5"/>
    <x v="3"/>
    <s v="English"/>
    <x v="76"/>
    <n v="4.5999999999999996"/>
    <x v="1"/>
    <s v="Active"/>
    <n v="2131"/>
    <s v="Desktop"/>
    <s v="45-54"/>
    <s v="Afternoon"/>
    <s v="11"/>
    <s v="2024"/>
    <s v="29"/>
    <s v="29"/>
    <s v="29/11/2024"/>
    <d v="2025-05-15T00:00:00"/>
    <x v="26"/>
  </r>
  <r>
    <n v="4586"/>
    <s v="Tracey"/>
    <x v="82"/>
    <s v="12/1/2024"/>
    <n v="7.99"/>
    <n v="448"/>
    <s v="Action"/>
    <n v="3"/>
    <n v="4"/>
    <b v="1"/>
    <n v="506"/>
    <n v="193"/>
    <x v="5"/>
    <x v="1"/>
    <s v="Spanish"/>
    <x v="37"/>
    <n v="4.3"/>
    <x v="0"/>
    <s v="Active"/>
    <n v="3589"/>
    <s v="Smart TV"/>
    <s v="25-34"/>
    <s v="Late Night"/>
    <s v="12"/>
    <s v="2024"/>
    <s v="1/"/>
    <s v="1"/>
    <s v="01/12/2024"/>
    <d v="2025-05-15T00:00:00"/>
    <x v="15"/>
  </r>
  <r>
    <n v="4020"/>
    <s v="Edward"/>
    <x v="357"/>
    <s v="12/2/2024"/>
    <n v="15.99"/>
    <n v="81"/>
    <s v="Sci-Fi"/>
    <n v="1"/>
    <n v="6"/>
    <b v="0"/>
    <n v="390"/>
    <n v="43"/>
    <x v="2"/>
    <x v="1"/>
    <s v="Mandarin"/>
    <x v="36"/>
    <n v="4"/>
    <x v="0"/>
    <s v="Active"/>
    <n v="4162"/>
    <s v="Desktop"/>
    <s v="45-54"/>
    <s v="Afternoon"/>
    <s v="12"/>
    <s v="2024"/>
    <s v="2/"/>
    <s v="2"/>
    <s v="02/12/2024"/>
    <d v="2025-05-15T00:00:00"/>
    <x v="3"/>
  </r>
  <r>
    <n v="1635"/>
    <s v="Larry"/>
    <x v="265"/>
    <s v="12/5/2024"/>
    <n v="15.99"/>
    <n v="321"/>
    <s v="Sci-Fi"/>
    <n v="1"/>
    <n v="5"/>
    <b v="1"/>
    <n v="276"/>
    <n v="182"/>
    <x v="4"/>
    <x v="3"/>
    <s v="Mandarin"/>
    <x v="64"/>
    <n v="4.9000000000000004"/>
    <x v="1"/>
    <s v="Active"/>
    <n v="1013"/>
    <s v="Smart TV"/>
    <s v="35-44"/>
    <s v="Afternoon"/>
    <s v="12"/>
    <s v="2024"/>
    <s v="5/"/>
    <s v="5"/>
    <s v="05/12/2024"/>
    <d v="2025-05-15T00:00:00"/>
    <x v="21"/>
  </r>
  <r>
    <n v="9257"/>
    <s v="Jonathan"/>
    <x v="524"/>
    <s v="11/29/2024"/>
    <n v="7.99"/>
    <n v="114"/>
    <s v="Horror"/>
    <n v="1"/>
    <n v="1"/>
    <b v="1"/>
    <n v="896"/>
    <n v="9"/>
    <x v="4"/>
    <x v="1"/>
    <s v="Mandarin"/>
    <x v="22"/>
    <n v="3.2"/>
    <x v="0"/>
    <s v="Active"/>
    <n v="2731"/>
    <s v="Desktop"/>
    <s v="18-24"/>
    <s v="Morning"/>
    <s v="11"/>
    <s v="2024"/>
    <s v="29"/>
    <s v="29"/>
    <s v="29/11/2024"/>
    <d v="2025-05-15T00:00:00"/>
    <x v="26"/>
  </r>
  <r>
    <n v="6380"/>
    <s v="Jennifer"/>
    <x v="42"/>
    <s v="12/14/2024"/>
    <n v="7.99"/>
    <n v="493"/>
    <s v="Drama"/>
    <n v="5"/>
    <n v="2"/>
    <b v="1"/>
    <n v="29"/>
    <n v="82"/>
    <x v="3"/>
    <x v="3"/>
    <s v="Hindi"/>
    <x v="61"/>
    <n v="3.4"/>
    <x v="0"/>
    <s v="Active"/>
    <n v="833"/>
    <s v="Smartphone"/>
    <s v="18-24"/>
    <s v="Evening"/>
    <s v="12"/>
    <s v="2024"/>
    <s v="14"/>
    <s v="14"/>
    <s v="14/12/2024"/>
    <d v="2025-05-15T00:00:00"/>
    <x v="2"/>
  </r>
  <r>
    <n v="6385"/>
    <s v="Travis"/>
    <x v="479"/>
    <s v="11/28/2024"/>
    <n v="11.99"/>
    <n v="475"/>
    <s v="Documentary"/>
    <n v="1"/>
    <n v="5"/>
    <b v="0"/>
    <n v="523"/>
    <n v="30"/>
    <x v="5"/>
    <x v="3"/>
    <s v="German"/>
    <x v="99"/>
    <n v="4.8"/>
    <x v="0"/>
    <s v="Active"/>
    <n v="2428"/>
    <s v="Smartphone"/>
    <s v="18-24"/>
    <s v="Late Night"/>
    <s v="11"/>
    <s v="2024"/>
    <s v="28"/>
    <s v="28"/>
    <s v="28/11/2024"/>
    <d v="2025-05-15T00:00:00"/>
    <x v="14"/>
  </r>
  <r>
    <n v="6858"/>
    <s v="Michelle"/>
    <x v="525"/>
    <s v="12/12/2024"/>
    <n v="11.99"/>
    <n v="287"/>
    <s v="Documentary"/>
    <n v="1"/>
    <n v="2"/>
    <b v="0"/>
    <n v="918"/>
    <n v="82"/>
    <x v="3"/>
    <x v="1"/>
    <s v="German"/>
    <x v="74"/>
    <n v="3.2"/>
    <x v="0"/>
    <s v="Active"/>
    <n v="4555"/>
    <s v="Smart TV"/>
    <s v="55+"/>
    <s v="Afternoon"/>
    <s v="12"/>
    <s v="2024"/>
    <s v="12"/>
    <s v="12"/>
    <s v="12/12/2024"/>
    <d v="2025-05-15T00:00:00"/>
    <x v="20"/>
  </r>
  <r>
    <n v="8875"/>
    <s v="Larry"/>
    <x v="10"/>
    <s v="12/17/2024"/>
    <n v="15.99"/>
    <n v="138"/>
    <s v="Action"/>
    <n v="5"/>
    <n v="2"/>
    <b v="0"/>
    <n v="40"/>
    <n v="166"/>
    <x v="2"/>
    <x v="3"/>
    <s v="French"/>
    <x v="75"/>
    <n v="4.2"/>
    <x v="0"/>
    <s v="Active"/>
    <n v="4777"/>
    <s v="Tablet"/>
    <s v="25-34"/>
    <s v="Morning"/>
    <s v="12"/>
    <s v="2024"/>
    <s v="17"/>
    <s v="17"/>
    <s v="17/12/2024"/>
    <d v="2025-05-15T00:00:00"/>
    <x v="6"/>
  </r>
  <r>
    <n v="3334"/>
    <s v="Kenneth"/>
    <x v="453"/>
    <s v="12/5/2024"/>
    <n v="15.99"/>
    <n v="198"/>
    <s v="Action"/>
    <n v="3"/>
    <n v="1"/>
    <b v="1"/>
    <n v="614"/>
    <n v="69"/>
    <x v="6"/>
    <x v="0"/>
    <s v="Spanish"/>
    <x v="21"/>
    <n v="3.6"/>
    <x v="1"/>
    <s v="Active"/>
    <n v="459"/>
    <s v="Smartphone"/>
    <s v="25-34"/>
    <s v="Late Night"/>
    <s v="12"/>
    <s v="2024"/>
    <s v="5/"/>
    <s v="5"/>
    <s v="05/12/2024"/>
    <d v="2025-05-15T00:00:00"/>
    <x v="21"/>
  </r>
  <r>
    <n v="5850"/>
    <s v="Joshua"/>
    <x v="439"/>
    <s v="12/11/2024"/>
    <n v="15.99"/>
    <n v="164"/>
    <s v="Action"/>
    <n v="2"/>
    <n v="1"/>
    <b v="0"/>
    <n v="833"/>
    <n v="89"/>
    <x v="6"/>
    <x v="3"/>
    <s v="Spanish"/>
    <x v="7"/>
    <n v="4.9000000000000004"/>
    <x v="0"/>
    <s v="Active"/>
    <n v="2644"/>
    <s v="Smart TV"/>
    <s v="18-24"/>
    <s v="Evening"/>
    <s v="12"/>
    <s v="2024"/>
    <s v="11"/>
    <s v="11"/>
    <s v="11/12/2024"/>
    <d v="2025-05-15T00:00:00"/>
    <x v="11"/>
  </r>
  <r>
    <n v="8593"/>
    <s v="James"/>
    <x v="294"/>
    <s v="12/10/2024"/>
    <n v="15.99"/>
    <n v="65"/>
    <s v="Horror"/>
    <n v="4"/>
    <n v="3"/>
    <b v="0"/>
    <n v="238"/>
    <n v="39"/>
    <x v="6"/>
    <x v="3"/>
    <s v="German"/>
    <x v="73"/>
    <n v="4.7"/>
    <x v="0"/>
    <s v="Active"/>
    <n v="2678"/>
    <s v="Smart TV"/>
    <s v="45-54"/>
    <s v="Evening"/>
    <s v="12"/>
    <s v="2024"/>
    <s v="10"/>
    <s v="10"/>
    <s v="10/12/2024"/>
    <d v="2025-05-15T00:00:00"/>
    <x v="5"/>
  </r>
  <r>
    <n v="6278"/>
    <s v="Richard"/>
    <x v="157"/>
    <s v="11/25/2024"/>
    <n v="7.99"/>
    <n v="388"/>
    <s v="Drama"/>
    <n v="1"/>
    <n v="6"/>
    <b v="1"/>
    <n v="861"/>
    <n v="59"/>
    <x v="0"/>
    <x v="1"/>
    <s v="Hindi"/>
    <x v="19"/>
    <n v="4.4000000000000004"/>
    <x v="0"/>
    <s v="Active"/>
    <n v="1129"/>
    <s v="Laptop"/>
    <s v="45-54"/>
    <s v="Morning"/>
    <s v="11"/>
    <s v="2024"/>
    <s v="25"/>
    <s v="25"/>
    <s v="25/11/2024"/>
    <d v="2025-05-15T00:00:00"/>
    <x v="9"/>
  </r>
  <r>
    <n v="1388"/>
    <s v="Michael"/>
    <x v="246"/>
    <s v="12/10/2024"/>
    <n v="15.99"/>
    <n v="412"/>
    <s v="Romance"/>
    <n v="3"/>
    <n v="3"/>
    <b v="1"/>
    <n v="999"/>
    <n v="127"/>
    <x v="0"/>
    <x v="3"/>
    <s v="Hindi"/>
    <x v="69"/>
    <n v="4"/>
    <x v="0"/>
    <s v="Active"/>
    <n v="1258"/>
    <s v="Desktop"/>
    <s v="18-24"/>
    <s v="Late Night"/>
    <s v="12"/>
    <s v="2024"/>
    <s v="10"/>
    <s v="10"/>
    <s v="10/12/2024"/>
    <d v="2025-05-15T00:00:00"/>
    <x v="5"/>
  </r>
  <r>
    <n v="2521"/>
    <s v="Jessica"/>
    <x v="526"/>
    <s v="11/27/2024"/>
    <n v="15.99"/>
    <n v="267"/>
    <s v="Action"/>
    <n v="4"/>
    <n v="4"/>
    <b v="0"/>
    <n v="118"/>
    <n v="6"/>
    <x v="0"/>
    <x v="3"/>
    <s v="English"/>
    <x v="10"/>
    <n v="5"/>
    <x v="0"/>
    <s v="Active"/>
    <n v="3213"/>
    <s v="Smartphone"/>
    <s v="55+"/>
    <s v="Evening"/>
    <s v="11"/>
    <s v="2024"/>
    <s v="27"/>
    <s v="27"/>
    <s v="27/11/2024"/>
    <d v="2025-05-15T00:00:00"/>
    <x v="12"/>
  </r>
  <r>
    <n v="1269"/>
    <s v="Helen"/>
    <x v="527"/>
    <s v="11/29/2024"/>
    <n v="15.99"/>
    <n v="29"/>
    <s v="Action"/>
    <n v="3"/>
    <n v="2"/>
    <b v="0"/>
    <n v="404"/>
    <n v="177"/>
    <x v="0"/>
    <x v="3"/>
    <s v="Spanish"/>
    <x v="74"/>
    <n v="4.4000000000000004"/>
    <x v="0"/>
    <s v="Active"/>
    <n v="4127"/>
    <s v="Tablet"/>
    <s v="18-24"/>
    <s v="Evening"/>
    <s v="11"/>
    <s v="2024"/>
    <s v="29"/>
    <s v="29"/>
    <s v="29/11/2024"/>
    <d v="2025-05-15T00:00:00"/>
    <x v="26"/>
  </r>
  <r>
    <n v="9959"/>
    <s v="Dustin"/>
    <x v="281"/>
    <s v="12/10/2024"/>
    <n v="15.99"/>
    <n v="454"/>
    <s v="Action"/>
    <n v="5"/>
    <n v="6"/>
    <b v="1"/>
    <n v="938"/>
    <n v="75"/>
    <x v="5"/>
    <x v="1"/>
    <s v="German"/>
    <x v="82"/>
    <n v="3.1"/>
    <x v="0"/>
    <s v="Active"/>
    <n v="1961"/>
    <s v="Smart TV"/>
    <s v="25-34"/>
    <s v="Afternoon"/>
    <s v="12"/>
    <s v="2024"/>
    <s v="10"/>
    <s v="10"/>
    <s v="10/12/2024"/>
    <d v="2025-05-15T00:00:00"/>
    <x v="5"/>
  </r>
  <r>
    <n v="7549"/>
    <s v="Jeremiah"/>
    <x v="118"/>
    <s v="11/28/2024"/>
    <n v="15.99"/>
    <n v="119"/>
    <s v="Romance"/>
    <n v="1"/>
    <n v="5"/>
    <b v="1"/>
    <n v="112"/>
    <n v="181"/>
    <x v="6"/>
    <x v="2"/>
    <s v="German"/>
    <x v="3"/>
    <n v="3.2"/>
    <x v="1"/>
    <s v="Active"/>
    <n v="1708"/>
    <s v="Desktop"/>
    <s v="18-24"/>
    <s v="Afternoon"/>
    <s v="11"/>
    <s v="2024"/>
    <s v="28"/>
    <s v="28"/>
    <s v="28/11/2024"/>
    <d v="2025-05-15T00:00:00"/>
    <x v="14"/>
  </r>
  <r>
    <n v="4747"/>
    <s v="John"/>
    <x v="528"/>
    <s v="12/9/2024"/>
    <n v="11.99"/>
    <n v="311"/>
    <s v="Action"/>
    <n v="5"/>
    <n v="1"/>
    <b v="1"/>
    <n v="430"/>
    <n v="188"/>
    <x v="2"/>
    <x v="2"/>
    <s v="French"/>
    <x v="18"/>
    <n v="4.4000000000000004"/>
    <x v="1"/>
    <s v="Active"/>
    <n v="2288"/>
    <s v="Smart TV"/>
    <s v="55+"/>
    <s v="Morning"/>
    <s v="12"/>
    <s v="2024"/>
    <s v="9/"/>
    <s v="9"/>
    <s v="09/12/2024"/>
    <d v="2025-05-15T00:00:00"/>
    <x v="28"/>
  </r>
  <r>
    <n v="8320"/>
    <s v="Heather"/>
    <x v="289"/>
    <s v="12/9/2024"/>
    <n v="15.99"/>
    <n v="122"/>
    <s v="Comedy"/>
    <n v="2"/>
    <n v="2"/>
    <b v="0"/>
    <n v="626"/>
    <n v="69"/>
    <x v="0"/>
    <x v="0"/>
    <s v="Mandarin"/>
    <x v="71"/>
    <n v="4.2"/>
    <x v="1"/>
    <s v="Active"/>
    <n v="4570"/>
    <s v="Laptop"/>
    <s v="35-44"/>
    <s v="Morning"/>
    <s v="12"/>
    <s v="2024"/>
    <s v="9/"/>
    <s v="9"/>
    <s v="09/12/2024"/>
    <d v="2025-05-15T00:00:00"/>
    <x v="28"/>
  </r>
  <r>
    <n v="1333"/>
    <s v="Mark"/>
    <x v="529"/>
    <s v="11/19/2024"/>
    <n v="15.99"/>
    <n v="300"/>
    <s v="Sci-Fi"/>
    <n v="5"/>
    <n v="4"/>
    <b v="1"/>
    <n v="819"/>
    <n v="143"/>
    <x v="1"/>
    <x v="2"/>
    <s v="German"/>
    <x v="73"/>
    <n v="5"/>
    <x v="0"/>
    <s v="Active"/>
    <n v="2547"/>
    <s v="Desktop"/>
    <s v="45-54"/>
    <s v="Evening"/>
    <s v="11"/>
    <s v="2024"/>
    <s v="19"/>
    <s v="19"/>
    <s v="19/11/2024"/>
    <d v="2025-05-15T00:00:00"/>
    <x v="4"/>
  </r>
  <r>
    <n v="5254"/>
    <s v="Thomas"/>
    <x v="281"/>
    <s v="11/30/2024"/>
    <n v="15.99"/>
    <n v="59"/>
    <s v="Romance"/>
    <n v="4"/>
    <n v="3"/>
    <b v="0"/>
    <n v="718"/>
    <n v="3"/>
    <x v="1"/>
    <x v="1"/>
    <s v="German"/>
    <x v="80"/>
    <n v="4.2"/>
    <x v="1"/>
    <s v="Active"/>
    <n v="4655"/>
    <s v="Desktop"/>
    <s v="18-24"/>
    <s v="Late Night"/>
    <s v="11"/>
    <s v="2024"/>
    <s v="30"/>
    <s v="30"/>
    <s v="30/11/2024"/>
    <d v="2025-05-15T00:00:00"/>
    <x v="10"/>
  </r>
  <r>
    <n v="6842"/>
    <s v="Cody"/>
    <x v="31"/>
    <s v="12/8/2024"/>
    <n v="15.99"/>
    <n v="34"/>
    <s v="Drama"/>
    <n v="1"/>
    <n v="4"/>
    <b v="1"/>
    <n v="109"/>
    <n v="174"/>
    <x v="1"/>
    <x v="1"/>
    <s v="Hindi"/>
    <x v="98"/>
    <n v="4.4000000000000004"/>
    <x v="1"/>
    <s v="Active"/>
    <n v="1656"/>
    <s v="Tablet"/>
    <s v="55+"/>
    <s v="Late Night"/>
    <s v="12"/>
    <s v="2024"/>
    <s v="8/"/>
    <s v="8"/>
    <s v="08/12/2024"/>
    <d v="2025-05-15T00:00:00"/>
    <x v="23"/>
  </r>
  <r>
    <n v="9333"/>
    <s v="Jonathon"/>
    <x v="530"/>
    <s v="12/17/2024"/>
    <n v="11.99"/>
    <n v="23"/>
    <s v="Comedy"/>
    <n v="2"/>
    <n v="1"/>
    <b v="0"/>
    <n v="544"/>
    <n v="25"/>
    <x v="3"/>
    <x v="3"/>
    <s v="German"/>
    <x v="3"/>
    <n v="3.6"/>
    <x v="0"/>
    <s v="Active"/>
    <n v="2761"/>
    <s v="Laptop"/>
    <s v="25-34"/>
    <s v="Evening"/>
    <s v="12"/>
    <s v="2024"/>
    <s v="17"/>
    <s v="17"/>
    <s v="17/12/2024"/>
    <d v="2025-05-15T00:00:00"/>
    <x v="6"/>
  </r>
  <r>
    <n v="9122"/>
    <s v="Kyle"/>
    <x v="531"/>
    <s v="12/11/2024"/>
    <n v="15.99"/>
    <n v="168"/>
    <s v="Action"/>
    <n v="3"/>
    <n v="2"/>
    <b v="1"/>
    <n v="25"/>
    <n v="171"/>
    <x v="6"/>
    <x v="0"/>
    <s v="Hindi"/>
    <x v="37"/>
    <n v="4"/>
    <x v="0"/>
    <s v="Active"/>
    <n v="773"/>
    <s v="Desktop"/>
    <s v="25-34"/>
    <s v="Evening"/>
    <s v="12"/>
    <s v="2024"/>
    <s v="11"/>
    <s v="11"/>
    <s v="11/12/2024"/>
    <d v="2025-05-15T00:00:00"/>
    <x v="11"/>
  </r>
  <r>
    <n v="6221"/>
    <s v="Jessica"/>
    <x v="160"/>
    <s v="11/25/2024"/>
    <n v="11.99"/>
    <n v="306"/>
    <s v="Action"/>
    <n v="5"/>
    <n v="1"/>
    <b v="1"/>
    <n v="513"/>
    <n v="70"/>
    <x v="0"/>
    <x v="2"/>
    <s v="Spanish"/>
    <x v="89"/>
    <n v="3.7"/>
    <x v="0"/>
    <s v="Active"/>
    <n v="1652"/>
    <s v="Desktop"/>
    <s v="18-24"/>
    <s v="Late Night"/>
    <s v="11"/>
    <s v="2024"/>
    <s v="25"/>
    <s v="25"/>
    <s v="25/11/2024"/>
    <d v="2025-05-15T00:00:00"/>
    <x v="9"/>
  </r>
  <r>
    <n v="9957"/>
    <s v="Richard"/>
    <x v="532"/>
    <s v="12/13/2024"/>
    <n v="15.99"/>
    <n v="433"/>
    <s v="Documentary"/>
    <n v="2"/>
    <n v="6"/>
    <b v="1"/>
    <n v="1000"/>
    <n v="48"/>
    <x v="6"/>
    <x v="1"/>
    <s v="Spanish"/>
    <x v="92"/>
    <n v="3.7"/>
    <x v="0"/>
    <s v="Active"/>
    <n v="1037"/>
    <s v="Tablet"/>
    <s v="55+"/>
    <s v="Late Night"/>
    <s v="12"/>
    <s v="2024"/>
    <s v="13"/>
    <s v="13"/>
    <s v="13/12/2024"/>
    <d v="2025-05-15T00:00:00"/>
    <x v="0"/>
  </r>
  <r>
    <n v="4680"/>
    <s v="Alexandria"/>
    <x v="533"/>
    <s v="12/11/2024"/>
    <n v="11.99"/>
    <n v="221"/>
    <s v="Romance"/>
    <n v="5"/>
    <n v="5"/>
    <b v="1"/>
    <n v="749"/>
    <n v="66"/>
    <x v="0"/>
    <x v="3"/>
    <s v="German"/>
    <x v="86"/>
    <n v="3.3"/>
    <x v="1"/>
    <s v="Active"/>
    <n v="4505"/>
    <s v="Smart TV"/>
    <s v="35-44"/>
    <s v="Afternoon"/>
    <s v="12"/>
    <s v="2024"/>
    <s v="11"/>
    <s v="11"/>
    <s v="11/12/2024"/>
    <d v="2025-05-15T00:00:00"/>
    <x v="11"/>
  </r>
  <r>
    <n v="5974"/>
    <s v="Spencer"/>
    <x v="76"/>
    <s v="11/23/2024"/>
    <n v="15.99"/>
    <n v="236"/>
    <s v="Documentary"/>
    <n v="3"/>
    <n v="5"/>
    <b v="1"/>
    <n v="600"/>
    <n v="199"/>
    <x v="2"/>
    <x v="3"/>
    <s v="German"/>
    <x v="2"/>
    <n v="3.7"/>
    <x v="0"/>
    <s v="Active"/>
    <n v="3648"/>
    <s v="Tablet"/>
    <s v="18-24"/>
    <s v="Evening"/>
    <s v="11"/>
    <s v="2024"/>
    <s v="23"/>
    <s v="23"/>
    <s v="23/11/2024"/>
    <d v="2025-05-15T00:00:00"/>
    <x v="16"/>
  </r>
  <r>
    <n v="6938"/>
    <s v="Diana"/>
    <x v="170"/>
    <s v="12/12/2024"/>
    <n v="11.99"/>
    <n v="75"/>
    <s v="Action"/>
    <n v="4"/>
    <n v="6"/>
    <b v="0"/>
    <n v="897"/>
    <n v="59"/>
    <x v="5"/>
    <x v="2"/>
    <s v="Hindi"/>
    <x v="17"/>
    <n v="3.4"/>
    <x v="0"/>
    <s v="Active"/>
    <n v="4015"/>
    <s v="Desktop"/>
    <s v="18-24"/>
    <s v="Afternoon"/>
    <s v="12"/>
    <s v="2024"/>
    <s v="12"/>
    <s v="12"/>
    <s v="12/12/2024"/>
    <d v="2025-05-15T00:00:00"/>
    <x v="20"/>
  </r>
  <r>
    <n v="1175"/>
    <s v="Todd"/>
    <x v="534"/>
    <s v="11/21/2024"/>
    <n v="15.99"/>
    <n v="325"/>
    <s v="Comedy"/>
    <n v="3"/>
    <n v="6"/>
    <b v="1"/>
    <n v="412"/>
    <n v="117"/>
    <x v="5"/>
    <x v="2"/>
    <s v="Hindi"/>
    <x v="60"/>
    <n v="4"/>
    <x v="1"/>
    <s v="Active"/>
    <n v="2050"/>
    <s v="Tablet"/>
    <s v="25-34"/>
    <s v="Afternoon"/>
    <s v="11"/>
    <s v="2024"/>
    <s v="21"/>
    <s v="21"/>
    <s v="21/11/2024"/>
    <d v="2025-05-15T00:00:00"/>
    <x v="18"/>
  </r>
  <r>
    <n v="1260"/>
    <s v="Harold"/>
    <x v="534"/>
    <s v="12/3/2024"/>
    <n v="7.99"/>
    <n v="217"/>
    <s v="Documentary"/>
    <n v="5"/>
    <n v="2"/>
    <b v="0"/>
    <n v="669"/>
    <n v="155"/>
    <x v="5"/>
    <x v="1"/>
    <s v="Mandarin"/>
    <x v="42"/>
    <n v="4.8"/>
    <x v="1"/>
    <s v="Active"/>
    <n v="2390"/>
    <s v="Tablet"/>
    <s v="35-44"/>
    <s v="Late Night"/>
    <s v="12"/>
    <s v="2024"/>
    <s v="3/"/>
    <s v="3"/>
    <s v="03/12/2024"/>
    <d v="2025-05-15T00:00:00"/>
    <x v="25"/>
  </r>
  <r>
    <n v="4645"/>
    <s v="Stephanie"/>
    <x v="535"/>
    <s v="12/14/2024"/>
    <n v="7.99"/>
    <n v="178"/>
    <s v="Action"/>
    <n v="4"/>
    <n v="5"/>
    <b v="1"/>
    <n v="323"/>
    <n v="130"/>
    <x v="5"/>
    <x v="3"/>
    <s v="French"/>
    <x v="94"/>
    <n v="3"/>
    <x v="1"/>
    <s v="Active"/>
    <n v="3079"/>
    <s v="Desktop"/>
    <s v="35-44"/>
    <s v="Afternoon"/>
    <s v="12"/>
    <s v="2024"/>
    <s v="14"/>
    <s v="14"/>
    <s v="14/12/2024"/>
    <d v="2025-05-15T00:00:00"/>
    <x v="2"/>
  </r>
  <r>
    <n v="1637"/>
    <s v="Kimberly"/>
    <x v="536"/>
    <s v="11/19/2024"/>
    <n v="15.99"/>
    <n v="74"/>
    <s v="Sci-Fi"/>
    <n v="4"/>
    <n v="3"/>
    <b v="1"/>
    <n v="646"/>
    <n v="38"/>
    <x v="2"/>
    <x v="3"/>
    <s v="Hindi"/>
    <x v="86"/>
    <n v="4.0999999999999996"/>
    <x v="0"/>
    <s v="Active"/>
    <n v="4111"/>
    <s v="Tablet"/>
    <s v="45-54"/>
    <s v="Late Night"/>
    <s v="11"/>
    <s v="2024"/>
    <s v="19"/>
    <s v="19"/>
    <s v="19/11/2024"/>
    <d v="2025-05-15T00:00:00"/>
    <x v="4"/>
  </r>
  <r>
    <n v="7960"/>
    <s v="Pamela"/>
    <x v="527"/>
    <s v="11/22/2024"/>
    <n v="15.99"/>
    <n v="373"/>
    <s v="Comedy"/>
    <n v="1"/>
    <n v="3"/>
    <b v="0"/>
    <n v="507"/>
    <n v="130"/>
    <x v="1"/>
    <x v="2"/>
    <s v="English"/>
    <x v="81"/>
    <n v="3.3"/>
    <x v="1"/>
    <s v="Active"/>
    <n v="3221"/>
    <s v="Smartphone"/>
    <s v="18-24"/>
    <s v="Morning"/>
    <s v="11"/>
    <s v="2024"/>
    <s v="22"/>
    <s v="22"/>
    <s v="22/11/2024"/>
    <d v="2025-05-15T00:00:00"/>
    <x v="7"/>
  </r>
  <r>
    <n v="9693"/>
    <s v="Gregg"/>
    <x v="28"/>
    <s v="11/30/2024"/>
    <n v="15.99"/>
    <n v="64"/>
    <s v="Comedy"/>
    <n v="5"/>
    <n v="1"/>
    <b v="0"/>
    <n v="881"/>
    <n v="15"/>
    <x v="2"/>
    <x v="0"/>
    <s v="Mandarin"/>
    <x v="46"/>
    <n v="3.6"/>
    <x v="0"/>
    <s v="Active"/>
    <n v="2461"/>
    <s v="Tablet"/>
    <s v="18-24"/>
    <s v="Afternoon"/>
    <s v="11"/>
    <s v="2024"/>
    <s v="30"/>
    <s v="30"/>
    <s v="30/11/2024"/>
    <d v="2025-05-15T00:00:00"/>
    <x v="10"/>
  </r>
  <r>
    <n v="8743"/>
    <s v="Katherine"/>
    <x v="27"/>
    <s v="11/25/2024"/>
    <n v="11.99"/>
    <n v="129"/>
    <s v="Action"/>
    <n v="3"/>
    <n v="5"/>
    <b v="1"/>
    <n v="594"/>
    <n v="127"/>
    <x v="3"/>
    <x v="0"/>
    <s v="German"/>
    <x v="37"/>
    <n v="3.9"/>
    <x v="0"/>
    <s v="Active"/>
    <n v="2858"/>
    <s v="Smartphone"/>
    <s v="45-54"/>
    <s v="Morning"/>
    <s v="11"/>
    <s v="2024"/>
    <s v="25"/>
    <s v="25"/>
    <s v="25/11/2024"/>
    <d v="2025-05-15T00:00:00"/>
    <x v="9"/>
  </r>
  <r>
    <n v="3379"/>
    <s v="Grant"/>
    <x v="199"/>
    <s v="12/12/2024"/>
    <n v="15.99"/>
    <n v="297"/>
    <s v="Sci-Fi"/>
    <n v="3"/>
    <n v="1"/>
    <b v="1"/>
    <n v="667"/>
    <n v="75"/>
    <x v="3"/>
    <x v="0"/>
    <s v="German"/>
    <x v="83"/>
    <n v="4.5"/>
    <x v="0"/>
    <s v="Active"/>
    <n v="4076"/>
    <s v="Tablet"/>
    <s v="55+"/>
    <s v="Afternoon"/>
    <s v="12"/>
    <s v="2024"/>
    <s v="12"/>
    <s v="12"/>
    <s v="12/12/2024"/>
    <d v="2025-05-15T00:00:00"/>
    <x v="20"/>
  </r>
  <r>
    <n v="7696"/>
    <s v="John"/>
    <x v="301"/>
    <s v="11/30/2024"/>
    <n v="15.99"/>
    <n v="235"/>
    <s v="Action"/>
    <n v="2"/>
    <n v="5"/>
    <b v="0"/>
    <n v="709"/>
    <n v="151"/>
    <x v="2"/>
    <x v="1"/>
    <s v="German"/>
    <x v="35"/>
    <n v="3.7"/>
    <x v="0"/>
    <s v="Active"/>
    <n v="2163"/>
    <s v="Laptop"/>
    <s v="45-54"/>
    <s v="Afternoon"/>
    <s v="11"/>
    <s v="2024"/>
    <s v="30"/>
    <s v="30"/>
    <s v="30/11/2024"/>
    <d v="2025-05-15T00:00:00"/>
    <x v="10"/>
  </r>
  <r>
    <n v="8552"/>
    <s v="Amber"/>
    <x v="537"/>
    <s v="11/27/2024"/>
    <n v="15.99"/>
    <n v="390"/>
    <s v="Action"/>
    <n v="2"/>
    <n v="4"/>
    <b v="0"/>
    <n v="537"/>
    <n v="101"/>
    <x v="2"/>
    <x v="1"/>
    <s v="Spanish"/>
    <x v="61"/>
    <n v="3"/>
    <x v="1"/>
    <s v="Active"/>
    <n v="3726"/>
    <s v="Desktop"/>
    <s v="55+"/>
    <s v="Morning"/>
    <s v="11"/>
    <s v="2024"/>
    <s v="27"/>
    <s v="27"/>
    <s v="27/11/2024"/>
    <d v="2025-05-15T00:00:00"/>
    <x v="12"/>
  </r>
  <r>
    <n v="5065"/>
    <s v="Daniel"/>
    <x v="220"/>
    <s v="11/30/2024"/>
    <n v="11.99"/>
    <n v="362"/>
    <s v="Romance"/>
    <n v="2"/>
    <n v="6"/>
    <b v="1"/>
    <n v="490"/>
    <n v="22"/>
    <x v="2"/>
    <x v="3"/>
    <s v="German"/>
    <x v="12"/>
    <n v="4.7"/>
    <x v="1"/>
    <s v="Active"/>
    <n v="47"/>
    <s v="Desktop"/>
    <s v="55+"/>
    <s v="Afternoon"/>
    <s v="11"/>
    <s v="2024"/>
    <s v="30"/>
    <s v="30"/>
    <s v="30/11/2024"/>
    <d v="2025-05-15T00:00:00"/>
    <x v="10"/>
  </r>
  <r>
    <n v="6878"/>
    <s v="Mary"/>
    <x v="538"/>
    <s v="11/27/2024"/>
    <n v="7.99"/>
    <n v="136"/>
    <s v="Sci-Fi"/>
    <n v="5"/>
    <n v="5"/>
    <b v="1"/>
    <n v="20"/>
    <n v="18"/>
    <x v="1"/>
    <x v="1"/>
    <s v="Hindi"/>
    <x v="34"/>
    <n v="4.4000000000000004"/>
    <x v="1"/>
    <s v="Active"/>
    <n v="4742"/>
    <s v="Tablet"/>
    <s v="35-44"/>
    <s v="Late Night"/>
    <s v="11"/>
    <s v="2024"/>
    <s v="27"/>
    <s v="27"/>
    <s v="27/11/2024"/>
    <d v="2025-05-15T00:00:00"/>
    <x v="12"/>
  </r>
  <r>
    <n v="5681"/>
    <s v="Ryan"/>
    <x v="313"/>
    <s v="12/8/2024"/>
    <n v="11.99"/>
    <n v="159"/>
    <s v="Romance"/>
    <n v="4"/>
    <n v="6"/>
    <b v="1"/>
    <n v="824"/>
    <n v="31"/>
    <x v="3"/>
    <x v="3"/>
    <s v="English"/>
    <x v="44"/>
    <n v="3.3"/>
    <x v="0"/>
    <s v="Active"/>
    <n v="2910"/>
    <s v="Desktop"/>
    <s v="18-24"/>
    <s v="Morning"/>
    <s v="12"/>
    <s v="2024"/>
    <s v="8/"/>
    <s v="8"/>
    <s v="08/12/2024"/>
    <d v="2025-05-15T00:00:00"/>
    <x v="23"/>
  </r>
  <r>
    <n v="4448"/>
    <s v="David"/>
    <x v="204"/>
    <s v="12/16/2024"/>
    <n v="11.99"/>
    <n v="99"/>
    <s v="Sci-Fi"/>
    <n v="4"/>
    <n v="2"/>
    <b v="0"/>
    <n v="319"/>
    <n v="187"/>
    <x v="4"/>
    <x v="2"/>
    <s v="English"/>
    <x v="27"/>
    <n v="3.6"/>
    <x v="0"/>
    <s v="Active"/>
    <n v="1180"/>
    <s v="Tablet"/>
    <s v="35-44"/>
    <s v="Morning"/>
    <s v="12"/>
    <s v="2024"/>
    <s v="16"/>
    <s v="16"/>
    <s v="16/12/2024"/>
    <d v="2025-05-15T00:00:00"/>
    <x v="17"/>
  </r>
  <r>
    <n v="5795"/>
    <s v="John"/>
    <x v="539"/>
    <s v="12/13/2024"/>
    <n v="11.99"/>
    <n v="157"/>
    <s v="Action"/>
    <n v="4"/>
    <n v="2"/>
    <b v="0"/>
    <n v="754"/>
    <n v="23"/>
    <x v="5"/>
    <x v="1"/>
    <s v="Spanish"/>
    <x v="80"/>
    <n v="4.4000000000000004"/>
    <x v="0"/>
    <s v="Active"/>
    <n v="1965"/>
    <s v="Laptop"/>
    <s v="25-34"/>
    <s v="Morning"/>
    <s v="12"/>
    <s v="2024"/>
    <s v="13"/>
    <s v="13"/>
    <s v="13/12/2024"/>
    <d v="2025-05-15T00:00:00"/>
    <x v="0"/>
  </r>
  <r>
    <n v="5320"/>
    <s v="Katherine"/>
    <x v="334"/>
    <s v="12/9/2024"/>
    <n v="11.99"/>
    <n v="123"/>
    <s v="Documentary"/>
    <n v="1"/>
    <n v="6"/>
    <b v="0"/>
    <n v="718"/>
    <n v="25"/>
    <x v="0"/>
    <x v="0"/>
    <s v="German"/>
    <x v="59"/>
    <n v="4.4000000000000004"/>
    <x v="0"/>
    <s v="Active"/>
    <n v="3179"/>
    <s v="Smart TV"/>
    <s v="25-34"/>
    <s v="Morning"/>
    <s v="12"/>
    <s v="2024"/>
    <s v="9/"/>
    <s v="9"/>
    <s v="09/12/2024"/>
    <d v="2025-05-15T00:00:00"/>
    <x v="28"/>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Amber"/>
    <s v="5/15/2023"/>
    <s v="12/13/2024"/>
    <n v="7.99"/>
    <n v="49"/>
    <s v="Action"/>
    <n v="3"/>
    <n v="6"/>
    <b v="1"/>
    <n v="641"/>
    <n v="117"/>
    <x v="0"/>
    <s v="PayPal"/>
    <x v="0"/>
    <n v="84"/>
    <n v="0"/>
    <b v="0"/>
    <s v="Active"/>
    <n v="2878"/>
    <s v="Smartphone"/>
    <s v="35-44"/>
    <s v="Late Night"/>
    <s v="12"/>
    <s v="2024"/>
    <s v="13"/>
    <s v="13"/>
    <s v="13/12/2024"/>
    <d v="2025-05-16T00:00:00"/>
    <n v="154"/>
    <s v="5/"/>
    <s v="2023"/>
    <s v="15"/>
    <s v="5"/>
    <s v="15"/>
    <x v="0"/>
  </r>
  <r>
    <x v="1"/>
    <s v="Patrick"/>
    <s v="4/3/2023"/>
    <s v="12/15/2024"/>
    <n v="7.99"/>
    <n v="161"/>
    <s v="Drama"/>
    <n v="1"/>
    <n v="2"/>
    <b v="1"/>
    <n v="192"/>
    <n v="65"/>
    <x v="0"/>
    <s v="PayPal"/>
    <x v="1"/>
    <n v="69"/>
    <n v="4"/>
    <b v="0"/>
    <s v="Active"/>
    <n v="2291"/>
    <s v="Desktop"/>
    <s v="25-34"/>
    <s v="Evening"/>
    <s v="12"/>
    <s v="2024"/>
    <s v="15"/>
    <s v="15"/>
    <s v="15/12/2024"/>
    <d v="2025-05-16T00:00:00"/>
    <n v="152"/>
    <s v="4/"/>
    <s v="2023"/>
    <s v="3/"/>
    <s v="4"/>
    <s v="3"/>
    <x v="1"/>
  </r>
  <r>
    <x v="2"/>
    <s v="Robert"/>
    <s v="8/2/2023"/>
    <s v="12/14/2024"/>
    <n v="11.99"/>
    <n v="87"/>
    <s v="Action"/>
    <n v="2"/>
    <n v="5"/>
    <b v="0"/>
    <n v="260"/>
    <n v="127"/>
    <x v="1"/>
    <s v="Debit Card"/>
    <x v="2"/>
    <n v="56"/>
    <n v="3.1"/>
    <b v="0"/>
    <s v="Active"/>
    <n v="1692"/>
    <s v="Desktop"/>
    <s v="35-44"/>
    <s v="Late Night"/>
    <s v="12"/>
    <s v="2024"/>
    <s v="14"/>
    <s v="14"/>
    <s v="14/12/2024"/>
    <d v="2025-05-16T00:00:00"/>
    <n v="153"/>
    <s v="8/"/>
    <s v="2023"/>
    <s v="2/"/>
    <s v="8"/>
    <s v="2"/>
    <x v="2"/>
  </r>
  <r>
    <x v="3"/>
    <s v="Cole"/>
    <s v="1/31/2023"/>
    <s v="12/2/2024"/>
    <n v="15.99"/>
    <n v="321"/>
    <s v="Sci-Fi"/>
    <n v="1"/>
    <n v="5"/>
    <b v="0"/>
    <n v="61"/>
    <n v="192"/>
    <x v="2"/>
    <s v="Debit Card"/>
    <x v="2"/>
    <n v="47"/>
    <n v="4.5999999999999996"/>
    <b v="0"/>
    <s v="Active"/>
    <n v="952"/>
    <s v="Desktop"/>
    <s v="25-34"/>
    <s v="Evening"/>
    <s v="12"/>
    <s v="2024"/>
    <s v="2/"/>
    <s v="2"/>
    <s v="02/12/2024"/>
    <d v="2025-05-16T00:00:00"/>
    <n v="165"/>
    <s v="1/"/>
    <s v="2023"/>
    <s v="31"/>
    <s v="1"/>
    <s v="31"/>
    <x v="3"/>
  </r>
  <r>
    <x v="4"/>
    <s v="Jamie"/>
    <s v="6/6/2023"/>
    <s v="12/15/2024"/>
    <n v="11.99"/>
    <n v="386"/>
    <s v="Documentary"/>
    <n v="1"/>
    <n v="4"/>
    <b v="1"/>
    <n v="230"/>
    <n v="2"/>
    <x v="0"/>
    <s v="PayPal"/>
    <x v="2"/>
    <n v="39"/>
    <n v="3.7"/>
    <b v="0"/>
    <s v="Active"/>
    <n v="1823"/>
    <s v="Desktop"/>
    <s v="25-34"/>
    <s v="Late Night"/>
    <s v="12"/>
    <s v="2024"/>
    <s v="15"/>
    <s v="15"/>
    <s v="15/12/2024"/>
    <d v="2025-05-16T00:00:00"/>
    <n v="152"/>
    <s v="6/"/>
    <s v="2023"/>
    <s v="6/"/>
    <s v="6"/>
    <s v="6"/>
    <x v="4"/>
  </r>
  <r>
    <x v="5"/>
    <s v="Mary"/>
    <s v="9/17/2023"/>
    <s v="11/19/2024"/>
    <n v="15.99"/>
    <n v="408"/>
    <s v="Documentary"/>
    <n v="2"/>
    <n v="6"/>
    <b v="1"/>
    <n v="837"/>
    <n v="105"/>
    <x v="3"/>
    <s v="Credit Card"/>
    <x v="3"/>
    <n v="71"/>
    <n v="4.3"/>
    <b v="1"/>
    <s v="Active"/>
    <n v="33"/>
    <s v="Smart TV"/>
    <s v="18-24"/>
    <s v="Morning"/>
    <s v="11"/>
    <s v="2024"/>
    <s v="19"/>
    <s v="19"/>
    <s v="19/11/2024"/>
    <d v="2025-05-16T00:00:00"/>
    <n v="178"/>
    <s v="9/"/>
    <s v="2023"/>
    <s v="17"/>
    <s v="9"/>
    <s v="17"/>
    <x v="5"/>
  </r>
  <r>
    <x v="6"/>
    <s v="Theodore"/>
    <s v="8/25/2024"/>
    <s v="12/10/2024"/>
    <n v="7.99"/>
    <n v="475"/>
    <s v="Horror"/>
    <n v="5"/>
    <n v="4"/>
    <b v="1"/>
    <n v="510"/>
    <n v="143"/>
    <x v="0"/>
    <s v="Credit Card"/>
    <x v="4"/>
    <n v="1"/>
    <n v="4.5"/>
    <b v="0"/>
    <s v="Active"/>
    <n v="755"/>
    <s v="Laptop"/>
    <s v="35-44"/>
    <s v="Late Night"/>
    <s v="12"/>
    <s v="2024"/>
    <s v="10"/>
    <s v="10"/>
    <s v="10/12/2024"/>
    <d v="2025-05-16T00:00:00"/>
    <n v="157"/>
    <s v="8/"/>
    <s v="2024"/>
    <s v="25"/>
    <s v="8"/>
    <s v="25"/>
    <x v="6"/>
  </r>
  <r>
    <x v="7"/>
    <s v="Olivia"/>
    <s v="5/31/2024"/>
    <s v="12/14/2024"/>
    <n v="15.99"/>
    <n v="258"/>
    <s v="Action"/>
    <n v="4"/>
    <n v="1"/>
    <b v="1"/>
    <n v="907"/>
    <n v="47"/>
    <x v="4"/>
    <s v="Debit Card"/>
    <x v="0"/>
    <n v="32"/>
    <n v="3.7"/>
    <b v="1"/>
    <s v="Active"/>
    <n v="2866"/>
    <s v="Smartphone"/>
    <s v="45-54"/>
    <s v="Late Night"/>
    <s v="12"/>
    <s v="2024"/>
    <s v="14"/>
    <s v="14"/>
    <s v="14/12/2024"/>
    <d v="2025-05-16T00:00:00"/>
    <n v="153"/>
    <s v="5/"/>
    <s v="2024"/>
    <s v="31"/>
    <s v="5"/>
    <s v="31"/>
    <x v="7"/>
  </r>
  <r>
    <x v="8"/>
    <s v="Patricia"/>
    <s v="6/17/2023"/>
    <s v="12/17/2024"/>
    <n v="15.99"/>
    <n v="183"/>
    <s v="Comedy"/>
    <n v="5"/>
    <n v="2"/>
    <b v="1"/>
    <n v="676"/>
    <n v="61"/>
    <x v="5"/>
    <s v="Cryptocurrency"/>
    <x v="2"/>
    <n v="26"/>
    <n v="3.3"/>
    <b v="1"/>
    <s v="Active"/>
    <n v="336"/>
    <s v="Tablet"/>
    <s v="25-34"/>
    <s v="Late Night"/>
    <s v="12"/>
    <s v="2024"/>
    <s v="17"/>
    <s v="17"/>
    <s v="17/12/2024"/>
    <d v="2025-05-16T00:00:00"/>
    <n v="150"/>
    <s v="6/"/>
    <s v="2023"/>
    <s v="17"/>
    <s v="6"/>
    <s v="17"/>
    <x v="8"/>
  </r>
  <r>
    <x v="9"/>
    <s v="Linda"/>
    <s v="12/2/2023"/>
    <s v="12/14/2024"/>
    <n v="7.99"/>
    <n v="164"/>
    <s v="Documentary"/>
    <n v="5"/>
    <n v="4"/>
    <b v="1"/>
    <n v="406"/>
    <n v="79"/>
    <x v="0"/>
    <s v="Credit Card"/>
    <x v="5"/>
    <n v="90"/>
    <n v="3.2"/>
    <b v="0"/>
    <s v="Active"/>
    <n v="3898"/>
    <s v="Laptop"/>
    <s v="55+"/>
    <s v="Late Night"/>
    <s v="12"/>
    <s v="2024"/>
    <s v="14"/>
    <s v="14"/>
    <s v="14/12/2024"/>
    <d v="2025-05-16T00:00:00"/>
    <n v="153"/>
    <s v="12"/>
    <s v="2023"/>
    <s v="/2"/>
    <s v="12"/>
    <s v="2"/>
    <x v="9"/>
  </r>
  <r>
    <x v="10"/>
    <s v="Nichole"/>
    <s v="3/28/2023"/>
    <s v="11/22/2024"/>
    <n v="11.99"/>
    <n v="411"/>
    <s v="Comedy"/>
    <n v="5"/>
    <n v="4"/>
    <b v="1"/>
    <n v="352"/>
    <n v="78"/>
    <x v="2"/>
    <s v="Credit Card"/>
    <x v="4"/>
    <n v="47"/>
    <n v="3.7"/>
    <b v="0"/>
    <s v="Active"/>
    <n v="650"/>
    <s v="Tablet"/>
    <s v="55+"/>
    <s v="Late Night"/>
    <s v="11"/>
    <s v="2024"/>
    <s v="22"/>
    <s v="22"/>
    <s v="22/11/2024"/>
    <d v="2025-05-16T00:00:00"/>
    <n v="175"/>
    <s v="3/"/>
    <s v="2023"/>
    <s v="28"/>
    <s v="3"/>
    <s v="28"/>
    <x v="10"/>
  </r>
  <r>
    <x v="11"/>
    <s v="Frances"/>
    <s v="3/2/2024"/>
    <s v="11/20/2024"/>
    <n v="15.99"/>
    <n v="160"/>
    <s v="Drama"/>
    <n v="5"/>
    <n v="6"/>
    <b v="1"/>
    <n v="391"/>
    <n v="132"/>
    <x v="1"/>
    <s v="Debit Card"/>
    <x v="1"/>
    <n v="57"/>
    <n v="3"/>
    <b v="0"/>
    <s v="Active"/>
    <n v="185"/>
    <s v="Laptop"/>
    <s v="35-44"/>
    <s v="Late Night"/>
    <s v="11"/>
    <s v="2024"/>
    <s v="20"/>
    <s v="20"/>
    <s v="20/11/2024"/>
    <d v="2025-05-16T00:00:00"/>
    <n v="177"/>
    <s v="3/"/>
    <s v="2024"/>
    <s v="2/"/>
    <s v="3"/>
    <s v="2"/>
    <x v="11"/>
  </r>
  <r>
    <x v="12"/>
    <s v="Maurice"/>
    <s v="3/27/2023"/>
    <s v="11/25/2024"/>
    <n v="7.99"/>
    <n v="348"/>
    <s v="Drama"/>
    <n v="2"/>
    <n v="5"/>
    <b v="0"/>
    <n v="501"/>
    <n v="71"/>
    <x v="5"/>
    <s v="Debit Card"/>
    <x v="5"/>
    <n v="38"/>
    <n v="4.3"/>
    <b v="0"/>
    <s v="Active"/>
    <n v="1547"/>
    <s v="Smartphone"/>
    <s v="45-54"/>
    <s v="Late Night"/>
    <s v="11"/>
    <s v="2024"/>
    <s v="25"/>
    <s v="25"/>
    <s v="25/11/2024"/>
    <d v="2025-05-16T00:00:00"/>
    <n v="172"/>
    <s v="3/"/>
    <s v="2023"/>
    <s v="27"/>
    <s v="3"/>
    <s v="27"/>
    <x v="12"/>
  </r>
  <r>
    <x v="13"/>
    <s v="Jennifer"/>
    <s v="9/15/2024"/>
    <s v="11/30/2024"/>
    <n v="7.99"/>
    <n v="451"/>
    <s v="Documentary"/>
    <n v="3"/>
    <n v="1"/>
    <b v="0"/>
    <n v="995"/>
    <n v="164"/>
    <x v="2"/>
    <s v="Cryptocurrency"/>
    <x v="4"/>
    <n v="62"/>
    <n v="3"/>
    <b v="1"/>
    <s v="Active"/>
    <n v="3788"/>
    <s v="Smartphone"/>
    <s v="18-24"/>
    <s v="Late Night"/>
    <s v="11"/>
    <s v="2024"/>
    <s v="30"/>
    <s v="30"/>
    <s v="30/11/2024"/>
    <d v="2025-05-16T00:00:00"/>
    <n v="167"/>
    <s v="9/"/>
    <s v="2024"/>
    <s v="15"/>
    <s v="9"/>
    <s v="15"/>
    <x v="13"/>
  </r>
  <r>
    <x v="14"/>
    <s v="Cheryl"/>
    <s v="6/7/2023"/>
    <s v="12/11/2024"/>
    <n v="7.99"/>
    <n v="69"/>
    <s v="Documentary"/>
    <n v="2"/>
    <n v="5"/>
    <b v="0"/>
    <n v="222"/>
    <n v="13"/>
    <x v="6"/>
    <s v="PayPal"/>
    <x v="1"/>
    <n v="0"/>
    <n v="4.7"/>
    <b v="1"/>
    <s v="Active"/>
    <n v="1051"/>
    <s v="Desktop"/>
    <s v="18-24"/>
    <s v="Afternoon"/>
    <s v="12"/>
    <s v="2024"/>
    <s v="11"/>
    <s v="11"/>
    <s v="11/12/2024"/>
    <d v="2025-05-16T00:00:00"/>
    <n v="156"/>
    <s v="6/"/>
    <s v="2023"/>
    <s v="7/"/>
    <s v="6"/>
    <s v="7"/>
    <x v="14"/>
  </r>
  <r>
    <x v="15"/>
    <s v="Kathy"/>
    <s v="5/18/2024"/>
    <s v="11/30/2024"/>
    <n v="11.99"/>
    <n v="166"/>
    <s v="Horror"/>
    <n v="1"/>
    <n v="6"/>
    <b v="1"/>
    <n v="788"/>
    <n v="31"/>
    <x v="0"/>
    <s v="PayPal"/>
    <x v="1"/>
    <n v="25"/>
    <n v="4.3"/>
    <b v="1"/>
    <s v="Active"/>
    <n v="633"/>
    <s v="Smart TV"/>
    <s v="35-44"/>
    <s v="Afternoon"/>
    <s v="11"/>
    <s v="2024"/>
    <s v="30"/>
    <s v="30"/>
    <s v="30/11/2024"/>
    <d v="2025-05-16T00:00:00"/>
    <n v="167"/>
    <s v="5/"/>
    <s v="2024"/>
    <s v="18"/>
    <s v="5"/>
    <s v="18"/>
    <x v="15"/>
  </r>
  <r>
    <x v="16"/>
    <s v="Cassie"/>
    <s v="2/14/2023"/>
    <s v="12/17/2024"/>
    <n v="7.99"/>
    <n v="449"/>
    <s v="Horror"/>
    <n v="2"/>
    <n v="4"/>
    <b v="1"/>
    <n v="369"/>
    <n v="25"/>
    <x v="5"/>
    <s v="Debit Card"/>
    <x v="3"/>
    <n v="65"/>
    <n v="4.5999999999999996"/>
    <b v="0"/>
    <s v="Active"/>
    <n v="4133"/>
    <s v="Smartphone"/>
    <s v="25-34"/>
    <s v="Evening"/>
    <s v="12"/>
    <s v="2024"/>
    <s v="17"/>
    <s v="17"/>
    <s v="17/12/2024"/>
    <d v="2025-05-16T00:00:00"/>
    <n v="150"/>
    <s v="2/"/>
    <s v="2023"/>
    <s v="14"/>
    <s v="2"/>
    <s v="14"/>
    <x v="16"/>
  </r>
  <r>
    <x v="17"/>
    <s v="Charles"/>
    <s v="6/2/2023"/>
    <s v="11/27/2024"/>
    <n v="7.99"/>
    <n v="441"/>
    <s v="Romance"/>
    <n v="1"/>
    <n v="5"/>
    <b v="0"/>
    <n v="228"/>
    <n v="39"/>
    <x v="5"/>
    <s v="PayPal"/>
    <x v="2"/>
    <n v="50"/>
    <n v="3.1"/>
    <b v="1"/>
    <s v="Active"/>
    <n v="1159"/>
    <s v="Desktop"/>
    <s v="35-44"/>
    <s v="Morning"/>
    <s v="11"/>
    <s v="2024"/>
    <s v="27"/>
    <s v="27"/>
    <s v="27/11/2024"/>
    <d v="2025-05-16T00:00:00"/>
    <n v="170"/>
    <s v="6/"/>
    <s v="2023"/>
    <s v="2/"/>
    <s v="6"/>
    <s v="2"/>
    <x v="17"/>
  </r>
  <r>
    <x v="18"/>
    <s v="William"/>
    <s v="9/20/2023"/>
    <s v="12/18/2024"/>
    <n v="15.99"/>
    <n v="224"/>
    <s v="Comedy"/>
    <n v="1"/>
    <n v="5"/>
    <b v="1"/>
    <n v="827"/>
    <n v="138"/>
    <x v="1"/>
    <s v="Debit Card"/>
    <x v="2"/>
    <n v="11"/>
    <n v="4.5"/>
    <b v="1"/>
    <s v="Active"/>
    <n v="4673"/>
    <s v="Tablet"/>
    <s v="18-24"/>
    <s v="Afternoon"/>
    <s v="12"/>
    <s v="2024"/>
    <s v="18"/>
    <s v="18"/>
    <s v="18/12/2024"/>
    <d v="2025-05-16T00:00:00"/>
    <n v="149"/>
    <s v="9/"/>
    <s v="2023"/>
    <s v="20"/>
    <s v="9"/>
    <s v="20"/>
    <x v="18"/>
  </r>
  <r>
    <x v="19"/>
    <s v="Tiffany"/>
    <s v="7/3/2023"/>
    <s v="11/28/2024"/>
    <n v="15.99"/>
    <n v="44"/>
    <s v="Action"/>
    <n v="2"/>
    <n v="4"/>
    <b v="0"/>
    <n v="983"/>
    <n v="145"/>
    <x v="3"/>
    <s v="PayPal"/>
    <x v="5"/>
    <n v="78"/>
    <n v="3"/>
    <b v="0"/>
    <s v="Active"/>
    <n v="4200"/>
    <s v="Laptop"/>
    <s v="45-54"/>
    <s v="Evening"/>
    <s v="11"/>
    <s v="2024"/>
    <s v="28"/>
    <s v="28"/>
    <s v="28/11/2024"/>
    <d v="2025-05-16T00:00:00"/>
    <n v="169"/>
    <s v="7/"/>
    <s v="2023"/>
    <s v="3/"/>
    <s v="7"/>
    <s v="3"/>
    <x v="19"/>
  </r>
  <r>
    <x v="20"/>
    <s v="Mark"/>
    <s v="7/15/2023"/>
    <s v="12/1/2024"/>
    <n v="7.99"/>
    <n v="202"/>
    <s v="Drama"/>
    <n v="1"/>
    <n v="5"/>
    <b v="1"/>
    <n v="109"/>
    <n v="41"/>
    <x v="0"/>
    <s v="Cryptocurrency"/>
    <x v="3"/>
    <n v="42"/>
    <n v="4.5999999999999996"/>
    <b v="0"/>
    <s v="Active"/>
    <n v="3607"/>
    <s v="Desktop"/>
    <s v="35-44"/>
    <s v="Late Night"/>
    <s v="12"/>
    <s v="2024"/>
    <s v="1/"/>
    <s v="1"/>
    <s v="01/12/2024"/>
    <d v="2025-05-16T00:00:00"/>
    <n v="166"/>
    <s v="7/"/>
    <s v="2023"/>
    <s v="15"/>
    <s v="7"/>
    <s v="15"/>
    <x v="20"/>
  </r>
  <r>
    <x v="21"/>
    <s v="Mary"/>
    <s v="6/13/2024"/>
    <s v="11/23/2024"/>
    <n v="15.99"/>
    <n v="39"/>
    <s v="Horror"/>
    <n v="2"/>
    <n v="3"/>
    <b v="1"/>
    <n v="181"/>
    <n v="128"/>
    <x v="4"/>
    <s v="PayPal"/>
    <x v="2"/>
    <n v="3"/>
    <n v="4.5"/>
    <b v="1"/>
    <s v="Active"/>
    <n v="4602"/>
    <s v="Smart TV"/>
    <s v="55+"/>
    <s v="Evening"/>
    <s v="11"/>
    <s v="2024"/>
    <s v="23"/>
    <s v="23"/>
    <s v="23/11/2024"/>
    <d v="2025-05-16T00:00:00"/>
    <n v="174"/>
    <s v="6/"/>
    <s v="2024"/>
    <s v="13"/>
    <s v="6"/>
    <s v="13"/>
    <x v="21"/>
  </r>
  <r>
    <x v="22"/>
    <s v="Charles"/>
    <s v="8/25/2024"/>
    <s v="11/23/2024"/>
    <n v="15.99"/>
    <n v="319"/>
    <s v="Romance"/>
    <n v="2"/>
    <n v="2"/>
    <b v="0"/>
    <n v="842"/>
    <n v="145"/>
    <x v="6"/>
    <s v="Cryptocurrency"/>
    <x v="2"/>
    <n v="27"/>
    <n v="3.6"/>
    <b v="1"/>
    <s v="Active"/>
    <n v="256"/>
    <s v="Smart TV"/>
    <s v="35-44"/>
    <s v="Afternoon"/>
    <s v="11"/>
    <s v="2024"/>
    <s v="23"/>
    <s v="23"/>
    <s v="23/11/2024"/>
    <d v="2025-05-16T00:00:00"/>
    <n v="174"/>
    <s v="8/"/>
    <s v="2024"/>
    <s v="25"/>
    <s v="8"/>
    <s v="25"/>
    <x v="6"/>
  </r>
  <r>
    <x v="23"/>
    <s v="Anne"/>
    <s v="11/19/2023"/>
    <s v="11/25/2024"/>
    <n v="15.99"/>
    <n v="150"/>
    <s v="Sci-Fi"/>
    <n v="3"/>
    <n v="3"/>
    <b v="1"/>
    <n v="40"/>
    <n v="196"/>
    <x v="1"/>
    <s v="Debit Card"/>
    <x v="1"/>
    <n v="60"/>
    <n v="3.7"/>
    <b v="0"/>
    <s v="Active"/>
    <n v="2406"/>
    <s v="Laptop"/>
    <s v="55+"/>
    <s v="Evening"/>
    <s v="11"/>
    <s v="2024"/>
    <s v="25"/>
    <s v="25"/>
    <s v="25/11/2024"/>
    <d v="2025-05-16T00:00:00"/>
    <n v="172"/>
    <s v="11"/>
    <s v="2023"/>
    <s v="/1"/>
    <s v="11"/>
    <s v="1"/>
    <x v="22"/>
  </r>
  <r>
    <x v="24"/>
    <s v="Carol"/>
    <s v="9/22/2023"/>
    <s v="11/23/2024"/>
    <n v="11.99"/>
    <n v="496"/>
    <s v="Romance"/>
    <n v="3"/>
    <n v="1"/>
    <b v="1"/>
    <n v="431"/>
    <n v="41"/>
    <x v="3"/>
    <s v="Credit Card"/>
    <x v="4"/>
    <n v="91"/>
    <n v="4"/>
    <b v="1"/>
    <s v="Active"/>
    <n v="1394"/>
    <s v="Smart TV"/>
    <s v="55+"/>
    <s v="Afternoon"/>
    <s v="11"/>
    <s v="2024"/>
    <s v="23"/>
    <s v="23"/>
    <s v="23/11/2024"/>
    <d v="2025-05-16T00:00:00"/>
    <n v="174"/>
    <s v="9/"/>
    <s v="2023"/>
    <s v="22"/>
    <s v="9"/>
    <s v="22"/>
    <x v="23"/>
  </r>
  <r>
    <x v="25"/>
    <s v="Cynthia"/>
    <s v="5/15/2024"/>
    <s v="12/15/2024"/>
    <n v="7.99"/>
    <n v="347"/>
    <s v="Horror"/>
    <n v="2"/>
    <n v="5"/>
    <b v="0"/>
    <n v="415"/>
    <n v="194"/>
    <x v="0"/>
    <s v="Credit Card"/>
    <x v="1"/>
    <n v="76"/>
    <n v="4.3"/>
    <b v="1"/>
    <s v="Active"/>
    <n v="1856"/>
    <s v="Desktop"/>
    <s v="18-24"/>
    <s v="Afternoon"/>
    <s v="12"/>
    <s v="2024"/>
    <s v="15"/>
    <s v="15"/>
    <s v="15/12/2024"/>
    <d v="2025-05-16T00:00:00"/>
    <n v="152"/>
    <s v="5/"/>
    <s v="2024"/>
    <s v="15"/>
    <s v="5"/>
    <s v="15"/>
    <x v="24"/>
  </r>
  <r>
    <x v="26"/>
    <s v="Destiny"/>
    <s v="6/19/2023"/>
    <s v="11/19/2024"/>
    <n v="11.99"/>
    <n v="201"/>
    <s v="Action"/>
    <n v="1"/>
    <n v="6"/>
    <b v="1"/>
    <n v="902"/>
    <n v="86"/>
    <x v="0"/>
    <s v="Cryptocurrency"/>
    <x v="5"/>
    <n v="69"/>
    <n v="4.9000000000000004"/>
    <b v="1"/>
    <s v="Active"/>
    <n v="1665"/>
    <s v="Smart TV"/>
    <s v="18-24"/>
    <s v="Afternoon"/>
    <s v="11"/>
    <s v="2024"/>
    <s v="19"/>
    <s v="19"/>
    <s v="19/11/2024"/>
    <d v="2025-05-16T00:00:00"/>
    <n v="178"/>
    <s v="6/"/>
    <s v="2023"/>
    <s v="19"/>
    <s v="6"/>
    <s v="19"/>
    <x v="25"/>
  </r>
  <r>
    <x v="27"/>
    <s v="Brittany"/>
    <s v="5/22/2024"/>
    <s v="11/23/2024"/>
    <n v="15.99"/>
    <n v="415"/>
    <s v="Romance"/>
    <n v="3"/>
    <n v="5"/>
    <b v="1"/>
    <n v="769"/>
    <n v="144"/>
    <x v="4"/>
    <s v="Cryptocurrency"/>
    <x v="3"/>
    <n v="98"/>
    <n v="3.9"/>
    <b v="0"/>
    <s v="Active"/>
    <n v="2759"/>
    <s v="Tablet"/>
    <s v="35-44"/>
    <s v="Evening"/>
    <s v="11"/>
    <s v="2024"/>
    <s v="23"/>
    <s v="23"/>
    <s v="23/11/2024"/>
    <d v="2025-05-16T00:00:00"/>
    <n v="174"/>
    <s v="5/"/>
    <s v="2024"/>
    <s v="22"/>
    <s v="5"/>
    <s v="22"/>
    <x v="26"/>
  </r>
  <r>
    <x v="28"/>
    <s v="Amy"/>
    <s v="1/30/2024"/>
    <s v="12/10/2024"/>
    <n v="11.99"/>
    <n v="32"/>
    <s v="Horror"/>
    <n v="1"/>
    <n v="4"/>
    <b v="1"/>
    <n v="588"/>
    <n v="137"/>
    <x v="6"/>
    <s v="Credit Card"/>
    <x v="4"/>
    <n v="85"/>
    <n v="3.7"/>
    <b v="1"/>
    <s v="Active"/>
    <n v="3433"/>
    <s v="Laptop"/>
    <s v="35-44"/>
    <s v="Afternoon"/>
    <s v="12"/>
    <s v="2024"/>
    <s v="10"/>
    <s v="10"/>
    <s v="10/12/2024"/>
    <d v="2025-05-16T00:00:00"/>
    <n v="157"/>
    <s v="1/"/>
    <s v="2024"/>
    <s v="30"/>
    <s v="1"/>
    <s v="30"/>
    <x v="27"/>
  </r>
  <r>
    <x v="29"/>
    <s v="Kimberly"/>
    <s v="3/28/2024"/>
    <s v="11/28/2024"/>
    <n v="11.99"/>
    <n v="338"/>
    <s v="Comedy"/>
    <n v="3"/>
    <n v="2"/>
    <b v="1"/>
    <n v="528"/>
    <n v="184"/>
    <x v="2"/>
    <s v="Cryptocurrency"/>
    <x v="3"/>
    <n v="58"/>
    <n v="3.7"/>
    <b v="1"/>
    <s v="Active"/>
    <n v="3966"/>
    <s v="Desktop"/>
    <s v="55+"/>
    <s v="Late Night"/>
    <s v="11"/>
    <s v="2024"/>
    <s v="28"/>
    <s v="28"/>
    <s v="28/11/2024"/>
    <d v="2025-05-16T00:00:00"/>
    <n v="169"/>
    <s v="3/"/>
    <s v="2024"/>
    <s v="28"/>
    <s v="3"/>
    <s v="28"/>
    <x v="28"/>
  </r>
  <r>
    <x v="30"/>
    <s v="Ariel"/>
    <s v="7/2/2024"/>
    <s v="11/20/2024"/>
    <n v="7.99"/>
    <n v="52"/>
    <s v="Documentary"/>
    <n v="5"/>
    <n v="5"/>
    <b v="0"/>
    <n v="467"/>
    <n v="23"/>
    <x v="0"/>
    <s v="PayPal"/>
    <x v="3"/>
    <n v="97"/>
    <n v="3.3"/>
    <b v="1"/>
    <s v="Active"/>
    <n v="4185"/>
    <s v="Desktop"/>
    <s v="55+"/>
    <s v="Evening"/>
    <s v="11"/>
    <s v="2024"/>
    <s v="20"/>
    <s v="20"/>
    <s v="20/11/2024"/>
    <d v="2025-05-16T00:00:00"/>
    <n v="177"/>
    <s v="7/"/>
    <s v="2024"/>
    <s v="2/"/>
    <s v="7"/>
    <s v="2"/>
    <x v="29"/>
  </r>
  <r>
    <x v="31"/>
    <s v="Lauren"/>
    <s v="12/6/2024"/>
    <s v="12/2/2024"/>
    <n v="11.99"/>
    <n v="447"/>
    <s v="Romance"/>
    <n v="5"/>
    <n v="5"/>
    <b v="0"/>
    <n v="73"/>
    <n v="138"/>
    <x v="5"/>
    <s v="Debit Card"/>
    <x v="0"/>
    <n v="84"/>
    <n v="4.0999999999999996"/>
    <b v="0"/>
    <s v="Active"/>
    <n v="784"/>
    <s v="Smartphone"/>
    <s v="25-34"/>
    <s v="Afternoon"/>
    <s v="12"/>
    <s v="2024"/>
    <s v="2/"/>
    <s v="2"/>
    <s v="02/12/2024"/>
    <d v="2025-05-16T00:00:00"/>
    <n v="165"/>
    <s v="12"/>
    <s v="2024"/>
    <s v="/6"/>
    <s v="12"/>
    <s v="6"/>
    <x v="30"/>
  </r>
  <r>
    <x v="32"/>
    <s v="Joshua"/>
    <s v="6/22/2023"/>
    <s v="12/17/2024"/>
    <n v="11.99"/>
    <n v="312"/>
    <s v="Horror"/>
    <n v="5"/>
    <n v="1"/>
    <b v="1"/>
    <n v="895"/>
    <n v="154"/>
    <x v="5"/>
    <s v="Debit Card"/>
    <x v="3"/>
    <n v="85"/>
    <n v="4.7"/>
    <b v="1"/>
    <s v="Active"/>
    <n v="3428"/>
    <s v="Laptop"/>
    <s v="25-34"/>
    <s v="Evening"/>
    <s v="12"/>
    <s v="2024"/>
    <s v="17"/>
    <s v="17"/>
    <s v="17/12/2024"/>
    <d v="2025-05-16T00:00:00"/>
    <n v="150"/>
    <s v="6/"/>
    <s v="2023"/>
    <s v="22"/>
    <s v="6"/>
    <s v="22"/>
    <x v="31"/>
  </r>
  <r>
    <x v="33"/>
    <s v="Megan"/>
    <s v="7/3/2023"/>
    <s v="12/16/2024"/>
    <n v="11.99"/>
    <n v="406"/>
    <s v="Sci-Fi"/>
    <n v="2"/>
    <n v="6"/>
    <b v="0"/>
    <n v="983"/>
    <n v="113"/>
    <x v="3"/>
    <s v="Cryptocurrency"/>
    <x v="1"/>
    <n v="78"/>
    <n v="3.1"/>
    <b v="0"/>
    <s v="Active"/>
    <n v="4245"/>
    <s v="Smartphone"/>
    <s v="25-34"/>
    <s v="Evening"/>
    <s v="12"/>
    <s v="2024"/>
    <s v="16"/>
    <s v="16"/>
    <s v="16/12/2024"/>
    <d v="2025-05-16T00:00:00"/>
    <n v="151"/>
    <s v="7/"/>
    <s v="2023"/>
    <s v="3/"/>
    <s v="7"/>
    <s v="3"/>
    <x v="19"/>
  </r>
  <r>
    <x v="34"/>
    <s v="Stephanie"/>
    <s v="11/28/2023"/>
    <s v="12/15/2024"/>
    <n v="7.99"/>
    <n v="350"/>
    <s v="Horror"/>
    <n v="3"/>
    <n v="6"/>
    <b v="1"/>
    <n v="801"/>
    <n v="156"/>
    <x v="6"/>
    <s v="Credit Card"/>
    <x v="2"/>
    <n v="66"/>
    <n v="4.5999999999999996"/>
    <b v="1"/>
    <s v="Active"/>
    <n v="2580"/>
    <s v="Smart TV"/>
    <s v="18-24"/>
    <s v="Late Night"/>
    <s v="12"/>
    <s v="2024"/>
    <s v="15"/>
    <s v="15"/>
    <s v="15/12/2024"/>
    <d v="2025-05-16T00:00:00"/>
    <n v="152"/>
    <s v="11"/>
    <s v="2023"/>
    <s v="/2"/>
    <s v="11"/>
    <s v="2"/>
    <x v="32"/>
  </r>
  <r>
    <x v="35"/>
    <s v="Terrence"/>
    <s v="1/10/2024"/>
    <s v="12/10/2024"/>
    <n v="7.99"/>
    <n v="99"/>
    <s v="Comedy"/>
    <n v="2"/>
    <n v="5"/>
    <b v="1"/>
    <n v="96"/>
    <n v="114"/>
    <x v="0"/>
    <s v="PayPal"/>
    <x v="0"/>
    <n v="45"/>
    <n v="4.3"/>
    <b v="0"/>
    <s v="Active"/>
    <n v="2779"/>
    <s v="Smart TV"/>
    <s v="55+"/>
    <s v="Morning"/>
    <s v="12"/>
    <s v="2024"/>
    <s v="10"/>
    <s v="10"/>
    <s v="10/12/2024"/>
    <d v="2025-05-16T00:00:00"/>
    <n v="157"/>
    <s v="1/"/>
    <s v="2024"/>
    <s v="10"/>
    <s v="1"/>
    <s v="10"/>
    <x v="33"/>
  </r>
  <r>
    <x v="36"/>
    <s v="Julia"/>
    <s v="10/3/2024"/>
    <s v="11/21/2024"/>
    <n v="15.99"/>
    <n v="53"/>
    <s v="Sci-Fi"/>
    <n v="1"/>
    <n v="2"/>
    <b v="0"/>
    <n v="849"/>
    <n v="98"/>
    <x v="3"/>
    <s v="Credit Card"/>
    <x v="2"/>
    <n v="14"/>
    <n v="3.1"/>
    <b v="0"/>
    <s v="Active"/>
    <n v="2318"/>
    <s v="Smartphone"/>
    <s v="35-44"/>
    <s v="Evening"/>
    <s v="11"/>
    <s v="2024"/>
    <s v="21"/>
    <s v="21"/>
    <s v="21/11/2024"/>
    <d v="2025-05-16T00:00:00"/>
    <n v="176"/>
    <s v="10"/>
    <s v="2024"/>
    <s v="/3"/>
    <s v="10"/>
    <s v="3"/>
    <x v="34"/>
  </r>
  <r>
    <x v="37"/>
    <s v="Derrick"/>
    <s v="9/15/2023"/>
    <s v="12/13/2024"/>
    <n v="11.99"/>
    <n v="484"/>
    <s v="Romance"/>
    <n v="3"/>
    <n v="6"/>
    <b v="0"/>
    <n v="515"/>
    <n v="174"/>
    <x v="2"/>
    <s v="PayPal"/>
    <x v="1"/>
    <n v="12"/>
    <n v="4"/>
    <b v="1"/>
    <s v="Active"/>
    <n v="827"/>
    <s v="Smartphone"/>
    <s v="25-34"/>
    <s v="Morning"/>
    <s v="12"/>
    <s v="2024"/>
    <s v="13"/>
    <s v="13"/>
    <s v="13/12/2024"/>
    <d v="2025-05-16T00:00:00"/>
    <n v="154"/>
    <s v="9/"/>
    <s v="2023"/>
    <s v="15"/>
    <s v="9"/>
    <s v="15"/>
    <x v="35"/>
  </r>
  <r>
    <x v="38"/>
    <s v="Nathan"/>
    <s v="10/1/2024"/>
    <s v="12/1/2024"/>
    <n v="15.99"/>
    <n v="211"/>
    <s v="Documentary"/>
    <n v="2"/>
    <n v="6"/>
    <b v="1"/>
    <n v="657"/>
    <n v="137"/>
    <x v="4"/>
    <s v="Credit Card"/>
    <x v="0"/>
    <n v="26"/>
    <n v="4"/>
    <b v="1"/>
    <s v="Active"/>
    <n v="2670"/>
    <s v="Desktop"/>
    <s v="18-24"/>
    <s v="Late Night"/>
    <s v="12"/>
    <s v="2024"/>
    <s v="1/"/>
    <s v="1"/>
    <s v="01/12/2024"/>
    <d v="2025-05-16T00:00:00"/>
    <n v="166"/>
    <s v="10"/>
    <s v="2024"/>
    <s v="/1"/>
    <s v="10"/>
    <s v="1"/>
    <x v="36"/>
  </r>
  <r>
    <x v="39"/>
    <s v="Matthew"/>
    <s v="8/18/2023"/>
    <s v="11/19/2024"/>
    <n v="11.99"/>
    <n v="248"/>
    <s v="Sci-Fi"/>
    <n v="4"/>
    <n v="1"/>
    <b v="1"/>
    <n v="426"/>
    <n v="21"/>
    <x v="3"/>
    <s v="Debit Card"/>
    <x v="3"/>
    <n v="99"/>
    <n v="4.8"/>
    <b v="0"/>
    <s v="Active"/>
    <n v="2409"/>
    <s v="Smartphone"/>
    <s v="35-44"/>
    <s v="Late Night"/>
    <s v="11"/>
    <s v="2024"/>
    <s v="19"/>
    <s v="19"/>
    <s v="19/11/2024"/>
    <d v="2025-05-16T00:00:00"/>
    <n v="178"/>
    <s v="8/"/>
    <s v="2023"/>
    <s v="18"/>
    <s v="8"/>
    <s v="18"/>
    <x v="37"/>
  </r>
  <r>
    <x v="40"/>
    <s v="Ashley"/>
    <s v="2/16/2024"/>
    <s v="11/23/2024"/>
    <n v="15.99"/>
    <n v="197"/>
    <s v="Romance"/>
    <n v="4"/>
    <n v="2"/>
    <b v="0"/>
    <n v="309"/>
    <n v="178"/>
    <x v="4"/>
    <s v="Cryptocurrency"/>
    <x v="2"/>
    <n v="7"/>
    <n v="4.3"/>
    <b v="0"/>
    <s v="Active"/>
    <n v="1577"/>
    <s v="Smart TV"/>
    <s v="35-44"/>
    <s v="Evening"/>
    <s v="11"/>
    <s v="2024"/>
    <s v="23"/>
    <s v="23"/>
    <s v="23/11/2024"/>
    <d v="2025-05-16T00:00:00"/>
    <n v="174"/>
    <s v="2/"/>
    <s v="2024"/>
    <s v="16"/>
    <s v="2"/>
    <s v="16"/>
    <x v="38"/>
  </r>
  <r>
    <x v="41"/>
    <s v="Kerri"/>
    <s v="8/7/2024"/>
    <s v="12/7/2024"/>
    <n v="15.99"/>
    <n v="253"/>
    <s v="Comedy"/>
    <n v="5"/>
    <n v="5"/>
    <b v="1"/>
    <n v="141"/>
    <n v="199"/>
    <x v="0"/>
    <s v="Debit Card"/>
    <x v="5"/>
    <n v="72"/>
    <n v="3.1"/>
    <b v="0"/>
    <s v="Active"/>
    <n v="4072"/>
    <s v="Laptop"/>
    <s v="45-54"/>
    <s v="Afternoon"/>
    <s v="12"/>
    <s v="2024"/>
    <s v="7/"/>
    <s v="7"/>
    <s v="07/12/2024"/>
    <d v="2025-05-16T00:00:00"/>
    <n v="160"/>
    <s v="8/"/>
    <s v="2024"/>
    <s v="7/"/>
    <s v="8"/>
    <s v="7"/>
    <x v="39"/>
  </r>
  <r>
    <x v="42"/>
    <s v="Jessica"/>
    <s v="9/17/2024"/>
    <s v="12/12/2024"/>
    <n v="7.99"/>
    <n v="352"/>
    <s v="Romance"/>
    <n v="4"/>
    <n v="3"/>
    <b v="1"/>
    <n v="112"/>
    <n v="106"/>
    <x v="6"/>
    <s v="Credit Card"/>
    <x v="5"/>
    <n v="33"/>
    <n v="4.5999999999999996"/>
    <b v="1"/>
    <s v="Active"/>
    <n v="3432"/>
    <s v="Tablet"/>
    <s v="45-54"/>
    <s v="Afternoon"/>
    <s v="12"/>
    <s v="2024"/>
    <s v="12"/>
    <s v="12"/>
    <s v="12/12/2024"/>
    <d v="2025-05-16T00:00:00"/>
    <n v="155"/>
    <s v="9/"/>
    <s v="2024"/>
    <s v="17"/>
    <s v="9"/>
    <s v="17"/>
    <x v="40"/>
  </r>
  <r>
    <x v="43"/>
    <s v="Matthew"/>
    <s v="7/18/2023"/>
    <s v="11/22/2024"/>
    <n v="11.99"/>
    <n v="97"/>
    <s v="Romance"/>
    <n v="1"/>
    <n v="2"/>
    <b v="0"/>
    <n v="836"/>
    <n v="122"/>
    <x v="2"/>
    <s v="Debit Card"/>
    <x v="3"/>
    <n v="65"/>
    <n v="4.3"/>
    <b v="1"/>
    <s v="Active"/>
    <n v="4511"/>
    <s v="Smartphone"/>
    <s v="18-24"/>
    <s v="Morning"/>
    <s v="11"/>
    <s v="2024"/>
    <s v="22"/>
    <s v="22"/>
    <s v="22/11/2024"/>
    <d v="2025-05-16T00:00:00"/>
    <n v="175"/>
    <s v="7/"/>
    <s v="2023"/>
    <s v="18"/>
    <s v="7"/>
    <s v="18"/>
    <x v="41"/>
  </r>
  <r>
    <x v="44"/>
    <s v="Phillip"/>
    <s v="4/4/2023"/>
    <s v="12/1/2024"/>
    <n v="11.99"/>
    <n v="283"/>
    <s v="Sci-Fi"/>
    <n v="5"/>
    <n v="2"/>
    <b v="0"/>
    <n v="785"/>
    <n v="1"/>
    <x v="4"/>
    <s v="Debit Card"/>
    <x v="1"/>
    <n v="79"/>
    <n v="3.4"/>
    <b v="1"/>
    <s v="Active"/>
    <n v="583"/>
    <s v="Tablet"/>
    <s v="25-34"/>
    <s v="Evening"/>
    <s v="12"/>
    <s v="2024"/>
    <s v="1/"/>
    <s v="1"/>
    <s v="01/12/2024"/>
    <d v="2025-05-16T00:00:00"/>
    <n v="166"/>
    <s v="4/"/>
    <s v="2023"/>
    <s v="4/"/>
    <s v="4"/>
    <s v="4"/>
    <x v="42"/>
  </r>
  <r>
    <x v="45"/>
    <s v="Elizabeth"/>
    <s v="4/11/2024"/>
    <s v="12/5/2024"/>
    <n v="11.99"/>
    <n v="307"/>
    <s v="Documentary"/>
    <n v="5"/>
    <n v="6"/>
    <b v="0"/>
    <n v="857"/>
    <n v="9"/>
    <x v="6"/>
    <s v="Cryptocurrency"/>
    <x v="0"/>
    <n v="55"/>
    <n v="3.2"/>
    <b v="1"/>
    <s v="Active"/>
    <n v="3626"/>
    <s v="Laptop"/>
    <s v="35-44"/>
    <s v="Late Night"/>
    <s v="12"/>
    <s v="2024"/>
    <s v="5/"/>
    <s v="5"/>
    <s v="05/12/2024"/>
    <d v="2025-05-16T00:00:00"/>
    <n v="162"/>
    <s v="4/"/>
    <s v="2024"/>
    <s v="11"/>
    <s v="4"/>
    <s v="11"/>
    <x v="43"/>
  </r>
  <r>
    <x v="46"/>
    <s v="Lisa"/>
    <s v="4/26/2023"/>
    <s v="12/4/2024"/>
    <n v="15.99"/>
    <n v="203"/>
    <s v="Comedy"/>
    <n v="5"/>
    <n v="1"/>
    <b v="0"/>
    <n v="347"/>
    <n v="18"/>
    <x v="4"/>
    <s v="Cryptocurrency"/>
    <x v="3"/>
    <n v="8"/>
    <n v="4.4000000000000004"/>
    <b v="1"/>
    <s v="Active"/>
    <n v="476"/>
    <s v="Laptop"/>
    <s v="45-54"/>
    <s v="Afternoon"/>
    <s v="12"/>
    <s v="2024"/>
    <s v="4/"/>
    <s v="4"/>
    <s v="04/12/2024"/>
    <d v="2025-05-16T00:00:00"/>
    <n v="163"/>
    <s v="4/"/>
    <s v="2023"/>
    <s v="26"/>
    <s v="4"/>
    <s v="26"/>
    <x v="44"/>
  </r>
  <r>
    <x v="47"/>
    <s v="Natalie"/>
    <s v="3/25/2023"/>
    <s v="12/5/2024"/>
    <n v="7.99"/>
    <n v="22"/>
    <s v="Drama"/>
    <n v="4"/>
    <n v="3"/>
    <b v="0"/>
    <n v="707"/>
    <n v="156"/>
    <x v="1"/>
    <s v="Cryptocurrency"/>
    <x v="3"/>
    <n v="99"/>
    <n v="3.3"/>
    <b v="0"/>
    <s v="Active"/>
    <n v="4114"/>
    <s v="Desktop"/>
    <s v="18-24"/>
    <s v="Evening"/>
    <s v="12"/>
    <s v="2024"/>
    <s v="5/"/>
    <s v="5"/>
    <s v="05/12/2024"/>
    <d v="2025-05-16T00:00:00"/>
    <n v="162"/>
    <s v="3/"/>
    <s v="2023"/>
    <s v="25"/>
    <s v="3"/>
    <s v="25"/>
    <x v="45"/>
  </r>
  <r>
    <x v="48"/>
    <s v="Autumn"/>
    <s v="9/1/2023"/>
    <s v="12/8/2024"/>
    <n v="15.99"/>
    <n v="382"/>
    <s v="Romance"/>
    <n v="2"/>
    <n v="2"/>
    <b v="0"/>
    <n v="49"/>
    <n v="45"/>
    <x v="1"/>
    <s v="PayPal"/>
    <x v="0"/>
    <n v="63"/>
    <n v="4"/>
    <b v="1"/>
    <s v="Active"/>
    <n v="1581"/>
    <s v="Smart TV"/>
    <s v="35-44"/>
    <s v="Morning"/>
    <s v="12"/>
    <s v="2024"/>
    <s v="8/"/>
    <s v="8"/>
    <s v="08/12/2024"/>
    <d v="2025-05-16T00:00:00"/>
    <n v="159"/>
    <s v="9/"/>
    <s v="2023"/>
    <s v="1/"/>
    <s v="9"/>
    <s v="1"/>
    <x v="46"/>
  </r>
  <r>
    <x v="49"/>
    <s v="James"/>
    <s v="3/28/2024"/>
    <s v="12/2/2024"/>
    <n v="11.99"/>
    <n v="302"/>
    <s v="Comedy"/>
    <n v="5"/>
    <n v="4"/>
    <b v="0"/>
    <n v="801"/>
    <n v="141"/>
    <x v="6"/>
    <s v="Debit Card"/>
    <x v="2"/>
    <n v="62"/>
    <n v="3.5"/>
    <b v="1"/>
    <s v="Active"/>
    <n v="1293"/>
    <s v="Laptop"/>
    <s v="45-54"/>
    <s v="Morning"/>
    <s v="12"/>
    <s v="2024"/>
    <s v="2/"/>
    <s v="2"/>
    <s v="02/12/2024"/>
    <d v="2025-05-16T00:00:00"/>
    <n v="165"/>
    <s v="3/"/>
    <s v="2024"/>
    <s v="28"/>
    <s v="3"/>
    <s v="28"/>
    <x v="28"/>
  </r>
  <r>
    <x v="50"/>
    <s v="Jessica"/>
    <s v="3/26/2023"/>
    <s v="12/12/2024"/>
    <n v="11.99"/>
    <n v="76"/>
    <s v="Sci-Fi"/>
    <n v="2"/>
    <n v="3"/>
    <b v="0"/>
    <n v="788"/>
    <n v="55"/>
    <x v="2"/>
    <s v="Credit Card"/>
    <x v="1"/>
    <n v="50"/>
    <n v="4.8"/>
    <b v="1"/>
    <s v="Active"/>
    <n v="1744"/>
    <s v="Laptop"/>
    <s v="18-24"/>
    <s v="Morning"/>
    <s v="12"/>
    <s v="2024"/>
    <s v="12"/>
    <s v="12"/>
    <s v="12/12/2024"/>
    <d v="2025-05-16T00:00:00"/>
    <n v="155"/>
    <s v="3/"/>
    <s v="2023"/>
    <s v="26"/>
    <s v="3"/>
    <s v="26"/>
    <x v="47"/>
  </r>
  <r>
    <x v="51"/>
    <s v="Charles"/>
    <s v="6/18/2024"/>
    <s v="11/24/2024"/>
    <n v="11.99"/>
    <n v="125"/>
    <s v="Documentary"/>
    <n v="3"/>
    <n v="6"/>
    <b v="1"/>
    <n v="853"/>
    <n v="16"/>
    <x v="4"/>
    <s v="PayPal"/>
    <x v="1"/>
    <n v="65"/>
    <n v="4.8"/>
    <b v="1"/>
    <s v="Active"/>
    <n v="448"/>
    <s v="Laptop"/>
    <s v="18-24"/>
    <s v="Late Night"/>
    <s v="11"/>
    <s v="2024"/>
    <s v="24"/>
    <s v="24"/>
    <s v="24/11/2024"/>
    <d v="2025-05-16T00:00:00"/>
    <n v="173"/>
    <s v="6/"/>
    <s v="2024"/>
    <s v="18"/>
    <s v="6"/>
    <s v="18"/>
    <x v="48"/>
  </r>
  <r>
    <x v="52"/>
    <s v="Michael"/>
    <s v="7/27/2023"/>
    <s v="12/2/2024"/>
    <n v="11.99"/>
    <n v="113"/>
    <s v="Horror"/>
    <n v="1"/>
    <n v="1"/>
    <b v="0"/>
    <n v="970"/>
    <n v="159"/>
    <x v="2"/>
    <s v="Credit Card"/>
    <x v="1"/>
    <n v="96"/>
    <n v="4.9000000000000004"/>
    <b v="1"/>
    <s v="Active"/>
    <n v="3398"/>
    <s v="Laptop"/>
    <s v="35-44"/>
    <s v="Late Night"/>
    <s v="12"/>
    <s v="2024"/>
    <s v="2/"/>
    <s v="2"/>
    <s v="02/12/2024"/>
    <d v="2025-05-16T00:00:00"/>
    <n v="165"/>
    <s v="7/"/>
    <s v="2023"/>
    <s v="27"/>
    <s v="7"/>
    <s v="27"/>
    <x v="49"/>
  </r>
  <r>
    <x v="53"/>
    <s v="Jessica"/>
    <s v="10/31/2024"/>
    <s v="12/13/2024"/>
    <n v="15.99"/>
    <n v="183"/>
    <s v="Romance"/>
    <n v="3"/>
    <n v="5"/>
    <b v="0"/>
    <n v="490"/>
    <n v="127"/>
    <x v="1"/>
    <s v="Debit Card"/>
    <x v="0"/>
    <n v="40"/>
    <n v="4.5999999999999996"/>
    <b v="1"/>
    <s v="Active"/>
    <n v="4691"/>
    <s v="Desktop"/>
    <s v="45-54"/>
    <s v="Morning"/>
    <s v="12"/>
    <s v="2024"/>
    <s v="13"/>
    <s v="13"/>
    <s v="13/12/2024"/>
    <d v="2025-05-16T00:00:00"/>
    <n v="154"/>
    <s v="10"/>
    <s v="2024"/>
    <s v="/3"/>
    <s v="10"/>
    <s v="3"/>
    <x v="34"/>
  </r>
  <r>
    <x v="54"/>
    <s v="Molly"/>
    <s v="12/26/2022"/>
    <s v="11/30/2024"/>
    <n v="15.99"/>
    <n v="272"/>
    <s v="Documentary"/>
    <n v="5"/>
    <n v="1"/>
    <b v="0"/>
    <n v="201"/>
    <n v="122"/>
    <x v="3"/>
    <s v="Cryptocurrency"/>
    <x v="4"/>
    <n v="94"/>
    <n v="4.5999999999999996"/>
    <b v="1"/>
    <s v="Active"/>
    <n v="4674"/>
    <s v="Laptop"/>
    <s v="45-54"/>
    <s v="Afternoon"/>
    <s v="11"/>
    <s v="2024"/>
    <s v="30"/>
    <s v="30"/>
    <s v="30/11/2024"/>
    <d v="2025-05-16T00:00:00"/>
    <n v="167"/>
    <s v="12"/>
    <s v="2022"/>
    <s v="/2"/>
    <s v="12"/>
    <s v="2"/>
    <x v="50"/>
  </r>
  <r>
    <x v="55"/>
    <s v="Joshua"/>
    <s v="4/6/2024"/>
    <s v="12/3/2024"/>
    <n v="11.99"/>
    <n v="19"/>
    <s v="Comedy"/>
    <n v="4"/>
    <n v="2"/>
    <b v="1"/>
    <n v="741"/>
    <n v="36"/>
    <x v="6"/>
    <s v="PayPal"/>
    <x v="4"/>
    <n v="13"/>
    <n v="4.4000000000000004"/>
    <b v="0"/>
    <s v="Active"/>
    <n v="3641"/>
    <s v="Tablet"/>
    <s v="18-24"/>
    <s v="Afternoon"/>
    <s v="12"/>
    <s v="2024"/>
    <s v="3/"/>
    <s v="3"/>
    <s v="03/12/2024"/>
    <d v="2025-05-16T00:00:00"/>
    <n v="164"/>
    <s v="4/"/>
    <s v="2024"/>
    <s v="6/"/>
    <s v="4"/>
    <s v="6"/>
    <x v="51"/>
  </r>
  <r>
    <x v="56"/>
    <s v="Lance"/>
    <s v="12/31/2022"/>
    <s v="12/1/2024"/>
    <n v="11.99"/>
    <n v="204"/>
    <s v="Drama"/>
    <n v="4"/>
    <n v="6"/>
    <b v="0"/>
    <n v="928"/>
    <n v="30"/>
    <x v="3"/>
    <s v="Credit Card"/>
    <x v="2"/>
    <n v="58"/>
    <n v="4.4000000000000004"/>
    <b v="0"/>
    <s v="Active"/>
    <n v="1765"/>
    <s v="Smartphone"/>
    <s v="45-54"/>
    <s v="Late Night"/>
    <s v="12"/>
    <s v="2024"/>
    <s v="1/"/>
    <s v="1"/>
    <s v="01/12/2024"/>
    <d v="2025-05-16T00:00:00"/>
    <n v="166"/>
    <s v="12"/>
    <s v="2022"/>
    <s v="/3"/>
    <s v="12"/>
    <s v="3"/>
    <x v="52"/>
  </r>
  <r>
    <x v="57"/>
    <s v="Lori"/>
    <s v="12/24/2022"/>
    <s v="12/3/2024"/>
    <n v="7.99"/>
    <n v="345"/>
    <s v="Horror"/>
    <n v="3"/>
    <n v="3"/>
    <b v="0"/>
    <n v="80"/>
    <n v="100"/>
    <x v="0"/>
    <s v="Credit Card"/>
    <x v="0"/>
    <n v="40"/>
    <n v="4.9000000000000004"/>
    <b v="1"/>
    <s v="Active"/>
    <n v="3462"/>
    <s v="Smartphone"/>
    <s v="55+"/>
    <s v="Morning"/>
    <s v="12"/>
    <s v="2024"/>
    <s v="3/"/>
    <s v="3"/>
    <s v="03/12/2024"/>
    <d v="2025-05-16T00:00:00"/>
    <n v="164"/>
    <s v="12"/>
    <s v="2022"/>
    <s v="/2"/>
    <s v="12"/>
    <s v="2"/>
    <x v="50"/>
  </r>
  <r>
    <x v="58"/>
    <s v="Mark"/>
    <s v="9/8/2024"/>
    <s v="11/25/2024"/>
    <n v="7.99"/>
    <n v="294"/>
    <s v="Comedy"/>
    <n v="4"/>
    <n v="1"/>
    <b v="1"/>
    <n v="453"/>
    <n v="149"/>
    <x v="6"/>
    <s v="PayPal"/>
    <x v="0"/>
    <n v="82"/>
    <n v="3.9"/>
    <b v="1"/>
    <s v="Active"/>
    <n v="790"/>
    <s v="Desktop"/>
    <s v="18-24"/>
    <s v="Morning"/>
    <s v="11"/>
    <s v="2024"/>
    <s v="25"/>
    <s v="25"/>
    <s v="25/11/2024"/>
    <d v="2025-05-16T00:00:00"/>
    <n v="172"/>
    <s v="9/"/>
    <s v="2024"/>
    <s v="8/"/>
    <s v="9"/>
    <s v="8"/>
    <x v="53"/>
  </r>
  <r>
    <x v="59"/>
    <s v="Jeremy"/>
    <s v="12/19/2023"/>
    <s v="11/29/2024"/>
    <n v="15.99"/>
    <n v="318"/>
    <s v="Action"/>
    <n v="3"/>
    <n v="2"/>
    <b v="1"/>
    <n v="943"/>
    <n v="116"/>
    <x v="1"/>
    <s v="PayPal"/>
    <x v="0"/>
    <n v="22"/>
    <n v="4.0999999999999996"/>
    <b v="0"/>
    <s v="Active"/>
    <n v="4732"/>
    <s v="Laptop"/>
    <s v="25-34"/>
    <s v="Afternoon"/>
    <s v="11"/>
    <s v="2024"/>
    <s v="29"/>
    <s v="29"/>
    <s v="29/11/2024"/>
    <d v="2025-05-16T00:00:00"/>
    <n v="168"/>
    <s v="12"/>
    <s v="2023"/>
    <s v="/1"/>
    <s v="12"/>
    <s v="1"/>
    <x v="54"/>
  </r>
  <r>
    <x v="60"/>
    <s v="Scott"/>
    <s v="10/12/2023"/>
    <s v="11/19/2024"/>
    <n v="11.99"/>
    <n v="396"/>
    <s v="Action"/>
    <n v="1"/>
    <n v="2"/>
    <b v="0"/>
    <n v="348"/>
    <n v="172"/>
    <x v="2"/>
    <s v="Cryptocurrency"/>
    <x v="0"/>
    <n v="61"/>
    <n v="3.9"/>
    <b v="0"/>
    <s v="Active"/>
    <n v="4599"/>
    <s v="Smartphone"/>
    <s v="35-44"/>
    <s v="Afternoon"/>
    <s v="11"/>
    <s v="2024"/>
    <s v="19"/>
    <s v="19"/>
    <s v="19/11/2024"/>
    <d v="2025-05-16T00:00:00"/>
    <n v="178"/>
    <s v="10"/>
    <s v="2023"/>
    <s v="/1"/>
    <s v="10"/>
    <s v="1"/>
    <x v="55"/>
  </r>
  <r>
    <x v="61"/>
    <s v="Sabrina"/>
    <s v="2/3/2023"/>
    <s v="12/3/2024"/>
    <n v="11.99"/>
    <n v="455"/>
    <s v="Horror"/>
    <n v="5"/>
    <n v="3"/>
    <b v="1"/>
    <n v="112"/>
    <n v="158"/>
    <x v="3"/>
    <s v="Credit Card"/>
    <x v="1"/>
    <n v="15"/>
    <n v="3.9"/>
    <b v="1"/>
    <s v="Active"/>
    <n v="965"/>
    <s v="Smart TV"/>
    <s v="25-34"/>
    <s v="Morning"/>
    <s v="12"/>
    <s v="2024"/>
    <s v="3/"/>
    <s v="3"/>
    <s v="03/12/2024"/>
    <d v="2025-05-16T00:00:00"/>
    <n v="164"/>
    <s v="2/"/>
    <s v="2023"/>
    <s v="3/"/>
    <s v="2"/>
    <s v="3"/>
    <x v="56"/>
  </r>
  <r>
    <x v="62"/>
    <s v="Zachary"/>
    <s v="11/24/2024"/>
    <s v="12/11/2024"/>
    <n v="7.99"/>
    <n v="175"/>
    <s v="Comedy"/>
    <n v="5"/>
    <n v="6"/>
    <b v="1"/>
    <n v="606"/>
    <n v="195"/>
    <x v="0"/>
    <s v="Credit Card"/>
    <x v="4"/>
    <n v="95"/>
    <n v="4"/>
    <b v="0"/>
    <s v="Active"/>
    <n v="1155"/>
    <s v="Tablet"/>
    <s v="35-44"/>
    <s v="Late Night"/>
    <s v="12"/>
    <s v="2024"/>
    <s v="11"/>
    <s v="11"/>
    <s v="11/12/2024"/>
    <d v="2025-05-16T00:00:00"/>
    <n v="156"/>
    <s v="11"/>
    <s v="2024"/>
    <s v="/2"/>
    <s v="11"/>
    <s v="2"/>
    <x v="57"/>
  </r>
  <r>
    <x v="63"/>
    <s v="Levi"/>
    <s v="6/24/2023"/>
    <s v="12/7/2024"/>
    <n v="7.99"/>
    <n v="36"/>
    <s v="Sci-Fi"/>
    <n v="1"/>
    <n v="6"/>
    <b v="0"/>
    <n v="214"/>
    <n v="114"/>
    <x v="3"/>
    <s v="PayPal"/>
    <x v="3"/>
    <n v="39"/>
    <n v="4.9000000000000004"/>
    <b v="0"/>
    <s v="Active"/>
    <n v="1110"/>
    <s v="Tablet"/>
    <s v="18-24"/>
    <s v="Afternoon"/>
    <s v="12"/>
    <s v="2024"/>
    <s v="7/"/>
    <s v="7"/>
    <s v="07/12/2024"/>
    <d v="2025-05-16T00:00:00"/>
    <n v="160"/>
    <s v="6/"/>
    <s v="2023"/>
    <s v="24"/>
    <s v="6"/>
    <s v="24"/>
    <x v="58"/>
  </r>
  <r>
    <x v="64"/>
    <s v="Christine"/>
    <s v="12/29/2023"/>
    <s v="12/6/2024"/>
    <n v="15.99"/>
    <n v="349"/>
    <s v="Documentary"/>
    <n v="1"/>
    <n v="6"/>
    <b v="1"/>
    <n v="334"/>
    <n v="76"/>
    <x v="1"/>
    <s v="Credit Card"/>
    <x v="2"/>
    <n v="32"/>
    <n v="3.3"/>
    <b v="0"/>
    <s v="Active"/>
    <n v="1911"/>
    <s v="Smart TV"/>
    <s v="55+"/>
    <s v="Afternoon"/>
    <s v="12"/>
    <s v="2024"/>
    <s v="6/"/>
    <s v="6"/>
    <s v="06/12/2024"/>
    <d v="2025-05-16T00:00:00"/>
    <n v="161"/>
    <s v="12"/>
    <s v="2023"/>
    <s v="/2"/>
    <s v="12"/>
    <s v="2"/>
    <x v="9"/>
  </r>
  <r>
    <x v="65"/>
    <s v="Emily"/>
    <s v="3/1/2023"/>
    <s v="12/9/2024"/>
    <n v="11.99"/>
    <n v="262"/>
    <s v="Documentary"/>
    <n v="5"/>
    <n v="5"/>
    <b v="1"/>
    <n v="849"/>
    <n v="68"/>
    <x v="3"/>
    <s v="Credit Card"/>
    <x v="5"/>
    <n v="24"/>
    <n v="3"/>
    <b v="0"/>
    <s v="Active"/>
    <n v="1721"/>
    <s v="Smartphone"/>
    <s v="18-24"/>
    <s v="Morning"/>
    <s v="12"/>
    <s v="2024"/>
    <s v="9/"/>
    <s v="9"/>
    <s v="09/12/2024"/>
    <d v="2025-05-16T00:00:00"/>
    <n v="158"/>
    <s v="3/"/>
    <s v="2023"/>
    <s v="1/"/>
    <s v="3"/>
    <s v="1"/>
    <x v="59"/>
  </r>
  <r>
    <x v="66"/>
    <s v="Derrick"/>
    <s v="12/29/2023"/>
    <s v="12/11/2024"/>
    <n v="7.99"/>
    <n v="378"/>
    <s v="Action"/>
    <n v="2"/>
    <n v="3"/>
    <b v="0"/>
    <n v="155"/>
    <n v="69"/>
    <x v="2"/>
    <s v="Debit Card"/>
    <x v="3"/>
    <n v="11"/>
    <n v="3.3"/>
    <b v="0"/>
    <s v="Active"/>
    <n v="353"/>
    <s v="Smart TV"/>
    <s v="55+"/>
    <s v="Morning"/>
    <s v="12"/>
    <s v="2024"/>
    <s v="11"/>
    <s v="11"/>
    <s v="11/12/2024"/>
    <d v="2025-05-16T00:00:00"/>
    <n v="156"/>
    <s v="12"/>
    <s v="2023"/>
    <s v="/2"/>
    <s v="12"/>
    <s v="2"/>
    <x v="9"/>
  </r>
  <r>
    <x v="67"/>
    <s v="Jonathan"/>
    <s v="3/15/2024"/>
    <s v="11/29/2024"/>
    <n v="15.99"/>
    <n v="469"/>
    <s v="Documentary"/>
    <n v="3"/>
    <n v="5"/>
    <b v="1"/>
    <n v="406"/>
    <n v="71"/>
    <x v="4"/>
    <s v="Cryptocurrency"/>
    <x v="5"/>
    <n v="88"/>
    <n v="4.8"/>
    <b v="1"/>
    <s v="Active"/>
    <n v="423"/>
    <s v="Tablet"/>
    <s v="35-44"/>
    <s v="Afternoon"/>
    <s v="11"/>
    <s v="2024"/>
    <s v="29"/>
    <s v="29"/>
    <s v="29/11/2024"/>
    <d v="2025-05-16T00:00:00"/>
    <n v="168"/>
    <s v="3/"/>
    <s v="2024"/>
    <s v="15"/>
    <s v="3"/>
    <s v="15"/>
    <x v="60"/>
  </r>
  <r>
    <x v="68"/>
    <s v="David"/>
    <s v="4/13/2023"/>
    <s v="12/17/2024"/>
    <n v="7.99"/>
    <n v="87"/>
    <s v="Horror"/>
    <n v="4"/>
    <n v="4"/>
    <b v="0"/>
    <n v="571"/>
    <n v="54"/>
    <x v="1"/>
    <s v="Credit Card"/>
    <x v="1"/>
    <n v="57"/>
    <n v="4.2"/>
    <b v="0"/>
    <s v="Active"/>
    <n v="344"/>
    <s v="Smart TV"/>
    <s v="55+"/>
    <s v="Morning"/>
    <s v="12"/>
    <s v="2024"/>
    <s v="17"/>
    <s v="17"/>
    <s v="17/12/2024"/>
    <d v="2025-05-16T00:00:00"/>
    <n v="150"/>
    <s v="4/"/>
    <s v="2023"/>
    <s v="13"/>
    <s v="4"/>
    <s v="13"/>
    <x v="61"/>
  </r>
  <r>
    <x v="69"/>
    <s v="Gina"/>
    <s v="2/19/2023"/>
    <s v="12/12/2024"/>
    <n v="15.99"/>
    <n v="471"/>
    <s v="Documentary"/>
    <n v="3"/>
    <n v="6"/>
    <b v="1"/>
    <n v="56"/>
    <n v="69"/>
    <x v="1"/>
    <s v="PayPal"/>
    <x v="2"/>
    <n v="44"/>
    <n v="3.6"/>
    <b v="1"/>
    <s v="Active"/>
    <n v="4117"/>
    <s v="Tablet"/>
    <s v="55+"/>
    <s v="Morning"/>
    <s v="12"/>
    <s v="2024"/>
    <s v="12"/>
    <s v="12"/>
    <s v="12/12/2024"/>
    <d v="2025-05-16T00:00:00"/>
    <n v="155"/>
    <s v="2/"/>
    <s v="2023"/>
    <s v="19"/>
    <s v="2"/>
    <s v="19"/>
    <x v="62"/>
  </r>
  <r>
    <x v="70"/>
    <s v="Kristin"/>
    <s v="10/1/2024"/>
    <s v="12/3/2024"/>
    <n v="7.99"/>
    <n v="469"/>
    <s v="Romance"/>
    <n v="5"/>
    <n v="2"/>
    <b v="1"/>
    <n v="748"/>
    <n v="147"/>
    <x v="6"/>
    <s v="Cryptocurrency"/>
    <x v="0"/>
    <n v="33"/>
    <n v="4.5999999999999996"/>
    <b v="1"/>
    <s v="Active"/>
    <n v="3983"/>
    <s v="Smart TV"/>
    <s v="55+"/>
    <s v="Evening"/>
    <s v="12"/>
    <s v="2024"/>
    <s v="3/"/>
    <s v="3"/>
    <s v="03/12/2024"/>
    <d v="2025-05-16T00:00:00"/>
    <n v="164"/>
    <s v="10"/>
    <s v="2024"/>
    <s v="/1"/>
    <s v="10"/>
    <s v="1"/>
    <x v="36"/>
  </r>
  <r>
    <x v="71"/>
    <s v="Douglas"/>
    <s v="11/26/2023"/>
    <s v="11/23/2024"/>
    <n v="15.99"/>
    <n v="298"/>
    <s v="Sci-Fi"/>
    <n v="4"/>
    <n v="1"/>
    <b v="0"/>
    <n v="603"/>
    <n v="161"/>
    <x v="5"/>
    <s v="PayPal"/>
    <x v="3"/>
    <n v="68"/>
    <n v="4.4000000000000004"/>
    <b v="0"/>
    <s v="Active"/>
    <n v="3941"/>
    <s v="Laptop"/>
    <s v="35-44"/>
    <s v="Afternoon"/>
    <s v="11"/>
    <s v="2024"/>
    <s v="23"/>
    <s v="23"/>
    <s v="23/11/2024"/>
    <d v="2025-05-16T00:00:00"/>
    <n v="174"/>
    <s v="11"/>
    <s v="2023"/>
    <s v="/2"/>
    <s v="11"/>
    <s v="2"/>
    <x v="32"/>
  </r>
  <r>
    <x v="72"/>
    <s v="Nicole"/>
    <s v="10/13/2023"/>
    <s v="12/17/2024"/>
    <n v="11.99"/>
    <n v="331"/>
    <s v="Action"/>
    <n v="5"/>
    <n v="5"/>
    <b v="0"/>
    <n v="990"/>
    <n v="72"/>
    <x v="5"/>
    <s v="Debit Card"/>
    <x v="3"/>
    <n v="80"/>
    <n v="3.7"/>
    <b v="0"/>
    <s v="Active"/>
    <n v="3085"/>
    <s v="Smartphone"/>
    <s v="35-44"/>
    <s v="Morning"/>
    <s v="12"/>
    <s v="2024"/>
    <s v="17"/>
    <s v="17"/>
    <s v="17/12/2024"/>
    <d v="2025-05-16T00:00:00"/>
    <n v="150"/>
    <s v="10"/>
    <s v="2023"/>
    <s v="/1"/>
    <s v="10"/>
    <s v="1"/>
    <x v="55"/>
  </r>
  <r>
    <x v="73"/>
    <s v="Chloe"/>
    <s v="7/31/2023"/>
    <s v="11/30/2024"/>
    <n v="11.99"/>
    <n v="238"/>
    <s v="Documentary"/>
    <n v="3"/>
    <n v="6"/>
    <b v="1"/>
    <n v="831"/>
    <n v="101"/>
    <x v="0"/>
    <s v="PayPal"/>
    <x v="1"/>
    <n v="94"/>
    <n v="4.4000000000000004"/>
    <b v="1"/>
    <s v="Active"/>
    <n v="48"/>
    <s v="Smart TV"/>
    <s v="35-44"/>
    <s v="Evening"/>
    <s v="11"/>
    <s v="2024"/>
    <s v="30"/>
    <s v="30"/>
    <s v="30/11/2024"/>
    <d v="2025-05-16T00:00:00"/>
    <n v="167"/>
    <s v="7/"/>
    <s v="2023"/>
    <s v="31"/>
    <s v="7"/>
    <s v="31"/>
    <x v="63"/>
  </r>
  <r>
    <x v="74"/>
    <s v="David"/>
    <s v="9/6/2023"/>
    <s v="12/17/2024"/>
    <n v="7.99"/>
    <n v="231"/>
    <s v="Comedy"/>
    <n v="1"/>
    <n v="4"/>
    <b v="0"/>
    <n v="420"/>
    <n v="85"/>
    <x v="5"/>
    <s v="Cryptocurrency"/>
    <x v="2"/>
    <n v="30"/>
    <n v="3.5"/>
    <b v="0"/>
    <s v="Active"/>
    <n v="1520"/>
    <s v="Smart TV"/>
    <s v="55+"/>
    <s v="Evening"/>
    <s v="12"/>
    <s v="2024"/>
    <s v="17"/>
    <s v="17"/>
    <s v="17/12/2024"/>
    <d v="2025-05-16T00:00:00"/>
    <n v="150"/>
    <s v="9/"/>
    <s v="2023"/>
    <s v="6/"/>
    <s v="9"/>
    <s v="6"/>
    <x v="64"/>
  </r>
  <r>
    <x v="75"/>
    <s v="Kevin"/>
    <s v="7/8/2024"/>
    <s v="11/23/2024"/>
    <n v="11.99"/>
    <n v="457"/>
    <s v="Sci-Fi"/>
    <n v="2"/>
    <n v="5"/>
    <b v="1"/>
    <n v="754"/>
    <n v="98"/>
    <x v="1"/>
    <s v="PayPal"/>
    <x v="2"/>
    <n v="53"/>
    <n v="3.6"/>
    <b v="1"/>
    <s v="Active"/>
    <n v="935"/>
    <s v="Smartphone"/>
    <s v="55+"/>
    <s v="Evening"/>
    <s v="11"/>
    <s v="2024"/>
    <s v="23"/>
    <s v="23"/>
    <s v="23/11/2024"/>
    <d v="2025-05-16T00:00:00"/>
    <n v="174"/>
    <s v="7/"/>
    <s v="2024"/>
    <s v="8/"/>
    <s v="7"/>
    <s v="8"/>
    <x v="65"/>
  </r>
  <r>
    <x v="76"/>
    <s v="Nicholas"/>
    <s v="7/20/2024"/>
    <s v="11/21/2024"/>
    <n v="15.99"/>
    <n v="373"/>
    <s v="Drama"/>
    <n v="4"/>
    <n v="4"/>
    <b v="1"/>
    <n v="782"/>
    <n v="7"/>
    <x v="3"/>
    <s v="Cryptocurrency"/>
    <x v="3"/>
    <n v="18"/>
    <n v="3.2"/>
    <b v="1"/>
    <s v="Active"/>
    <n v="4641"/>
    <s v="Smart TV"/>
    <s v="55+"/>
    <s v="Evening"/>
    <s v="11"/>
    <s v="2024"/>
    <s v="21"/>
    <s v="21"/>
    <s v="21/11/2024"/>
    <d v="2025-05-16T00:00:00"/>
    <n v="176"/>
    <s v="7/"/>
    <s v="2024"/>
    <s v="20"/>
    <s v="7"/>
    <s v="20"/>
    <x v="66"/>
  </r>
  <r>
    <x v="77"/>
    <s v="Terry"/>
    <s v="12/6/2023"/>
    <s v="11/28/2024"/>
    <n v="15.99"/>
    <n v="11"/>
    <s v="Action"/>
    <n v="1"/>
    <n v="4"/>
    <b v="0"/>
    <n v="557"/>
    <n v="165"/>
    <x v="0"/>
    <s v="PayPal"/>
    <x v="5"/>
    <n v="11"/>
    <n v="4"/>
    <b v="1"/>
    <s v="Active"/>
    <n v="2941"/>
    <s v="Smartphone"/>
    <s v="25-34"/>
    <s v="Late Night"/>
    <s v="11"/>
    <s v="2024"/>
    <s v="28"/>
    <s v="28"/>
    <s v="28/11/2024"/>
    <d v="2025-05-16T00:00:00"/>
    <n v="169"/>
    <s v="12"/>
    <s v="2023"/>
    <s v="/6"/>
    <s v="12"/>
    <s v="6"/>
    <x v="67"/>
  </r>
  <r>
    <x v="78"/>
    <s v="Garrett"/>
    <s v="10/25/2023"/>
    <s v="12/6/2024"/>
    <n v="15.99"/>
    <n v="425"/>
    <s v="Romance"/>
    <n v="2"/>
    <n v="2"/>
    <b v="1"/>
    <n v="552"/>
    <n v="27"/>
    <x v="5"/>
    <s v="Cryptocurrency"/>
    <x v="4"/>
    <n v="36"/>
    <n v="4"/>
    <b v="1"/>
    <s v="Active"/>
    <n v="1325"/>
    <s v="Tablet"/>
    <s v="18-24"/>
    <s v="Late Night"/>
    <s v="12"/>
    <s v="2024"/>
    <s v="6/"/>
    <s v="6"/>
    <s v="06/12/2024"/>
    <d v="2025-05-16T00:00:00"/>
    <n v="161"/>
    <s v="10"/>
    <s v="2023"/>
    <s v="/2"/>
    <s v="10"/>
    <s v="2"/>
    <x v="68"/>
  </r>
  <r>
    <x v="79"/>
    <s v="Jose"/>
    <s v="9/15/2024"/>
    <s v="12/18/2024"/>
    <n v="7.99"/>
    <n v="231"/>
    <s v="Comedy"/>
    <n v="5"/>
    <n v="4"/>
    <b v="1"/>
    <n v="356"/>
    <n v="81"/>
    <x v="4"/>
    <s v="Credit Card"/>
    <x v="5"/>
    <n v="73"/>
    <n v="3.4"/>
    <b v="0"/>
    <s v="Active"/>
    <n v="4465"/>
    <s v="Tablet"/>
    <s v="55+"/>
    <s v="Late Night"/>
    <s v="12"/>
    <s v="2024"/>
    <s v="18"/>
    <s v="18"/>
    <s v="18/12/2024"/>
    <d v="2025-05-16T00:00:00"/>
    <n v="149"/>
    <s v="9/"/>
    <s v="2024"/>
    <s v="15"/>
    <s v="9"/>
    <s v="15"/>
    <x v="13"/>
  </r>
  <r>
    <x v="80"/>
    <s v="Courtney"/>
    <s v="12/31/2023"/>
    <s v="12/2/2024"/>
    <n v="15.99"/>
    <n v="483"/>
    <s v="Drama"/>
    <n v="2"/>
    <n v="4"/>
    <b v="0"/>
    <n v="161"/>
    <n v="110"/>
    <x v="0"/>
    <s v="Cryptocurrency"/>
    <x v="5"/>
    <n v="71"/>
    <n v="4.4000000000000004"/>
    <b v="1"/>
    <s v="Active"/>
    <n v="3517"/>
    <s v="Smartphone"/>
    <s v="25-34"/>
    <s v="Evening"/>
    <s v="12"/>
    <s v="2024"/>
    <s v="2/"/>
    <s v="2"/>
    <s v="02/12/2024"/>
    <d v="2025-05-16T00:00:00"/>
    <n v="165"/>
    <s v="12"/>
    <s v="2023"/>
    <s v="/3"/>
    <s v="12"/>
    <s v="3"/>
    <x v="69"/>
  </r>
  <r>
    <x v="81"/>
    <s v="Kim"/>
    <s v="8/20/2023"/>
    <s v="12/7/2024"/>
    <n v="7.99"/>
    <n v="55"/>
    <s v="Romance"/>
    <n v="3"/>
    <n v="2"/>
    <b v="1"/>
    <n v="17"/>
    <n v="40"/>
    <x v="2"/>
    <s v="PayPal"/>
    <x v="2"/>
    <n v="48"/>
    <n v="3.7"/>
    <b v="0"/>
    <s v="Active"/>
    <n v="1672"/>
    <s v="Smart TV"/>
    <s v="45-54"/>
    <s v="Late Night"/>
    <s v="12"/>
    <s v="2024"/>
    <s v="7/"/>
    <s v="7"/>
    <s v="07/12/2024"/>
    <d v="2025-05-16T00:00:00"/>
    <n v="160"/>
    <s v="8/"/>
    <s v="2023"/>
    <s v="20"/>
    <s v="8"/>
    <s v="20"/>
    <x v="70"/>
  </r>
  <r>
    <x v="82"/>
    <s v="Katherine"/>
    <s v="11/19/2023"/>
    <s v="12/12/2024"/>
    <n v="11.99"/>
    <n v="375"/>
    <s v="Drama"/>
    <n v="4"/>
    <n v="3"/>
    <b v="0"/>
    <n v="366"/>
    <n v="13"/>
    <x v="1"/>
    <s v="PayPal"/>
    <x v="0"/>
    <n v="73"/>
    <n v="4.8"/>
    <b v="1"/>
    <s v="Active"/>
    <n v="2164"/>
    <s v="Tablet"/>
    <s v="25-34"/>
    <s v="Afternoon"/>
    <s v="12"/>
    <s v="2024"/>
    <s v="12"/>
    <s v="12"/>
    <s v="12/12/2024"/>
    <d v="2025-05-16T00:00:00"/>
    <n v="155"/>
    <s v="11"/>
    <s v="2023"/>
    <s v="/1"/>
    <s v="11"/>
    <s v="1"/>
    <x v="22"/>
  </r>
  <r>
    <x v="83"/>
    <s v="Lynn"/>
    <s v="10/20/2024"/>
    <s v="11/30/2024"/>
    <n v="11.99"/>
    <n v="336"/>
    <s v="Comedy"/>
    <n v="1"/>
    <n v="2"/>
    <b v="0"/>
    <n v="758"/>
    <n v="32"/>
    <x v="1"/>
    <s v="Cryptocurrency"/>
    <x v="1"/>
    <n v="64"/>
    <n v="5"/>
    <b v="0"/>
    <s v="Active"/>
    <n v="3663"/>
    <s v="Smartphone"/>
    <s v="18-24"/>
    <s v="Evening"/>
    <s v="11"/>
    <s v="2024"/>
    <s v="30"/>
    <s v="30"/>
    <s v="30/11/2024"/>
    <d v="2025-05-16T00:00:00"/>
    <n v="167"/>
    <s v="10"/>
    <s v="2024"/>
    <s v="/2"/>
    <s v="10"/>
    <s v="2"/>
    <x v="71"/>
  </r>
  <r>
    <x v="84"/>
    <s v="Leah"/>
    <s v="7/22/2024"/>
    <s v="12/3/2024"/>
    <n v="7.99"/>
    <n v="196"/>
    <s v="Romance"/>
    <n v="1"/>
    <n v="6"/>
    <b v="1"/>
    <n v="936"/>
    <n v="152"/>
    <x v="4"/>
    <s v="PayPal"/>
    <x v="2"/>
    <n v="3"/>
    <n v="3.1"/>
    <b v="1"/>
    <s v="Active"/>
    <n v="2845"/>
    <s v="Smartphone"/>
    <s v="45-54"/>
    <s v="Afternoon"/>
    <s v="12"/>
    <s v="2024"/>
    <s v="3/"/>
    <s v="3"/>
    <s v="03/12/2024"/>
    <d v="2025-05-16T00:00:00"/>
    <n v="164"/>
    <s v="7/"/>
    <s v="2024"/>
    <s v="22"/>
    <s v="7"/>
    <s v="22"/>
    <x v="72"/>
  </r>
  <r>
    <x v="85"/>
    <s v="Michael"/>
    <s v="8/21/2024"/>
    <s v="12/3/2024"/>
    <n v="11.99"/>
    <n v="285"/>
    <s v="Drama"/>
    <n v="3"/>
    <n v="1"/>
    <b v="0"/>
    <n v="13"/>
    <n v="103"/>
    <x v="4"/>
    <s v="Credit Card"/>
    <x v="3"/>
    <n v="11"/>
    <n v="3.7"/>
    <b v="0"/>
    <s v="Active"/>
    <n v="2390"/>
    <s v="Laptop"/>
    <s v="18-24"/>
    <s v="Morning"/>
    <s v="12"/>
    <s v="2024"/>
    <s v="3/"/>
    <s v="3"/>
    <s v="03/12/2024"/>
    <d v="2025-05-16T00:00:00"/>
    <n v="164"/>
    <s v="8/"/>
    <s v="2024"/>
    <s v="21"/>
    <s v="8"/>
    <s v="21"/>
    <x v="73"/>
  </r>
  <r>
    <x v="86"/>
    <s v="Kayla"/>
    <s v="8/31/2024"/>
    <s v="11/27/2024"/>
    <n v="7.99"/>
    <n v="155"/>
    <s v="Documentary"/>
    <n v="5"/>
    <n v="1"/>
    <b v="1"/>
    <n v="305"/>
    <n v="77"/>
    <x v="0"/>
    <s v="Cryptocurrency"/>
    <x v="5"/>
    <n v="66"/>
    <n v="3.4"/>
    <b v="0"/>
    <s v="Active"/>
    <n v="234"/>
    <s v="Smartphone"/>
    <s v="55+"/>
    <s v="Afternoon"/>
    <s v="11"/>
    <s v="2024"/>
    <s v="27"/>
    <s v="27"/>
    <s v="27/11/2024"/>
    <d v="2025-05-16T00:00:00"/>
    <n v="170"/>
    <s v="8/"/>
    <s v="2024"/>
    <s v="31"/>
    <s v="8"/>
    <s v="31"/>
    <x v="74"/>
  </r>
  <r>
    <x v="87"/>
    <s v="Katelyn"/>
    <s v="4/30/2023"/>
    <s v="12/2/2024"/>
    <n v="7.99"/>
    <n v="275"/>
    <s v="Comedy"/>
    <n v="2"/>
    <n v="2"/>
    <b v="1"/>
    <n v="755"/>
    <n v="166"/>
    <x v="5"/>
    <s v="Debit Card"/>
    <x v="2"/>
    <n v="45"/>
    <n v="3.9"/>
    <b v="0"/>
    <s v="Active"/>
    <n v="3975"/>
    <s v="Tablet"/>
    <s v="35-44"/>
    <s v="Morning"/>
    <s v="12"/>
    <s v="2024"/>
    <s v="2/"/>
    <s v="2"/>
    <s v="02/12/2024"/>
    <d v="2025-05-16T00:00:00"/>
    <n v="165"/>
    <s v="4/"/>
    <s v="2023"/>
    <s v="30"/>
    <s v="4"/>
    <s v="30"/>
    <x v="75"/>
  </r>
  <r>
    <x v="88"/>
    <s v="Jessica"/>
    <s v="5/15/2024"/>
    <s v="11/28/2024"/>
    <n v="7.99"/>
    <n v="341"/>
    <s v="Drama"/>
    <n v="3"/>
    <n v="4"/>
    <b v="0"/>
    <n v="27"/>
    <n v="82"/>
    <x v="0"/>
    <s v="Debit Card"/>
    <x v="1"/>
    <n v="98"/>
    <n v="3.7"/>
    <b v="1"/>
    <s v="Active"/>
    <n v="561"/>
    <s v="Tablet"/>
    <s v="45-54"/>
    <s v="Afternoon"/>
    <s v="11"/>
    <s v="2024"/>
    <s v="28"/>
    <s v="28"/>
    <s v="28/11/2024"/>
    <d v="2025-05-16T00:00:00"/>
    <n v="169"/>
    <s v="5/"/>
    <s v="2024"/>
    <s v="15"/>
    <s v="5"/>
    <s v="15"/>
    <x v="24"/>
  </r>
  <r>
    <x v="89"/>
    <s v="Maria"/>
    <s v="8/2/2023"/>
    <s v="12/13/2024"/>
    <n v="15.99"/>
    <n v="321"/>
    <s v="Drama"/>
    <n v="2"/>
    <n v="2"/>
    <b v="0"/>
    <n v="676"/>
    <n v="81"/>
    <x v="0"/>
    <s v="Cryptocurrency"/>
    <x v="4"/>
    <n v="65"/>
    <n v="4.5999999999999996"/>
    <b v="0"/>
    <s v="Active"/>
    <n v="4647"/>
    <s v="Tablet"/>
    <s v="55+"/>
    <s v="Late Night"/>
    <s v="12"/>
    <s v="2024"/>
    <s v="13"/>
    <s v="13"/>
    <s v="13/12/2024"/>
    <d v="2025-05-16T00:00:00"/>
    <n v="154"/>
    <s v="8/"/>
    <s v="2023"/>
    <s v="2/"/>
    <s v="8"/>
    <s v="2"/>
    <x v="2"/>
  </r>
  <r>
    <x v="90"/>
    <s v="Justin"/>
    <s v="12/18/2023"/>
    <s v="11/26/2024"/>
    <n v="11.99"/>
    <n v="456"/>
    <s v="Comedy"/>
    <n v="2"/>
    <n v="5"/>
    <b v="0"/>
    <n v="734"/>
    <n v="83"/>
    <x v="3"/>
    <s v="Debit Card"/>
    <x v="5"/>
    <n v="87"/>
    <n v="3.8"/>
    <b v="1"/>
    <s v="Active"/>
    <n v="581"/>
    <s v="Tablet"/>
    <s v="35-44"/>
    <s v="Evening"/>
    <s v="11"/>
    <s v="2024"/>
    <s v="26"/>
    <s v="26"/>
    <s v="26/11/2024"/>
    <d v="2025-05-16T00:00:00"/>
    <n v="171"/>
    <s v="12"/>
    <s v="2023"/>
    <s v="/1"/>
    <s v="12"/>
    <s v="1"/>
    <x v="54"/>
  </r>
  <r>
    <x v="91"/>
    <s v="Susan"/>
    <s v="10/22/2023"/>
    <s v="11/20/2024"/>
    <n v="15.99"/>
    <n v="15"/>
    <s v="Comedy"/>
    <n v="1"/>
    <n v="4"/>
    <b v="0"/>
    <n v="687"/>
    <n v="183"/>
    <x v="6"/>
    <s v="Cryptocurrency"/>
    <x v="0"/>
    <n v="46"/>
    <n v="4.2"/>
    <b v="1"/>
    <s v="Active"/>
    <n v="1250"/>
    <s v="Desktop"/>
    <s v="55+"/>
    <s v="Late Night"/>
    <s v="11"/>
    <s v="2024"/>
    <s v="20"/>
    <s v="20"/>
    <s v="20/11/2024"/>
    <d v="2025-05-16T00:00:00"/>
    <n v="177"/>
    <s v="10"/>
    <s v="2023"/>
    <s v="/2"/>
    <s v="10"/>
    <s v="2"/>
    <x v="68"/>
  </r>
  <r>
    <x v="92"/>
    <s v="Mark"/>
    <s v="2/29/2024"/>
    <s v="12/12/2024"/>
    <n v="11.99"/>
    <n v="410"/>
    <s v="Sci-Fi"/>
    <n v="3"/>
    <n v="5"/>
    <b v="0"/>
    <n v="826"/>
    <n v="182"/>
    <x v="2"/>
    <s v="Cryptocurrency"/>
    <x v="4"/>
    <n v="69"/>
    <n v="4.2"/>
    <b v="0"/>
    <s v="Active"/>
    <n v="3441"/>
    <s v="Smartphone"/>
    <s v="35-44"/>
    <s v="Evening"/>
    <s v="12"/>
    <s v="2024"/>
    <s v="12"/>
    <s v="12"/>
    <s v="12/12/2024"/>
    <d v="2025-05-16T00:00:00"/>
    <n v="155"/>
    <s v="2/"/>
    <s v="2024"/>
    <s v="29"/>
    <s v="2"/>
    <s v="29"/>
    <x v="76"/>
  </r>
  <r>
    <x v="93"/>
    <s v="Sue"/>
    <s v="9/11/2023"/>
    <s v="12/1/2024"/>
    <n v="15.99"/>
    <n v="29"/>
    <s v="Drama"/>
    <n v="2"/>
    <n v="4"/>
    <b v="1"/>
    <n v="450"/>
    <n v="67"/>
    <x v="3"/>
    <s v="Credit Card"/>
    <x v="1"/>
    <n v="52"/>
    <n v="3.3"/>
    <b v="0"/>
    <s v="Active"/>
    <n v="3211"/>
    <s v="Smartphone"/>
    <s v="55+"/>
    <s v="Morning"/>
    <s v="12"/>
    <s v="2024"/>
    <s v="1/"/>
    <s v="1"/>
    <s v="01/12/2024"/>
    <d v="2025-05-16T00:00:00"/>
    <n v="166"/>
    <s v="9/"/>
    <s v="2023"/>
    <s v="11"/>
    <s v="9"/>
    <s v="11"/>
    <x v="77"/>
  </r>
  <r>
    <x v="94"/>
    <s v="Jean"/>
    <s v="6/24/2024"/>
    <s v="12/16/2024"/>
    <n v="7.99"/>
    <n v="427"/>
    <s v="Horror"/>
    <n v="1"/>
    <n v="1"/>
    <b v="0"/>
    <n v="159"/>
    <n v="98"/>
    <x v="5"/>
    <s v="Credit Card"/>
    <x v="3"/>
    <n v="66"/>
    <n v="3.3"/>
    <b v="0"/>
    <s v="Active"/>
    <n v="647"/>
    <s v="Smartphone"/>
    <s v="55+"/>
    <s v="Late Night"/>
    <s v="12"/>
    <s v="2024"/>
    <s v="16"/>
    <s v="16"/>
    <s v="16/12/2024"/>
    <d v="2025-05-16T00:00:00"/>
    <n v="151"/>
    <s v="6/"/>
    <s v="2024"/>
    <s v="24"/>
    <s v="6"/>
    <s v="24"/>
    <x v="78"/>
  </r>
  <r>
    <x v="95"/>
    <s v="James"/>
    <s v="2/5/2023"/>
    <s v="12/4/2024"/>
    <n v="11.99"/>
    <n v="166"/>
    <s v="Action"/>
    <n v="5"/>
    <n v="3"/>
    <b v="0"/>
    <n v="367"/>
    <n v="198"/>
    <x v="3"/>
    <s v="Debit Card"/>
    <x v="0"/>
    <n v="11"/>
    <n v="4.5999999999999996"/>
    <b v="1"/>
    <s v="Active"/>
    <n v="3751"/>
    <s v="Laptop"/>
    <s v="35-44"/>
    <s v="Afternoon"/>
    <s v="12"/>
    <s v="2024"/>
    <s v="4/"/>
    <s v="4"/>
    <s v="04/12/2024"/>
    <d v="2025-05-16T00:00:00"/>
    <n v="163"/>
    <s v="2/"/>
    <s v="2023"/>
    <s v="5/"/>
    <s v="2"/>
    <s v="5"/>
    <x v="79"/>
  </r>
  <r>
    <x v="96"/>
    <s v="David"/>
    <s v="10/21/2023"/>
    <s v="11/26/2024"/>
    <n v="7.99"/>
    <n v="192"/>
    <s v="Comedy"/>
    <n v="1"/>
    <n v="1"/>
    <b v="0"/>
    <n v="786"/>
    <n v="140"/>
    <x v="1"/>
    <s v="Debit Card"/>
    <x v="5"/>
    <n v="95"/>
    <n v="3.4"/>
    <b v="0"/>
    <s v="Active"/>
    <n v="2925"/>
    <s v="Tablet"/>
    <s v="25-34"/>
    <s v="Late Night"/>
    <s v="11"/>
    <s v="2024"/>
    <s v="26"/>
    <s v="26"/>
    <s v="26/11/2024"/>
    <d v="2025-05-16T00:00:00"/>
    <n v="171"/>
    <s v="10"/>
    <s v="2023"/>
    <s v="/2"/>
    <s v="10"/>
    <s v="2"/>
    <x v="68"/>
  </r>
  <r>
    <x v="97"/>
    <s v="Ebony"/>
    <s v="3/25/2023"/>
    <s v="12/4/2024"/>
    <n v="11.99"/>
    <n v="88"/>
    <s v="Documentary"/>
    <n v="1"/>
    <n v="6"/>
    <b v="1"/>
    <n v="962"/>
    <n v="183"/>
    <x v="4"/>
    <s v="Debit Card"/>
    <x v="4"/>
    <n v="90"/>
    <n v="5"/>
    <b v="0"/>
    <s v="Active"/>
    <n v="4646"/>
    <s v="Smart TV"/>
    <s v="55+"/>
    <s v="Late Night"/>
    <s v="12"/>
    <s v="2024"/>
    <s v="4/"/>
    <s v="4"/>
    <s v="04/12/2024"/>
    <d v="2025-05-16T00:00:00"/>
    <n v="163"/>
    <s v="3/"/>
    <s v="2023"/>
    <s v="25"/>
    <s v="3"/>
    <s v="25"/>
    <x v="45"/>
  </r>
  <r>
    <x v="98"/>
    <s v="Derek"/>
    <s v="8/3/2023"/>
    <s v="11/27/2024"/>
    <n v="7.99"/>
    <n v="127"/>
    <s v="Sci-Fi"/>
    <n v="2"/>
    <n v="5"/>
    <b v="0"/>
    <n v="482"/>
    <n v="5"/>
    <x v="3"/>
    <s v="Cryptocurrency"/>
    <x v="4"/>
    <n v="99"/>
    <n v="3.6"/>
    <b v="0"/>
    <s v="Active"/>
    <n v="2867"/>
    <s v="Desktop"/>
    <s v="25-34"/>
    <s v="Afternoon"/>
    <s v="11"/>
    <s v="2024"/>
    <s v="27"/>
    <s v="27"/>
    <s v="27/11/2024"/>
    <d v="2025-05-16T00:00:00"/>
    <n v="170"/>
    <s v="8/"/>
    <s v="2023"/>
    <s v="3/"/>
    <s v="8"/>
    <s v="3"/>
    <x v="80"/>
  </r>
  <r>
    <x v="99"/>
    <s v="John"/>
    <s v="10/28/2023"/>
    <s v="11/24/2024"/>
    <n v="7.99"/>
    <n v="327"/>
    <s v="Romance"/>
    <n v="4"/>
    <n v="3"/>
    <b v="0"/>
    <n v="451"/>
    <n v="108"/>
    <x v="2"/>
    <s v="PayPal"/>
    <x v="3"/>
    <n v="91"/>
    <n v="3.2"/>
    <b v="1"/>
    <s v="Active"/>
    <n v="4131"/>
    <s v="Smart TV"/>
    <s v="25-34"/>
    <s v="Evening"/>
    <s v="11"/>
    <s v="2024"/>
    <s v="24"/>
    <s v="24"/>
    <s v="24/11/2024"/>
    <d v="2025-05-16T00:00:00"/>
    <n v="173"/>
    <s v="10"/>
    <s v="2023"/>
    <s v="/2"/>
    <s v="10"/>
    <s v="2"/>
    <x v="68"/>
  </r>
  <r>
    <x v="100"/>
    <s v="Rebecca"/>
    <s v="4/15/2023"/>
    <s v="12/11/2024"/>
    <n v="7.99"/>
    <n v="10"/>
    <s v="Action"/>
    <n v="2"/>
    <n v="5"/>
    <b v="1"/>
    <n v="22"/>
    <n v="14"/>
    <x v="4"/>
    <s v="Debit Card"/>
    <x v="4"/>
    <n v="25"/>
    <n v="4.0999999999999996"/>
    <b v="1"/>
    <s v="Active"/>
    <n v="2927"/>
    <s v="Smart TV"/>
    <s v="35-44"/>
    <s v="Evening"/>
    <s v="12"/>
    <s v="2024"/>
    <s v="11"/>
    <s v="11"/>
    <s v="11/12/2024"/>
    <d v="2025-05-16T00:00:00"/>
    <n v="156"/>
    <s v="4/"/>
    <s v="2023"/>
    <s v="15"/>
    <s v="4"/>
    <s v="15"/>
    <x v="81"/>
  </r>
  <r>
    <x v="101"/>
    <s v="Juan"/>
    <s v="12/19/2022"/>
    <s v="12/6/2024"/>
    <n v="11.99"/>
    <n v="181"/>
    <s v="Horror"/>
    <n v="4"/>
    <n v="2"/>
    <b v="0"/>
    <n v="848"/>
    <n v="172"/>
    <x v="3"/>
    <s v="Cryptocurrency"/>
    <x v="2"/>
    <n v="6"/>
    <n v="3.4"/>
    <b v="0"/>
    <s v="Active"/>
    <n v="3314"/>
    <s v="Smartphone"/>
    <s v="55+"/>
    <s v="Morning"/>
    <s v="12"/>
    <s v="2024"/>
    <s v="6/"/>
    <s v="6"/>
    <s v="06/12/2024"/>
    <d v="2025-05-16T00:00:00"/>
    <n v="161"/>
    <s v="12"/>
    <s v="2022"/>
    <s v="/1"/>
    <s v="12"/>
    <s v="1"/>
    <x v="82"/>
  </r>
  <r>
    <x v="102"/>
    <s v="Gabrielle"/>
    <s v="2/14/2024"/>
    <s v="12/12/2024"/>
    <n v="15.99"/>
    <n v="238"/>
    <s v="Action"/>
    <n v="4"/>
    <n v="2"/>
    <b v="0"/>
    <n v="524"/>
    <n v="162"/>
    <x v="0"/>
    <s v="Cryptocurrency"/>
    <x v="1"/>
    <n v="20"/>
    <n v="3"/>
    <b v="1"/>
    <s v="Active"/>
    <n v="1782"/>
    <s v="Smartphone"/>
    <s v="45-54"/>
    <s v="Morning"/>
    <s v="12"/>
    <s v="2024"/>
    <s v="12"/>
    <s v="12"/>
    <s v="12/12/2024"/>
    <d v="2025-05-16T00:00:00"/>
    <n v="155"/>
    <s v="2/"/>
    <s v="2024"/>
    <s v="14"/>
    <s v="2"/>
    <s v="14"/>
    <x v="83"/>
  </r>
  <r>
    <x v="103"/>
    <s v="Nicholas"/>
    <s v="6/1/2024"/>
    <s v="11/26/2024"/>
    <n v="7.99"/>
    <n v="380"/>
    <s v="Documentary"/>
    <n v="2"/>
    <n v="3"/>
    <b v="0"/>
    <n v="76"/>
    <n v="25"/>
    <x v="5"/>
    <s v="PayPal"/>
    <x v="0"/>
    <n v="95"/>
    <n v="4.2"/>
    <b v="1"/>
    <s v="Active"/>
    <n v="1938"/>
    <s v="Laptop"/>
    <s v="55+"/>
    <s v="Afternoon"/>
    <s v="11"/>
    <s v="2024"/>
    <s v="26"/>
    <s v="26"/>
    <s v="26/11/2024"/>
    <d v="2025-05-16T00:00:00"/>
    <n v="171"/>
    <s v="6/"/>
    <s v="2024"/>
    <s v="1/"/>
    <s v="6"/>
    <s v="1"/>
    <x v="84"/>
  </r>
  <r>
    <x v="104"/>
    <s v="Samantha"/>
    <s v="7/23/2023"/>
    <s v="11/24/2024"/>
    <n v="11.99"/>
    <n v="444"/>
    <s v="Sci-Fi"/>
    <n v="2"/>
    <n v="3"/>
    <b v="0"/>
    <n v="959"/>
    <n v="183"/>
    <x v="5"/>
    <s v="PayPal"/>
    <x v="0"/>
    <n v="93"/>
    <n v="3.8"/>
    <b v="0"/>
    <s v="Active"/>
    <n v="3935"/>
    <s v="Smart TV"/>
    <s v="18-24"/>
    <s v="Afternoon"/>
    <s v="11"/>
    <s v="2024"/>
    <s v="24"/>
    <s v="24"/>
    <s v="24/11/2024"/>
    <d v="2025-05-16T00:00:00"/>
    <n v="173"/>
    <s v="7/"/>
    <s v="2023"/>
    <s v="23"/>
    <s v="7"/>
    <s v="23"/>
    <x v="85"/>
  </r>
  <r>
    <x v="105"/>
    <s v="Jesse"/>
    <s v="10/30/2024"/>
    <s v="12/11/2024"/>
    <n v="7.99"/>
    <n v="83"/>
    <s v="Comedy"/>
    <n v="3"/>
    <n v="5"/>
    <b v="1"/>
    <n v="148"/>
    <n v="154"/>
    <x v="2"/>
    <s v="Credit Card"/>
    <x v="0"/>
    <n v="21"/>
    <n v="3.1"/>
    <b v="0"/>
    <s v="Active"/>
    <n v="3206"/>
    <s v="Smart TV"/>
    <s v="45-54"/>
    <s v="Late Night"/>
    <s v="12"/>
    <s v="2024"/>
    <s v="11"/>
    <s v="11"/>
    <s v="11/12/2024"/>
    <d v="2025-05-16T00:00:00"/>
    <n v="156"/>
    <s v="10"/>
    <s v="2024"/>
    <s v="/3"/>
    <s v="10"/>
    <s v="3"/>
    <x v="34"/>
  </r>
  <r>
    <x v="106"/>
    <s v="Aaron"/>
    <s v="12/8/2023"/>
    <s v="12/18/2024"/>
    <n v="7.99"/>
    <n v="452"/>
    <s v="Documentary"/>
    <n v="4"/>
    <n v="4"/>
    <b v="0"/>
    <n v="338"/>
    <n v="132"/>
    <x v="4"/>
    <s v="PayPal"/>
    <x v="3"/>
    <n v="63"/>
    <n v="3.3"/>
    <b v="0"/>
    <s v="Active"/>
    <n v="2523"/>
    <s v="Smartphone"/>
    <s v="18-24"/>
    <s v="Late Night"/>
    <s v="12"/>
    <s v="2024"/>
    <s v="18"/>
    <s v="18"/>
    <s v="18/12/2024"/>
    <d v="2025-05-16T00:00:00"/>
    <n v="149"/>
    <s v="12"/>
    <s v="2023"/>
    <s v="/8"/>
    <s v="12"/>
    <s v="8"/>
    <x v="86"/>
  </r>
  <r>
    <x v="107"/>
    <s v="Maurice"/>
    <s v="7/6/2024"/>
    <s v="12/6/2024"/>
    <n v="15.99"/>
    <n v="53"/>
    <s v="Romance"/>
    <n v="4"/>
    <n v="2"/>
    <b v="1"/>
    <n v="720"/>
    <n v="37"/>
    <x v="4"/>
    <s v="PayPal"/>
    <x v="3"/>
    <n v="8"/>
    <n v="4"/>
    <b v="1"/>
    <s v="Active"/>
    <n v="2727"/>
    <s v="Laptop"/>
    <s v="55+"/>
    <s v="Evening"/>
    <s v="12"/>
    <s v="2024"/>
    <s v="6/"/>
    <s v="6"/>
    <s v="06/12/2024"/>
    <d v="2025-05-16T00:00:00"/>
    <n v="161"/>
    <s v="7/"/>
    <s v="2024"/>
    <s v="6/"/>
    <s v="7"/>
    <s v="6"/>
    <x v="87"/>
  </r>
  <r>
    <x v="108"/>
    <s v="Lisa"/>
    <s v="6/20/2023"/>
    <s v="11/19/2024"/>
    <n v="15.99"/>
    <n v="89"/>
    <s v="Romance"/>
    <n v="5"/>
    <n v="3"/>
    <b v="0"/>
    <n v="387"/>
    <n v="81"/>
    <x v="4"/>
    <s v="PayPal"/>
    <x v="4"/>
    <n v="87"/>
    <n v="3.8"/>
    <b v="1"/>
    <s v="Active"/>
    <n v="2864"/>
    <s v="Tablet"/>
    <s v="45-54"/>
    <s v="Late Night"/>
    <s v="11"/>
    <s v="2024"/>
    <s v="19"/>
    <s v="19"/>
    <s v="19/11/2024"/>
    <d v="2025-05-16T00:00:00"/>
    <n v="178"/>
    <s v="6/"/>
    <s v="2023"/>
    <s v="20"/>
    <s v="6"/>
    <s v="20"/>
    <x v="88"/>
  </r>
  <r>
    <x v="109"/>
    <s v="Melissa"/>
    <s v="3/19/2024"/>
    <s v="12/11/2024"/>
    <n v="7.99"/>
    <n v="359"/>
    <s v="Horror"/>
    <n v="5"/>
    <n v="4"/>
    <b v="0"/>
    <n v="624"/>
    <n v="107"/>
    <x v="3"/>
    <s v="Debit Card"/>
    <x v="3"/>
    <n v="4"/>
    <n v="3.1"/>
    <b v="1"/>
    <s v="Active"/>
    <n v="3698"/>
    <s v="Tablet"/>
    <s v="45-54"/>
    <s v="Afternoon"/>
    <s v="12"/>
    <s v="2024"/>
    <s v="11"/>
    <s v="11"/>
    <s v="11/12/2024"/>
    <d v="2025-05-16T00:00:00"/>
    <n v="156"/>
    <s v="3/"/>
    <s v="2024"/>
    <s v="19"/>
    <s v="3"/>
    <s v="19"/>
    <x v="89"/>
  </r>
  <r>
    <x v="110"/>
    <s v="Erin"/>
    <s v="2/19/2023"/>
    <s v="11/20/2024"/>
    <n v="11.99"/>
    <n v="487"/>
    <s v="Horror"/>
    <n v="1"/>
    <n v="4"/>
    <b v="0"/>
    <n v="636"/>
    <n v="66"/>
    <x v="4"/>
    <s v="PayPal"/>
    <x v="5"/>
    <n v="78"/>
    <n v="3.5"/>
    <b v="0"/>
    <s v="Active"/>
    <n v="1531"/>
    <s v="Smartphone"/>
    <s v="45-54"/>
    <s v="Morning"/>
    <s v="11"/>
    <s v="2024"/>
    <s v="20"/>
    <s v="20"/>
    <s v="20/11/2024"/>
    <d v="2025-05-16T00:00:00"/>
    <n v="177"/>
    <s v="2/"/>
    <s v="2023"/>
    <s v="19"/>
    <s v="2"/>
    <s v="19"/>
    <x v="62"/>
  </r>
  <r>
    <x v="111"/>
    <s v="Dale"/>
    <s v="2/29/2024"/>
    <s v="11/21/2024"/>
    <n v="7.99"/>
    <n v="337"/>
    <s v="Comedy"/>
    <n v="5"/>
    <n v="1"/>
    <b v="1"/>
    <n v="429"/>
    <n v="190"/>
    <x v="1"/>
    <s v="Credit Card"/>
    <x v="2"/>
    <n v="88"/>
    <n v="4.8"/>
    <b v="0"/>
    <s v="Active"/>
    <n v="4884"/>
    <s v="Smartphone"/>
    <s v="35-44"/>
    <s v="Afternoon"/>
    <s v="11"/>
    <s v="2024"/>
    <s v="21"/>
    <s v="21"/>
    <s v="21/11/2024"/>
    <d v="2025-05-16T00:00:00"/>
    <n v="176"/>
    <s v="2/"/>
    <s v="2024"/>
    <s v="29"/>
    <s v="2"/>
    <s v="29"/>
    <x v="76"/>
  </r>
  <r>
    <x v="112"/>
    <s v="Gregory"/>
    <s v="2/17/2023"/>
    <s v="12/4/2024"/>
    <n v="15.99"/>
    <n v="427"/>
    <s v="Horror"/>
    <n v="5"/>
    <n v="3"/>
    <b v="0"/>
    <n v="832"/>
    <n v="103"/>
    <x v="4"/>
    <s v="Cryptocurrency"/>
    <x v="2"/>
    <n v="79"/>
    <n v="3.3"/>
    <b v="0"/>
    <s v="Active"/>
    <n v="3633"/>
    <s v="Smartphone"/>
    <s v="25-34"/>
    <s v="Evening"/>
    <s v="12"/>
    <s v="2024"/>
    <s v="4/"/>
    <s v="4"/>
    <s v="04/12/2024"/>
    <d v="2025-05-16T00:00:00"/>
    <n v="163"/>
    <s v="2/"/>
    <s v="2023"/>
    <s v="17"/>
    <s v="2"/>
    <s v="17"/>
    <x v="90"/>
  </r>
  <r>
    <x v="113"/>
    <s v="Sarah"/>
    <s v="8/6/2023"/>
    <s v="11/26/2024"/>
    <n v="7.99"/>
    <n v="397"/>
    <s v="Documentary"/>
    <n v="4"/>
    <n v="4"/>
    <b v="1"/>
    <n v="63"/>
    <n v="126"/>
    <x v="5"/>
    <s v="Debit Card"/>
    <x v="2"/>
    <n v="77"/>
    <n v="3.9"/>
    <b v="1"/>
    <s v="Active"/>
    <n v="4719"/>
    <s v="Smartphone"/>
    <s v="25-34"/>
    <s v="Afternoon"/>
    <s v="11"/>
    <s v="2024"/>
    <s v="26"/>
    <s v="26"/>
    <s v="26/11/2024"/>
    <d v="2025-05-16T00:00:00"/>
    <n v="171"/>
    <s v="8/"/>
    <s v="2023"/>
    <s v="6/"/>
    <s v="8"/>
    <s v="6"/>
    <x v="91"/>
  </r>
  <r>
    <x v="114"/>
    <s v="Carmen"/>
    <s v="12/21/2022"/>
    <s v="11/28/2024"/>
    <n v="15.99"/>
    <n v="200"/>
    <s v="Horror"/>
    <n v="4"/>
    <n v="1"/>
    <b v="0"/>
    <n v="52"/>
    <n v="8"/>
    <x v="6"/>
    <s v="Credit Card"/>
    <x v="5"/>
    <n v="17"/>
    <n v="3.2"/>
    <b v="1"/>
    <s v="Active"/>
    <n v="3161"/>
    <s v="Smart TV"/>
    <s v="45-54"/>
    <s v="Morning"/>
    <s v="11"/>
    <s v="2024"/>
    <s v="28"/>
    <s v="28"/>
    <s v="28/11/2024"/>
    <d v="2025-05-16T00:00:00"/>
    <n v="169"/>
    <s v="12"/>
    <s v="2022"/>
    <s v="/2"/>
    <s v="12"/>
    <s v="2"/>
    <x v="50"/>
  </r>
  <r>
    <x v="115"/>
    <s v="April"/>
    <s v="3/3/2024"/>
    <s v="11/26/2024"/>
    <n v="11.99"/>
    <n v="464"/>
    <s v="Drama"/>
    <n v="2"/>
    <n v="3"/>
    <b v="1"/>
    <n v="909"/>
    <n v="165"/>
    <x v="5"/>
    <s v="Cryptocurrency"/>
    <x v="3"/>
    <n v="28"/>
    <n v="3.6"/>
    <b v="1"/>
    <s v="Active"/>
    <n v="3607"/>
    <s v="Desktop"/>
    <s v="18-24"/>
    <s v="Evening"/>
    <s v="11"/>
    <s v="2024"/>
    <s v="26"/>
    <s v="26"/>
    <s v="26/11/2024"/>
    <d v="2025-05-16T00:00:00"/>
    <n v="171"/>
    <s v="3/"/>
    <s v="2024"/>
    <s v="3/"/>
    <s v="3"/>
    <s v="3"/>
    <x v="92"/>
  </r>
  <r>
    <x v="116"/>
    <s v="Anthony"/>
    <s v="4/13/2023"/>
    <s v="12/2/2024"/>
    <n v="15.99"/>
    <n v="495"/>
    <s v="Documentary"/>
    <n v="1"/>
    <n v="3"/>
    <b v="0"/>
    <n v="704"/>
    <n v="53"/>
    <x v="2"/>
    <s v="Credit Card"/>
    <x v="4"/>
    <n v="94"/>
    <n v="3.4"/>
    <b v="0"/>
    <s v="Active"/>
    <n v="944"/>
    <s v="Tablet"/>
    <s v="55+"/>
    <s v="Evening"/>
    <s v="12"/>
    <s v="2024"/>
    <s v="2/"/>
    <s v="2"/>
    <s v="02/12/2024"/>
    <d v="2025-05-16T00:00:00"/>
    <n v="165"/>
    <s v="4/"/>
    <s v="2023"/>
    <s v="13"/>
    <s v="4"/>
    <s v="13"/>
    <x v="61"/>
  </r>
  <r>
    <x v="117"/>
    <s v="Brett"/>
    <s v="2/11/2024"/>
    <s v="12/16/2024"/>
    <n v="7.99"/>
    <n v="286"/>
    <s v="Drama"/>
    <n v="5"/>
    <n v="4"/>
    <b v="0"/>
    <n v="751"/>
    <n v="103"/>
    <x v="2"/>
    <s v="Cryptocurrency"/>
    <x v="5"/>
    <n v="33"/>
    <n v="3.6"/>
    <b v="0"/>
    <s v="Active"/>
    <n v="2757"/>
    <s v="Smart TV"/>
    <s v="55+"/>
    <s v="Late Night"/>
    <s v="12"/>
    <s v="2024"/>
    <s v="16"/>
    <s v="16"/>
    <s v="16/12/2024"/>
    <d v="2025-05-16T00:00:00"/>
    <n v="151"/>
    <s v="2/"/>
    <s v="2024"/>
    <s v="11"/>
    <s v="2"/>
    <s v="11"/>
    <x v="93"/>
  </r>
  <r>
    <x v="118"/>
    <s v="Matthew"/>
    <s v="9/26/2024"/>
    <s v="12/14/2024"/>
    <n v="7.99"/>
    <n v="446"/>
    <s v="Drama"/>
    <n v="3"/>
    <n v="6"/>
    <b v="0"/>
    <n v="185"/>
    <n v="134"/>
    <x v="0"/>
    <s v="Credit Card"/>
    <x v="3"/>
    <n v="18"/>
    <n v="3.3"/>
    <b v="0"/>
    <s v="Active"/>
    <n v="727"/>
    <s v="Smartphone"/>
    <s v="45-54"/>
    <s v="Morning"/>
    <s v="12"/>
    <s v="2024"/>
    <s v="14"/>
    <s v="14"/>
    <s v="14/12/2024"/>
    <d v="2025-05-16T00:00:00"/>
    <n v="153"/>
    <s v="9/"/>
    <s v="2024"/>
    <s v="26"/>
    <s v="9"/>
    <s v="26"/>
    <x v="94"/>
  </r>
  <r>
    <x v="119"/>
    <s v="Lisa"/>
    <s v="10/1/2023"/>
    <s v="11/22/2024"/>
    <n v="11.99"/>
    <n v="342"/>
    <s v="Comedy"/>
    <n v="2"/>
    <n v="2"/>
    <b v="0"/>
    <n v="503"/>
    <n v="6"/>
    <x v="6"/>
    <s v="PayPal"/>
    <x v="5"/>
    <n v="23"/>
    <n v="3.2"/>
    <b v="1"/>
    <s v="Active"/>
    <n v="3496"/>
    <s v="Laptop"/>
    <s v="45-54"/>
    <s v="Afternoon"/>
    <s v="11"/>
    <s v="2024"/>
    <s v="22"/>
    <s v="22"/>
    <s v="22/11/2024"/>
    <d v="2025-05-16T00:00:00"/>
    <n v="175"/>
    <s v="10"/>
    <s v="2023"/>
    <s v="/1"/>
    <s v="10"/>
    <s v="1"/>
    <x v="55"/>
  </r>
  <r>
    <x v="120"/>
    <s v="Carly"/>
    <s v="12/17/2024"/>
    <s v="12/9/2024"/>
    <n v="11.99"/>
    <n v="396"/>
    <s v="Sci-Fi"/>
    <n v="5"/>
    <n v="5"/>
    <b v="1"/>
    <n v="549"/>
    <n v="35"/>
    <x v="1"/>
    <s v="PayPal"/>
    <x v="1"/>
    <n v="66"/>
    <n v="3.6"/>
    <b v="1"/>
    <s v="Active"/>
    <n v="4293"/>
    <s v="Laptop"/>
    <s v="55+"/>
    <s v="Morning"/>
    <s v="12"/>
    <s v="2024"/>
    <s v="9/"/>
    <s v="9"/>
    <s v="09/12/2024"/>
    <d v="2025-05-16T00:00:00"/>
    <n v="158"/>
    <s v="12"/>
    <s v="2024"/>
    <s v="/1"/>
    <s v="12"/>
    <s v="1"/>
    <x v="95"/>
  </r>
  <r>
    <x v="121"/>
    <s v="Dennis"/>
    <s v="9/17/2024"/>
    <s v="12/11/2024"/>
    <n v="11.99"/>
    <n v="491"/>
    <s v="Romance"/>
    <n v="1"/>
    <n v="6"/>
    <b v="1"/>
    <n v="434"/>
    <n v="182"/>
    <x v="5"/>
    <s v="Cryptocurrency"/>
    <x v="3"/>
    <n v="24"/>
    <n v="4.0999999999999996"/>
    <b v="0"/>
    <s v="Active"/>
    <n v="1357"/>
    <s v="Tablet"/>
    <s v="45-54"/>
    <s v="Late Night"/>
    <s v="12"/>
    <s v="2024"/>
    <s v="11"/>
    <s v="11"/>
    <s v="11/12/2024"/>
    <d v="2025-05-16T00:00:00"/>
    <n v="156"/>
    <s v="9/"/>
    <s v="2024"/>
    <s v="17"/>
    <s v="9"/>
    <s v="17"/>
    <x v="40"/>
  </r>
  <r>
    <x v="122"/>
    <s v="Alexandra"/>
    <s v="4/2/2023"/>
    <s v="12/14/2024"/>
    <n v="15.99"/>
    <n v="239"/>
    <s v="Sci-Fi"/>
    <n v="4"/>
    <n v="6"/>
    <b v="0"/>
    <n v="832"/>
    <n v="134"/>
    <x v="4"/>
    <s v="Cryptocurrency"/>
    <x v="3"/>
    <n v="99"/>
    <n v="4.5999999999999996"/>
    <b v="1"/>
    <s v="Active"/>
    <n v="3596"/>
    <s v="Desktop"/>
    <s v="18-24"/>
    <s v="Morning"/>
    <s v="12"/>
    <s v="2024"/>
    <s v="14"/>
    <s v="14"/>
    <s v="14/12/2024"/>
    <d v="2025-05-16T00:00:00"/>
    <n v="153"/>
    <s v="4/"/>
    <s v="2023"/>
    <s v="2/"/>
    <s v="4"/>
    <s v="2"/>
    <x v="96"/>
  </r>
  <r>
    <x v="123"/>
    <s v="Michael"/>
    <s v="4/26/2023"/>
    <s v="11/24/2024"/>
    <n v="15.99"/>
    <n v="106"/>
    <s v="Romance"/>
    <n v="3"/>
    <n v="3"/>
    <b v="1"/>
    <n v="377"/>
    <n v="31"/>
    <x v="5"/>
    <s v="Credit Card"/>
    <x v="4"/>
    <n v="85"/>
    <n v="3.5"/>
    <b v="1"/>
    <s v="Active"/>
    <n v="613"/>
    <s v="Desktop"/>
    <s v="55+"/>
    <s v="Late Night"/>
    <s v="11"/>
    <s v="2024"/>
    <s v="24"/>
    <s v="24"/>
    <s v="24/11/2024"/>
    <d v="2025-05-16T00:00:00"/>
    <n v="173"/>
    <s v="4/"/>
    <s v="2023"/>
    <s v="26"/>
    <s v="4"/>
    <s v="26"/>
    <x v="44"/>
  </r>
  <r>
    <x v="124"/>
    <s v="Ryan"/>
    <s v="7/11/2024"/>
    <s v="11/22/2024"/>
    <n v="11.99"/>
    <n v="388"/>
    <s v="Horror"/>
    <n v="5"/>
    <n v="4"/>
    <b v="1"/>
    <n v="380"/>
    <n v="125"/>
    <x v="4"/>
    <s v="PayPal"/>
    <x v="1"/>
    <n v="14"/>
    <n v="3.2"/>
    <b v="0"/>
    <s v="Active"/>
    <n v="2381"/>
    <s v="Tablet"/>
    <s v="25-34"/>
    <s v="Afternoon"/>
    <s v="11"/>
    <s v="2024"/>
    <s v="22"/>
    <s v="22"/>
    <s v="22/11/2024"/>
    <d v="2025-05-16T00:00:00"/>
    <n v="175"/>
    <s v="7/"/>
    <s v="2024"/>
    <s v="11"/>
    <s v="7"/>
    <s v="11"/>
    <x v="97"/>
  </r>
  <r>
    <x v="125"/>
    <s v="Tony"/>
    <s v="1/20/2024"/>
    <s v="12/8/2024"/>
    <n v="15.99"/>
    <n v="452"/>
    <s v="Drama"/>
    <n v="2"/>
    <n v="5"/>
    <b v="0"/>
    <n v="315"/>
    <n v="118"/>
    <x v="3"/>
    <s v="Cryptocurrency"/>
    <x v="3"/>
    <n v="28"/>
    <n v="3"/>
    <b v="1"/>
    <s v="Active"/>
    <n v="2159"/>
    <s v="Desktop"/>
    <s v="45-54"/>
    <s v="Morning"/>
    <s v="12"/>
    <s v="2024"/>
    <s v="8/"/>
    <s v="8"/>
    <s v="08/12/2024"/>
    <d v="2025-05-16T00:00:00"/>
    <n v="159"/>
    <s v="1/"/>
    <s v="2024"/>
    <s v="20"/>
    <s v="1"/>
    <s v="20"/>
    <x v="98"/>
  </r>
  <r>
    <x v="126"/>
    <s v="Daniel"/>
    <s v="11/18/2024"/>
    <s v="12/2/2024"/>
    <n v="15.99"/>
    <n v="368"/>
    <s v="Sci-Fi"/>
    <n v="4"/>
    <n v="4"/>
    <b v="1"/>
    <n v="968"/>
    <n v="24"/>
    <x v="4"/>
    <s v="Debit Card"/>
    <x v="2"/>
    <n v="30"/>
    <n v="3"/>
    <b v="1"/>
    <s v="Active"/>
    <n v="119"/>
    <s v="Tablet"/>
    <s v="55+"/>
    <s v="Late Night"/>
    <s v="12"/>
    <s v="2024"/>
    <s v="2/"/>
    <s v="2"/>
    <s v="02/12/2024"/>
    <d v="2025-05-16T00:00:00"/>
    <n v="165"/>
    <s v="11"/>
    <s v="2024"/>
    <s v="/1"/>
    <s v="11"/>
    <s v="1"/>
    <x v="99"/>
  </r>
  <r>
    <x v="127"/>
    <s v="Melissa"/>
    <s v="6/17/2023"/>
    <s v="11/27/2024"/>
    <n v="15.99"/>
    <n v="325"/>
    <s v="Action"/>
    <n v="2"/>
    <n v="5"/>
    <b v="1"/>
    <n v="757"/>
    <n v="35"/>
    <x v="2"/>
    <s v="Credit Card"/>
    <x v="2"/>
    <n v="81"/>
    <n v="4.5999999999999996"/>
    <b v="0"/>
    <s v="Active"/>
    <n v="2798"/>
    <s v="Smartphone"/>
    <s v="25-34"/>
    <s v="Late Night"/>
    <s v="11"/>
    <s v="2024"/>
    <s v="27"/>
    <s v="27"/>
    <s v="27/11/2024"/>
    <d v="2025-05-16T00:00:00"/>
    <n v="170"/>
    <s v="6/"/>
    <s v="2023"/>
    <s v="17"/>
    <s v="6"/>
    <s v="17"/>
    <x v="8"/>
  </r>
  <r>
    <x v="128"/>
    <s v="Jacob"/>
    <s v="3/7/2023"/>
    <s v="12/6/2024"/>
    <n v="11.99"/>
    <n v="42"/>
    <s v="Sci-Fi"/>
    <n v="4"/>
    <n v="2"/>
    <b v="0"/>
    <n v="560"/>
    <n v="98"/>
    <x v="6"/>
    <s v="Debit Card"/>
    <x v="2"/>
    <n v="90"/>
    <n v="3.8"/>
    <b v="0"/>
    <s v="Active"/>
    <n v="496"/>
    <s v="Laptop"/>
    <s v="18-24"/>
    <s v="Afternoon"/>
    <s v="12"/>
    <s v="2024"/>
    <s v="6/"/>
    <s v="6"/>
    <s v="06/12/2024"/>
    <d v="2025-05-16T00:00:00"/>
    <n v="161"/>
    <s v="3/"/>
    <s v="2023"/>
    <s v="7/"/>
    <s v="3"/>
    <s v="7"/>
    <x v="100"/>
  </r>
  <r>
    <x v="129"/>
    <s v="Jennifer"/>
    <s v="10/3/2023"/>
    <s v="12/11/2024"/>
    <n v="11.99"/>
    <n v="344"/>
    <s v="Horror"/>
    <n v="3"/>
    <n v="1"/>
    <b v="0"/>
    <n v="456"/>
    <n v="196"/>
    <x v="6"/>
    <s v="Credit Card"/>
    <x v="2"/>
    <n v="83"/>
    <n v="5"/>
    <b v="0"/>
    <s v="Active"/>
    <n v="3599"/>
    <s v="Desktop"/>
    <s v="45-54"/>
    <s v="Evening"/>
    <s v="12"/>
    <s v="2024"/>
    <s v="11"/>
    <s v="11"/>
    <s v="11/12/2024"/>
    <d v="2025-05-16T00:00:00"/>
    <n v="156"/>
    <s v="10"/>
    <s v="2023"/>
    <s v="/3"/>
    <s v="10"/>
    <s v="3"/>
    <x v="101"/>
  </r>
  <r>
    <x v="130"/>
    <s v="Carolyn"/>
    <s v="12/14/2024"/>
    <s v="11/23/2024"/>
    <n v="15.99"/>
    <n v="77"/>
    <s v="Drama"/>
    <n v="5"/>
    <n v="3"/>
    <b v="0"/>
    <n v="780"/>
    <n v="138"/>
    <x v="3"/>
    <s v="Cryptocurrency"/>
    <x v="5"/>
    <n v="66"/>
    <n v="3.4"/>
    <b v="0"/>
    <s v="Active"/>
    <n v="1752"/>
    <s v="Tablet"/>
    <s v="18-24"/>
    <s v="Afternoon"/>
    <s v="11"/>
    <s v="2024"/>
    <s v="23"/>
    <s v="23"/>
    <s v="23/11/2024"/>
    <d v="2025-05-16T00:00:00"/>
    <n v="174"/>
    <s v="12"/>
    <s v="2024"/>
    <s v="/1"/>
    <s v="12"/>
    <s v="1"/>
    <x v="95"/>
  </r>
  <r>
    <x v="131"/>
    <s v="Patrick"/>
    <s v="11/14/2024"/>
    <s v="11/28/2024"/>
    <n v="7.99"/>
    <n v="237"/>
    <s v="Comedy"/>
    <n v="5"/>
    <n v="3"/>
    <b v="1"/>
    <n v="168"/>
    <n v="18"/>
    <x v="4"/>
    <s v="Cryptocurrency"/>
    <x v="2"/>
    <n v="32"/>
    <n v="3.5"/>
    <b v="1"/>
    <s v="Active"/>
    <n v="3633"/>
    <s v="Laptop"/>
    <s v="25-34"/>
    <s v="Evening"/>
    <s v="11"/>
    <s v="2024"/>
    <s v="28"/>
    <s v="28"/>
    <s v="28/11/2024"/>
    <d v="2025-05-16T00:00:00"/>
    <n v="169"/>
    <s v="11"/>
    <s v="2024"/>
    <s v="/1"/>
    <s v="11"/>
    <s v="1"/>
    <x v="99"/>
  </r>
  <r>
    <x v="132"/>
    <s v="Sabrina"/>
    <s v="2/8/2023"/>
    <s v="12/6/2024"/>
    <n v="11.99"/>
    <n v="480"/>
    <s v="Sci-Fi"/>
    <n v="1"/>
    <n v="2"/>
    <b v="1"/>
    <n v="350"/>
    <n v="122"/>
    <x v="6"/>
    <s v="PayPal"/>
    <x v="3"/>
    <n v="59"/>
    <n v="4.5999999999999996"/>
    <b v="0"/>
    <s v="Active"/>
    <n v="3568"/>
    <s v="Desktop"/>
    <s v="35-44"/>
    <s v="Late Night"/>
    <s v="12"/>
    <s v="2024"/>
    <s v="6/"/>
    <s v="6"/>
    <s v="06/12/2024"/>
    <d v="2025-05-16T00:00:00"/>
    <n v="161"/>
    <s v="2/"/>
    <s v="2023"/>
    <s v="8/"/>
    <s v="2"/>
    <s v="8"/>
    <x v="102"/>
  </r>
  <r>
    <x v="133"/>
    <s v="Denise"/>
    <s v="9/1/2023"/>
    <s v="11/25/2024"/>
    <n v="15.99"/>
    <n v="152"/>
    <s v="Horror"/>
    <n v="1"/>
    <n v="3"/>
    <b v="0"/>
    <n v="341"/>
    <n v="193"/>
    <x v="2"/>
    <s v="Credit Card"/>
    <x v="2"/>
    <n v="95"/>
    <n v="3.7"/>
    <b v="0"/>
    <s v="Active"/>
    <n v="4361"/>
    <s v="Smartphone"/>
    <s v="45-54"/>
    <s v="Afternoon"/>
    <s v="11"/>
    <s v="2024"/>
    <s v="25"/>
    <s v="25"/>
    <s v="25/11/2024"/>
    <d v="2025-05-16T00:00:00"/>
    <n v="172"/>
    <s v="9/"/>
    <s v="2023"/>
    <s v="1/"/>
    <s v="9"/>
    <s v="1"/>
    <x v="46"/>
  </r>
  <r>
    <x v="134"/>
    <s v="Cassandra"/>
    <s v="10/15/2024"/>
    <s v="11/24/2024"/>
    <n v="11.99"/>
    <n v="308"/>
    <s v="Drama"/>
    <n v="2"/>
    <n v="3"/>
    <b v="0"/>
    <n v="392"/>
    <n v="151"/>
    <x v="1"/>
    <s v="Debit Card"/>
    <x v="1"/>
    <n v="27"/>
    <n v="4.2"/>
    <b v="1"/>
    <s v="Active"/>
    <n v="1176"/>
    <s v="Smartphone"/>
    <s v="18-24"/>
    <s v="Evening"/>
    <s v="11"/>
    <s v="2024"/>
    <s v="24"/>
    <s v="24"/>
    <s v="24/11/2024"/>
    <d v="2025-05-16T00:00:00"/>
    <n v="173"/>
    <s v="10"/>
    <s v="2024"/>
    <s v="/1"/>
    <s v="10"/>
    <s v="1"/>
    <x v="36"/>
  </r>
  <r>
    <x v="135"/>
    <s v="Elizabeth"/>
    <s v="5/30/2024"/>
    <s v="11/27/2024"/>
    <n v="7.99"/>
    <n v="14"/>
    <s v="Drama"/>
    <n v="5"/>
    <n v="5"/>
    <b v="1"/>
    <n v="95"/>
    <n v="158"/>
    <x v="4"/>
    <s v="Credit Card"/>
    <x v="0"/>
    <n v="49"/>
    <n v="3.9"/>
    <b v="0"/>
    <s v="Active"/>
    <n v="1849"/>
    <s v="Tablet"/>
    <s v="18-24"/>
    <s v="Evening"/>
    <s v="11"/>
    <s v="2024"/>
    <s v="27"/>
    <s v="27"/>
    <s v="27/11/2024"/>
    <d v="2025-05-16T00:00:00"/>
    <n v="170"/>
    <s v="5/"/>
    <s v="2024"/>
    <s v="30"/>
    <s v="5"/>
    <s v="30"/>
    <x v="103"/>
  </r>
  <r>
    <x v="136"/>
    <s v="Dustin"/>
    <s v="1/23/2023"/>
    <s v="11/20/2024"/>
    <n v="11.99"/>
    <n v="233"/>
    <s v="Drama"/>
    <n v="5"/>
    <n v="6"/>
    <b v="1"/>
    <n v="186"/>
    <n v="129"/>
    <x v="3"/>
    <s v="Debit Card"/>
    <x v="0"/>
    <n v="38"/>
    <n v="4"/>
    <b v="1"/>
    <s v="Active"/>
    <n v="3953"/>
    <s v="Laptop"/>
    <s v="35-44"/>
    <s v="Evening"/>
    <s v="11"/>
    <s v="2024"/>
    <s v="20"/>
    <s v="20"/>
    <s v="20/11/2024"/>
    <d v="2025-05-16T00:00:00"/>
    <n v="177"/>
    <s v="1/"/>
    <s v="2023"/>
    <s v="23"/>
    <s v="1"/>
    <s v="23"/>
    <x v="104"/>
  </r>
  <r>
    <x v="137"/>
    <s v="Mary"/>
    <s v="2/16/2024"/>
    <s v="12/11/2024"/>
    <n v="7.99"/>
    <n v="169"/>
    <s v="Documentary"/>
    <n v="1"/>
    <n v="5"/>
    <b v="0"/>
    <n v="543"/>
    <n v="111"/>
    <x v="5"/>
    <s v="PayPal"/>
    <x v="5"/>
    <n v="28"/>
    <n v="3.7"/>
    <b v="0"/>
    <s v="Active"/>
    <n v="3277"/>
    <s v="Smart TV"/>
    <s v="55+"/>
    <s v="Evening"/>
    <s v="12"/>
    <s v="2024"/>
    <s v="11"/>
    <s v="11"/>
    <s v="11/12/2024"/>
    <d v="2025-05-16T00:00:00"/>
    <n v="156"/>
    <s v="2/"/>
    <s v="2024"/>
    <s v="16"/>
    <s v="2"/>
    <s v="16"/>
    <x v="38"/>
  </r>
  <r>
    <x v="138"/>
    <s v="Crystal"/>
    <s v="12/18/2023"/>
    <s v="11/23/2024"/>
    <n v="7.99"/>
    <n v="358"/>
    <s v="Action"/>
    <n v="2"/>
    <n v="3"/>
    <b v="1"/>
    <n v="858"/>
    <n v="65"/>
    <x v="5"/>
    <s v="Debit Card"/>
    <x v="2"/>
    <n v="5"/>
    <n v="4.5999999999999996"/>
    <b v="1"/>
    <s v="Active"/>
    <n v="1572"/>
    <s v="Laptop"/>
    <s v="45-54"/>
    <s v="Afternoon"/>
    <s v="11"/>
    <s v="2024"/>
    <s v="23"/>
    <s v="23"/>
    <s v="23/11/2024"/>
    <d v="2025-05-16T00:00:00"/>
    <n v="174"/>
    <s v="12"/>
    <s v="2023"/>
    <s v="/1"/>
    <s v="12"/>
    <s v="1"/>
    <x v="54"/>
  </r>
  <r>
    <x v="139"/>
    <s v="Gregory"/>
    <s v="11/24/2023"/>
    <s v="12/11/2024"/>
    <n v="11.99"/>
    <n v="404"/>
    <s v="Drama"/>
    <n v="4"/>
    <n v="6"/>
    <b v="0"/>
    <n v="906"/>
    <n v="43"/>
    <x v="3"/>
    <s v="PayPal"/>
    <x v="1"/>
    <n v="59"/>
    <n v="4.9000000000000004"/>
    <b v="1"/>
    <s v="Active"/>
    <n v="2676"/>
    <s v="Tablet"/>
    <s v="25-34"/>
    <s v="Morning"/>
    <s v="12"/>
    <s v="2024"/>
    <s v="11"/>
    <s v="11"/>
    <s v="11/12/2024"/>
    <d v="2025-05-16T00:00:00"/>
    <n v="156"/>
    <s v="11"/>
    <s v="2023"/>
    <s v="/2"/>
    <s v="11"/>
    <s v="2"/>
    <x v="32"/>
  </r>
  <r>
    <x v="140"/>
    <s v="Barbara"/>
    <s v="2/2/2024"/>
    <s v="12/11/2024"/>
    <n v="15.99"/>
    <n v="131"/>
    <s v="Comedy"/>
    <n v="5"/>
    <n v="3"/>
    <b v="1"/>
    <n v="808"/>
    <n v="48"/>
    <x v="2"/>
    <s v="PayPal"/>
    <x v="0"/>
    <n v="55"/>
    <n v="3.3"/>
    <b v="1"/>
    <s v="Active"/>
    <n v="3053"/>
    <s v="Smart TV"/>
    <s v="55+"/>
    <s v="Afternoon"/>
    <s v="12"/>
    <s v="2024"/>
    <s v="11"/>
    <s v="11"/>
    <s v="11/12/2024"/>
    <d v="2025-05-16T00:00:00"/>
    <n v="156"/>
    <s v="2/"/>
    <s v="2024"/>
    <s v="2/"/>
    <s v="2"/>
    <s v="2"/>
    <x v="105"/>
  </r>
  <r>
    <x v="141"/>
    <s v="Michael"/>
    <s v="7/20/2024"/>
    <s v="11/23/2024"/>
    <n v="11.99"/>
    <n v="32"/>
    <s v="Drama"/>
    <n v="1"/>
    <n v="6"/>
    <b v="1"/>
    <n v="84"/>
    <n v="73"/>
    <x v="5"/>
    <s v="Cryptocurrency"/>
    <x v="0"/>
    <n v="59"/>
    <n v="3.6"/>
    <b v="1"/>
    <s v="Active"/>
    <n v="2620"/>
    <s v="Desktop"/>
    <s v="35-44"/>
    <s v="Morning"/>
    <s v="11"/>
    <s v="2024"/>
    <s v="23"/>
    <s v="23"/>
    <s v="23/11/2024"/>
    <d v="2025-05-16T00:00:00"/>
    <n v="174"/>
    <s v="7/"/>
    <s v="2024"/>
    <s v="20"/>
    <s v="7"/>
    <s v="20"/>
    <x v="66"/>
  </r>
  <r>
    <x v="142"/>
    <s v="Kathryn"/>
    <s v="11/21/2024"/>
    <s v="12/7/2024"/>
    <n v="7.99"/>
    <n v="478"/>
    <s v="Action"/>
    <n v="5"/>
    <n v="3"/>
    <b v="1"/>
    <n v="780"/>
    <n v="78"/>
    <x v="2"/>
    <s v="PayPal"/>
    <x v="3"/>
    <n v="66"/>
    <n v="4"/>
    <b v="0"/>
    <s v="Active"/>
    <n v="4068"/>
    <s v="Smart TV"/>
    <s v="35-44"/>
    <s v="Morning"/>
    <s v="12"/>
    <s v="2024"/>
    <s v="7/"/>
    <s v="7"/>
    <s v="07/12/2024"/>
    <d v="2025-05-16T00:00:00"/>
    <n v="160"/>
    <s v="11"/>
    <s v="2024"/>
    <s v="/2"/>
    <s v="11"/>
    <s v="2"/>
    <x v="57"/>
  </r>
  <r>
    <x v="143"/>
    <s v="Brett"/>
    <s v="10/20/2024"/>
    <s v="12/16/2024"/>
    <n v="11.99"/>
    <n v="88"/>
    <s v="Sci-Fi"/>
    <n v="3"/>
    <n v="1"/>
    <b v="0"/>
    <n v="247"/>
    <n v="30"/>
    <x v="2"/>
    <s v="Debit Card"/>
    <x v="2"/>
    <n v="46"/>
    <n v="4.7"/>
    <b v="1"/>
    <s v="Active"/>
    <n v="172"/>
    <s v="Tablet"/>
    <s v="25-34"/>
    <s v="Morning"/>
    <s v="12"/>
    <s v="2024"/>
    <s v="16"/>
    <s v="16"/>
    <s v="16/12/2024"/>
    <d v="2025-05-16T00:00:00"/>
    <n v="151"/>
    <s v="10"/>
    <s v="2024"/>
    <s v="/2"/>
    <s v="10"/>
    <s v="2"/>
    <x v="71"/>
  </r>
  <r>
    <x v="144"/>
    <s v="Christopher"/>
    <s v="2/11/2024"/>
    <s v="11/27/2024"/>
    <n v="11.99"/>
    <n v="395"/>
    <s v="Sci-Fi"/>
    <n v="4"/>
    <n v="4"/>
    <b v="0"/>
    <n v="190"/>
    <n v="105"/>
    <x v="6"/>
    <s v="Credit Card"/>
    <x v="1"/>
    <n v="67"/>
    <n v="4.0999999999999996"/>
    <b v="0"/>
    <s v="Active"/>
    <n v="1040"/>
    <s v="Smartphone"/>
    <s v="45-54"/>
    <s v="Evening"/>
    <s v="11"/>
    <s v="2024"/>
    <s v="27"/>
    <s v="27"/>
    <s v="27/11/2024"/>
    <d v="2025-05-16T00:00:00"/>
    <n v="170"/>
    <s v="2/"/>
    <s v="2024"/>
    <s v="11"/>
    <s v="2"/>
    <s v="11"/>
    <x v="93"/>
  </r>
  <r>
    <x v="145"/>
    <s v="Jeremy"/>
    <s v="3/19/2023"/>
    <s v="11/20/2024"/>
    <n v="11.99"/>
    <n v="385"/>
    <s v="Drama"/>
    <n v="4"/>
    <n v="1"/>
    <b v="1"/>
    <n v="390"/>
    <n v="163"/>
    <x v="4"/>
    <s v="Cryptocurrency"/>
    <x v="5"/>
    <n v="43"/>
    <n v="3.3"/>
    <b v="0"/>
    <s v="Active"/>
    <n v="3574"/>
    <s v="Smart TV"/>
    <s v="25-34"/>
    <s v="Afternoon"/>
    <s v="11"/>
    <s v="2024"/>
    <s v="20"/>
    <s v="20"/>
    <s v="20/11/2024"/>
    <d v="2025-05-16T00:00:00"/>
    <n v="177"/>
    <s v="3/"/>
    <s v="2023"/>
    <s v="19"/>
    <s v="3"/>
    <s v="19"/>
    <x v="106"/>
  </r>
  <r>
    <x v="146"/>
    <s v="Martin"/>
    <s v="5/3/2023"/>
    <s v="11/27/2024"/>
    <n v="11.99"/>
    <n v="280"/>
    <s v="Sci-Fi"/>
    <n v="4"/>
    <n v="5"/>
    <b v="1"/>
    <n v="203"/>
    <n v="50"/>
    <x v="6"/>
    <s v="PayPal"/>
    <x v="3"/>
    <n v="12"/>
    <n v="3.4"/>
    <b v="1"/>
    <s v="Active"/>
    <n v="3659"/>
    <s v="Smartphone"/>
    <s v="25-34"/>
    <s v="Morning"/>
    <s v="11"/>
    <s v="2024"/>
    <s v="27"/>
    <s v="27"/>
    <s v="27/11/2024"/>
    <d v="2025-05-16T00:00:00"/>
    <n v="170"/>
    <s v="5/"/>
    <s v="2023"/>
    <s v="3/"/>
    <s v="5"/>
    <s v="3"/>
    <x v="107"/>
  </r>
  <r>
    <x v="147"/>
    <s v="Taylor"/>
    <s v="9/20/2023"/>
    <s v="12/9/2024"/>
    <n v="15.99"/>
    <n v="164"/>
    <s v="Action"/>
    <n v="3"/>
    <n v="5"/>
    <b v="0"/>
    <n v="161"/>
    <n v="77"/>
    <x v="4"/>
    <s v="Cryptocurrency"/>
    <x v="1"/>
    <n v="97"/>
    <n v="3.7"/>
    <b v="1"/>
    <s v="Active"/>
    <n v="1991"/>
    <s v="Laptop"/>
    <s v="45-54"/>
    <s v="Late Night"/>
    <s v="12"/>
    <s v="2024"/>
    <s v="9/"/>
    <s v="9"/>
    <s v="09/12/2024"/>
    <d v="2025-05-16T00:00:00"/>
    <n v="158"/>
    <s v="9/"/>
    <s v="2023"/>
    <s v="20"/>
    <s v="9"/>
    <s v="20"/>
    <x v="18"/>
  </r>
  <r>
    <x v="148"/>
    <s v="Vickie"/>
    <s v="12/12/2024"/>
    <s v="11/22/2024"/>
    <n v="11.99"/>
    <n v="433"/>
    <s v="Horror"/>
    <n v="5"/>
    <n v="4"/>
    <b v="0"/>
    <n v="350"/>
    <n v="2"/>
    <x v="5"/>
    <s v="Cryptocurrency"/>
    <x v="3"/>
    <n v="41"/>
    <n v="3.1"/>
    <b v="1"/>
    <s v="Active"/>
    <n v="2043"/>
    <s v="Smartphone"/>
    <s v="35-44"/>
    <s v="Late Night"/>
    <s v="11"/>
    <s v="2024"/>
    <s v="22"/>
    <s v="22"/>
    <s v="22/11/2024"/>
    <d v="2025-05-16T00:00:00"/>
    <n v="175"/>
    <s v="12"/>
    <s v="2024"/>
    <s v="/1"/>
    <s v="12"/>
    <s v="1"/>
    <x v="95"/>
  </r>
  <r>
    <x v="149"/>
    <s v="Betty"/>
    <s v="1/12/2024"/>
    <s v="11/28/2024"/>
    <n v="7.99"/>
    <n v="460"/>
    <s v="Comedy"/>
    <n v="3"/>
    <n v="5"/>
    <b v="0"/>
    <n v="26"/>
    <n v="2"/>
    <x v="6"/>
    <s v="PayPal"/>
    <x v="1"/>
    <n v="39"/>
    <n v="4.8"/>
    <b v="0"/>
    <s v="Active"/>
    <n v="882"/>
    <s v="Smartphone"/>
    <s v="45-54"/>
    <s v="Late Night"/>
    <s v="11"/>
    <s v="2024"/>
    <s v="28"/>
    <s v="28"/>
    <s v="28/11/2024"/>
    <d v="2025-05-16T00:00:00"/>
    <n v="169"/>
    <s v="1/"/>
    <s v="2024"/>
    <s v="12"/>
    <s v="1"/>
    <s v="12"/>
    <x v="108"/>
  </r>
  <r>
    <x v="150"/>
    <s v="James"/>
    <s v="12/25/2022"/>
    <s v="12/4/2024"/>
    <n v="7.99"/>
    <n v="374"/>
    <s v="Comedy"/>
    <n v="1"/>
    <n v="3"/>
    <b v="1"/>
    <n v="819"/>
    <n v="18"/>
    <x v="5"/>
    <s v="Debit Card"/>
    <x v="0"/>
    <n v="12"/>
    <n v="3.4"/>
    <b v="1"/>
    <s v="Active"/>
    <n v="4243"/>
    <s v="Laptop"/>
    <s v="25-34"/>
    <s v="Morning"/>
    <s v="12"/>
    <s v="2024"/>
    <s v="4/"/>
    <s v="4"/>
    <s v="04/12/2024"/>
    <d v="2025-05-16T00:00:00"/>
    <n v="163"/>
    <s v="12"/>
    <s v="2022"/>
    <s v="/2"/>
    <s v="12"/>
    <s v="2"/>
    <x v="50"/>
  </r>
  <r>
    <x v="151"/>
    <s v="Brittany"/>
    <s v="2/20/2023"/>
    <s v="12/11/2024"/>
    <n v="11.99"/>
    <n v="147"/>
    <s v="Romance"/>
    <n v="5"/>
    <n v="4"/>
    <b v="0"/>
    <n v="27"/>
    <n v="175"/>
    <x v="5"/>
    <s v="PayPal"/>
    <x v="0"/>
    <n v="78"/>
    <n v="4"/>
    <b v="1"/>
    <s v="Active"/>
    <n v="2218"/>
    <s v="Desktop"/>
    <s v="45-54"/>
    <s v="Afternoon"/>
    <s v="12"/>
    <s v="2024"/>
    <s v="11"/>
    <s v="11"/>
    <s v="11/12/2024"/>
    <d v="2025-05-16T00:00:00"/>
    <n v="156"/>
    <s v="2/"/>
    <s v="2023"/>
    <s v="20"/>
    <s v="2"/>
    <s v="20"/>
    <x v="109"/>
  </r>
  <r>
    <x v="152"/>
    <s v="John"/>
    <s v="12/1/2024"/>
    <s v="12/4/2024"/>
    <n v="11.99"/>
    <n v="129"/>
    <s v="Horror"/>
    <n v="4"/>
    <n v="6"/>
    <b v="0"/>
    <n v="543"/>
    <n v="126"/>
    <x v="2"/>
    <s v="Debit Card"/>
    <x v="2"/>
    <n v="95"/>
    <n v="3.4"/>
    <b v="1"/>
    <s v="Active"/>
    <n v="97"/>
    <s v="Smartphone"/>
    <s v="35-44"/>
    <s v="Late Night"/>
    <s v="12"/>
    <s v="2024"/>
    <s v="4/"/>
    <s v="4"/>
    <s v="04/12/2024"/>
    <d v="2025-05-16T00:00:00"/>
    <n v="163"/>
    <s v="12"/>
    <s v="2024"/>
    <s v="/1"/>
    <s v="12"/>
    <s v="1"/>
    <x v="95"/>
  </r>
  <r>
    <x v="153"/>
    <s v="Destiny"/>
    <s v="11/24/2024"/>
    <s v="12/14/2024"/>
    <n v="15.99"/>
    <n v="217"/>
    <s v="Action"/>
    <n v="2"/>
    <n v="2"/>
    <b v="1"/>
    <n v="872"/>
    <n v="8"/>
    <x v="1"/>
    <s v="Cryptocurrency"/>
    <x v="5"/>
    <n v="51"/>
    <n v="3.6"/>
    <b v="1"/>
    <s v="Active"/>
    <n v="4928"/>
    <s v="Laptop"/>
    <s v="35-44"/>
    <s v="Late Night"/>
    <s v="12"/>
    <s v="2024"/>
    <s v="14"/>
    <s v="14"/>
    <s v="14/12/2024"/>
    <d v="2025-05-16T00:00:00"/>
    <n v="153"/>
    <s v="11"/>
    <s v="2024"/>
    <s v="/2"/>
    <s v="11"/>
    <s v="2"/>
    <x v="57"/>
  </r>
  <r>
    <x v="154"/>
    <s v="Amanda"/>
    <s v="5/12/2023"/>
    <s v="11/19/2024"/>
    <n v="7.99"/>
    <n v="426"/>
    <s v="Drama"/>
    <n v="4"/>
    <n v="1"/>
    <b v="0"/>
    <n v="606"/>
    <n v="135"/>
    <x v="0"/>
    <s v="PayPal"/>
    <x v="1"/>
    <n v="50"/>
    <n v="3.8"/>
    <b v="1"/>
    <s v="Active"/>
    <n v="1982"/>
    <s v="Desktop"/>
    <s v="55+"/>
    <s v="Late Night"/>
    <s v="11"/>
    <s v="2024"/>
    <s v="19"/>
    <s v="19"/>
    <s v="19/11/2024"/>
    <d v="2025-05-16T00:00:00"/>
    <n v="178"/>
    <s v="5/"/>
    <s v="2023"/>
    <s v="12"/>
    <s v="5"/>
    <s v="12"/>
    <x v="110"/>
  </r>
  <r>
    <x v="155"/>
    <s v="Stephen"/>
    <s v="2/23/2023"/>
    <s v="12/1/2024"/>
    <n v="15.99"/>
    <n v="81"/>
    <s v="Drama"/>
    <n v="3"/>
    <n v="5"/>
    <b v="0"/>
    <n v="394"/>
    <n v="168"/>
    <x v="1"/>
    <s v="Cryptocurrency"/>
    <x v="2"/>
    <n v="21"/>
    <n v="4.7"/>
    <b v="1"/>
    <s v="Active"/>
    <n v="510"/>
    <s v="Smart TV"/>
    <s v="18-24"/>
    <s v="Late Night"/>
    <s v="12"/>
    <s v="2024"/>
    <s v="1/"/>
    <s v="1"/>
    <s v="01/12/2024"/>
    <d v="2025-05-16T00:00:00"/>
    <n v="166"/>
    <s v="2/"/>
    <s v="2023"/>
    <s v="23"/>
    <s v="2"/>
    <s v="23"/>
    <x v="111"/>
  </r>
  <r>
    <x v="156"/>
    <s v="Dawn"/>
    <s v="5/5/2023"/>
    <s v="11/28/2024"/>
    <n v="7.99"/>
    <n v="296"/>
    <s v="Romance"/>
    <n v="3"/>
    <n v="2"/>
    <b v="1"/>
    <n v="411"/>
    <n v="96"/>
    <x v="0"/>
    <s v="Cryptocurrency"/>
    <x v="4"/>
    <n v="1"/>
    <n v="3.1"/>
    <b v="0"/>
    <s v="Active"/>
    <n v="2508"/>
    <s v="Tablet"/>
    <s v="18-24"/>
    <s v="Evening"/>
    <s v="11"/>
    <s v="2024"/>
    <s v="28"/>
    <s v="28"/>
    <s v="28/11/2024"/>
    <d v="2025-05-16T00:00:00"/>
    <n v="169"/>
    <s v="5/"/>
    <s v="2023"/>
    <s v="5/"/>
    <s v="5"/>
    <s v="5"/>
    <x v="112"/>
  </r>
  <r>
    <x v="157"/>
    <s v="Jonathan"/>
    <s v="9/5/2023"/>
    <s v="11/29/2024"/>
    <n v="15.99"/>
    <n v="466"/>
    <s v="Sci-Fi"/>
    <n v="3"/>
    <n v="2"/>
    <b v="0"/>
    <n v="977"/>
    <n v="94"/>
    <x v="6"/>
    <s v="Cryptocurrency"/>
    <x v="2"/>
    <n v="67"/>
    <n v="3.6"/>
    <b v="1"/>
    <s v="Active"/>
    <n v="4004"/>
    <s v="Smartphone"/>
    <s v="35-44"/>
    <s v="Afternoon"/>
    <s v="11"/>
    <s v="2024"/>
    <s v="29"/>
    <s v="29"/>
    <s v="29/11/2024"/>
    <d v="2025-05-16T00:00:00"/>
    <n v="168"/>
    <s v="9/"/>
    <s v="2023"/>
    <s v="5/"/>
    <s v="9"/>
    <s v="5"/>
    <x v="113"/>
  </r>
  <r>
    <x v="158"/>
    <s v="Amy"/>
    <s v="12/19/2023"/>
    <s v="11/27/2024"/>
    <n v="11.99"/>
    <n v="424"/>
    <s v="Horror"/>
    <n v="5"/>
    <n v="2"/>
    <b v="0"/>
    <n v="406"/>
    <n v="150"/>
    <x v="1"/>
    <s v="Debit Card"/>
    <x v="3"/>
    <n v="50"/>
    <n v="3.5"/>
    <b v="0"/>
    <s v="Active"/>
    <n v="494"/>
    <s v="Smart TV"/>
    <s v="25-34"/>
    <s v="Late Night"/>
    <s v="11"/>
    <s v="2024"/>
    <s v="27"/>
    <s v="27"/>
    <s v="27/11/2024"/>
    <d v="2025-05-16T00:00:00"/>
    <n v="170"/>
    <s v="12"/>
    <s v="2023"/>
    <s v="/1"/>
    <s v="12"/>
    <s v="1"/>
    <x v="54"/>
  </r>
  <r>
    <x v="159"/>
    <s v="Paul"/>
    <s v="10/17/2024"/>
    <s v="12/3/2024"/>
    <n v="15.99"/>
    <n v="233"/>
    <s v="Sci-Fi"/>
    <n v="2"/>
    <n v="5"/>
    <b v="1"/>
    <n v="781"/>
    <n v="23"/>
    <x v="6"/>
    <s v="Credit Card"/>
    <x v="0"/>
    <n v="89"/>
    <n v="3.3"/>
    <b v="0"/>
    <s v="Active"/>
    <n v="460"/>
    <s v="Tablet"/>
    <s v="45-54"/>
    <s v="Morning"/>
    <s v="12"/>
    <s v="2024"/>
    <s v="3/"/>
    <s v="3"/>
    <s v="03/12/2024"/>
    <d v="2025-05-16T00:00:00"/>
    <n v="164"/>
    <s v="10"/>
    <s v="2024"/>
    <s v="/1"/>
    <s v="10"/>
    <s v="1"/>
    <x v="36"/>
  </r>
  <r>
    <x v="160"/>
    <s v="Kenneth"/>
    <s v="8/11/2024"/>
    <s v="11/27/2024"/>
    <n v="11.99"/>
    <n v="413"/>
    <s v="Comedy"/>
    <n v="1"/>
    <n v="6"/>
    <b v="1"/>
    <n v="330"/>
    <n v="63"/>
    <x v="0"/>
    <s v="PayPal"/>
    <x v="5"/>
    <n v="50"/>
    <n v="4.0999999999999996"/>
    <b v="1"/>
    <s v="Active"/>
    <n v="1416"/>
    <s v="Smart TV"/>
    <s v="45-54"/>
    <s v="Late Night"/>
    <s v="11"/>
    <s v="2024"/>
    <s v="27"/>
    <s v="27"/>
    <s v="27/11/2024"/>
    <d v="2025-05-16T00:00:00"/>
    <n v="170"/>
    <s v="8/"/>
    <s v="2024"/>
    <s v="11"/>
    <s v="8"/>
    <s v="11"/>
    <x v="114"/>
  </r>
  <r>
    <x v="161"/>
    <s v="Jamie"/>
    <s v="9/30/2024"/>
    <s v="11/19/2024"/>
    <n v="7.99"/>
    <n v="278"/>
    <s v="Action"/>
    <n v="1"/>
    <n v="5"/>
    <b v="1"/>
    <n v="163"/>
    <n v="88"/>
    <x v="4"/>
    <s v="PayPal"/>
    <x v="2"/>
    <n v="62"/>
    <n v="3.2"/>
    <b v="0"/>
    <s v="Active"/>
    <n v="4798"/>
    <s v="Smartphone"/>
    <s v="45-54"/>
    <s v="Afternoon"/>
    <s v="11"/>
    <s v="2024"/>
    <s v="19"/>
    <s v="19"/>
    <s v="19/11/2024"/>
    <d v="2025-05-16T00:00:00"/>
    <n v="178"/>
    <s v="9/"/>
    <s v="2024"/>
    <s v="30"/>
    <s v="9"/>
    <s v="30"/>
    <x v="115"/>
  </r>
  <r>
    <x v="162"/>
    <s v="Bruce"/>
    <s v="12/30/2022"/>
    <s v="12/4/2024"/>
    <n v="11.99"/>
    <n v="351"/>
    <s v="Horror"/>
    <n v="1"/>
    <n v="1"/>
    <b v="1"/>
    <n v="80"/>
    <n v="70"/>
    <x v="0"/>
    <s v="Credit Card"/>
    <x v="1"/>
    <n v="54"/>
    <n v="4.5"/>
    <b v="1"/>
    <s v="Active"/>
    <n v="732"/>
    <s v="Tablet"/>
    <s v="35-44"/>
    <s v="Evening"/>
    <s v="12"/>
    <s v="2024"/>
    <s v="4/"/>
    <s v="4"/>
    <s v="04/12/2024"/>
    <d v="2025-05-16T00:00:00"/>
    <n v="163"/>
    <s v="12"/>
    <s v="2022"/>
    <s v="/3"/>
    <s v="12"/>
    <s v="3"/>
    <x v="52"/>
  </r>
  <r>
    <x v="163"/>
    <s v="Kevin"/>
    <s v="4/4/2024"/>
    <s v="12/6/2024"/>
    <n v="11.99"/>
    <n v="354"/>
    <s v="Romance"/>
    <n v="1"/>
    <n v="3"/>
    <b v="0"/>
    <n v="885"/>
    <n v="65"/>
    <x v="2"/>
    <s v="Credit Card"/>
    <x v="4"/>
    <n v="70"/>
    <n v="4.7"/>
    <b v="0"/>
    <s v="Active"/>
    <n v="4008"/>
    <s v="Smart TV"/>
    <s v="18-24"/>
    <s v="Afternoon"/>
    <s v="12"/>
    <s v="2024"/>
    <s v="6/"/>
    <s v="6"/>
    <s v="06/12/2024"/>
    <d v="2025-05-16T00:00:00"/>
    <n v="161"/>
    <s v="4/"/>
    <s v="2024"/>
    <s v="4/"/>
    <s v="4"/>
    <s v="4"/>
    <x v="116"/>
  </r>
  <r>
    <x v="164"/>
    <s v="Jamie"/>
    <s v="3/6/2023"/>
    <s v="12/4/2024"/>
    <n v="11.99"/>
    <n v="192"/>
    <s v="Comedy"/>
    <n v="5"/>
    <n v="4"/>
    <b v="0"/>
    <n v="123"/>
    <n v="34"/>
    <x v="3"/>
    <s v="Cryptocurrency"/>
    <x v="4"/>
    <n v="73"/>
    <n v="3.8"/>
    <b v="1"/>
    <s v="Active"/>
    <n v="4868"/>
    <s v="Tablet"/>
    <s v="45-54"/>
    <s v="Morning"/>
    <s v="12"/>
    <s v="2024"/>
    <s v="4/"/>
    <s v="4"/>
    <s v="04/12/2024"/>
    <d v="2025-05-16T00:00:00"/>
    <n v="163"/>
    <s v="3/"/>
    <s v="2023"/>
    <s v="6/"/>
    <s v="3"/>
    <s v="6"/>
    <x v="117"/>
  </r>
  <r>
    <x v="165"/>
    <s v="Andrew"/>
    <s v="2/19/2023"/>
    <s v="12/18/2024"/>
    <n v="7.99"/>
    <n v="176"/>
    <s v="Documentary"/>
    <n v="4"/>
    <n v="6"/>
    <b v="1"/>
    <n v="830"/>
    <n v="74"/>
    <x v="2"/>
    <s v="PayPal"/>
    <x v="1"/>
    <n v="66"/>
    <n v="3.5"/>
    <b v="1"/>
    <s v="Active"/>
    <n v="2600"/>
    <s v="Tablet"/>
    <s v="35-44"/>
    <s v="Evening"/>
    <s v="12"/>
    <s v="2024"/>
    <s v="18"/>
    <s v="18"/>
    <s v="18/12/2024"/>
    <d v="2025-05-16T00:00:00"/>
    <n v="149"/>
    <s v="2/"/>
    <s v="2023"/>
    <s v="19"/>
    <s v="2"/>
    <s v="19"/>
    <x v="62"/>
  </r>
  <r>
    <x v="166"/>
    <s v="Brandon"/>
    <s v="10/18/2023"/>
    <s v="12/18/2024"/>
    <n v="7.99"/>
    <n v="482"/>
    <s v="Comedy"/>
    <n v="1"/>
    <n v="4"/>
    <b v="1"/>
    <n v="770"/>
    <n v="129"/>
    <x v="1"/>
    <s v="PayPal"/>
    <x v="2"/>
    <n v="0"/>
    <n v="3.7"/>
    <b v="1"/>
    <s v="Active"/>
    <n v="3247"/>
    <s v="Laptop"/>
    <s v="25-34"/>
    <s v="Morning"/>
    <s v="12"/>
    <s v="2024"/>
    <s v="18"/>
    <s v="18"/>
    <s v="18/12/2024"/>
    <d v="2025-05-16T00:00:00"/>
    <n v="149"/>
    <s v="10"/>
    <s v="2023"/>
    <s v="/1"/>
    <s v="10"/>
    <s v="1"/>
    <x v="55"/>
  </r>
  <r>
    <x v="167"/>
    <s v="Ryan"/>
    <s v="6/17/2024"/>
    <s v="12/4/2024"/>
    <n v="7.99"/>
    <n v="87"/>
    <s v="Drama"/>
    <n v="3"/>
    <n v="5"/>
    <b v="1"/>
    <n v="753"/>
    <n v="181"/>
    <x v="2"/>
    <s v="Debit Card"/>
    <x v="0"/>
    <n v="51"/>
    <n v="3.1"/>
    <b v="1"/>
    <s v="Active"/>
    <n v="941"/>
    <s v="Smartphone"/>
    <s v="18-24"/>
    <s v="Afternoon"/>
    <s v="12"/>
    <s v="2024"/>
    <s v="4/"/>
    <s v="4"/>
    <s v="04/12/2024"/>
    <d v="2025-05-16T00:00:00"/>
    <n v="163"/>
    <s v="6/"/>
    <s v="2024"/>
    <s v="17"/>
    <s v="6"/>
    <s v="17"/>
    <x v="118"/>
  </r>
  <r>
    <x v="168"/>
    <s v="Steven"/>
    <s v="6/18/2024"/>
    <s v="12/7/2024"/>
    <n v="11.99"/>
    <n v="163"/>
    <s v="Drama"/>
    <n v="5"/>
    <n v="1"/>
    <b v="1"/>
    <n v="38"/>
    <n v="53"/>
    <x v="4"/>
    <s v="Debit Card"/>
    <x v="4"/>
    <n v="37"/>
    <n v="4.5999999999999996"/>
    <b v="0"/>
    <s v="Active"/>
    <n v="1934"/>
    <s v="Smartphone"/>
    <s v="35-44"/>
    <s v="Evening"/>
    <s v="12"/>
    <s v="2024"/>
    <s v="7/"/>
    <s v="7"/>
    <s v="07/12/2024"/>
    <d v="2025-05-16T00:00:00"/>
    <n v="160"/>
    <s v="6/"/>
    <s v="2024"/>
    <s v="18"/>
    <s v="6"/>
    <s v="18"/>
    <x v="48"/>
  </r>
  <r>
    <x v="169"/>
    <s v="Christine"/>
    <s v="1/14/2024"/>
    <s v="12/13/2024"/>
    <n v="11.99"/>
    <n v="419"/>
    <s v="Horror"/>
    <n v="4"/>
    <n v="5"/>
    <b v="0"/>
    <n v="386"/>
    <n v="122"/>
    <x v="5"/>
    <s v="Credit Card"/>
    <x v="1"/>
    <n v="9"/>
    <n v="4.5999999999999996"/>
    <b v="0"/>
    <s v="Active"/>
    <n v="4650"/>
    <s v="Desktop"/>
    <s v="45-54"/>
    <s v="Late Night"/>
    <s v="12"/>
    <s v="2024"/>
    <s v="13"/>
    <s v="13"/>
    <s v="13/12/2024"/>
    <d v="2025-05-16T00:00:00"/>
    <n v="154"/>
    <s v="1/"/>
    <s v="2024"/>
    <s v="14"/>
    <s v="1"/>
    <s v="14"/>
    <x v="119"/>
  </r>
  <r>
    <x v="170"/>
    <s v="Martin"/>
    <s v="4/4/2023"/>
    <s v="11/27/2024"/>
    <n v="11.99"/>
    <n v="203"/>
    <s v="Sci-Fi"/>
    <n v="4"/>
    <n v="4"/>
    <b v="1"/>
    <n v="874"/>
    <n v="67"/>
    <x v="3"/>
    <s v="Debit Card"/>
    <x v="5"/>
    <n v="94"/>
    <n v="3.9"/>
    <b v="1"/>
    <s v="Active"/>
    <n v="4450"/>
    <s v="Smartphone"/>
    <s v="35-44"/>
    <s v="Afternoon"/>
    <s v="11"/>
    <s v="2024"/>
    <s v="27"/>
    <s v="27"/>
    <s v="27/11/2024"/>
    <d v="2025-05-16T00:00:00"/>
    <n v="170"/>
    <s v="4/"/>
    <s v="2023"/>
    <s v="4/"/>
    <s v="4"/>
    <s v="4"/>
    <x v="42"/>
  </r>
  <r>
    <x v="171"/>
    <s v="Michael"/>
    <s v="12/4/2024"/>
    <s v="12/1/2024"/>
    <n v="7.99"/>
    <n v="405"/>
    <s v="Comedy"/>
    <n v="4"/>
    <n v="3"/>
    <b v="1"/>
    <n v="695"/>
    <n v="85"/>
    <x v="4"/>
    <s v="Credit Card"/>
    <x v="5"/>
    <n v="42"/>
    <n v="3.7"/>
    <b v="0"/>
    <s v="Active"/>
    <n v="2395"/>
    <s v="Laptop"/>
    <s v="25-34"/>
    <s v="Morning"/>
    <s v="12"/>
    <s v="2024"/>
    <s v="1/"/>
    <s v="1"/>
    <s v="01/12/2024"/>
    <d v="2025-05-16T00:00:00"/>
    <n v="166"/>
    <s v="12"/>
    <s v="2024"/>
    <s v="/4"/>
    <s v="12"/>
    <s v="4"/>
    <x v="120"/>
  </r>
  <r>
    <x v="172"/>
    <s v="Hunter"/>
    <s v="11/3/2023"/>
    <s v="12/8/2024"/>
    <n v="15.99"/>
    <n v="496"/>
    <s v="Comedy"/>
    <n v="5"/>
    <n v="6"/>
    <b v="0"/>
    <n v="803"/>
    <n v="130"/>
    <x v="0"/>
    <s v="Cryptocurrency"/>
    <x v="5"/>
    <n v="4"/>
    <n v="4.8"/>
    <b v="0"/>
    <s v="Active"/>
    <n v="4504"/>
    <s v="Smart TV"/>
    <s v="45-54"/>
    <s v="Morning"/>
    <s v="12"/>
    <s v="2024"/>
    <s v="8/"/>
    <s v="8"/>
    <s v="08/12/2024"/>
    <d v="2025-05-16T00:00:00"/>
    <n v="159"/>
    <s v="11"/>
    <s v="2023"/>
    <s v="/3"/>
    <s v="11"/>
    <s v="3"/>
    <x v="121"/>
  </r>
  <r>
    <x v="173"/>
    <s v="Catherine"/>
    <s v="2/1/2024"/>
    <s v="11/28/2024"/>
    <n v="15.99"/>
    <n v="328"/>
    <s v="Sci-Fi"/>
    <n v="2"/>
    <n v="2"/>
    <b v="0"/>
    <n v="268"/>
    <n v="50"/>
    <x v="5"/>
    <s v="Debit Card"/>
    <x v="2"/>
    <n v="3"/>
    <n v="4.4000000000000004"/>
    <b v="1"/>
    <s v="Active"/>
    <n v="3015"/>
    <s v="Laptop"/>
    <s v="18-24"/>
    <s v="Evening"/>
    <s v="11"/>
    <s v="2024"/>
    <s v="28"/>
    <s v="28"/>
    <s v="28/11/2024"/>
    <d v="2025-05-16T00:00:00"/>
    <n v="169"/>
    <s v="2/"/>
    <s v="2024"/>
    <s v="1/"/>
    <s v="2"/>
    <s v="1"/>
    <x v="122"/>
  </r>
  <r>
    <x v="174"/>
    <s v="Christopher"/>
    <s v="4/28/2024"/>
    <s v="11/23/2024"/>
    <n v="7.99"/>
    <n v="85"/>
    <s v="Drama"/>
    <n v="5"/>
    <n v="1"/>
    <b v="0"/>
    <n v="429"/>
    <n v="52"/>
    <x v="2"/>
    <s v="PayPal"/>
    <x v="1"/>
    <n v="16"/>
    <n v="3.8"/>
    <b v="0"/>
    <s v="Active"/>
    <n v="4971"/>
    <s v="Smartphone"/>
    <s v="45-54"/>
    <s v="Evening"/>
    <s v="11"/>
    <s v="2024"/>
    <s v="23"/>
    <s v="23"/>
    <s v="23/11/2024"/>
    <d v="2025-05-16T00:00:00"/>
    <n v="174"/>
    <s v="4/"/>
    <s v="2024"/>
    <s v="28"/>
    <s v="4"/>
    <s v="28"/>
    <x v="123"/>
  </r>
  <r>
    <x v="175"/>
    <s v="Jeff"/>
    <s v="9/21/2024"/>
    <s v="12/17/2024"/>
    <n v="11.99"/>
    <n v="386"/>
    <s v="Sci-Fi"/>
    <n v="3"/>
    <n v="4"/>
    <b v="0"/>
    <n v="62"/>
    <n v="50"/>
    <x v="5"/>
    <s v="Credit Card"/>
    <x v="0"/>
    <n v="44"/>
    <n v="4.7"/>
    <b v="0"/>
    <s v="Active"/>
    <n v="2377"/>
    <s v="Smartphone"/>
    <s v="35-44"/>
    <s v="Morning"/>
    <s v="12"/>
    <s v="2024"/>
    <s v="17"/>
    <s v="17"/>
    <s v="17/12/2024"/>
    <d v="2025-05-16T00:00:00"/>
    <n v="150"/>
    <s v="9/"/>
    <s v="2024"/>
    <s v="21"/>
    <s v="9"/>
    <s v="21"/>
    <x v="124"/>
  </r>
  <r>
    <x v="176"/>
    <s v="Daniel"/>
    <s v="2/8/2023"/>
    <s v="12/8/2024"/>
    <n v="7.99"/>
    <n v="245"/>
    <s v="Action"/>
    <n v="3"/>
    <n v="4"/>
    <b v="0"/>
    <n v="831"/>
    <n v="15"/>
    <x v="1"/>
    <s v="PayPal"/>
    <x v="1"/>
    <n v="64"/>
    <n v="4.9000000000000004"/>
    <b v="0"/>
    <s v="Active"/>
    <n v="212"/>
    <s v="Tablet"/>
    <s v="45-54"/>
    <s v="Afternoon"/>
    <s v="12"/>
    <s v="2024"/>
    <s v="8/"/>
    <s v="8"/>
    <s v="08/12/2024"/>
    <d v="2025-05-16T00:00:00"/>
    <n v="159"/>
    <s v="2/"/>
    <s v="2023"/>
    <s v="8/"/>
    <s v="2"/>
    <s v="8"/>
    <x v="102"/>
  </r>
  <r>
    <x v="177"/>
    <s v="Cathy"/>
    <s v="3/19/2023"/>
    <s v="12/16/2024"/>
    <n v="11.99"/>
    <n v="97"/>
    <s v="Horror"/>
    <n v="5"/>
    <n v="5"/>
    <b v="1"/>
    <n v="737"/>
    <n v="85"/>
    <x v="3"/>
    <s v="PayPal"/>
    <x v="5"/>
    <n v="80"/>
    <n v="3.6"/>
    <b v="1"/>
    <s v="Active"/>
    <n v="188"/>
    <s v="Smartphone"/>
    <s v="55+"/>
    <s v="Afternoon"/>
    <s v="12"/>
    <s v="2024"/>
    <s v="16"/>
    <s v="16"/>
    <s v="16/12/2024"/>
    <d v="2025-05-16T00:00:00"/>
    <n v="151"/>
    <s v="3/"/>
    <s v="2023"/>
    <s v="19"/>
    <s v="3"/>
    <s v="19"/>
    <x v="106"/>
  </r>
  <r>
    <x v="178"/>
    <s v="Sylvia"/>
    <s v="4/4/2023"/>
    <s v="11/20/2024"/>
    <n v="7.99"/>
    <n v="216"/>
    <s v="Documentary"/>
    <n v="4"/>
    <n v="3"/>
    <b v="1"/>
    <n v="923"/>
    <n v="143"/>
    <x v="0"/>
    <s v="Credit Card"/>
    <x v="2"/>
    <n v="20"/>
    <n v="3.4"/>
    <b v="0"/>
    <s v="Active"/>
    <n v="4435"/>
    <s v="Desktop"/>
    <s v="55+"/>
    <s v="Late Night"/>
    <s v="11"/>
    <s v="2024"/>
    <s v="20"/>
    <s v="20"/>
    <s v="20/11/2024"/>
    <d v="2025-05-16T00:00:00"/>
    <n v="177"/>
    <s v="4/"/>
    <s v="2023"/>
    <s v="4/"/>
    <s v="4"/>
    <s v="4"/>
    <x v="42"/>
  </r>
  <r>
    <x v="179"/>
    <s v="Daniel"/>
    <s v="2/7/2023"/>
    <s v="11/22/2024"/>
    <n v="7.99"/>
    <n v="331"/>
    <s v="Romance"/>
    <n v="5"/>
    <n v="1"/>
    <b v="0"/>
    <n v="85"/>
    <n v="117"/>
    <x v="6"/>
    <s v="Credit Card"/>
    <x v="5"/>
    <n v="21"/>
    <n v="4.8"/>
    <b v="1"/>
    <s v="Active"/>
    <n v="1454"/>
    <s v="Smart TV"/>
    <s v="25-34"/>
    <s v="Afternoon"/>
    <s v="11"/>
    <s v="2024"/>
    <s v="22"/>
    <s v="22"/>
    <s v="22/11/2024"/>
    <d v="2025-05-16T00:00:00"/>
    <n v="175"/>
    <s v="2/"/>
    <s v="2023"/>
    <s v="7/"/>
    <s v="2"/>
    <s v="7"/>
    <x v="125"/>
  </r>
  <r>
    <x v="180"/>
    <s v="William"/>
    <s v="6/10/2023"/>
    <s v="11/25/2024"/>
    <n v="11.99"/>
    <n v="451"/>
    <s v="Sci-Fi"/>
    <n v="2"/>
    <n v="3"/>
    <b v="0"/>
    <n v="59"/>
    <n v="38"/>
    <x v="5"/>
    <s v="Credit Card"/>
    <x v="1"/>
    <n v="94"/>
    <n v="3"/>
    <b v="1"/>
    <s v="Active"/>
    <n v="2841"/>
    <s v="Laptop"/>
    <s v="45-54"/>
    <s v="Evening"/>
    <s v="11"/>
    <s v="2024"/>
    <s v="25"/>
    <s v="25"/>
    <s v="25/11/2024"/>
    <d v="2025-05-16T00:00:00"/>
    <n v="172"/>
    <s v="6/"/>
    <s v="2023"/>
    <s v="10"/>
    <s v="6"/>
    <s v="10"/>
    <x v="126"/>
  </r>
  <r>
    <x v="181"/>
    <s v="Jessica"/>
    <s v="5/19/2024"/>
    <s v="12/14/2024"/>
    <n v="7.99"/>
    <n v="326"/>
    <s v="Action"/>
    <n v="5"/>
    <n v="1"/>
    <b v="0"/>
    <n v="590"/>
    <n v="105"/>
    <x v="6"/>
    <s v="PayPal"/>
    <x v="0"/>
    <n v="56"/>
    <n v="3.3"/>
    <b v="0"/>
    <s v="Active"/>
    <n v="1626"/>
    <s v="Smartphone"/>
    <s v="25-34"/>
    <s v="Afternoon"/>
    <s v="12"/>
    <s v="2024"/>
    <s v="14"/>
    <s v="14"/>
    <s v="14/12/2024"/>
    <d v="2025-05-16T00:00:00"/>
    <n v="153"/>
    <s v="5/"/>
    <s v="2024"/>
    <s v="19"/>
    <s v="5"/>
    <s v="19"/>
    <x v="127"/>
  </r>
  <r>
    <x v="182"/>
    <s v="Joseph"/>
    <s v="2/20/2024"/>
    <s v="12/14/2024"/>
    <n v="15.99"/>
    <n v="358"/>
    <s v="Drama"/>
    <n v="3"/>
    <n v="1"/>
    <b v="0"/>
    <n v="348"/>
    <n v="49"/>
    <x v="6"/>
    <s v="Debit Card"/>
    <x v="0"/>
    <n v="14"/>
    <n v="4.2"/>
    <b v="0"/>
    <s v="Active"/>
    <n v="111"/>
    <s v="Desktop"/>
    <s v="35-44"/>
    <s v="Morning"/>
    <s v="12"/>
    <s v="2024"/>
    <s v="14"/>
    <s v="14"/>
    <s v="14/12/2024"/>
    <d v="2025-05-16T00:00:00"/>
    <n v="153"/>
    <s v="2/"/>
    <s v="2024"/>
    <s v="20"/>
    <s v="2"/>
    <s v="20"/>
    <x v="128"/>
  </r>
  <r>
    <x v="183"/>
    <s v="Christopher"/>
    <s v="3/13/2023"/>
    <s v="11/29/2024"/>
    <n v="15.99"/>
    <n v="91"/>
    <s v="Action"/>
    <n v="2"/>
    <n v="1"/>
    <b v="1"/>
    <n v="561"/>
    <n v="153"/>
    <x v="1"/>
    <s v="Cryptocurrency"/>
    <x v="4"/>
    <n v="7"/>
    <n v="4.0999999999999996"/>
    <b v="0"/>
    <s v="Active"/>
    <n v="450"/>
    <s v="Tablet"/>
    <s v="55+"/>
    <s v="Morning"/>
    <s v="11"/>
    <s v="2024"/>
    <s v="29"/>
    <s v="29"/>
    <s v="29/11/2024"/>
    <d v="2025-05-16T00:00:00"/>
    <n v="168"/>
    <s v="3/"/>
    <s v="2023"/>
    <s v="13"/>
    <s v="3"/>
    <s v="13"/>
    <x v="129"/>
  </r>
  <r>
    <x v="184"/>
    <s v="Laurie"/>
    <s v="10/28/2023"/>
    <s v="12/18/2024"/>
    <n v="7.99"/>
    <n v="478"/>
    <s v="Action"/>
    <n v="2"/>
    <n v="2"/>
    <b v="1"/>
    <n v="214"/>
    <n v="191"/>
    <x v="2"/>
    <s v="Debit Card"/>
    <x v="3"/>
    <n v="44"/>
    <n v="3.6"/>
    <b v="0"/>
    <s v="Active"/>
    <n v="3325"/>
    <s v="Desktop"/>
    <s v="35-44"/>
    <s v="Afternoon"/>
    <s v="12"/>
    <s v="2024"/>
    <s v="18"/>
    <s v="18"/>
    <s v="18/12/2024"/>
    <d v="2025-05-16T00:00:00"/>
    <n v="149"/>
    <s v="10"/>
    <s v="2023"/>
    <s v="/2"/>
    <s v="10"/>
    <s v="2"/>
    <x v="68"/>
  </r>
  <r>
    <x v="185"/>
    <s v="William"/>
    <s v="2/25/2023"/>
    <s v="11/22/2024"/>
    <n v="7.99"/>
    <n v="16"/>
    <s v="Documentary"/>
    <n v="3"/>
    <n v="4"/>
    <b v="0"/>
    <n v="964"/>
    <n v="111"/>
    <x v="6"/>
    <s v="PayPal"/>
    <x v="2"/>
    <n v="52"/>
    <n v="3.1"/>
    <b v="1"/>
    <s v="Active"/>
    <n v="3059"/>
    <s v="Tablet"/>
    <s v="18-24"/>
    <s v="Morning"/>
    <s v="11"/>
    <s v="2024"/>
    <s v="22"/>
    <s v="22"/>
    <s v="22/11/2024"/>
    <d v="2025-05-16T00:00:00"/>
    <n v="175"/>
    <s v="2/"/>
    <s v="2023"/>
    <s v="25"/>
    <s v="2"/>
    <s v="25"/>
    <x v="130"/>
  </r>
  <r>
    <x v="186"/>
    <s v="Courtney"/>
    <s v="10/17/2023"/>
    <s v="12/8/2024"/>
    <n v="11.99"/>
    <n v="44"/>
    <s v="Comedy"/>
    <n v="2"/>
    <n v="1"/>
    <b v="1"/>
    <n v="897"/>
    <n v="62"/>
    <x v="5"/>
    <s v="PayPal"/>
    <x v="4"/>
    <n v="18"/>
    <n v="4.4000000000000004"/>
    <b v="0"/>
    <s v="Active"/>
    <n v="1065"/>
    <s v="Smartphone"/>
    <s v="35-44"/>
    <s v="Afternoon"/>
    <s v="12"/>
    <s v="2024"/>
    <s v="8/"/>
    <s v="8"/>
    <s v="08/12/2024"/>
    <d v="2025-05-16T00:00:00"/>
    <n v="159"/>
    <s v="10"/>
    <s v="2023"/>
    <s v="/1"/>
    <s v="10"/>
    <s v="1"/>
    <x v="55"/>
  </r>
  <r>
    <x v="187"/>
    <s v="Ashley"/>
    <s v="8/25/2024"/>
    <s v="11/21/2024"/>
    <n v="11.99"/>
    <n v="100"/>
    <s v="Comedy"/>
    <n v="4"/>
    <n v="1"/>
    <b v="1"/>
    <n v="983"/>
    <n v="191"/>
    <x v="6"/>
    <s v="PayPal"/>
    <x v="2"/>
    <n v="53"/>
    <n v="4.5"/>
    <b v="0"/>
    <s v="Active"/>
    <n v="2575"/>
    <s v="Tablet"/>
    <s v="18-24"/>
    <s v="Afternoon"/>
    <s v="11"/>
    <s v="2024"/>
    <s v="21"/>
    <s v="21"/>
    <s v="21/11/2024"/>
    <d v="2025-05-16T00:00:00"/>
    <n v="176"/>
    <s v="8/"/>
    <s v="2024"/>
    <s v="25"/>
    <s v="8"/>
    <s v="25"/>
    <x v="6"/>
  </r>
  <r>
    <x v="188"/>
    <s v="Erin"/>
    <s v="4/19/2023"/>
    <s v="12/5/2024"/>
    <n v="11.99"/>
    <n v="44"/>
    <s v="Drama"/>
    <n v="5"/>
    <n v="4"/>
    <b v="1"/>
    <n v="432"/>
    <n v="73"/>
    <x v="2"/>
    <s v="PayPal"/>
    <x v="4"/>
    <n v="88"/>
    <n v="4.5999999999999996"/>
    <b v="0"/>
    <s v="Active"/>
    <n v="1690"/>
    <s v="Laptop"/>
    <s v="35-44"/>
    <s v="Evening"/>
    <s v="12"/>
    <s v="2024"/>
    <s v="5/"/>
    <s v="5"/>
    <s v="05/12/2024"/>
    <d v="2025-05-16T00:00:00"/>
    <n v="162"/>
    <s v="4/"/>
    <s v="2023"/>
    <s v="19"/>
    <s v="4"/>
    <s v="19"/>
    <x v="131"/>
  </r>
  <r>
    <x v="189"/>
    <s v="Danielle"/>
    <s v="2/23/2024"/>
    <s v="11/27/2024"/>
    <n v="11.99"/>
    <n v="37"/>
    <s v="Comedy"/>
    <n v="3"/>
    <n v="1"/>
    <b v="1"/>
    <n v="881"/>
    <n v="189"/>
    <x v="1"/>
    <s v="Debit Card"/>
    <x v="5"/>
    <n v="32"/>
    <n v="3.9"/>
    <b v="0"/>
    <s v="Active"/>
    <n v="1382"/>
    <s v="Smartphone"/>
    <s v="35-44"/>
    <s v="Morning"/>
    <s v="11"/>
    <s v="2024"/>
    <s v="27"/>
    <s v="27"/>
    <s v="27/11/2024"/>
    <d v="2025-05-16T00:00:00"/>
    <n v="170"/>
    <s v="2/"/>
    <s v="2024"/>
    <s v="23"/>
    <s v="2"/>
    <s v="23"/>
    <x v="132"/>
  </r>
  <r>
    <x v="190"/>
    <s v="Alexander"/>
    <s v="6/18/2023"/>
    <s v="12/4/2024"/>
    <n v="15.99"/>
    <n v="48"/>
    <s v="Action"/>
    <n v="5"/>
    <n v="2"/>
    <b v="0"/>
    <n v="331"/>
    <n v="93"/>
    <x v="0"/>
    <s v="Cryptocurrency"/>
    <x v="5"/>
    <n v="66"/>
    <n v="3.7"/>
    <b v="0"/>
    <s v="Active"/>
    <n v="1050"/>
    <s v="Laptop"/>
    <s v="25-34"/>
    <s v="Late Night"/>
    <s v="12"/>
    <s v="2024"/>
    <s v="4/"/>
    <s v="4"/>
    <s v="04/12/2024"/>
    <d v="2025-05-16T00:00:00"/>
    <n v="163"/>
    <s v="6/"/>
    <s v="2023"/>
    <s v="18"/>
    <s v="6"/>
    <s v="18"/>
    <x v="133"/>
  </r>
  <r>
    <x v="191"/>
    <s v="Amanda"/>
    <s v="3/26/2024"/>
    <s v="11/27/2024"/>
    <n v="7.99"/>
    <n v="371"/>
    <s v="Romance"/>
    <n v="1"/>
    <n v="1"/>
    <b v="1"/>
    <n v="819"/>
    <n v="71"/>
    <x v="1"/>
    <s v="PayPal"/>
    <x v="3"/>
    <n v="36"/>
    <n v="4.0999999999999996"/>
    <b v="1"/>
    <s v="Active"/>
    <n v="2328"/>
    <s v="Desktop"/>
    <s v="45-54"/>
    <s v="Late Night"/>
    <s v="11"/>
    <s v="2024"/>
    <s v="27"/>
    <s v="27"/>
    <s v="27/11/2024"/>
    <d v="2025-05-16T00:00:00"/>
    <n v="170"/>
    <s v="3/"/>
    <s v="2024"/>
    <s v="26"/>
    <s v="3"/>
    <s v="26"/>
    <x v="134"/>
  </r>
  <r>
    <x v="192"/>
    <s v="Randy"/>
    <s v="12/18/2024"/>
    <s v="12/10/2024"/>
    <n v="7.99"/>
    <n v="176"/>
    <s v="Action"/>
    <n v="5"/>
    <n v="1"/>
    <b v="1"/>
    <n v="936"/>
    <n v="11"/>
    <x v="6"/>
    <s v="Cryptocurrency"/>
    <x v="4"/>
    <n v="42"/>
    <n v="3.2"/>
    <b v="0"/>
    <s v="Active"/>
    <n v="4414"/>
    <s v="Smartphone"/>
    <s v="35-44"/>
    <s v="Late Night"/>
    <s v="12"/>
    <s v="2024"/>
    <s v="10"/>
    <s v="10"/>
    <s v="10/12/2024"/>
    <d v="2025-05-16T00:00:00"/>
    <n v="157"/>
    <s v="12"/>
    <s v="2024"/>
    <s v="/1"/>
    <s v="12"/>
    <s v="1"/>
    <x v="95"/>
  </r>
  <r>
    <x v="193"/>
    <s v="Tony"/>
    <s v="11/16/2024"/>
    <s v="11/24/2024"/>
    <n v="15.99"/>
    <n v="312"/>
    <s v="Drama"/>
    <n v="4"/>
    <n v="4"/>
    <b v="0"/>
    <n v="321"/>
    <n v="19"/>
    <x v="4"/>
    <s v="PayPal"/>
    <x v="3"/>
    <n v="18"/>
    <n v="4.3"/>
    <b v="1"/>
    <s v="Active"/>
    <n v="3980"/>
    <s v="Laptop"/>
    <s v="25-34"/>
    <s v="Evening"/>
    <s v="11"/>
    <s v="2024"/>
    <s v="24"/>
    <s v="24"/>
    <s v="24/11/2024"/>
    <d v="2025-05-16T00:00:00"/>
    <n v="173"/>
    <s v="11"/>
    <s v="2024"/>
    <s v="/1"/>
    <s v="11"/>
    <s v="1"/>
    <x v="99"/>
  </r>
  <r>
    <x v="194"/>
    <s v="Michelle"/>
    <s v="10/21/2024"/>
    <s v="11/24/2024"/>
    <n v="7.99"/>
    <n v="375"/>
    <s v="Romance"/>
    <n v="1"/>
    <n v="1"/>
    <b v="1"/>
    <n v="244"/>
    <n v="106"/>
    <x v="3"/>
    <s v="PayPal"/>
    <x v="5"/>
    <n v="16"/>
    <n v="3.9"/>
    <b v="1"/>
    <s v="Active"/>
    <n v="3596"/>
    <s v="Smartphone"/>
    <s v="25-34"/>
    <s v="Late Night"/>
    <s v="11"/>
    <s v="2024"/>
    <s v="24"/>
    <s v="24"/>
    <s v="24/11/2024"/>
    <d v="2025-05-16T00:00:00"/>
    <n v="173"/>
    <s v="10"/>
    <s v="2024"/>
    <s v="/2"/>
    <s v="10"/>
    <s v="2"/>
    <x v="71"/>
  </r>
  <r>
    <x v="195"/>
    <s v="Danielle"/>
    <s v="1/26/2024"/>
    <s v="11/29/2024"/>
    <n v="15.99"/>
    <n v="134"/>
    <s v="Sci-Fi"/>
    <n v="3"/>
    <n v="5"/>
    <b v="1"/>
    <n v="826"/>
    <n v="160"/>
    <x v="6"/>
    <s v="Cryptocurrency"/>
    <x v="4"/>
    <n v="96"/>
    <n v="3.6"/>
    <b v="1"/>
    <s v="Active"/>
    <n v="1150"/>
    <s v="Smartphone"/>
    <s v="25-34"/>
    <s v="Late Night"/>
    <s v="11"/>
    <s v="2024"/>
    <s v="29"/>
    <s v="29"/>
    <s v="29/11/2024"/>
    <d v="2025-05-16T00:00:00"/>
    <n v="168"/>
    <s v="1/"/>
    <s v="2024"/>
    <s v="26"/>
    <s v="1"/>
    <s v="26"/>
    <x v="135"/>
  </r>
  <r>
    <x v="196"/>
    <s v="Jacob"/>
    <s v="9/24/2023"/>
    <s v="12/15/2024"/>
    <n v="7.99"/>
    <n v="91"/>
    <s v="Drama"/>
    <n v="5"/>
    <n v="1"/>
    <b v="0"/>
    <n v="159"/>
    <n v="14"/>
    <x v="2"/>
    <s v="PayPal"/>
    <x v="3"/>
    <n v="85"/>
    <n v="4.4000000000000004"/>
    <b v="0"/>
    <s v="Active"/>
    <n v="1858"/>
    <s v="Smart TV"/>
    <s v="35-44"/>
    <s v="Late Night"/>
    <s v="12"/>
    <s v="2024"/>
    <s v="15"/>
    <s v="15"/>
    <s v="15/12/2024"/>
    <d v="2025-05-16T00:00:00"/>
    <n v="152"/>
    <s v="9/"/>
    <s v="2023"/>
    <s v="24"/>
    <s v="9"/>
    <s v="24"/>
    <x v="136"/>
  </r>
  <r>
    <x v="197"/>
    <s v="Samantha"/>
    <s v="2/7/2024"/>
    <s v="12/17/2024"/>
    <n v="7.99"/>
    <n v="359"/>
    <s v="Horror"/>
    <n v="2"/>
    <n v="6"/>
    <b v="0"/>
    <n v="305"/>
    <n v="81"/>
    <x v="4"/>
    <s v="Cryptocurrency"/>
    <x v="1"/>
    <n v="28"/>
    <n v="3.3"/>
    <b v="0"/>
    <s v="Active"/>
    <n v="1926"/>
    <s v="Desktop"/>
    <s v="55+"/>
    <s v="Morning"/>
    <s v="12"/>
    <s v="2024"/>
    <s v="17"/>
    <s v="17"/>
    <s v="17/12/2024"/>
    <d v="2025-05-16T00:00:00"/>
    <n v="150"/>
    <s v="2/"/>
    <s v="2024"/>
    <s v="7/"/>
    <s v="2"/>
    <s v="7"/>
    <x v="137"/>
  </r>
  <r>
    <x v="198"/>
    <s v="Chris"/>
    <s v="7/6/2023"/>
    <s v="11/29/2024"/>
    <n v="15.99"/>
    <n v="172"/>
    <s v="Comedy"/>
    <n v="2"/>
    <n v="6"/>
    <b v="0"/>
    <n v="841"/>
    <n v="83"/>
    <x v="2"/>
    <s v="PayPal"/>
    <x v="5"/>
    <n v="44"/>
    <n v="5"/>
    <b v="1"/>
    <s v="Active"/>
    <n v="2933"/>
    <s v="Tablet"/>
    <s v="25-34"/>
    <s v="Evening"/>
    <s v="11"/>
    <s v="2024"/>
    <s v="29"/>
    <s v="29"/>
    <s v="29/11/2024"/>
    <d v="2025-05-16T00:00:00"/>
    <n v="168"/>
    <s v="7/"/>
    <s v="2023"/>
    <s v="6/"/>
    <s v="7"/>
    <s v="6"/>
    <x v="138"/>
  </r>
  <r>
    <x v="199"/>
    <s v="Sherri"/>
    <s v="7/17/2024"/>
    <s v="12/2/2024"/>
    <n v="11.99"/>
    <n v="490"/>
    <s v="Comedy"/>
    <n v="3"/>
    <n v="3"/>
    <b v="1"/>
    <n v="123"/>
    <n v="183"/>
    <x v="6"/>
    <s v="Cryptocurrency"/>
    <x v="1"/>
    <n v="45"/>
    <n v="4.4000000000000004"/>
    <b v="0"/>
    <s v="Active"/>
    <n v="2397"/>
    <s v="Desktop"/>
    <s v="18-24"/>
    <s v="Evening"/>
    <s v="12"/>
    <s v="2024"/>
    <s v="2/"/>
    <s v="2"/>
    <s v="02/12/2024"/>
    <d v="2025-05-16T00:00:00"/>
    <n v="165"/>
    <s v="7/"/>
    <s v="2024"/>
    <s v="17"/>
    <s v="7"/>
    <s v="17"/>
    <x v="139"/>
  </r>
  <r>
    <x v="200"/>
    <s v="Angela"/>
    <s v="10/27/2024"/>
    <s v="11/20/2024"/>
    <n v="11.99"/>
    <n v="16"/>
    <s v="Romance"/>
    <n v="1"/>
    <n v="5"/>
    <b v="1"/>
    <n v="803"/>
    <n v="196"/>
    <x v="4"/>
    <s v="Cryptocurrency"/>
    <x v="0"/>
    <n v="90"/>
    <n v="4.3"/>
    <b v="1"/>
    <s v="Active"/>
    <n v="1946"/>
    <s v="Smart TV"/>
    <s v="45-54"/>
    <s v="Late Night"/>
    <s v="11"/>
    <s v="2024"/>
    <s v="20"/>
    <s v="20"/>
    <s v="20/11/2024"/>
    <d v="2025-05-16T00:00:00"/>
    <n v="177"/>
    <s v="10"/>
    <s v="2024"/>
    <s v="/2"/>
    <s v="10"/>
    <s v="2"/>
    <x v="71"/>
  </r>
  <r>
    <x v="201"/>
    <s v="John"/>
    <s v="7/4/2024"/>
    <s v="12/14/2024"/>
    <n v="11.99"/>
    <n v="291"/>
    <s v="Sci-Fi"/>
    <n v="2"/>
    <n v="1"/>
    <b v="1"/>
    <n v="380"/>
    <n v="106"/>
    <x v="1"/>
    <s v="PayPal"/>
    <x v="3"/>
    <n v="22"/>
    <n v="4.0999999999999996"/>
    <b v="0"/>
    <s v="Active"/>
    <n v="2576"/>
    <s v="Smart TV"/>
    <s v="45-54"/>
    <s v="Evening"/>
    <s v="12"/>
    <s v="2024"/>
    <s v="14"/>
    <s v="14"/>
    <s v="14/12/2024"/>
    <d v="2025-05-16T00:00:00"/>
    <n v="153"/>
    <s v="7/"/>
    <s v="2024"/>
    <s v="4/"/>
    <s v="7"/>
    <s v="4"/>
    <x v="140"/>
  </r>
  <r>
    <x v="202"/>
    <s v="Katherine"/>
    <s v="8/13/2024"/>
    <s v="12/9/2024"/>
    <n v="11.99"/>
    <n v="119"/>
    <s v="Romance"/>
    <n v="2"/>
    <n v="5"/>
    <b v="1"/>
    <n v="344"/>
    <n v="93"/>
    <x v="5"/>
    <s v="Debit Card"/>
    <x v="0"/>
    <n v="0"/>
    <n v="4.2"/>
    <b v="0"/>
    <s v="Active"/>
    <n v="2259"/>
    <s v="Tablet"/>
    <s v="45-54"/>
    <s v="Late Night"/>
    <s v="12"/>
    <s v="2024"/>
    <s v="9/"/>
    <s v="9"/>
    <s v="09/12/2024"/>
    <d v="2025-05-16T00:00:00"/>
    <n v="158"/>
    <s v="8/"/>
    <s v="2024"/>
    <s v="13"/>
    <s v="8"/>
    <s v="13"/>
    <x v="141"/>
  </r>
  <r>
    <x v="203"/>
    <s v="April"/>
    <s v="5/5/2024"/>
    <s v="12/4/2024"/>
    <n v="11.99"/>
    <n v="35"/>
    <s v="Action"/>
    <n v="2"/>
    <n v="3"/>
    <b v="1"/>
    <n v="908"/>
    <n v="128"/>
    <x v="0"/>
    <s v="PayPal"/>
    <x v="3"/>
    <n v="86"/>
    <n v="3.2"/>
    <b v="1"/>
    <s v="Active"/>
    <n v="1068"/>
    <s v="Tablet"/>
    <s v="35-44"/>
    <s v="Evening"/>
    <s v="12"/>
    <s v="2024"/>
    <s v="4/"/>
    <s v="4"/>
    <s v="04/12/2024"/>
    <d v="2025-05-16T00:00:00"/>
    <n v="163"/>
    <s v="5/"/>
    <s v="2024"/>
    <s v="5/"/>
    <s v="5"/>
    <s v="5"/>
    <x v="142"/>
  </r>
  <r>
    <x v="204"/>
    <s v="Francis"/>
    <s v="12/4/2023"/>
    <s v="11/24/2024"/>
    <n v="7.99"/>
    <n v="88"/>
    <s v="Drama"/>
    <n v="4"/>
    <n v="6"/>
    <b v="1"/>
    <n v="782"/>
    <n v="180"/>
    <x v="0"/>
    <s v="Debit Card"/>
    <x v="5"/>
    <n v="86"/>
    <n v="5"/>
    <b v="1"/>
    <s v="Active"/>
    <n v="2928"/>
    <s v="Smart TV"/>
    <s v="45-54"/>
    <s v="Late Night"/>
    <s v="11"/>
    <s v="2024"/>
    <s v="24"/>
    <s v="24"/>
    <s v="24/11/2024"/>
    <d v="2025-05-16T00:00:00"/>
    <n v="173"/>
    <s v="12"/>
    <s v="2023"/>
    <s v="/4"/>
    <s v="12"/>
    <s v="4"/>
    <x v="143"/>
  </r>
  <r>
    <x v="205"/>
    <s v="Katie"/>
    <s v="11/3/2023"/>
    <s v="11/21/2024"/>
    <n v="7.99"/>
    <n v="312"/>
    <s v="Sci-Fi"/>
    <n v="4"/>
    <n v="1"/>
    <b v="0"/>
    <n v="769"/>
    <n v="140"/>
    <x v="2"/>
    <s v="Debit Card"/>
    <x v="2"/>
    <n v="94"/>
    <n v="4.8"/>
    <b v="1"/>
    <s v="Active"/>
    <n v="3674"/>
    <s v="Smart TV"/>
    <s v="45-54"/>
    <s v="Evening"/>
    <s v="11"/>
    <s v="2024"/>
    <s v="21"/>
    <s v="21"/>
    <s v="21/11/2024"/>
    <d v="2025-05-16T00:00:00"/>
    <n v="176"/>
    <s v="11"/>
    <s v="2023"/>
    <s v="/3"/>
    <s v="11"/>
    <s v="3"/>
    <x v="121"/>
  </r>
  <r>
    <x v="206"/>
    <s v="Natasha"/>
    <s v="2/22/2024"/>
    <s v="12/17/2024"/>
    <n v="15.99"/>
    <n v="238"/>
    <s v="Sci-Fi"/>
    <n v="4"/>
    <n v="1"/>
    <b v="1"/>
    <n v="233"/>
    <n v="102"/>
    <x v="1"/>
    <s v="Debit Card"/>
    <x v="0"/>
    <n v="78"/>
    <n v="3.1"/>
    <b v="0"/>
    <s v="Active"/>
    <n v="130"/>
    <s v="Smart TV"/>
    <s v="55+"/>
    <s v="Late Night"/>
    <s v="12"/>
    <s v="2024"/>
    <s v="17"/>
    <s v="17"/>
    <s v="17/12/2024"/>
    <d v="2025-05-16T00:00:00"/>
    <n v="150"/>
    <s v="2/"/>
    <s v="2024"/>
    <s v="22"/>
    <s v="2"/>
    <s v="22"/>
    <x v="144"/>
  </r>
  <r>
    <x v="207"/>
    <s v="Julie"/>
    <s v="1/12/2024"/>
    <s v="12/11/2024"/>
    <n v="11.99"/>
    <n v="132"/>
    <s v="Action"/>
    <n v="4"/>
    <n v="6"/>
    <b v="1"/>
    <n v="170"/>
    <n v="164"/>
    <x v="6"/>
    <s v="Debit Card"/>
    <x v="4"/>
    <n v="71"/>
    <n v="3.3"/>
    <b v="1"/>
    <s v="Active"/>
    <n v="4873"/>
    <s v="Laptop"/>
    <s v="45-54"/>
    <s v="Morning"/>
    <s v="12"/>
    <s v="2024"/>
    <s v="11"/>
    <s v="11"/>
    <s v="11/12/2024"/>
    <d v="2025-05-16T00:00:00"/>
    <n v="156"/>
    <s v="1/"/>
    <s v="2024"/>
    <s v="12"/>
    <s v="1"/>
    <s v="12"/>
    <x v="108"/>
  </r>
  <r>
    <x v="208"/>
    <s v="Brittany"/>
    <s v="5/14/2023"/>
    <s v="12/9/2024"/>
    <n v="11.99"/>
    <n v="456"/>
    <s v="Comedy"/>
    <n v="1"/>
    <n v="6"/>
    <b v="1"/>
    <n v="945"/>
    <n v="114"/>
    <x v="2"/>
    <s v="Credit Card"/>
    <x v="1"/>
    <n v="44"/>
    <n v="3"/>
    <b v="0"/>
    <s v="Active"/>
    <n v="96"/>
    <s v="Smartphone"/>
    <s v="55+"/>
    <s v="Late Night"/>
    <s v="12"/>
    <s v="2024"/>
    <s v="9/"/>
    <s v="9"/>
    <s v="09/12/2024"/>
    <d v="2025-05-16T00:00:00"/>
    <n v="158"/>
    <s v="5/"/>
    <s v="2023"/>
    <s v="14"/>
    <s v="5"/>
    <s v="14"/>
    <x v="145"/>
  </r>
  <r>
    <x v="209"/>
    <s v="Jaime"/>
    <s v="6/8/2023"/>
    <s v="12/11/2024"/>
    <n v="11.99"/>
    <n v="281"/>
    <s v="Action"/>
    <n v="5"/>
    <n v="6"/>
    <b v="1"/>
    <n v="945"/>
    <n v="108"/>
    <x v="5"/>
    <s v="PayPal"/>
    <x v="4"/>
    <n v="98"/>
    <n v="3.8"/>
    <b v="1"/>
    <s v="Active"/>
    <n v="110"/>
    <s v="Laptop"/>
    <s v="18-24"/>
    <s v="Afternoon"/>
    <s v="12"/>
    <s v="2024"/>
    <s v="11"/>
    <s v="11"/>
    <s v="11/12/2024"/>
    <d v="2025-05-16T00:00:00"/>
    <n v="156"/>
    <s v="6/"/>
    <s v="2023"/>
    <s v="8/"/>
    <s v="6"/>
    <s v="8"/>
    <x v="146"/>
  </r>
  <r>
    <x v="210"/>
    <s v="Emma"/>
    <s v="8/8/2024"/>
    <s v="11/23/2024"/>
    <n v="11.99"/>
    <n v="281"/>
    <s v="Horror"/>
    <n v="5"/>
    <n v="3"/>
    <b v="0"/>
    <n v="217"/>
    <n v="162"/>
    <x v="0"/>
    <s v="Debit Card"/>
    <x v="2"/>
    <n v="0"/>
    <n v="3.4"/>
    <b v="0"/>
    <s v="Active"/>
    <n v="225"/>
    <s v="Smartphone"/>
    <s v="45-54"/>
    <s v="Late Night"/>
    <s v="11"/>
    <s v="2024"/>
    <s v="23"/>
    <s v="23"/>
    <s v="23/11/2024"/>
    <d v="2025-05-16T00:00:00"/>
    <n v="174"/>
    <s v="8/"/>
    <s v="2024"/>
    <s v="8/"/>
    <s v="8"/>
    <s v="8"/>
    <x v="147"/>
  </r>
  <r>
    <x v="211"/>
    <s v="Stephanie"/>
    <s v="11/26/2023"/>
    <s v="12/5/2024"/>
    <n v="11.99"/>
    <n v="73"/>
    <s v="Action"/>
    <n v="1"/>
    <n v="1"/>
    <b v="1"/>
    <n v="664"/>
    <n v="123"/>
    <x v="4"/>
    <s v="Debit Card"/>
    <x v="1"/>
    <n v="70"/>
    <n v="4.4000000000000004"/>
    <b v="1"/>
    <s v="Active"/>
    <n v="4083"/>
    <s v="Smart TV"/>
    <s v="25-34"/>
    <s v="Late Night"/>
    <s v="12"/>
    <s v="2024"/>
    <s v="5/"/>
    <s v="5"/>
    <s v="05/12/2024"/>
    <d v="2025-05-16T00:00:00"/>
    <n v="162"/>
    <s v="11"/>
    <s v="2023"/>
    <s v="/2"/>
    <s v="11"/>
    <s v="2"/>
    <x v="32"/>
  </r>
  <r>
    <x v="212"/>
    <s v="John"/>
    <s v="6/18/2024"/>
    <s v="12/9/2024"/>
    <n v="11.99"/>
    <n v="365"/>
    <s v="Horror"/>
    <n v="3"/>
    <n v="1"/>
    <b v="1"/>
    <n v="679"/>
    <n v="1"/>
    <x v="6"/>
    <s v="Debit Card"/>
    <x v="5"/>
    <n v="100"/>
    <n v="4.7"/>
    <b v="0"/>
    <s v="Active"/>
    <n v="2714"/>
    <s v="Tablet"/>
    <s v="35-44"/>
    <s v="Evening"/>
    <s v="12"/>
    <s v="2024"/>
    <s v="9/"/>
    <s v="9"/>
    <s v="09/12/2024"/>
    <d v="2025-05-16T00:00:00"/>
    <n v="158"/>
    <s v="6/"/>
    <s v="2024"/>
    <s v="18"/>
    <s v="6"/>
    <s v="18"/>
    <x v="48"/>
  </r>
  <r>
    <x v="213"/>
    <s v="Elizabeth"/>
    <s v="6/13/2024"/>
    <s v="12/8/2024"/>
    <n v="7.99"/>
    <n v="61"/>
    <s v="Drama"/>
    <n v="1"/>
    <n v="5"/>
    <b v="1"/>
    <n v="242"/>
    <n v="200"/>
    <x v="5"/>
    <s v="Cryptocurrency"/>
    <x v="2"/>
    <n v="53"/>
    <n v="4.8"/>
    <b v="1"/>
    <s v="Active"/>
    <n v="674"/>
    <s v="Laptop"/>
    <s v="35-44"/>
    <s v="Late Night"/>
    <s v="12"/>
    <s v="2024"/>
    <s v="8/"/>
    <s v="8"/>
    <s v="08/12/2024"/>
    <d v="2025-05-16T00:00:00"/>
    <n v="159"/>
    <s v="6/"/>
    <s v="2024"/>
    <s v="13"/>
    <s v="6"/>
    <s v="13"/>
    <x v="21"/>
  </r>
  <r>
    <x v="214"/>
    <s v="James"/>
    <s v="6/11/2023"/>
    <s v="11/21/2024"/>
    <n v="15.99"/>
    <n v="399"/>
    <s v="Sci-Fi"/>
    <n v="3"/>
    <n v="5"/>
    <b v="0"/>
    <n v="541"/>
    <n v="158"/>
    <x v="2"/>
    <s v="Debit Card"/>
    <x v="5"/>
    <n v="4"/>
    <n v="4.9000000000000004"/>
    <b v="1"/>
    <s v="Active"/>
    <n v="948"/>
    <s v="Laptop"/>
    <s v="55+"/>
    <s v="Morning"/>
    <s v="11"/>
    <s v="2024"/>
    <s v="21"/>
    <s v="21"/>
    <s v="21/11/2024"/>
    <d v="2025-05-16T00:00:00"/>
    <n v="176"/>
    <s v="6/"/>
    <s v="2023"/>
    <s v="11"/>
    <s v="6"/>
    <s v="11"/>
    <x v="148"/>
  </r>
  <r>
    <x v="215"/>
    <s v="Kayla"/>
    <s v="1/19/2023"/>
    <s v="11/20/2024"/>
    <n v="11.99"/>
    <n v="102"/>
    <s v="Romance"/>
    <n v="2"/>
    <n v="1"/>
    <b v="1"/>
    <n v="108"/>
    <n v="105"/>
    <x v="6"/>
    <s v="PayPal"/>
    <x v="4"/>
    <n v="76"/>
    <n v="4.7"/>
    <b v="0"/>
    <s v="Active"/>
    <n v="933"/>
    <s v="Desktop"/>
    <s v="35-44"/>
    <s v="Afternoon"/>
    <s v="11"/>
    <s v="2024"/>
    <s v="20"/>
    <s v="20"/>
    <s v="20/11/2024"/>
    <d v="2025-05-16T00:00:00"/>
    <n v="177"/>
    <s v="1/"/>
    <s v="2023"/>
    <s v="19"/>
    <s v="1"/>
    <s v="19"/>
    <x v="149"/>
  </r>
  <r>
    <x v="216"/>
    <s v="Anthony"/>
    <s v="9/26/2024"/>
    <s v="11/22/2024"/>
    <n v="11.99"/>
    <n v="88"/>
    <s v="Sci-Fi"/>
    <n v="4"/>
    <n v="2"/>
    <b v="1"/>
    <n v="343"/>
    <n v="163"/>
    <x v="6"/>
    <s v="Cryptocurrency"/>
    <x v="1"/>
    <n v="89"/>
    <n v="5"/>
    <b v="1"/>
    <s v="Active"/>
    <n v="2914"/>
    <s v="Smart TV"/>
    <s v="55+"/>
    <s v="Evening"/>
    <s v="11"/>
    <s v="2024"/>
    <s v="22"/>
    <s v="22"/>
    <s v="22/11/2024"/>
    <d v="2025-05-16T00:00:00"/>
    <n v="175"/>
    <s v="9/"/>
    <s v="2024"/>
    <s v="26"/>
    <s v="9"/>
    <s v="26"/>
    <x v="94"/>
  </r>
  <r>
    <x v="217"/>
    <s v="Melissa"/>
    <s v="5/10/2023"/>
    <s v="11/19/2024"/>
    <n v="11.99"/>
    <n v="92"/>
    <s v="Romance"/>
    <n v="5"/>
    <n v="3"/>
    <b v="1"/>
    <n v="477"/>
    <n v="38"/>
    <x v="6"/>
    <s v="Credit Card"/>
    <x v="4"/>
    <n v="71"/>
    <n v="3.9"/>
    <b v="1"/>
    <s v="Active"/>
    <n v="3928"/>
    <s v="Smartphone"/>
    <s v="45-54"/>
    <s v="Evening"/>
    <s v="11"/>
    <s v="2024"/>
    <s v="19"/>
    <s v="19"/>
    <s v="19/11/2024"/>
    <d v="2025-05-16T00:00:00"/>
    <n v="178"/>
    <s v="5/"/>
    <s v="2023"/>
    <s v="10"/>
    <s v="5"/>
    <s v="10"/>
    <x v="150"/>
  </r>
  <r>
    <x v="218"/>
    <s v="Natalie"/>
    <s v="6/1/2023"/>
    <s v="11/20/2024"/>
    <n v="15.99"/>
    <n v="295"/>
    <s v="Drama"/>
    <n v="5"/>
    <n v="4"/>
    <b v="0"/>
    <n v="767"/>
    <n v="190"/>
    <x v="6"/>
    <s v="Credit Card"/>
    <x v="3"/>
    <n v="7"/>
    <n v="4.0999999999999996"/>
    <b v="0"/>
    <s v="Active"/>
    <n v="2559"/>
    <s v="Smartphone"/>
    <s v="35-44"/>
    <s v="Evening"/>
    <s v="11"/>
    <s v="2024"/>
    <s v="20"/>
    <s v="20"/>
    <s v="20/11/2024"/>
    <d v="2025-05-16T00:00:00"/>
    <n v="177"/>
    <s v="6/"/>
    <s v="2023"/>
    <s v="1/"/>
    <s v="6"/>
    <s v="1"/>
    <x v="151"/>
  </r>
  <r>
    <x v="219"/>
    <s v="Courtney"/>
    <s v="5/3/2024"/>
    <s v="11/22/2024"/>
    <n v="11.99"/>
    <n v="139"/>
    <s v="Comedy"/>
    <n v="1"/>
    <n v="5"/>
    <b v="1"/>
    <n v="12"/>
    <n v="9"/>
    <x v="2"/>
    <s v="Credit Card"/>
    <x v="3"/>
    <n v="21"/>
    <n v="4.8"/>
    <b v="1"/>
    <s v="Active"/>
    <n v="2571"/>
    <s v="Tablet"/>
    <s v="35-44"/>
    <s v="Evening"/>
    <s v="11"/>
    <s v="2024"/>
    <s v="22"/>
    <s v="22"/>
    <s v="22/11/2024"/>
    <d v="2025-05-16T00:00:00"/>
    <n v="175"/>
    <s v="5/"/>
    <s v="2024"/>
    <s v="3/"/>
    <s v="5"/>
    <s v="3"/>
    <x v="152"/>
  </r>
  <r>
    <x v="220"/>
    <s v="Briana"/>
    <s v="9/1/2023"/>
    <s v="11/24/2024"/>
    <n v="15.99"/>
    <n v="416"/>
    <s v="Action"/>
    <n v="1"/>
    <n v="2"/>
    <b v="1"/>
    <n v="920"/>
    <n v="79"/>
    <x v="3"/>
    <s v="Debit Card"/>
    <x v="5"/>
    <n v="20"/>
    <n v="4.4000000000000004"/>
    <b v="0"/>
    <s v="Active"/>
    <n v="3834"/>
    <s v="Smartphone"/>
    <s v="55+"/>
    <s v="Evening"/>
    <s v="11"/>
    <s v="2024"/>
    <s v="24"/>
    <s v="24"/>
    <s v="24/11/2024"/>
    <d v="2025-05-16T00:00:00"/>
    <n v="173"/>
    <s v="9/"/>
    <s v="2023"/>
    <s v="1/"/>
    <s v="9"/>
    <s v="1"/>
    <x v="46"/>
  </r>
  <r>
    <x v="221"/>
    <s v="Lisa"/>
    <s v="3/25/2024"/>
    <s v="12/16/2024"/>
    <n v="7.99"/>
    <n v="173"/>
    <s v="Comedy"/>
    <n v="2"/>
    <n v="2"/>
    <b v="0"/>
    <n v="819"/>
    <n v="174"/>
    <x v="0"/>
    <s v="PayPal"/>
    <x v="0"/>
    <n v="34"/>
    <n v="4.0999999999999996"/>
    <b v="0"/>
    <s v="Active"/>
    <n v="4714"/>
    <s v="Laptop"/>
    <s v="25-34"/>
    <s v="Evening"/>
    <s v="12"/>
    <s v="2024"/>
    <s v="16"/>
    <s v="16"/>
    <s v="16/12/2024"/>
    <d v="2025-05-16T00:00:00"/>
    <n v="151"/>
    <s v="3/"/>
    <s v="2024"/>
    <s v="25"/>
    <s v="3"/>
    <s v="25"/>
    <x v="153"/>
  </r>
  <r>
    <x v="222"/>
    <s v="Kayla"/>
    <s v="5/22/2023"/>
    <s v="11/29/2024"/>
    <n v="7.99"/>
    <n v="75"/>
    <s v="Action"/>
    <n v="3"/>
    <n v="5"/>
    <b v="0"/>
    <n v="607"/>
    <n v="94"/>
    <x v="1"/>
    <s v="Cryptocurrency"/>
    <x v="1"/>
    <n v="57"/>
    <n v="3.8"/>
    <b v="1"/>
    <s v="Active"/>
    <n v="4800"/>
    <s v="Smart TV"/>
    <s v="25-34"/>
    <s v="Afternoon"/>
    <s v="11"/>
    <s v="2024"/>
    <s v="29"/>
    <s v="29"/>
    <s v="29/11/2024"/>
    <d v="2025-05-16T00:00:00"/>
    <n v="168"/>
    <s v="5/"/>
    <s v="2023"/>
    <s v="22"/>
    <s v="5"/>
    <s v="22"/>
    <x v="154"/>
  </r>
  <r>
    <x v="223"/>
    <s v="Bradley"/>
    <s v="6/14/2024"/>
    <s v="11/28/2024"/>
    <n v="15.99"/>
    <n v="173"/>
    <s v="Sci-Fi"/>
    <n v="1"/>
    <n v="6"/>
    <b v="1"/>
    <n v="346"/>
    <n v="76"/>
    <x v="1"/>
    <s v="PayPal"/>
    <x v="3"/>
    <n v="28"/>
    <n v="3.3"/>
    <b v="0"/>
    <s v="Active"/>
    <n v="1610"/>
    <s v="Smartphone"/>
    <s v="45-54"/>
    <s v="Afternoon"/>
    <s v="11"/>
    <s v="2024"/>
    <s v="28"/>
    <s v="28"/>
    <s v="28/11/2024"/>
    <d v="2025-05-16T00:00:00"/>
    <n v="169"/>
    <s v="6/"/>
    <s v="2024"/>
    <s v="14"/>
    <s v="6"/>
    <s v="14"/>
    <x v="155"/>
  </r>
  <r>
    <x v="224"/>
    <s v="Devin"/>
    <s v="8/17/2023"/>
    <s v="11/27/2024"/>
    <n v="7.99"/>
    <n v="421"/>
    <s v="Documentary"/>
    <n v="3"/>
    <n v="1"/>
    <b v="1"/>
    <n v="668"/>
    <n v="17"/>
    <x v="1"/>
    <s v="Credit Card"/>
    <x v="3"/>
    <n v="7"/>
    <n v="4"/>
    <b v="1"/>
    <s v="Active"/>
    <n v="2780"/>
    <s v="Tablet"/>
    <s v="25-34"/>
    <s v="Evening"/>
    <s v="11"/>
    <s v="2024"/>
    <s v="27"/>
    <s v="27"/>
    <s v="27/11/2024"/>
    <d v="2025-05-16T00:00:00"/>
    <n v="170"/>
    <s v="8/"/>
    <s v="2023"/>
    <s v="17"/>
    <s v="8"/>
    <s v="17"/>
    <x v="156"/>
  </r>
  <r>
    <x v="225"/>
    <s v="Eric"/>
    <s v="12/10/2023"/>
    <s v="12/7/2024"/>
    <n v="15.99"/>
    <n v="29"/>
    <s v="Sci-Fi"/>
    <n v="5"/>
    <n v="2"/>
    <b v="1"/>
    <n v="317"/>
    <n v="116"/>
    <x v="0"/>
    <s v="Credit Card"/>
    <x v="1"/>
    <n v="78"/>
    <n v="3.8"/>
    <b v="1"/>
    <s v="Active"/>
    <n v="639"/>
    <s v="Tablet"/>
    <s v="25-34"/>
    <s v="Morning"/>
    <s v="12"/>
    <s v="2024"/>
    <s v="7/"/>
    <s v="7"/>
    <s v="07/12/2024"/>
    <d v="2025-05-16T00:00:00"/>
    <n v="160"/>
    <s v="12"/>
    <s v="2023"/>
    <s v="/1"/>
    <s v="12"/>
    <s v="1"/>
    <x v="54"/>
  </r>
  <r>
    <x v="226"/>
    <s v="Brian"/>
    <s v="2/27/2024"/>
    <s v="11/21/2024"/>
    <n v="7.99"/>
    <n v="180"/>
    <s v="Comedy"/>
    <n v="2"/>
    <n v="4"/>
    <b v="1"/>
    <n v="297"/>
    <n v="19"/>
    <x v="6"/>
    <s v="Credit Card"/>
    <x v="0"/>
    <n v="84"/>
    <n v="4.9000000000000004"/>
    <b v="0"/>
    <s v="Active"/>
    <n v="1960"/>
    <s v="Smartphone"/>
    <s v="18-24"/>
    <s v="Afternoon"/>
    <s v="11"/>
    <s v="2024"/>
    <s v="21"/>
    <s v="21"/>
    <s v="21/11/2024"/>
    <d v="2025-05-16T00:00:00"/>
    <n v="176"/>
    <s v="2/"/>
    <s v="2024"/>
    <s v="27"/>
    <s v="2"/>
    <s v="27"/>
    <x v="157"/>
  </r>
  <r>
    <x v="227"/>
    <s v="Ann"/>
    <s v="9/1/2024"/>
    <s v="11/24/2024"/>
    <n v="11.99"/>
    <n v="469"/>
    <s v="Action"/>
    <n v="4"/>
    <n v="6"/>
    <b v="1"/>
    <n v="866"/>
    <n v="120"/>
    <x v="1"/>
    <s v="Credit Card"/>
    <x v="4"/>
    <n v="92"/>
    <n v="3.6"/>
    <b v="1"/>
    <s v="Active"/>
    <n v="1764"/>
    <s v="Smart TV"/>
    <s v="18-24"/>
    <s v="Late Night"/>
    <s v="11"/>
    <s v="2024"/>
    <s v="24"/>
    <s v="24"/>
    <s v="24/11/2024"/>
    <d v="2025-05-16T00:00:00"/>
    <n v="173"/>
    <s v="9/"/>
    <s v="2024"/>
    <s v="1/"/>
    <s v="9"/>
    <s v="1"/>
    <x v="158"/>
  </r>
  <r>
    <x v="228"/>
    <s v="Andrew"/>
    <s v="8/16/2024"/>
    <s v="11/29/2024"/>
    <n v="15.99"/>
    <n v="381"/>
    <s v="Horror"/>
    <n v="5"/>
    <n v="1"/>
    <b v="1"/>
    <n v="286"/>
    <n v="121"/>
    <x v="1"/>
    <s v="Cryptocurrency"/>
    <x v="5"/>
    <n v="57"/>
    <n v="4.0999999999999996"/>
    <b v="1"/>
    <s v="Active"/>
    <n v="967"/>
    <s v="Smartphone"/>
    <s v="18-24"/>
    <s v="Afternoon"/>
    <s v="11"/>
    <s v="2024"/>
    <s v="29"/>
    <s v="29"/>
    <s v="29/11/2024"/>
    <d v="2025-05-16T00:00:00"/>
    <n v="168"/>
    <s v="8/"/>
    <s v="2024"/>
    <s v="16"/>
    <s v="8"/>
    <s v="16"/>
    <x v="159"/>
  </r>
  <r>
    <x v="229"/>
    <s v="Jennifer"/>
    <s v="12/5/2024"/>
    <s v="12/15/2024"/>
    <n v="15.99"/>
    <n v="263"/>
    <s v="Horror"/>
    <n v="5"/>
    <n v="5"/>
    <b v="0"/>
    <n v="95"/>
    <n v="149"/>
    <x v="5"/>
    <s v="Credit Card"/>
    <x v="5"/>
    <n v="17"/>
    <n v="4"/>
    <b v="1"/>
    <s v="Active"/>
    <n v="2086"/>
    <s v="Smart TV"/>
    <s v="55+"/>
    <s v="Afternoon"/>
    <s v="12"/>
    <s v="2024"/>
    <s v="15"/>
    <s v="15"/>
    <s v="15/12/2024"/>
    <d v="2025-05-16T00:00:00"/>
    <n v="152"/>
    <s v="12"/>
    <s v="2024"/>
    <s v="/5"/>
    <s v="12"/>
    <s v="5"/>
    <x v="160"/>
  </r>
  <r>
    <x v="230"/>
    <s v="Mark"/>
    <s v="8/12/2023"/>
    <s v="11/21/2024"/>
    <n v="7.99"/>
    <n v="48"/>
    <s v="Drama"/>
    <n v="4"/>
    <n v="2"/>
    <b v="0"/>
    <n v="938"/>
    <n v="92"/>
    <x v="1"/>
    <s v="Cryptocurrency"/>
    <x v="5"/>
    <n v="99"/>
    <n v="4.2"/>
    <b v="1"/>
    <s v="Active"/>
    <n v="3288"/>
    <s v="Smart TV"/>
    <s v="55+"/>
    <s v="Late Night"/>
    <s v="11"/>
    <s v="2024"/>
    <s v="21"/>
    <s v="21"/>
    <s v="21/11/2024"/>
    <d v="2025-05-16T00:00:00"/>
    <n v="176"/>
    <s v="8/"/>
    <s v="2023"/>
    <s v="12"/>
    <s v="8"/>
    <s v="12"/>
    <x v="161"/>
  </r>
  <r>
    <x v="231"/>
    <s v="Valerie"/>
    <s v="5/16/2023"/>
    <s v="11/19/2024"/>
    <n v="11.99"/>
    <n v="447"/>
    <s v="Documentary"/>
    <n v="3"/>
    <n v="4"/>
    <b v="0"/>
    <n v="264"/>
    <n v="55"/>
    <x v="4"/>
    <s v="PayPal"/>
    <x v="2"/>
    <n v="58"/>
    <n v="3.6"/>
    <b v="0"/>
    <s v="Active"/>
    <n v="1486"/>
    <s v="Smartphone"/>
    <s v="55+"/>
    <s v="Afternoon"/>
    <s v="11"/>
    <s v="2024"/>
    <s v="19"/>
    <s v="19"/>
    <s v="19/11/2024"/>
    <d v="2025-05-16T00:00:00"/>
    <n v="178"/>
    <s v="5/"/>
    <s v="2023"/>
    <s v="16"/>
    <s v="5"/>
    <s v="16"/>
    <x v="162"/>
  </r>
  <r>
    <x v="232"/>
    <s v="Carrie"/>
    <s v="8/21/2024"/>
    <s v="12/14/2024"/>
    <n v="15.99"/>
    <n v="415"/>
    <s v="Sci-Fi"/>
    <n v="1"/>
    <n v="3"/>
    <b v="1"/>
    <n v="44"/>
    <n v="10"/>
    <x v="6"/>
    <s v="Debit Card"/>
    <x v="5"/>
    <n v="91"/>
    <n v="3.3"/>
    <b v="0"/>
    <s v="Active"/>
    <n v="223"/>
    <s v="Smart TV"/>
    <s v="55+"/>
    <s v="Afternoon"/>
    <s v="12"/>
    <s v="2024"/>
    <s v="14"/>
    <s v="14"/>
    <s v="14/12/2024"/>
    <d v="2025-05-16T00:00:00"/>
    <n v="153"/>
    <s v="8/"/>
    <s v="2024"/>
    <s v="21"/>
    <s v="8"/>
    <s v="21"/>
    <x v="73"/>
  </r>
  <r>
    <x v="233"/>
    <s v="Joseph"/>
    <s v="9/19/2024"/>
    <s v="12/14/2024"/>
    <n v="7.99"/>
    <n v="429"/>
    <s v="Drama"/>
    <n v="5"/>
    <n v="4"/>
    <b v="0"/>
    <n v="944"/>
    <n v="165"/>
    <x v="6"/>
    <s v="PayPal"/>
    <x v="5"/>
    <n v="12"/>
    <n v="4.7"/>
    <b v="1"/>
    <s v="Active"/>
    <n v="2394"/>
    <s v="Tablet"/>
    <s v="45-54"/>
    <s v="Morning"/>
    <s v="12"/>
    <s v="2024"/>
    <s v="14"/>
    <s v="14"/>
    <s v="14/12/2024"/>
    <d v="2025-05-16T00:00:00"/>
    <n v="153"/>
    <s v="9/"/>
    <s v="2024"/>
    <s v="19"/>
    <s v="9"/>
    <s v="19"/>
    <x v="163"/>
  </r>
  <r>
    <x v="234"/>
    <s v="Randall"/>
    <s v="10/12/2024"/>
    <s v="12/7/2024"/>
    <n v="7.99"/>
    <n v="26"/>
    <s v="Drama"/>
    <n v="5"/>
    <n v="5"/>
    <b v="0"/>
    <n v="542"/>
    <n v="152"/>
    <x v="1"/>
    <s v="Credit Card"/>
    <x v="2"/>
    <n v="6"/>
    <n v="3.1"/>
    <b v="0"/>
    <s v="Active"/>
    <n v="4329"/>
    <s v="Smartphone"/>
    <s v="18-24"/>
    <s v="Morning"/>
    <s v="12"/>
    <s v="2024"/>
    <s v="7/"/>
    <s v="7"/>
    <s v="07/12/2024"/>
    <d v="2025-05-16T00:00:00"/>
    <n v="160"/>
    <s v="10"/>
    <s v="2024"/>
    <s v="/1"/>
    <s v="10"/>
    <s v="1"/>
    <x v="36"/>
  </r>
  <r>
    <x v="235"/>
    <s v="Danielle"/>
    <s v="9/12/2024"/>
    <s v="12/8/2024"/>
    <n v="15.99"/>
    <n v="101"/>
    <s v="Romance"/>
    <n v="4"/>
    <n v="6"/>
    <b v="1"/>
    <n v="350"/>
    <n v="17"/>
    <x v="4"/>
    <s v="PayPal"/>
    <x v="2"/>
    <n v="11"/>
    <n v="3.4"/>
    <b v="1"/>
    <s v="Active"/>
    <n v="2193"/>
    <s v="Tablet"/>
    <s v="35-44"/>
    <s v="Afternoon"/>
    <s v="12"/>
    <s v="2024"/>
    <s v="8/"/>
    <s v="8"/>
    <s v="08/12/2024"/>
    <d v="2025-05-16T00:00:00"/>
    <n v="159"/>
    <s v="9/"/>
    <s v="2024"/>
    <s v="12"/>
    <s v="9"/>
    <s v="12"/>
    <x v="164"/>
  </r>
  <r>
    <x v="236"/>
    <s v="Katie"/>
    <s v="5/23/2023"/>
    <s v="12/12/2024"/>
    <n v="15.99"/>
    <n v="461"/>
    <s v="Sci-Fi"/>
    <n v="2"/>
    <n v="6"/>
    <b v="1"/>
    <n v="31"/>
    <n v="173"/>
    <x v="1"/>
    <s v="PayPal"/>
    <x v="3"/>
    <n v="84"/>
    <n v="3.5"/>
    <b v="1"/>
    <s v="Active"/>
    <n v="3730"/>
    <s v="Tablet"/>
    <s v="25-34"/>
    <s v="Morning"/>
    <s v="12"/>
    <s v="2024"/>
    <s v="12"/>
    <s v="12"/>
    <s v="12/12/2024"/>
    <d v="2025-05-16T00:00:00"/>
    <n v="155"/>
    <s v="5/"/>
    <s v="2023"/>
    <s v="23"/>
    <s v="5"/>
    <s v="23"/>
    <x v="165"/>
  </r>
  <r>
    <x v="237"/>
    <s v="Victor"/>
    <s v="6/24/2023"/>
    <s v="12/14/2024"/>
    <n v="7.99"/>
    <n v="246"/>
    <s v="Action"/>
    <n v="3"/>
    <n v="3"/>
    <b v="0"/>
    <n v="358"/>
    <n v="158"/>
    <x v="5"/>
    <s v="Credit Card"/>
    <x v="0"/>
    <n v="18"/>
    <n v="3.8"/>
    <b v="0"/>
    <s v="Active"/>
    <n v="2234"/>
    <s v="Smart TV"/>
    <s v="18-24"/>
    <s v="Afternoon"/>
    <s v="12"/>
    <s v="2024"/>
    <s v="14"/>
    <s v="14"/>
    <s v="14/12/2024"/>
    <d v="2025-05-16T00:00:00"/>
    <n v="153"/>
    <s v="6/"/>
    <s v="2023"/>
    <s v="24"/>
    <s v="6"/>
    <s v="24"/>
    <x v="58"/>
  </r>
  <r>
    <x v="238"/>
    <s v="Jonathan"/>
    <s v="11/12/2023"/>
    <s v="12/14/2024"/>
    <n v="15.99"/>
    <n v="91"/>
    <s v="Horror"/>
    <n v="3"/>
    <n v="6"/>
    <b v="0"/>
    <n v="961"/>
    <n v="170"/>
    <x v="0"/>
    <s v="PayPal"/>
    <x v="2"/>
    <n v="87"/>
    <n v="4.2"/>
    <b v="0"/>
    <s v="Active"/>
    <n v="718"/>
    <s v="Smart TV"/>
    <s v="25-34"/>
    <s v="Afternoon"/>
    <s v="12"/>
    <s v="2024"/>
    <s v="14"/>
    <s v="14"/>
    <s v="14/12/2024"/>
    <d v="2025-05-16T00:00:00"/>
    <n v="153"/>
    <s v="11"/>
    <s v="2023"/>
    <s v="/1"/>
    <s v="11"/>
    <s v="1"/>
    <x v="22"/>
  </r>
  <r>
    <x v="239"/>
    <s v="Bradley"/>
    <s v="12/8/2024"/>
    <s v="11/21/2024"/>
    <n v="11.99"/>
    <n v="152"/>
    <s v="Romance"/>
    <n v="5"/>
    <n v="1"/>
    <b v="0"/>
    <n v="623"/>
    <n v="180"/>
    <x v="1"/>
    <s v="Cryptocurrency"/>
    <x v="5"/>
    <n v="89"/>
    <n v="4.5"/>
    <b v="1"/>
    <s v="Active"/>
    <n v="1594"/>
    <s v="Smartphone"/>
    <s v="25-34"/>
    <s v="Late Night"/>
    <s v="11"/>
    <s v="2024"/>
    <s v="21"/>
    <s v="21"/>
    <s v="21/11/2024"/>
    <d v="2025-05-16T00:00:00"/>
    <n v="176"/>
    <s v="12"/>
    <s v="2024"/>
    <s v="/8"/>
    <s v="12"/>
    <s v="8"/>
    <x v="166"/>
  </r>
  <r>
    <x v="240"/>
    <s v="Christopher"/>
    <s v="12/2/2023"/>
    <s v="11/25/2024"/>
    <n v="11.99"/>
    <n v="283"/>
    <s v="Action"/>
    <n v="3"/>
    <n v="5"/>
    <b v="0"/>
    <n v="466"/>
    <n v="139"/>
    <x v="2"/>
    <s v="PayPal"/>
    <x v="0"/>
    <n v="62"/>
    <n v="4"/>
    <b v="1"/>
    <s v="Active"/>
    <n v="681"/>
    <s v="Laptop"/>
    <s v="35-44"/>
    <s v="Evening"/>
    <s v="11"/>
    <s v="2024"/>
    <s v="25"/>
    <s v="25"/>
    <s v="25/11/2024"/>
    <d v="2025-05-16T00:00:00"/>
    <n v="172"/>
    <s v="12"/>
    <s v="2023"/>
    <s v="/2"/>
    <s v="12"/>
    <s v="2"/>
    <x v="9"/>
  </r>
  <r>
    <x v="241"/>
    <s v="Angela"/>
    <s v="11/18/2023"/>
    <s v="11/25/2024"/>
    <n v="7.99"/>
    <n v="61"/>
    <s v="Comedy"/>
    <n v="3"/>
    <n v="4"/>
    <b v="0"/>
    <n v="860"/>
    <n v="145"/>
    <x v="3"/>
    <s v="Debit Card"/>
    <x v="3"/>
    <n v="82"/>
    <n v="4.7"/>
    <b v="1"/>
    <s v="Active"/>
    <n v="428"/>
    <s v="Tablet"/>
    <s v="55+"/>
    <s v="Late Night"/>
    <s v="11"/>
    <s v="2024"/>
    <s v="25"/>
    <s v="25"/>
    <s v="25/11/2024"/>
    <d v="2025-05-16T00:00:00"/>
    <n v="172"/>
    <s v="11"/>
    <s v="2023"/>
    <s v="/1"/>
    <s v="11"/>
    <s v="1"/>
    <x v="22"/>
  </r>
  <r>
    <x v="242"/>
    <s v="Richard"/>
    <s v="9/8/2023"/>
    <s v="11/25/2024"/>
    <n v="11.99"/>
    <n v="410"/>
    <s v="Comedy"/>
    <n v="5"/>
    <n v="6"/>
    <b v="0"/>
    <n v="410"/>
    <n v="125"/>
    <x v="6"/>
    <s v="PayPal"/>
    <x v="1"/>
    <n v="68"/>
    <n v="4.7"/>
    <b v="0"/>
    <s v="Active"/>
    <n v="2542"/>
    <s v="Desktop"/>
    <s v="25-34"/>
    <s v="Morning"/>
    <s v="11"/>
    <s v="2024"/>
    <s v="25"/>
    <s v="25"/>
    <s v="25/11/2024"/>
    <d v="2025-05-16T00:00:00"/>
    <n v="172"/>
    <s v="9/"/>
    <s v="2023"/>
    <s v="8/"/>
    <s v="9"/>
    <s v="8"/>
    <x v="167"/>
  </r>
  <r>
    <x v="243"/>
    <s v="Jennifer"/>
    <s v="2/26/2024"/>
    <s v="12/17/2024"/>
    <n v="7.99"/>
    <n v="88"/>
    <s v="Action"/>
    <n v="3"/>
    <n v="1"/>
    <b v="0"/>
    <n v="69"/>
    <n v="75"/>
    <x v="3"/>
    <s v="Credit Card"/>
    <x v="1"/>
    <n v="80"/>
    <n v="4.0999999999999996"/>
    <b v="0"/>
    <s v="Active"/>
    <n v="4763"/>
    <s v="Smart TV"/>
    <s v="55+"/>
    <s v="Evening"/>
    <s v="12"/>
    <s v="2024"/>
    <s v="17"/>
    <s v="17"/>
    <s v="17/12/2024"/>
    <d v="2025-05-16T00:00:00"/>
    <n v="150"/>
    <s v="2/"/>
    <s v="2024"/>
    <s v="26"/>
    <s v="2"/>
    <s v="26"/>
    <x v="168"/>
  </r>
  <r>
    <x v="244"/>
    <s v="Tiffany"/>
    <s v="7/11/2023"/>
    <s v="12/9/2024"/>
    <n v="15.99"/>
    <n v="322"/>
    <s v="Documentary"/>
    <n v="3"/>
    <n v="4"/>
    <b v="1"/>
    <n v="424"/>
    <n v="74"/>
    <x v="4"/>
    <s v="Credit Card"/>
    <x v="5"/>
    <n v="3"/>
    <n v="3"/>
    <b v="0"/>
    <s v="Active"/>
    <n v="486"/>
    <s v="Tablet"/>
    <s v="45-54"/>
    <s v="Evening"/>
    <s v="12"/>
    <s v="2024"/>
    <s v="9/"/>
    <s v="9"/>
    <s v="09/12/2024"/>
    <d v="2025-05-16T00:00:00"/>
    <n v="158"/>
    <s v="7/"/>
    <s v="2023"/>
    <s v="11"/>
    <s v="7"/>
    <s v="11"/>
    <x v="169"/>
  </r>
  <r>
    <x v="245"/>
    <s v="Jessica"/>
    <s v="2/2/2023"/>
    <s v="12/4/2024"/>
    <n v="7.99"/>
    <n v="217"/>
    <s v="Horror"/>
    <n v="3"/>
    <n v="3"/>
    <b v="0"/>
    <n v="377"/>
    <n v="136"/>
    <x v="1"/>
    <s v="PayPal"/>
    <x v="2"/>
    <n v="8"/>
    <n v="4.2"/>
    <b v="1"/>
    <s v="Active"/>
    <n v="4327"/>
    <s v="Tablet"/>
    <s v="25-34"/>
    <s v="Late Night"/>
    <s v="12"/>
    <s v="2024"/>
    <s v="4/"/>
    <s v="4"/>
    <s v="04/12/2024"/>
    <d v="2025-05-16T00:00:00"/>
    <n v="163"/>
    <s v="2/"/>
    <s v="2023"/>
    <s v="2/"/>
    <s v="2"/>
    <s v="2"/>
    <x v="170"/>
  </r>
  <r>
    <x v="246"/>
    <s v="Tyler"/>
    <s v="8/3/2023"/>
    <s v="12/4/2024"/>
    <n v="15.99"/>
    <n v="180"/>
    <s v="Action"/>
    <n v="3"/>
    <n v="4"/>
    <b v="0"/>
    <n v="132"/>
    <n v="127"/>
    <x v="0"/>
    <s v="Credit Card"/>
    <x v="4"/>
    <n v="79"/>
    <n v="4.8"/>
    <b v="1"/>
    <s v="Active"/>
    <n v="2938"/>
    <s v="Smartphone"/>
    <s v="35-44"/>
    <s v="Afternoon"/>
    <s v="12"/>
    <s v="2024"/>
    <s v="4/"/>
    <s v="4"/>
    <s v="04/12/2024"/>
    <d v="2025-05-16T00:00:00"/>
    <n v="163"/>
    <s v="8/"/>
    <s v="2023"/>
    <s v="3/"/>
    <s v="8"/>
    <s v="3"/>
    <x v="80"/>
  </r>
  <r>
    <x v="247"/>
    <s v="William"/>
    <s v="4/26/2023"/>
    <s v="12/9/2024"/>
    <n v="15.99"/>
    <n v="11"/>
    <s v="Sci-Fi"/>
    <n v="1"/>
    <n v="1"/>
    <b v="0"/>
    <n v="818"/>
    <n v="45"/>
    <x v="5"/>
    <s v="PayPal"/>
    <x v="3"/>
    <n v="97"/>
    <n v="4.9000000000000004"/>
    <b v="0"/>
    <s v="Active"/>
    <n v="1429"/>
    <s v="Desktop"/>
    <s v="18-24"/>
    <s v="Afternoon"/>
    <s v="12"/>
    <s v="2024"/>
    <s v="9/"/>
    <s v="9"/>
    <s v="09/12/2024"/>
    <d v="2025-05-16T00:00:00"/>
    <n v="158"/>
    <s v="4/"/>
    <s v="2023"/>
    <s v="26"/>
    <s v="4"/>
    <s v="26"/>
    <x v="44"/>
  </r>
  <r>
    <x v="248"/>
    <s v="Johnny"/>
    <s v="1/1/2023"/>
    <s v="11/20/2024"/>
    <n v="15.99"/>
    <n v="455"/>
    <s v="Comedy"/>
    <n v="5"/>
    <n v="6"/>
    <b v="1"/>
    <n v="813"/>
    <n v="155"/>
    <x v="1"/>
    <s v="Cryptocurrency"/>
    <x v="5"/>
    <n v="85"/>
    <n v="3.6"/>
    <b v="1"/>
    <s v="Active"/>
    <n v="2897"/>
    <s v="Smart TV"/>
    <s v="25-34"/>
    <s v="Morning"/>
    <s v="11"/>
    <s v="2024"/>
    <s v="20"/>
    <s v="20"/>
    <s v="20/11/2024"/>
    <d v="2025-05-16T00:00:00"/>
    <n v="177"/>
    <s v="1/"/>
    <s v="2023"/>
    <s v="1/"/>
    <s v="1"/>
    <s v="1"/>
    <x v="171"/>
  </r>
  <r>
    <x v="249"/>
    <s v="Jesus"/>
    <s v="3/23/2024"/>
    <s v="11/20/2024"/>
    <n v="7.99"/>
    <n v="487"/>
    <s v="Romance"/>
    <n v="2"/>
    <n v="6"/>
    <b v="0"/>
    <n v="362"/>
    <n v="130"/>
    <x v="6"/>
    <s v="Cryptocurrency"/>
    <x v="4"/>
    <n v="36"/>
    <n v="3.3"/>
    <b v="1"/>
    <s v="Active"/>
    <n v="274"/>
    <s v="Smart TV"/>
    <s v="45-54"/>
    <s v="Morning"/>
    <s v="11"/>
    <s v="2024"/>
    <s v="20"/>
    <s v="20"/>
    <s v="20/11/2024"/>
    <d v="2025-05-16T00:00:00"/>
    <n v="177"/>
    <s v="3/"/>
    <s v="2024"/>
    <s v="23"/>
    <s v="3"/>
    <s v="23"/>
    <x v="172"/>
  </r>
  <r>
    <x v="250"/>
    <s v="Jill"/>
    <s v="1/9/2024"/>
    <s v="12/13/2024"/>
    <n v="7.99"/>
    <n v="459"/>
    <s v="Documentary"/>
    <n v="2"/>
    <n v="4"/>
    <b v="0"/>
    <n v="573"/>
    <n v="190"/>
    <x v="4"/>
    <s v="PayPal"/>
    <x v="3"/>
    <n v="81"/>
    <n v="4.3"/>
    <b v="0"/>
    <s v="Active"/>
    <n v="3910"/>
    <s v="Laptop"/>
    <s v="45-54"/>
    <s v="Morning"/>
    <s v="12"/>
    <s v="2024"/>
    <s v="13"/>
    <s v="13"/>
    <s v="13/12/2024"/>
    <d v="2025-05-16T00:00:00"/>
    <n v="154"/>
    <s v="1/"/>
    <s v="2024"/>
    <s v="9/"/>
    <s v="1"/>
    <s v="9"/>
    <x v="173"/>
  </r>
  <r>
    <x v="251"/>
    <s v="Andrea"/>
    <s v="3/4/2023"/>
    <s v="12/13/2024"/>
    <n v="7.99"/>
    <n v="74"/>
    <s v="Drama"/>
    <n v="2"/>
    <n v="1"/>
    <b v="0"/>
    <n v="657"/>
    <n v="88"/>
    <x v="1"/>
    <s v="Debit Card"/>
    <x v="2"/>
    <n v="40"/>
    <n v="3.8"/>
    <b v="0"/>
    <s v="Active"/>
    <n v="130"/>
    <s v="Desktop"/>
    <s v="18-24"/>
    <s v="Morning"/>
    <s v="12"/>
    <s v="2024"/>
    <s v="13"/>
    <s v="13"/>
    <s v="13/12/2024"/>
    <d v="2025-05-16T00:00:00"/>
    <n v="154"/>
    <s v="3/"/>
    <s v="2023"/>
    <s v="4/"/>
    <s v="3"/>
    <s v="4"/>
    <x v="174"/>
  </r>
  <r>
    <x v="252"/>
    <s v="Jacob"/>
    <s v="1/4/2024"/>
    <s v="12/18/2024"/>
    <n v="11.99"/>
    <n v="54"/>
    <s v="Action"/>
    <n v="5"/>
    <n v="4"/>
    <b v="0"/>
    <n v="659"/>
    <n v="2"/>
    <x v="5"/>
    <s v="PayPal"/>
    <x v="2"/>
    <n v="82"/>
    <n v="4.3"/>
    <b v="1"/>
    <s v="Active"/>
    <n v="2557"/>
    <s v="Desktop"/>
    <s v="35-44"/>
    <s v="Morning"/>
    <s v="12"/>
    <s v="2024"/>
    <s v="18"/>
    <s v="18"/>
    <s v="18/12/2024"/>
    <d v="2025-05-16T00:00:00"/>
    <n v="149"/>
    <s v="1/"/>
    <s v="2024"/>
    <s v="4/"/>
    <s v="1"/>
    <s v="4"/>
    <x v="175"/>
  </r>
  <r>
    <x v="253"/>
    <s v="Eric"/>
    <s v="9/3/2023"/>
    <s v="11/27/2024"/>
    <n v="11.99"/>
    <n v="292"/>
    <s v="Romance"/>
    <n v="3"/>
    <n v="4"/>
    <b v="1"/>
    <n v="653"/>
    <n v="173"/>
    <x v="4"/>
    <s v="Debit Card"/>
    <x v="0"/>
    <n v="8"/>
    <n v="3.5"/>
    <b v="0"/>
    <s v="Active"/>
    <n v="3823"/>
    <s v="Desktop"/>
    <s v="45-54"/>
    <s v="Evening"/>
    <s v="11"/>
    <s v="2024"/>
    <s v="27"/>
    <s v="27"/>
    <s v="27/11/2024"/>
    <d v="2025-05-16T00:00:00"/>
    <n v="170"/>
    <s v="9/"/>
    <s v="2023"/>
    <s v="3/"/>
    <s v="9"/>
    <s v="3"/>
    <x v="176"/>
  </r>
  <r>
    <x v="254"/>
    <s v="Sara"/>
    <s v="9/23/2024"/>
    <s v="12/9/2024"/>
    <n v="15.99"/>
    <n v="23"/>
    <s v="Action"/>
    <n v="2"/>
    <n v="2"/>
    <b v="0"/>
    <n v="577"/>
    <n v="131"/>
    <x v="6"/>
    <s v="Credit Card"/>
    <x v="1"/>
    <n v="14"/>
    <n v="3.9"/>
    <b v="0"/>
    <s v="Active"/>
    <n v="4048"/>
    <s v="Laptop"/>
    <s v="25-34"/>
    <s v="Afternoon"/>
    <s v="12"/>
    <s v="2024"/>
    <s v="9/"/>
    <s v="9"/>
    <s v="09/12/2024"/>
    <d v="2025-05-16T00:00:00"/>
    <n v="158"/>
    <s v="9/"/>
    <s v="2024"/>
    <s v="23"/>
    <s v="9"/>
    <s v="23"/>
    <x v="177"/>
  </r>
  <r>
    <x v="255"/>
    <s v="Tammy"/>
    <s v="8/29/2023"/>
    <s v="11/26/2024"/>
    <n v="11.99"/>
    <n v="147"/>
    <s v="Horror"/>
    <n v="3"/>
    <n v="1"/>
    <b v="1"/>
    <n v="802"/>
    <n v="177"/>
    <x v="6"/>
    <s v="Credit Card"/>
    <x v="1"/>
    <n v="21"/>
    <n v="3.5"/>
    <b v="1"/>
    <s v="Active"/>
    <n v="3173"/>
    <s v="Smart TV"/>
    <s v="35-44"/>
    <s v="Morning"/>
    <s v="11"/>
    <s v="2024"/>
    <s v="26"/>
    <s v="26"/>
    <s v="26/11/2024"/>
    <d v="2025-05-16T00:00:00"/>
    <n v="171"/>
    <s v="8/"/>
    <s v="2023"/>
    <s v="29"/>
    <s v="8"/>
    <s v="29"/>
    <x v="178"/>
  </r>
  <r>
    <x v="256"/>
    <s v="Sandra"/>
    <s v="12/26/2023"/>
    <s v="12/12/2024"/>
    <n v="7.99"/>
    <n v="221"/>
    <s v="Action"/>
    <n v="2"/>
    <n v="4"/>
    <b v="0"/>
    <n v="702"/>
    <n v="130"/>
    <x v="1"/>
    <s v="PayPal"/>
    <x v="5"/>
    <n v="36"/>
    <n v="4.3"/>
    <b v="0"/>
    <s v="Active"/>
    <n v="3289"/>
    <s v="Laptop"/>
    <s v="25-34"/>
    <s v="Evening"/>
    <s v="12"/>
    <s v="2024"/>
    <s v="12"/>
    <s v="12"/>
    <s v="12/12/2024"/>
    <d v="2025-05-16T00:00:00"/>
    <n v="155"/>
    <s v="12"/>
    <s v="2023"/>
    <s v="/2"/>
    <s v="12"/>
    <s v="2"/>
    <x v="9"/>
  </r>
  <r>
    <x v="257"/>
    <s v="James"/>
    <s v="10/21/2024"/>
    <s v="11/27/2024"/>
    <n v="7.99"/>
    <n v="40"/>
    <s v="Documentary"/>
    <n v="2"/>
    <n v="1"/>
    <b v="1"/>
    <n v="92"/>
    <n v="184"/>
    <x v="2"/>
    <s v="Credit Card"/>
    <x v="2"/>
    <n v="66"/>
    <n v="4.0999999999999996"/>
    <b v="1"/>
    <s v="Active"/>
    <n v="4377"/>
    <s v="Smart TV"/>
    <s v="25-34"/>
    <s v="Afternoon"/>
    <s v="11"/>
    <s v="2024"/>
    <s v="27"/>
    <s v="27"/>
    <s v="27/11/2024"/>
    <d v="2025-05-16T00:00:00"/>
    <n v="170"/>
    <s v="10"/>
    <s v="2024"/>
    <s v="/2"/>
    <s v="10"/>
    <s v="2"/>
    <x v="71"/>
  </r>
  <r>
    <x v="258"/>
    <s v="David"/>
    <s v="12/31/2022"/>
    <s v="12/13/2024"/>
    <n v="11.99"/>
    <n v="365"/>
    <s v="Sci-Fi"/>
    <n v="1"/>
    <n v="5"/>
    <b v="1"/>
    <n v="582"/>
    <n v="162"/>
    <x v="4"/>
    <s v="Cryptocurrency"/>
    <x v="0"/>
    <n v="8"/>
    <n v="3.3"/>
    <b v="0"/>
    <s v="Active"/>
    <n v="995"/>
    <s v="Laptop"/>
    <s v="25-34"/>
    <s v="Evening"/>
    <s v="12"/>
    <s v="2024"/>
    <s v="13"/>
    <s v="13"/>
    <s v="13/12/2024"/>
    <d v="2025-05-16T00:00:00"/>
    <n v="154"/>
    <s v="12"/>
    <s v="2022"/>
    <s v="/3"/>
    <s v="12"/>
    <s v="3"/>
    <x v="52"/>
  </r>
  <r>
    <x v="259"/>
    <s v="Michael"/>
    <s v="4/25/2024"/>
    <s v="12/16/2024"/>
    <n v="11.99"/>
    <n v="360"/>
    <s v="Romance"/>
    <n v="1"/>
    <n v="2"/>
    <b v="1"/>
    <n v="161"/>
    <n v="93"/>
    <x v="3"/>
    <s v="Debit Card"/>
    <x v="3"/>
    <n v="30"/>
    <n v="3.3"/>
    <b v="1"/>
    <s v="Active"/>
    <n v="2299"/>
    <s v="Desktop"/>
    <s v="55+"/>
    <s v="Afternoon"/>
    <s v="12"/>
    <s v="2024"/>
    <s v="16"/>
    <s v="16"/>
    <s v="16/12/2024"/>
    <d v="2025-05-16T00:00:00"/>
    <n v="151"/>
    <s v="4/"/>
    <s v="2024"/>
    <s v="25"/>
    <s v="4"/>
    <s v="25"/>
    <x v="179"/>
  </r>
  <r>
    <x v="260"/>
    <s v="Kristin"/>
    <s v="4/24/2023"/>
    <s v="11/28/2024"/>
    <n v="7.99"/>
    <n v="127"/>
    <s v="Action"/>
    <n v="2"/>
    <n v="2"/>
    <b v="0"/>
    <n v="842"/>
    <n v="24"/>
    <x v="1"/>
    <s v="Cryptocurrency"/>
    <x v="3"/>
    <n v="72"/>
    <n v="3.2"/>
    <b v="1"/>
    <s v="Active"/>
    <n v="4644"/>
    <s v="Smartphone"/>
    <s v="25-34"/>
    <s v="Late Night"/>
    <s v="11"/>
    <s v="2024"/>
    <s v="28"/>
    <s v="28"/>
    <s v="28/11/2024"/>
    <d v="2025-05-16T00:00:00"/>
    <n v="169"/>
    <s v="4/"/>
    <s v="2023"/>
    <s v="24"/>
    <s v="4"/>
    <s v="24"/>
    <x v="180"/>
  </r>
  <r>
    <x v="261"/>
    <s v="Paul"/>
    <s v="11/23/2024"/>
    <s v="12/2/2024"/>
    <n v="15.99"/>
    <n v="30"/>
    <s v="Horror"/>
    <n v="3"/>
    <n v="2"/>
    <b v="1"/>
    <n v="609"/>
    <n v="6"/>
    <x v="1"/>
    <s v="PayPal"/>
    <x v="2"/>
    <n v="57"/>
    <n v="3"/>
    <b v="1"/>
    <s v="Active"/>
    <n v="746"/>
    <s v="Tablet"/>
    <s v="55+"/>
    <s v="Late Night"/>
    <s v="12"/>
    <s v="2024"/>
    <s v="2/"/>
    <s v="2"/>
    <s v="02/12/2024"/>
    <d v="2025-05-16T00:00:00"/>
    <n v="165"/>
    <s v="11"/>
    <s v="2024"/>
    <s v="/2"/>
    <s v="11"/>
    <s v="2"/>
    <x v="57"/>
  </r>
  <r>
    <x v="262"/>
    <s v="Amy"/>
    <s v="7/27/2023"/>
    <s v="11/24/2024"/>
    <n v="7.99"/>
    <n v="222"/>
    <s v="Drama"/>
    <n v="1"/>
    <n v="6"/>
    <b v="0"/>
    <n v="391"/>
    <n v="17"/>
    <x v="0"/>
    <s v="Cryptocurrency"/>
    <x v="0"/>
    <n v="21"/>
    <n v="3.4"/>
    <b v="1"/>
    <s v="Active"/>
    <n v="2835"/>
    <s v="Tablet"/>
    <s v="45-54"/>
    <s v="Evening"/>
    <s v="11"/>
    <s v="2024"/>
    <s v="24"/>
    <s v="24"/>
    <s v="24/11/2024"/>
    <d v="2025-05-16T00:00:00"/>
    <n v="173"/>
    <s v="7/"/>
    <s v="2023"/>
    <s v="27"/>
    <s v="7"/>
    <s v="27"/>
    <x v="49"/>
  </r>
  <r>
    <x v="263"/>
    <s v="Emily"/>
    <s v="11/11/2023"/>
    <s v="12/13/2024"/>
    <n v="11.99"/>
    <n v="168"/>
    <s v="Romance"/>
    <n v="1"/>
    <n v="2"/>
    <b v="0"/>
    <n v="247"/>
    <n v="172"/>
    <x v="6"/>
    <s v="Cryptocurrency"/>
    <x v="5"/>
    <n v="98"/>
    <n v="3.5"/>
    <b v="0"/>
    <s v="Active"/>
    <n v="3626"/>
    <s v="Smart TV"/>
    <s v="35-44"/>
    <s v="Evening"/>
    <s v="12"/>
    <s v="2024"/>
    <s v="13"/>
    <s v="13"/>
    <s v="13/12/2024"/>
    <d v="2025-05-16T00:00:00"/>
    <n v="154"/>
    <s v="11"/>
    <s v="2023"/>
    <s v="/1"/>
    <s v="11"/>
    <s v="1"/>
    <x v="22"/>
  </r>
  <r>
    <x v="264"/>
    <s v="Alicia"/>
    <s v="4/11/2024"/>
    <s v="11/26/2024"/>
    <n v="7.99"/>
    <n v="317"/>
    <s v="Comedy"/>
    <n v="5"/>
    <n v="1"/>
    <b v="0"/>
    <n v="559"/>
    <n v="113"/>
    <x v="3"/>
    <s v="Credit Card"/>
    <x v="4"/>
    <n v="92"/>
    <n v="4.5999999999999996"/>
    <b v="0"/>
    <s v="Active"/>
    <n v="1000"/>
    <s v="Laptop"/>
    <s v="55+"/>
    <s v="Evening"/>
    <s v="11"/>
    <s v="2024"/>
    <s v="26"/>
    <s v="26"/>
    <s v="26/11/2024"/>
    <d v="2025-05-16T00:00:00"/>
    <n v="171"/>
    <s v="4/"/>
    <s v="2024"/>
    <s v="11"/>
    <s v="4"/>
    <s v="11"/>
    <x v="43"/>
  </r>
  <r>
    <x v="265"/>
    <s v="Margaret"/>
    <s v="4/24/2023"/>
    <s v="11/20/2024"/>
    <n v="15.99"/>
    <n v="285"/>
    <s v="Documentary"/>
    <n v="1"/>
    <n v="3"/>
    <b v="0"/>
    <n v="706"/>
    <n v="22"/>
    <x v="2"/>
    <s v="PayPal"/>
    <x v="2"/>
    <n v="4"/>
    <n v="3.4"/>
    <b v="1"/>
    <s v="Active"/>
    <n v="368"/>
    <s v="Desktop"/>
    <s v="25-34"/>
    <s v="Late Night"/>
    <s v="11"/>
    <s v="2024"/>
    <s v="20"/>
    <s v="20"/>
    <s v="20/11/2024"/>
    <d v="2025-05-16T00:00:00"/>
    <n v="177"/>
    <s v="4/"/>
    <s v="2023"/>
    <s v="24"/>
    <s v="4"/>
    <s v="24"/>
    <x v="180"/>
  </r>
  <r>
    <x v="266"/>
    <s v="Linda"/>
    <s v="8/30/2023"/>
    <s v="11/28/2024"/>
    <n v="11.99"/>
    <n v="420"/>
    <s v="Comedy"/>
    <n v="1"/>
    <n v="2"/>
    <b v="0"/>
    <n v="1000"/>
    <n v="159"/>
    <x v="3"/>
    <s v="Cryptocurrency"/>
    <x v="1"/>
    <n v="22"/>
    <n v="4.8"/>
    <b v="0"/>
    <s v="Active"/>
    <n v="2229"/>
    <s v="Smart TV"/>
    <s v="25-34"/>
    <s v="Morning"/>
    <s v="11"/>
    <s v="2024"/>
    <s v="28"/>
    <s v="28"/>
    <s v="28/11/2024"/>
    <d v="2025-05-16T00:00:00"/>
    <n v="169"/>
    <s v="8/"/>
    <s v="2023"/>
    <s v="30"/>
    <s v="8"/>
    <s v="30"/>
    <x v="181"/>
  </r>
  <r>
    <x v="267"/>
    <s v="Sarah"/>
    <s v="6/11/2023"/>
    <s v="12/16/2024"/>
    <n v="15.99"/>
    <n v="100"/>
    <s v="Drama"/>
    <n v="5"/>
    <n v="1"/>
    <b v="1"/>
    <n v="586"/>
    <n v="32"/>
    <x v="6"/>
    <s v="Credit Card"/>
    <x v="0"/>
    <n v="100"/>
    <n v="3.6"/>
    <b v="1"/>
    <s v="Active"/>
    <n v="2643"/>
    <s v="Desktop"/>
    <s v="25-34"/>
    <s v="Afternoon"/>
    <s v="12"/>
    <s v="2024"/>
    <s v="16"/>
    <s v="16"/>
    <s v="16/12/2024"/>
    <d v="2025-05-16T00:00:00"/>
    <n v="151"/>
    <s v="6/"/>
    <s v="2023"/>
    <s v="11"/>
    <s v="6"/>
    <s v="11"/>
    <x v="148"/>
  </r>
  <r>
    <x v="268"/>
    <s v="Megan"/>
    <s v="6/3/2024"/>
    <s v="12/18/2024"/>
    <n v="11.99"/>
    <n v="426"/>
    <s v="Documentary"/>
    <n v="4"/>
    <n v="6"/>
    <b v="0"/>
    <n v="450"/>
    <n v="92"/>
    <x v="5"/>
    <s v="Debit Card"/>
    <x v="0"/>
    <n v="71"/>
    <n v="4.0999999999999996"/>
    <b v="0"/>
    <s v="Active"/>
    <n v="2647"/>
    <s v="Smartphone"/>
    <s v="25-34"/>
    <s v="Morning"/>
    <s v="12"/>
    <s v="2024"/>
    <s v="18"/>
    <s v="18"/>
    <s v="18/12/2024"/>
    <d v="2025-05-16T00:00:00"/>
    <n v="149"/>
    <s v="6/"/>
    <s v="2024"/>
    <s v="3/"/>
    <s v="6"/>
    <s v="3"/>
    <x v="182"/>
  </r>
  <r>
    <x v="269"/>
    <s v="Renee"/>
    <s v="1/29/2024"/>
    <s v="12/8/2024"/>
    <n v="7.99"/>
    <n v="263"/>
    <s v="Romance"/>
    <n v="1"/>
    <n v="4"/>
    <b v="1"/>
    <n v="468"/>
    <n v="95"/>
    <x v="3"/>
    <s v="Debit Card"/>
    <x v="4"/>
    <n v="87"/>
    <n v="3.5"/>
    <b v="0"/>
    <s v="Active"/>
    <n v="4497"/>
    <s v="Tablet"/>
    <s v="25-34"/>
    <s v="Evening"/>
    <s v="12"/>
    <s v="2024"/>
    <s v="8/"/>
    <s v="8"/>
    <s v="08/12/2024"/>
    <d v="2025-05-16T00:00:00"/>
    <n v="159"/>
    <s v="1/"/>
    <s v="2024"/>
    <s v="29"/>
    <s v="1"/>
    <s v="29"/>
    <x v="183"/>
  </r>
  <r>
    <x v="270"/>
    <s v="Wayne"/>
    <s v="8/20/2023"/>
    <s v="12/14/2024"/>
    <n v="11.99"/>
    <n v="162"/>
    <s v="Action"/>
    <n v="1"/>
    <n v="1"/>
    <b v="0"/>
    <n v="370"/>
    <n v="130"/>
    <x v="0"/>
    <s v="Debit Card"/>
    <x v="0"/>
    <n v="49"/>
    <n v="4.0999999999999996"/>
    <b v="1"/>
    <s v="Active"/>
    <n v="1121"/>
    <s v="Smart TV"/>
    <s v="45-54"/>
    <s v="Afternoon"/>
    <s v="12"/>
    <s v="2024"/>
    <s v="14"/>
    <s v="14"/>
    <s v="14/12/2024"/>
    <d v="2025-05-16T00:00:00"/>
    <n v="153"/>
    <s v="8/"/>
    <s v="2023"/>
    <s v="20"/>
    <s v="8"/>
    <s v="20"/>
    <x v="70"/>
  </r>
  <r>
    <x v="271"/>
    <s v="Lisa"/>
    <s v="11/24/2024"/>
    <s v="11/23/2024"/>
    <n v="15.99"/>
    <n v="19"/>
    <s v="Romance"/>
    <n v="3"/>
    <n v="2"/>
    <b v="1"/>
    <n v="781"/>
    <n v="179"/>
    <x v="1"/>
    <s v="Debit Card"/>
    <x v="1"/>
    <n v="8"/>
    <n v="4.3"/>
    <b v="0"/>
    <s v="Active"/>
    <n v="1525"/>
    <s v="Laptop"/>
    <s v="45-54"/>
    <s v="Evening"/>
    <s v="11"/>
    <s v="2024"/>
    <s v="23"/>
    <s v="23"/>
    <s v="23/11/2024"/>
    <d v="2025-05-16T00:00:00"/>
    <n v="174"/>
    <s v="11"/>
    <s v="2024"/>
    <s v="/2"/>
    <s v="11"/>
    <s v="2"/>
    <x v="57"/>
  </r>
  <r>
    <x v="272"/>
    <s v="Rhonda"/>
    <s v="9/5/2024"/>
    <s v="12/7/2024"/>
    <n v="11.99"/>
    <n v="358"/>
    <s v="Romance"/>
    <n v="5"/>
    <n v="4"/>
    <b v="1"/>
    <n v="829"/>
    <n v="62"/>
    <x v="5"/>
    <s v="PayPal"/>
    <x v="1"/>
    <n v="65"/>
    <n v="3.4"/>
    <b v="0"/>
    <s v="Active"/>
    <n v="3488"/>
    <s v="Smart TV"/>
    <s v="55+"/>
    <s v="Late Night"/>
    <s v="12"/>
    <s v="2024"/>
    <s v="7/"/>
    <s v="7"/>
    <s v="07/12/2024"/>
    <d v="2025-05-16T00:00:00"/>
    <n v="160"/>
    <s v="9/"/>
    <s v="2024"/>
    <s v="5/"/>
    <s v="9"/>
    <s v="5"/>
    <x v="184"/>
  </r>
  <r>
    <x v="273"/>
    <s v="Darrell"/>
    <s v="2/24/2023"/>
    <s v="12/15/2024"/>
    <n v="11.99"/>
    <n v="183"/>
    <s v="Drama"/>
    <n v="3"/>
    <n v="5"/>
    <b v="0"/>
    <n v="944"/>
    <n v="94"/>
    <x v="1"/>
    <s v="PayPal"/>
    <x v="4"/>
    <n v="72"/>
    <n v="4.7"/>
    <b v="0"/>
    <s v="Active"/>
    <n v="3009"/>
    <s v="Smart TV"/>
    <s v="45-54"/>
    <s v="Late Night"/>
    <s v="12"/>
    <s v="2024"/>
    <s v="15"/>
    <s v="15"/>
    <s v="15/12/2024"/>
    <d v="2025-05-16T00:00:00"/>
    <n v="152"/>
    <s v="2/"/>
    <s v="2023"/>
    <s v="24"/>
    <s v="2"/>
    <s v="24"/>
    <x v="185"/>
  </r>
  <r>
    <x v="274"/>
    <s v="Diana"/>
    <s v="1/3/2023"/>
    <s v="12/15/2024"/>
    <n v="15.99"/>
    <n v="63"/>
    <s v="Action"/>
    <n v="4"/>
    <n v="4"/>
    <b v="0"/>
    <n v="670"/>
    <n v="72"/>
    <x v="0"/>
    <s v="PayPal"/>
    <x v="3"/>
    <n v="27"/>
    <n v="4.8"/>
    <b v="0"/>
    <s v="Active"/>
    <n v="15"/>
    <s v="Smartphone"/>
    <s v="35-44"/>
    <s v="Evening"/>
    <s v="12"/>
    <s v="2024"/>
    <s v="15"/>
    <s v="15"/>
    <s v="15/12/2024"/>
    <d v="2025-05-16T00:00:00"/>
    <n v="152"/>
    <s v="1/"/>
    <s v="2023"/>
    <s v="3/"/>
    <s v="1"/>
    <s v="3"/>
    <x v="186"/>
  </r>
  <r>
    <x v="275"/>
    <s v="Matthew"/>
    <s v="3/9/2024"/>
    <s v="11/20/2024"/>
    <n v="11.99"/>
    <n v="446"/>
    <s v="Documentary"/>
    <n v="5"/>
    <n v="3"/>
    <b v="1"/>
    <n v="831"/>
    <n v="37"/>
    <x v="6"/>
    <s v="PayPal"/>
    <x v="4"/>
    <n v="54"/>
    <n v="3.3"/>
    <b v="1"/>
    <s v="Active"/>
    <n v="3007"/>
    <s v="Smart TV"/>
    <s v="45-54"/>
    <s v="Evening"/>
    <s v="11"/>
    <s v="2024"/>
    <s v="20"/>
    <s v="20"/>
    <s v="20/11/2024"/>
    <d v="2025-05-16T00:00:00"/>
    <n v="177"/>
    <s v="3/"/>
    <s v="2024"/>
    <s v="9/"/>
    <s v="3"/>
    <s v="9"/>
    <x v="187"/>
  </r>
  <r>
    <x v="276"/>
    <s v="Brittany"/>
    <s v="11/16/2024"/>
    <s v="11/27/2024"/>
    <n v="15.99"/>
    <n v="352"/>
    <s v="Sci-Fi"/>
    <n v="3"/>
    <n v="3"/>
    <b v="0"/>
    <n v="154"/>
    <n v="148"/>
    <x v="6"/>
    <s v="Debit Card"/>
    <x v="4"/>
    <n v="39"/>
    <n v="4.7"/>
    <b v="1"/>
    <s v="Active"/>
    <n v="4588"/>
    <s v="Laptop"/>
    <s v="35-44"/>
    <s v="Morning"/>
    <s v="11"/>
    <s v="2024"/>
    <s v="27"/>
    <s v="27"/>
    <s v="27/11/2024"/>
    <d v="2025-05-16T00:00:00"/>
    <n v="170"/>
    <s v="11"/>
    <s v="2024"/>
    <s v="/1"/>
    <s v="11"/>
    <s v="1"/>
    <x v="99"/>
  </r>
  <r>
    <x v="277"/>
    <s v="David"/>
    <s v="10/3/2024"/>
    <s v="12/13/2024"/>
    <n v="7.99"/>
    <n v="209"/>
    <s v="Sci-Fi"/>
    <n v="2"/>
    <n v="6"/>
    <b v="0"/>
    <n v="707"/>
    <n v="162"/>
    <x v="0"/>
    <s v="Debit Card"/>
    <x v="1"/>
    <n v="95"/>
    <n v="3.5"/>
    <b v="1"/>
    <s v="Active"/>
    <n v="73"/>
    <s v="Smartphone"/>
    <s v="55+"/>
    <s v="Late Night"/>
    <s v="12"/>
    <s v="2024"/>
    <s v="13"/>
    <s v="13"/>
    <s v="13/12/2024"/>
    <d v="2025-05-16T00:00:00"/>
    <n v="154"/>
    <s v="10"/>
    <s v="2024"/>
    <s v="/3"/>
    <s v="10"/>
    <s v="3"/>
    <x v="34"/>
  </r>
  <r>
    <x v="278"/>
    <s v="Stephanie"/>
    <s v="12/21/2022"/>
    <s v="12/11/2024"/>
    <n v="7.99"/>
    <n v="311"/>
    <s v="Horror"/>
    <n v="5"/>
    <n v="6"/>
    <b v="0"/>
    <n v="587"/>
    <n v="140"/>
    <x v="3"/>
    <s v="PayPal"/>
    <x v="2"/>
    <n v="43"/>
    <n v="3.6"/>
    <b v="1"/>
    <s v="Active"/>
    <n v="4635"/>
    <s v="Smartphone"/>
    <s v="18-24"/>
    <s v="Afternoon"/>
    <s v="12"/>
    <s v="2024"/>
    <s v="11"/>
    <s v="11"/>
    <s v="11/12/2024"/>
    <d v="2025-05-16T00:00:00"/>
    <n v="156"/>
    <s v="12"/>
    <s v="2022"/>
    <s v="/2"/>
    <s v="12"/>
    <s v="2"/>
    <x v="50"/>
  </r>
  <r>
    <x v="279"/>
    <s v="Christina"/>
    <s v="6/26/2023"/>
    <s v="12/6/2024"/>
    <n v="11.99"/>
    <n v="293"/>
    <s v="Sci-Fi"/>
    <n v="3"/>
    <n v="6"/>
    <b v="1"/>
    <n v="158"/>
    <n v="119"/>
    <x v="3"/>
    <s v="Credit Card"/>
    <x v="3"/>
    <n v="60"/>
    <n v="3.7"/>
    <b v="0"/>
    <s v="Active"/>
    <n v="1882"/>
    <s v="Tablet"/>
    <s v="45-54"/>
    <s v="Late Night"/>
    <s v="12"/>
    <s v="2024"/>
    <s v="6/"/>
    <s v="6"/>
    <s v="06/12/2024"/>
    <d v="2025-05-16T00:00:00"/>
    <n v="161"/>
    <s v="6/"/>
    <s v="2023"/>
    <s v="26"/>
    <s v="6"/>
    <s v="26"/>
    <x v="188"/>
  </r>
  <r>
    <x v="280"/>
    <s v="Darlene"/>
    <s v="6/2/2024"/>
    <s v="12/10/2024"/>
    <n v="15.99"/>
    <n v="119"/>
    <s v="Romance"/>
    <n v="4"/>
    <n v="2"/>
    <b v="0"/>
    <n v="936"/>
    <n v="188"/>
    <x v="0"/>
    <s v="Cryptocurrency"/>
    <x v="2"/>
    <n v="59"/>
    <n v="4.0999999999999996"/>
    <b v="1"/>
    <s v="Active"/>
    <n v="1690"/>
    <s v="Desktop"/>
    <s v="25-34"/>
    <s v="Afternoon"/>
    <s v="12"/>
    <s v="2024"/>
    <s v="10"/>
    <s v="10"/>
    <s v="10/12/2024"/>
    <d v="2025-05-16T00:00:00"/>
    <n v="157"/>
    <s v="6/"/>
    <s v="2024"/>
    <s v="2/"/>
    <s v="6"/>
    <s v="2"/>
    <x v="189"/>
  </r>
  <r>
    <x v="281"/>
    <s v="Michael"/>
    <s v="1/18/2023"/>
    <s v="12/5/2024"/>
    <n v="15.99"/>
    <n v="329"/>
    <s v="Sci-Fi"/>
    <n v="2"/>
    <n v="1"/>
    <b v="0"/>
    <n v="670"/>
    <n v="94"/>
    <x v="2"/>
    <s v="PayPal"/>
    <x v="0"/>
    <n v="61"/>
    <n v="3"/>
    <b v="0"/>
    <s v="Active"/>
    <n v="2572"/>
    <s v="Laptop"/>
    <s v="35-44"/>
    <s v="Morning"/>
    <s v="12"/>
    <s v="2024"/>
    <s v="5/"/>
    <s v="5"/>
    <s v="05/12/2024"/>
    <d v="2025-05-16T00:00:00"/>
    <n v="162"/>
    <s v="1/"/>
    <s v="2023"/>
    <s v="18"/>
    <s v="1"/>
    <s v="18"/>
    <x v="190"/>
  </r>
  <r>
    <x v="282"/>
    <s v="Janet"/>
    <s v="10/15/2023"/>
    <s v="11/24/2024"/>
    <n v="15.99"/>
    <n v="141"/>
    <s v="Horror"/>
    <n v="5"/>
    <n v="5"/>
    <b v="1"/>
    <n v="636"/>
    <n v="186"/>
    <x v="2"/>
    <s v="Credit Card"/>
    <x v="2"/>
    <n v="95"/>
    <n v="3.6"/>
    <b v="0"/>
    <s v="Active"/>
    <n v="3865"/>
    <s v="Laptop"/>
    <s v="18-24"/>
    <s v="Late Night"/>
    <s v="11"/>
    <s v="2024"/>
    <s v="24"/>
    <s v="24"/>
    <s v="24/11/2024"/>
    <d v="2025-05-16T00:00:00"/>
    <n v="173"/>
    <s v="10"/>
    <s v="2023"/>
    <s v="/1"/>
    <s v="10"/>
    <s v="1"/>
    <x v="55"/>
  </r>
  <r>
    <x v="283"/>
    <s v="Ethan"/>
    <s v="2/9/2023"/>
    <s v="11/24/2024"/>
    <n v="11.99"/>
    <n v="15"/>
    <s v="Documentary"/>
    <n v="1"/>
    <n v="3"/>
    <b v="1"/>
    <n v="700"/>
    <n v="64"/>
    <x v="4"/>
    <s v="Cryptocurrency"/>
    <x v="3"/>
    <n v="35"/>
    <n v="4.7"/>
    <b v="0"/>
    <s v="Active"/>
    <n v="380"/>
    <s v="Laptop"/>
    <s v="25-34"/>
    <s v="Late Night"/>
    <s v="11"/>
    <s v="2024"/>
    <s v="24"/>
    <s v="24"/>
    <s v="24/11/2024"/>
    <d v="2025-05-16T00:00:00"/>
    <n v="173"/>
    <s v="2/"/>
    <s v="2023"/>
    <s v="9/"/>
    <s v="2"/>
    <s v="9"/>
    <x v="191"/>
  </r>
  <r>
    <x v="284"/>
    <s v="Jesse"/>
    <s v="11/17/2024"/>
    <s v="11/30/2024"/>
    <n v="11.99"/>
    <n v="30"/>
    <s v="Comedy"/>
    <n v="5"/>
    <n v="4"/>
    <b v="1"/>
    <n v="310"/>
    <n v="162"/>
    <x v="4"/>
    <s v="Debit Card"/>
    <x v="1"/>
    <n v="30"/>
    <n v="3.1"/>
    <b v="1"/>
    <s v="Active"/>
    <n v="3566"/>
    <s v="Smart TV"/>
    <s v="25-34"/>
    <s v="Evening"/>
    <s v="11"/>
    <s v="2024"/>
    <s v="30"/>
    <s v="30"/>
    <s v="30/11/2024"/>
    <d v="2025-05-16T00:00:00"/>
    <n v="167"/>
    <s v="11"/>
    <s v="2024"/>
    <s v="/1"/>
    <s v="11"/>
    <s v="1"/>
    <x v="99"/>
  </r>
  <r>
    <x v="285"/>
    <s v="Phyllis"/>
    <s v="6/21/2024"/>
    <s v="11/29/2024"/>
    <n v="11.99"/>
    <n v="145"/>
    <s v="Horror"/>
    <n v="2"/>
    <n v="4"/>
    <b v="0"/>
    <n v="237"/>
    <n v="32"/>
    <x v="4"/>
    <s v="Cryptocurrency"/>
    <x v="5"/>
    <n v="39"/>
    <n v="4.8"/>
    <b v="0"/>
    <s v="Active"/>
    <n v="1835"/>
    <s v="Desktop"/>
    <s v="45-54"/>
    <s v="Morning"/>
    <s v="11"/>
    <s v="2024"/>
    <s v="29"/>
    <s v="29"/>
    <s v="29/11/2024"/>
    <d v="2025-05-16T00:00:00"/>
    <n v="168"/>
    <s v="6/"/>
    <s v="2024"/>
    <s v="21"/>
    <s v="6"/>
    <s v="21"/>
    <x v="192"/>
  </r>
  <r>
    <x v="286"/>
    <s v="Joel"/>
    <s v="9/24/2024"/>
    <s v="12/13/2024"/>
    <n v="15.99"/>
    <n v="250"/>
    <s v="Documentary"/>
    <n v="4"/>
    <n v="3"/>
    <b v="0"/>
    <n v="774"/>
    <n v="88"/>
    <x v="4"/>
    <s v="Debit Card"/>
    <x v="2"/>
    <n v="64"/>
    <n v="3.3"/>
    <b v="0"/>
    <s v="Active"/>
    <n v="1882"/>
    <s v="Desktop"/>
    <s v="18-24"/>
    <s v="Morning"/>
    <s v="12"/>
    <s v="2024"/>
    <s v="13"/>
    <s v="13"/>
    <s v="13/12/2024"/>
    <d v="2025-05-16T00:00:00"/>
    <n v="154"/>
    <s v="9/"/>
    <s v="2024"/>
    <s v="24"/>
    <s v="9"/>
    <s v="24"/>
    <x v="193"/>
  </r>
  <r>
    <x v="287"/>
    <s v="Cynthia"/>
    <s v="1/5/2023"/>
    <s v="11/22/2024"/>
    <n v="15.99"/>
    <n v="243"/>
    <s v="Horror"/>
    <n v="2"/>
    <n v="6"/>
    <b v="1"/>
    <n v="532"/>
    <n v="110"/>
    <x v="5"/>
    <s v="PayPal"/>
    <x v="3"/>
    <n v="73"/>
    <n v="4.7"/>
    <b v="0"/>
    <s v="Active"/>
    <n v="525"/>
    <s v="Smartphone"/>
    <s v="45-54"/>
    <s v="Afternoon"/>
    <s v="11"/>
    <s v="2024"/>
    <s v="22"/>
    <s v="22"/>
    <s v="22/11/2024"/>
    <d v="2025-05-16T00:00:00"/>
    <n v="175"/>
    <s v="1/"/>
    <s v="2023"/>
    <s v="5/"/>
    <s v="1"/>
    <s v="5"/>
    <x v="194"/>
  </r>
  <r>
    <x v="288"/>
    <s v="Craig"/>
    <s v="7/26/2023"/>
    <s v="11/21/2024"/>
    <n v="11.99"/>
    <n v="392"/>
    <s v="Horror"/>
    <n v="4"/>
    <n v="1"/>
    <b v="1"/>
    <n v="813"/>
    <n v="2"/>
    <x v="2"/>
    <s v="Cryptocurrency"/>
    <x v="4"/>
    <n v="57"/>
    <n v="3"/>
    <b v="1"/>
    <s v="Active"/>
    <n v="1025"/>
    <s v="Desktop"/>
    <s v="18-24"/>
    <s v="Afternoon"/>
    <s v="11"/>
    <s v="2024"/>
    <s v="21"/>
    <s v="21"/>
    <s v="21/11/2024"/>
    <d v="2025-05-16T00:00:00"/>
    <n v="176"/>
    <s v="7/"/>
    <s v="2023"/>
    <s v="26"/>
    <s v="7"/>
    <s v="26"/>
    <x v="195"/>
  </r>
  <r>
    <x v="289"/>
    <s v="Eric"/>
    <s v="5/29/2023"/>
    <s v="12/11/2024"/>
    <n v="11.99"/>
    <n v="389"/>
    <s v="Drama"/>
    <n v="5"/>
    <n v="4"/>
    <b v="0"/>
    <n v="727"/>
    <n v="26"/>
    <x v="5"/>
    <s v="PayPal"/>
    <x v="4"/>
    <n v="67"/>
    <n v="3.4"/>
    <b v="0"/>
    <s v="Active"/>
    <n v="2508"/>
    <s v="Smartphone"/>
    <s v="45-54"/>
    <s v="Afternoon"/>
    <s v="12"/>
    <s v="2024"/>
    <s v="11"/>
    <s v="11"/>
    <s v="11/12/2024"/>
    <d v="2025-05-16T00:00:00"/>
    <n v="156"/>
    <s v="5/"/>
    <s v="2023"/>
    <s v="29"/>
    <s v="5"/>
    <s v="29"/>
    <x v="196"/>
  </r>
  <r>
    <x v="290"/>
    <s v="Jessica"/>
    <s v="10/23/2023"/>
    <s v="11/27/2024"/>
    <n v="7.99"/>
    <n v="414"/>
    <s v="Horror"/>
    <n v="4"/>
    <n v="6"/>
    <b v="1"/>
    <n v="271"/>
    <n v="51"/>
    <x v="3"/>
    <s v="PayPal"/>
    <x v="1"/>
    <n v="8"/>
    <n v="4.3"/>
    <b v="0"/>
    <s v="Active"/>
    <n v="1546"/>
    <s v="Desktop"/>
    <s v="25-34"/>
    <s v="Evening"/>
    <s v="11"/>
    <s v="2024"/>
    <s v="27"/>
    <s v="27"/>
    <s v="27/11/2024"/>
    <d v="2025-05-16T00:00:00"/>
    <n v="170"/>
    <s v="10"/>
    <s v="2023"/>
    <s v="/2"/>
    <s v="10"/>
    <s v="2"/>
    <x v="68"/>
  </r>
  <r>
    <x v="291"/>
    <s v="Jordan"/>
    <s v="6/11/2023"/>
    <s v="12/12/2024"/>
    <n v="15.99"/>
    <n v="415"/>
    <s v="Documentary"/>
    <n v="2"/>
    <n v="1"/>
    <b v="0"/>
    <n v="958"/>
    <n v="192"/>
    <x v="0"/>
    <s v="Credit Card"/>
    <x v="1"/>
    <n v="22"/>
    <n v="4.8"/>
    <b v="1"/>
    <s v="Active"/>
    <n v="1955"/>
    <s v="Tablet"/>
    <s v="35-44"/>
    <s v="Afternoon"/>
    <s v="12"/>
    <s v="2024"/>
    <s v="12"/>
    <s v="12"/>
    <s v="12/12/2024"/>
    <d v="2025-05-16T00:00:00"/>
    <n v="155"/>
    <s v="6/"/>
    <s v="2023"/>
    <s v="11"/>
    <s v="6"/>
    <s v="11"/>
    <x v="148"/>
  </r>
  <r>
    <x v="292"/>
    <s v="Scott"/>
    <s v="11/12/2023"/>
    <s v="12/14/2024"/>
    <n v="11.99"/>
    <n v="494"/>
    <s v="Horror"/>
    <n v="5"/>
    <n v="6"/>
    <b v="1"/>
    <n v="202"/>
    <n v="163"/>
    <x v="2"/>
    <s v="Debit Card"/>
    <x v="3"/>
    <n v="61"/>
    <n v="4"/>
    <b v="1"/>
    <s v="Active"/>
    <n v="4889"/>
    <s v="Tablet"/>
    <s v="35-44"/>
    <s v="Morning"/>
    <s v="12"/>
    <s v="2024"/>
    <s v="14"/>
    <s v="14"/>
    <s v="14/12/2024"/>
    <d v="2025-05-16T00:00:00"/>
    <n v="153"/>
    <s v="11"/>
    <s v="2023"/>
    <s v="/1"/>
    <s v="11"/>
    <s v="1"/>
    <x v="22"/>
  </r>
  <r>
    <x v="293"/>
    <s v="Christopher"/>
    <s v="4/22/2023"/>
    <s v="11/20/2024"/>
    <n v="7.99"/>
    <n v="109"/>
    <s v="Drama"/>
    <n v="4"/>
    <n v="4"/>
    <b v="1"/>
    <n v="899"/>
    <n v="11"/>
    <x v="2"/>
    <s v="Credit Card"/>
    <x v="1"/>
    <n v="63"/>
    <n v="4.3"/>
    <b v="0"/>
    <s v="Active"/>
    <n v="1185"/>
    <s v="Laptop"/>
    <s v="18-24"/>
    <s v="Late Night"/>
    <s v="11"/>
    <s v="2024"/>
    <s v="20"/>
    <s v="20"/>
    <s v="20/11/2024"/>
    <d v="2025-05-16T00:00:00"/>
    <n v="177"/>
    <s v="4/"/>
    <s v="2023"/>
    <s v="22"/>
    <s v="4"/>
    <s v="22"/>
    <x v="197"/>
  </r>
  <r>
    <x v="294"/>
    <s v="Victoria"/>
    <s v="12/18/2023"/>
    <s v="12/7/2024"/>
    <n v="7.99"/>
    <n v="200"/>
    <s v="Romance"/>
    <n v="1"/>
    <n v="2"/>
    <b v="0"/>
    <n v="465"/>
    <n v="35"/>
    <x v="3"/>
    <s v="Cryptocurrency"/>
    <x v="2"/>
    <n v="29"/>
    <n v="4.7"/>
    <b v="1"/>
    <s v="Active"/>
    <n v="3040"/>
    <s v="Desktop"/>
    <s v="55+"/>
    <s v="Evening"/>
    <s v="12"/>
    <s v="2024"/>
    <s v="7/"/>
    <s v="7"/>
    <s v="07/12/2024"/>
    <d v="2025-05-16T00:00:00"/>
    <n v="160"/>
    <s v="12"/>
    <s v="2023"/>
    <s v="/1"/>
    <s v="12"/>
    <s v="1"/>
    <x v="54"/>
  </r>
  <r>
    <x v="295"/>
    <s v="Mary"/>
    <s v="2/23/2024"/>
    <s v="12/4/2024"/>
    <n v="11.99"/>
    <n v="134"/>
    <s v="Sci-Fi"/>
    <n v="4"/>
    <n v="1"/>
    <b v="1"/>
    <n v="459"/>
    <n v="105"/>
    <x v="2"/>
    <s v="Cryptocurrency"/>
    <x v="1"/>
    <n v="3"/>
    <n v="3.7"/>
    <b v="1"/>
    <s v="Active"/>
    <n v="4729"/>
    <s v="Smartphone"/>
    <s v="45-54"/>
    <s v="Afternoon"/>
    <s v="12"/>
    <s v="2024"/>
    <s v="4/"/>
    <s v="4"/>
    <s v="04/12/2024"/>
    <d v="2025-05-16T00:00:00"/>
    <n v="163"/>
    <s v="2/"/>
    <s v="2024"/>
    <s v="23"/>
    <s v="2"/>
    <s v="23"/>
    <x v="132"/>
  </r>
  <r>
    <x v="296"/>
    <s v="Jacob"/>
    <s v="2/21/2023"/>
    <s v="11/30/2024"/>
    <n v="11.99"/>
    <n v="250"/>
    <s v="Documentary"/>
    <n v="5"/>
    <n v="2"/>
    <b v="0"/>
    <n v="611"/>
    <n v="170"/>
    <x v="2"/>
    <s v="Credit Card"/>
    <x v="4"/>
    <n v="71"/>
    <n v="3.9"/>
    <b v="0"/>
    <s v="Active"/>
    <n v="4193"/>
    <s v="Smartphone"/>
    <s v="25-34"/>
    <s v="Evening"/>
    <s v="11"/>
    <s v="2024"/>
    <s v="30"/>
    <s v="30"/>
    <s v="30/11/2024"/>
    <d v="2025-05-16T00:00:00"/>
    <n v="167"/>
    <s v="2/"/>
    <s v="2023"/>
    <s v="21"/>
    <s v="2"/>
    <s v="21"/>
    <x v="198"/>
  </r>
  <r>
    <x v="297"/>
    <s v="Ann"/>
    <s v="10/28/2024"/>
    <s v="12/9/2024"/>
    <n v="7.99"/>
    <n v="305"/>
    <s v="Drama"/>
    <n v="2"/>
    <n v="3"/>
    <b v="1"/>
    <n v="49"/>
    <n v="146"/>
    <x v="0"/>
    <s v="Debit Card"/>
    <x v="2"/>
    <n v="48"/>
    <n v="4.5999999999999996"/>
    <b v="0"/>
    <s v="Active"/>
    <n v="4626"/>
    <s v="Smart TV"/>
    <s v="55+"/>
    <s v="Morning"/>
    <s v="12"/>
    <s v="2024"/>
    <s v="9/"/>
    <s v="9"/>
    <s v="09/12/2024"/>
    <d v="2025-05-16T00:00:00"/>
    <n v="158"/>
    <s v="10"/>
    <s v="2024"/>
    <s v="/2"/>
    <s v="10"/>
    <s v="2"/>
    <x v="71"/>
  </r>
  <r>
    <x v="298"/>
    <s v="Rachel"/>
    <s v="5/10/2024"/>
    <s v="11/28/2024"/>
    <n v="15.99"/>
    <n v="256"/>
    <s v="Comedy"/>
    <n v="5"/>
    <n v="3"/>
    <b v="0"/>
    <n v="929"/>
    <n v="89"/>
    <x v="1"/>
    <s v="PayPal"/>
    <x v="3"/>
    <n v="89"/>
    <n v="3.3"/>
    <b v="0"/>
    <s v="Active"/>
    <n v="60"/>
    <s v="Smartphone"/>
    <s v="55+"/>
    <s v="Morning"/>
    <s v="11"/>
    <s v="2024"/>
    <s v="28"/>
    <s v="28"/>
    <s v="28/11/2024"/>
    <d v="2025-05-16T00:00:00"/>
    <n v="169"/>
    <s v="5/"/>
    <s v="2024"/>
    <s v="10"/>
    <s v="5"/>
    <s v="10"/>
    <x v="199"/>
  </r>
  <r>
    <x v="299"/>
    <s v="Justin"/>
    <s v="9/12/2024"/>
    <s v="11/19/2024"/>
    <n v="11.99"/>
    <n v="214"/>
    <s v="Documentary"/>
    <n v="1"/>
    <n v="3"/>
    <b v="0"/>
    <n v="39"/>
    <n v="89"/>
    <x v="1"/>
    <s v="Debit Card"/>
    <x v="0"/>
    <n v="37"/>
    <n v="3.5"/>
    <b v="1"/>
    <s v="Active"/>
    <n v="2597"/>
    <s v="Tablet"/>
    <s v="45-54"/>
    <s v="Morning"/>
    <s v="11"/>
    <s v="2024"/>
    <s v="19"/>
    <s v="19"/>
    <s v="19/11/2024"/>
    <d v="2025-05-16T00:00:00"/>
    <n v="178"/>
    <s v="9/"/>
    <s v="2024"/>
    <s v="12"/>
    <s v="9"/>
    <s v="12"/>
    <x v="164"/>
  </r>
  <r>
    <x v="300"/>
    <s v="Tina"/>
    <s v="8/5/2023"/>
    <s v="12/1/2024"/>
    <n v="11.99"/>
    <n v="272"/>
    <s v="Romance"/>
    <n v="1"/>
    <n v="2"/>
    <b v="0"/>
    <n v="520"/>
    <n v="170"/>
    <x v="5"/>
    <s v="PayPal"/>
    <x v="1"/>
    <n v="100"/>
    <n v="5"/>
    <b v="0"/>
    <s v="Active"/>
    <n v="260"/>
    <s v="Tablet"/>
    <s v="55+"/>
    <s v="Morning"/>
    <s v="12"/>
    <s v="2024"/>
    <s v="1/"/>
    <s v="1"/>
    <s v="01/12/2024"/>
    <d v="2025-05-16T00:00:00"/>
    <n v="166"/>
    <s v="8/"/>
    <s v="2023"/>
    <s v="5/"/>
    <s v="8"/>
    <s v="5"/>
    <x v="200"/>
  </r>
  <r>
    <x v="301"/>
    <s v="Vincent"/>
    <s v="7/28/2024"/>
    <s v="11/29/2024"/>
    <n v="15.99"/>
    <n v="144"/>
    <s v="Drama"/>
    <n v="3"/>
    <n v="4"/>
    <b v="0"/>
    <n v="501"/>
    <n v="64"/>
    <x v="1"/>
    <s v="Debit Card"/>
    <x v="4"/>
    <n v="98"/>
    <n v="3.3"/>
    <b v="0"/>
    <s v="Active"/>
    <n v="1544"/>
    <s v="Tablet"/>
    <s v="35-44"/>
    <s v="Late Night"/>
    <s v="11"/>
    <s v="2024"/>
    <s v="29"/>
    <s v="29"/>
    <s v="29/11/2024"/>
    <d v="2025-05-16T00:00:00"/>
    <n v="168"/>
    <s v="7/"/>
    <s v="2024"/>
    <s v="28"/>
    <s v="7"/>
    <s v="28"/>
    <x v="201"/>
  </r>
  <r>
    <x v="302"/>
    <s v="Tina"/>
    <s v="9/6/2023"/>
    <s v="12/6/2024"/>
    <n v="7.99"/>
    <n v="381"/>
    <s v="Drama"/>
    <n v="5"/>
    <n v="6"/>
    <b v="0"/>
    <n v="593"/>
    <n v="46"/>
    <x v="4"/>
    <s v="Debit Card"/>
    <x v="4"/>
    <n v="10"/>
    <n v="4.5999999999999996"/>
    <b v="1"/>
    <s v="Active"/>
    <n v="4528"/>
    <s v="Tablet"/>
    <s v="55+"/>
    <s v="Evening"/>
    <s v="12"/>
    <s v="2024"/>
    <s v="6/"/>
    <s v="6"/>
    <s v="06/12/2024"/>
    <d v="2025-05-16T00:00:00"/>
    <n v="161"/>
    <s v="9/"/>
    <s v="2023"/>
    <s v="6/"/>
    <s v="9"/>
    <s v="6"/>
    <x v="64"/>
  </r>
  <r>
    <x v="303"/>
    <s v="Leah"/>
    <s v="1/18/2023"/>
    <s v="11/20/2024"/>
    <n v="11.99"/>
    <n v="292"/>
    <s v="Drama"/>
    <n v="4"/>
    <n v="2"/>
    <b v="1"/>
    <n v="109"/>
    <n v="68"/>
    <x v="5"/>
    <s v="Credit Card"/>
    <x v="4"/>
    <n v="95"/>
    <n v="4.3"/>
    <b v="0"/>
    <s v="Active"/>
    <n v="1127"/>
    <s v="Laptop"/>
    <s v="55+"/>
    <s v="Evening"/>
    <s v="11"/>
    <s v="2024"/>
    <s v="20"/>
    <s v="20"/>
    <s v="20/11/2024"/>
    <d v="2025-05-16T00:00:00"/>
    <n v="177"/>
    <s v="1/"/>
    <s v="2023"/>
    <s v="18"/>
    <s v="1"/>
    <s v="18"/>
    <x v="190"/>
  </r>
  <r>
    <x v="304"/>
    <s v="Richard"/>
    <s v="3/28/2023"/>
    <s v="12/15/2024"/>
    <n v="11.99"/>
    <n v="358"/>
    <s v="Romance"/>
    <n v="4"/>
    <n v="3"/>
    <b v="0"/>
    <n v="472"/>
    <n v="65"/>
    <x v="3"/>
    <s v="Debit Card"/>
    <x v="3"/>
    <n v="92"/>
    <n v="4"/>
    <b v="0"/>
    <s v="Active"/>
    <n v="4542"/>
    <s v="Smartphone"/>
    <s v="45-54"/>
    <s v="Evening"/>
    <s v="12"/>
    <s v="2024"/>
    <s v="15"/>
    <s v="15"/>
    <s v="15/12/2024"/>
    <d v="2025-05-16T00:00:00"/>
    <n v="152"/>
    <s v="3/"/>
    <s v="2023"/>
    <s v="28"/>
    <s v="3"/>
    <s v="28"/>
    <x v="10"/>
  </r>
  <r>
    <x v="305"/>
    <s v="Cindy"/>
    <s v="7/10/2024"/>
    <s v="12/3/2024"/>
    <n v="15.99"/>
    <n v="426"/>
    <s v="Sci-Fi"/>
    <n v="1"/>
    <n v="6"/>
    <b v="1"/>
    <n v="229"/>
    <n v="120"/>
    <x v="0"/>
    <s v="PayPal"/>
    <x v="5"/>
    <n v="38"/>
    <n v="3.3"/>
    <b v="1"/>
    <s v="Active"/>
    <n v="1436"/>
    <s v="Smartphone"/>
    <s v="55+"/>
    <s v="Morning"/>
    <s v="12"/>
    <s v="2024"/>
    <s v="3/"/>
    <s v="3"/>
    <s v="03/12/2024"/>
    <d v="2025-05-16T00:00:00"/>
    <n v="164"/>
    <s v="7/"/>
    <s v="2024"/>
    <s v="10"/>
    <s v="7"/>
    <s v="10"/>
    <x v="202"/>
  </r>
  <r>
    <x v="306"/>
    <s v="Gary"/>
    <s v="9/22/2023"/>
    <s v="11/24/2024"/>
    <n v="11.99"/>
    <n v="474"/>
    <s v="Comedy"/>
    <n v="5"/>
    <n v="1"/>
    <b v="0"/>
    <n v="487"/>
    <n v="107"/>
    <x v="4"/>
    <s v="Debit Card"/>
    <x v="1"/>
    <n v="66"/>
    <n v="4"/>
    <b v="0"/>
    <s v="Active"/>
    <n v="4438"/>
    <s v="Desktop"/>
    <s v="45-54"/>
    <s v="Late Night"/>
    <s v="11"/>
    <s v="2024"/>
    <s v="24"/>
    <s v="24"/>
    <s v="24/11/2024"/>
    <d v="2025-05-16T00:00:00"/>
    <n v="173"/>
    <s v="9/"/>
    <s v="2023"/>
    <s v="22"/>
    <s v="9"/>
    <s v="22"/>
    <x v="23"/>
  </r>
  <r>
    <x v="307"/>
    <s v="Emily"/>
    <s v="7/28/2023"/>
    <s v="12/12/2024"/>
    <n v="7.99"/>
    <n v="286"/>
    <s v="Documentary"/>
    <n v="2"/>
    <n v="5"/>
    <b v="1"/>
    <n v="543"/>
    <n v="16"/>
    <x v="0"/>
    <s v="Credit Card"/>
    <x v="2"/>
    <n v="8"/>
    <n v="3.7"/>
    <b v="1"/>
    <s v="Active"/>
    <n v="3130"/>
    <s v="Smartphone"/>
    <s v="35-44"/>
    <s v="Afternoon"/>
    <s v="12"/>
    <s v="2024"/>
    <s v="12"/>
    <s v="12"/>
    <s v="12/12/2024"/>
    <d v="2025-05-16T00:00:00"/>
    <n v="155"/>
    <s v="7/"/>
    <s v="2023"/>
    <s v="28"/>
    <s v="7"/>
    <s v="28"/>
    <x v="203"/>
  </r>
  <r>
    <x v="308"/>
    <s v="Lindsey"/>
    <s v="10/10/2024"/>
    <s v="12/6/2024"/>
    <n v="15.99"/>
    <n v="498"/>
    <s v="Drama"/>
    <n v="5"/>
    <n v="6"/>
    <b v="0"/>
    <n v="105"/>
    <n v="35"/>
    <x v="3"/>
    <s v="Debit Card"/>
    <x v="4"/>
    <n v="6"/>
    <n v="3.9"/>
    <b v="1"/>
    <s v="Active"/>
    <n v="3379"/>
    <s v="Desktop"/>
    <s v="25-34"/>
    <s v="Late Night"/>
    <s v="12"/>
    <s v="2024"/>
    <s v="6/"/>
    <s v="6"/>
    <s v="06/12/2024"/>
    <d v="2025-05-16T00:00:00"/>
    <n v="161"/>
    <s v="10"/>
    <s v="2024"/>
    <s v="/1"/>
    <s v="10"/>
    <s v="1"/>
    <x v="36"/>
  </r>
  <r>
    <x v="309"/>
    <s v="Brandon"/>
    <s v="6/21/2024"/>
    <s v="12/15/2024"/>
    <n v="11.99"/>
    <n v="32"/>
    <s v="Drama"/>
    <n v="2"/>
    <n v="4"/>
    <b v="0"/>
    <n v="334"/>
    <n v="151"/>
    <x v="2"/>
    <s v="Cryptocurrency"/>
    <x v="3"/>
    <n v="88"/>
    <n v="3.4"/>
    <b v="0"/>
    <s v="Active"/>
    <n v="3696"/>
    <s v="Tablet"/>
    <s v="25-34"/>
    <s v="Evening"/>
    <s v="12"/>
    <s v="2024"/>
    <s v="15"/>
    <s v="15"/>
    <s v="15/12/2024"/>
    <d v="2025-05-16T00:00:00"/>
    <n v="152"/>
    <s v="6/"/>
    <s v="2024"/>
    <s v="21"/>
    <s v="6"/>
    <s v="21"/>
    <x v="192"/>
  </r>
  <r>
    <x v="310"/>
    <s v="Lynn"/>
    <s v="4/17/2023"/>
    <s v="12/1/2024"/>
    <n v="7.99"/>
    <n v="84"/>
    <s v="Romance"/>
    <n v="1"/>
    <n v="2"/>
    <b v="1"/>
    <n v="871"/>
    <n v="187"/>
    <x v="0"/>
    <s v="Debit Card"/>
    <x v="2"/>
    <n v="96"/>
    <n v="4.5"/>
    <b v="1"/>
    <s v="Active"/>
    <n v="2416"/>
    <s v="Smartphone"/>
    <s v="45-54"/>
    <s v="Late Night"/>
    <s v="12"/>
    <s v="2024"/>
    <s v="1/"/>
    <s v="1"/>
    <s v="01/12/2024"/>
    <d v="2025-05-16T00:00:00"/>
    <n v="166"/>
    <s v="4/"/>
    <s v="2023"/>
    <s v="17"/>
    <s v="4"/>
    <s v="17"/>
    <x v="204"/>
  </r>
  <r>
    <x v="311"/>
    <s v="Jonathan"/>
    <s v="12/31/2023"/>
    <s v="12/2/2024"/>
    <n v="15.99"/>
    <n v="210"/>
    <s v="Romance"/>
    <n v="5"/>
    <n v="5"/>
    <b v="0"/>
    <n v="206"/>
    <n v="194"/>
    <x v="1"/>
    <s v="PayPal"/>
    <x v="0"/>
    <n v="62"/>
    <n v="3.9"/>
    <b v="0"/>
    <s v="Active"/>
    <n v="2856"/>
    <s v="Smartphone"/>
    <s v="45-54"/>
    <s v="Evening"/>
    <s v="12"/>
    <s v="2024"/>
    <s v="2/"/>
    <s v="2"/>
    <s v="02/12/2024"/>
    <d v="2025-05-16T00:00:00"/>
    <n v="165"/>
    <s v="12"/>
    <s v="2023"/>
    <s v="/3"/>
    <s v="12"/>
    <s v="3"/>
    <x v="69"/>
  </r>
  <r>
    <x v="312"/>
    <s v="Natalie"/>
    <s v="2/15/2023"/>
    <s v="11/24/2024"/>
    <n v="15.99"/>
    <n v="231"/>
    <s v="Horror"/>
    <n v="3"/>
    <n v="5"/>
    <b v="1"/>
    <n v="701"/>
    <n v="173"/>
    <x v="3"/>
    <s v="Credit Card"/>
    <x v="1"/>
    <n v="65"/>
    <n v="3.4"/>
    <b v="1"/>
    <s v="Active"/>
    <n v="4177"/>
    <s v="Smartphone"/>
    <s v="18-24"/>
    <s v="Morning"/>
    <s v="11"/>
    <s v="2024"/>
    <s v="24"/>
    <s v="24"/>
    <s v="24/11/2024"/>
    <d v="2025-05-16T00:00:00"/>
    <n v="173"/>
    <s v="2/"/>
    <s v="2023"/>
    <s v="15"/>
    <s v="2"/>
    <s v="15"/>
    <x v="205"/>
  </r>
  <r>
    <x v="313"/>
    <s v="Michelle"/>
    <s v="12/1/2024"/>
    <s v="12/15/2024"/>
    <n v="15.99"/>
    <n v="246"/>
    <s v="Drama"/>
    <n v="3"/>
    <n v="3"/>
    <b v="0"/>
    <n v="505"/>
    <n v="129"/>
    <x v="1"/>
    <s v="Credit Card"/>
    <x v="4"/>
    <n v="82"/>
    <n v="4.9000000000000004"/>
    <b v="0"/>
    <s v="Active"/>
    <n v="1912"/>
    <s v="Laptop"/>
    <s v="18-24"/>
    <s v="Evening"/>
    <s v="12"/>
    <s v="2024"/>
    <s v="15"/>
    <s v="15"/>
    <s v="15/12/2024"/>
    <d v="2025-05-16T00:00:00"/>
    <n v="152"/>
    <s v="12"/>
    <s v="2024"/>
    <s v="/1"/>
    <s v="12"/>
    <s v="1"/>
    <x v="95"/>
  </r>
  <r>
    <x v="314"/>
    <s v="Gabriel"/>
    <s v="1/19/2024"/>
    <s v="11/19/2024"/>
    <n v="11.99"/>
    <n v="174"/>
    <s v="Romance"/>
    <n v="1"/>
    <n v="6"/>
    <b v="1"/>
    <n v="239"/>
    <n v="175"/>
    <x v="0"/>
    <s v="Credit Card"/>
    <x v="4"/>
    <n v="65"/>
    <n v="3.7"/>
    <b v="0"/>
    <s v="Active"/>
    <n v="2388"/>
    <s v="Tablet"/>
    <s v="18-24"/>
    <s v="Morning"/>
    <s v="11"/>
    <s v="2024"/>
    <s v="19"/>
    <s v="19"/>
    <s v="19/11/2024"/>
    <d v="2025-05-16T00:00:00"/>
    <n v="178"/>
    <s v="1/"/>
    <s v="2024"/>
    <s v="19"/>
    <s v="1"/>
    <s v="19"/>
    <x v="206"/>
  </r>
  <r>
    <x v="315"/>
    <s v="Scott"/>
    <s v="7/21/2023"/>
    <s v="11/19/2024"/>
    <n v="15.99"/>
    <n v="298"/>
    <s v="Comedy"/>
    <n v="3"/>
    <n v="1"/>
    <b v="1"/>
    <n v="115"/>
    <n v="168"/>
    <x v="5"/>
    <s v="PayPal"/>
    <x v="0"/>
    <n v="27"/>
    <n v="3"/>
    <b v="0"/>
    <s v="Active"/>
    <n v="4216"/>
    <s v="Smartphone"/>
    <s v="55+"/>
    <s v="Morning"/>
    <s v="11"/>
    <s v="2024"/>
    <s v="19"/>
    <s v="19"/>
    <s v="19/11/2024"/>
    <d v="2025-05-16T00:00:00"/>
    <n v="178"/>
    <s v="7/"/>
    <s v="2023"/>
    <s v="21"/>
    <s v="7"/>
    <s v="21"/>
    <x v="207"/>
  </r>
  <r>
    <x v="316"/>
    <s v="Heidi"/>
    <s v="10/29/2024"/>
    <s v="12/3/2024"/>
    <n v="11.99"/>
    <n v="344"/>
    <s v="Documentary"/>
    <n v="5"/>
    <n v="2"/>
    <b v="0"/>
    <n v="142"/>
    <n v="113"/>
    <x v="0"/>
    <s v="PayPal"/>
    <x v="1"/>
    <n v="100"/>
    <n v="4.5999999999999996"/>
    <b v="1"/>
    <s v="Active"/>
    <n v="599"/>
    <s v="Laptop"/>
    <s v="25-34"/>
    <s v="Afternoon"/>
    <s v="12"/>
    <s v="2024"/>
    <s v="3/"/>
    <s v="3"/>
    <s v="03/12/2024"/>
    <d v="2025-05-16T00:00:00"/>
    <n v="164"/>
    <s v="10"/>
    <s v="2024"/>
    <s v="/2"/>
    <s v="10"/>
    <s v="2"/>
    <x v="71"/>
  </r>
  <r>
    <x v="317"/>
    <s v="Ashley"/>
    <s v="6/17/2023"/>
    <s v="12/4/2024"/>
    <n v="11.99"/>
    <n v="264"/>
    <s v="Romance"/>
    <n v="2"/>
    <n v="1"/>
    <b v="1"/>
    <n v="744"/>
    <n v="33"/>
    <x v="4"/>
    <s v="Cryptocurrency"/>
    <x v="4"/>
    <n v="29"/>
    <n v="4.9000000000000004"/>
    <b v="1"/>
    <s v="Active"/>
    <n v="804"/>
    <s v="Desktop"/>
    <s v="25-34"/>
    <s v="Evening"/>
    <s v="12"/>
    <s v="2024"/>
    <s v="4/"/>
    <s v="4"/>
    <s v="04/12/2024"/>
    <d v="2025-05-16T00:00:00"/>
    <n v="163"/>
    <s v="6/"/>
    <s v="2023"/>
    <s v="17"/>
    <s v="6"/>
    <s v="17"/>
    <x v="8"/>
  </r>
  <r>
    <x v="318"/>
    <s v="Danielle"/>
    <s v="12/21/2022"/>
    <s v="11/21/2024"/>
    <n v="7.99"/>
    <n v="380"/>
    <s v="Drama"/>
    <n v="2"/>
    <n v="5"/>
    <b v="1"/>
    <n v="820"/>
    <n v="17"/>
    <x v="4"/>
    <s v="PayPal"/>
    <x v="5"/>
    <n v="93"/>
    <n v="3"/>
    <b v="0"/>
    <s v="Active"/>
    <n v="4565"/>
    <s v="Laptop"/>
    <s v="25-34"/>
    <s v="Evening"/>
    <s v="11"/>
    <s v="2024"/>
    <s v="21"/>
    <s v="21"/>
    <s v="21/11/2024"/>
    <d v="2025-05-16T00:00:00"/>
    <n v="176"/>
    <s v="12"/>
    <s v="2022"/>
    <s v="/2"/>
    <s v="12"/>
    <s v="2"/>
    <x v="50"/>
  </r>
  <r>
    <x v="319"/>
    <s v="Paul"/>
    <s v="2/3/2024"/>
    <s v="12/3/2024"/>
    <n v="11.99"/>
    <n v="160"/>
    <s v="Action"/>
    <n v="2"/>
    <n v="1"/>
    <b v="0"/>
    <n v="940"/>
    <n v="50"/>
    <x v="4"/>
    <s v="Cryptocurrency"/>
    <x v="1"/>
    <n v="71"/>
    <n v="3"/>
    <b v="0"/>
    <s v="Active"/>
    <n v="1095"/>
    <s v="Desktop"/>
    <s v="55+"/>
    <s v="Late Night"/>
    <s v="12"/>
    <s v="2024"/>
    <s v="3/"/>
    <s v="3"/>
    <s v="03/12/2024"/>
    <d v="2025-05-16T00:00:00"/>
    <n v="164"/>
    <s v="2/"/>
    <s v="2024"/>
    <s v="3/"/>
    <s v="2"/>
    <s v="3"/>
    <x v="208"/>
  </r>
  <r>
    <x v="320"/>
    <s v="Lisa"/>
    <s v="8/8/2023"/>
    <s v="12/13/2024"/>
    <n v="7.99"/>
    <n v="55"/>
    <s v="Comedy"/>
    <n v="4"/>
    <n v="6"/>
    <b v="1"/>
    <n v="135"/>
    <n v="138"/>
    <x v="5"/>
    <s v="Credit Card"/>
    <x v="5"/>
    <n v="5"/>
    <n v="3.4"/>
    <b v="0"/>
    <s v="Active"/>
    <n v="1512"/>
    <s v="Tablet"/>
    <s v="45-54"/>
    <s v="Evening"/>
    <s v="12"/>
    <s v="2024"/>
    <s v="13"/>
    <s v="13"/>
    <s v="13/12/2024"/>
    <d v="2025-05-16T00:00:00"/>
    <n v="154"/>
    <s v="8/"/>
    <s v="2023"/>
    <s v="8/"/>
    <s v="8"/>
    <s v="8"/>
    <x v="209"/>
  </r>
  <r>
    <x v="321"/>
    <s v="Lisa"/>
    <s v="1/13/2024"/>
    <s v="11/22/2024"/>
    <n v="11.99"/>
    <n v="70"/>
    <s v="Drama"/>
    <n v="2"/>
    <n v="3"/>
    <b v="1"/>
    <n v="803"/>
    <n v="51"/>
    <x v="3"/>
    <s v="Cryptocurrency"/>
    <x v="2"/>
    <n v="24"/>
    <n v="3.8"/>
    <b v="0"/>
    <s v="Active"/>
    <n v="1422"/>
    <s v="Laptop"/>
    <s v="55+"/>
    <s v="Afternoon"/>
    <s v="11"/>
    <s v="2024"/>
    <s v="22"/>
    <s v="22"/>
    <s v="22/11/2024"/>
    <d v="2025-05-16T00:00:00"/>
    <n v="175"/>
    <s v="1/"/>
    <s v="2024"/>
    <s v="13"/>
    <s v="1"/>
    <s v="13"/>
    <x v="210"/>
  </r>
  <r>
    <x v="322"/>
    <s v="Ashley"/>
    <s v="9/27/2024"/>
    <s v="11/30/2024"/>
    <n v="7.99"/>
    <n v="256"/>
    <s v="Drama"/>
    <n v="3"/>
    <n v="3"/>
    <b v="0"/>
    <n v="322"/>
    <n v="199"/>
    <x v="1"/>
    <s v="Credit Card"/>
    <x v="4"/>
    <n v="65"/>
    <n v="4.5"/>
    <b v="0"/>
    <s v="Active"/>
    <n v="147"/>
    <s v="Smartphone"/>
    <s v="45-54"/>
    <s v="Morning"/>
    <s v="11"/>
    <s v="2024"/>
    <s v="30"/>
    <s v="30"/>
    <s v="30/11/2024"/>
    <d v="2025-05-16T00:00:00"/>
    <n v="167"/>
    <s v="9/"/>
    <s v="2024"/>
    <s v="27"/>
    <s v="9"/>
    <s v="27"/>
    <x v="211"/>
  </r>
  <r>
    <x v="323"/>
    <s v="Darren"/>
    <s v="6/24/2024"/>
    <s v="11/24/2024"/>
    <n v="15.99"/>
    <n v="436"/>
    <s v="Documentary"/>
    <n v="5"/>
    <n v="6"/>
    <b v="1"/>
    <n v="424"/>
    <n v="111"/>
    <x v="6"/>
    <s v="Credit Card"/>
    <x v="1"/>
    <n v="64"/>
    <n v="3.5"/>
    <b v="1"/>
    <s v="Active"/>
    <n v="4317"/>
    <s v="Smart TV"/>
    <s v="45-54"/>
    <s v="Late Night"/>
    <s v="11"/>
    <s v="2024"/>
    <s v="24"/>
    <s v="24"/>
    <s v="24/11/2024"/>
    <d v="2025-05-16T00:00:00"/>
    <n v="173"/>
    <s v="6/"/>
    <s v="2024"/>
    <s v="24"/>
    <s v="6"/>
    <s v="24"/>
    <x v="78"/>
  </r>
  <r>
    <x v="324"/>
    <s v="Bethany"/>
    <s v="8/4/2023"/>
    <s v="11/27/2024"/>
    <n v="7.99"/>
    <n v="394"/>
    <s v="Action"/>
    <n v="2"/>
    <n v="6"/>
    <b v="1"/>
    <n v="60"/>
    <n v="159"/>
    <x v="2"/>
    <s v="PayPal"/>
    <x v="1"/>
    <n v="51"/>
    <n v="3"/>
    <b v="1"/>
    <s v="Active"/>
    <n v="3197"/>
    <s v="Desktop"/>
    <s v="18-24"/>
    <s v="Late Night"/>
    <s v="11"/>
    <s v="2024"/>
    <s v="27"/>
    <s v="27"/>
    <s v="27/11/2024"/>
    <d v="2025-05-16T00:00:00"/>
    <n v="170"/>
    <s v="8/"/>
    <s v="2023"/>
    <s v="4/"/>
    <s v="8"/>
    <s v="4"/>
    <x v="212"/>
  </r>
  <r>
    <x v="325"/>
    <s v="Steven"/>
    <s v="1/28/2023"/>
    <s v="11/29/2024"/>
    <n v="15.99"/>
    <n v="131"/>
    <s v="Sci-Fi"/>
    <n v="3"/>
    <n v="3"/>
    <b v="0"/>
    <n v="865"/>
    <n v="8"/>
    <x v="3"/>
    <s v="Debit Card"/>
    <x v="3"/>
    <n v="78"/>
    <n v="4.5999999999999996"/>
    <b v="0"/>
    <s v="Active"/>
    <n v="1413"/>
    <s v="Smart TV"/>
    <s v="45-54"/>
    <s v="Afternoon"/>
    <s v="11"/>
    <s v="2024"/>
    <s v="29"/>
    <s v="29"/>
    <s v="29/11/2024"/>
    <d v="2025-05-16T00:00:00"/>
    <n v="168"/>
    <s v="1/"/>
    <s v="2023"/>
    <s v="28"/>
    <s v="1"/>
    <s v="28"/>
    <x v="213"/>
  </r>
  <r>
    <x v="326"/>
    <s v="James"/>
    <s v="10/23/2023"/>
    <s v="12/7/2024"/>
    <n v="11.99"/>
    <n v="98"/>
    <s v="Drama"/>
    <n v="5"/>
    <n v="2"/>
    <b v="1"/>
    <n v="526"/>
    <n v="144"/>
    <x v="0"/>
    <s v="Debit Card"/>
    <x v="4"/>
    <n v="10"/>
    <n v="3.9"/>
    <b v="1"/>
    <s v="Active"/>
    <n v="747"/>
    <s v="Laptop"/>
    <s v="25-34"/>
    <s v="Afternoon"/>
    <s v="12"/>
    <s v="2024"/>
    <s v="7/"/>
    <s v="7"/>
    <s v="07/12/2024"/>
    <d v="2025-05-16T00:00:00"/>
    <n v="160"/>
    <s v="10"/>
    <s v="2023"/>
    <s v="/2"/>
    <s v="10"/>
    <s v="2"/>
    <x v="68"/>
  </r>
  <r>
    <x v="327"/>
    <s v="Christine"/>
    <s v="6/2/2024"/>
    <s v="12/4/2024"/>
    <n v="11.99"/>
    <n v="276"/>
    <s v="Comedy"/>
    <n v="5"/>
    <n v="4"/>
    <b v="0"/>
    <n v="389"/>
    <n v="177"/>
    <x v="6"/>
    <s v="PayPal"/>
    <x v="4"/>
    <n v="19"/>
    <n v="4.3"/>
    <b v="0"/>
    <s v="Active"/>
    <n v="1099"/>
    <s v="Tablet"/>
    <s v="55+"/>
    <s v="Evening"/>
    <s v="12"/>
    <s v="2024"/>
    <s v="4/"/>
    <s v="4"/>
    <s v="04/12/2024"/>
    <d v="2025-05-16T00:00:00"/>
    <n v="163"/>
    <s v="6/"/>
    <s v="2024"/>
    <s v="2/"/>
    <s v="6"/>
    <s v="2"/>
    <x v="189"/>
  </r>
  <r>
    <x v="328"/>
    <s v="Beth"/>
    <s v="3/14/2024"/>
    <s v="11/19/2024"/>
    <n v="11.99"/>
    <n v="251"/>
    <s v="Action"/>
    <n v="3"/>
    <n v="3"/>
    <b v="0"/>
    <n v="922"/>
    <n v="106"/>
    <x v="4"/>
    <s v="Debit Card"/>
    <x v="0"/>
    <n v="56"/>
    <n v="4.3"/>
    <b v="1"/>
    <s v="Active"/>
    <n v="585"/>
    <s v="Smartphone"/>
    <s v="25-34"/>
    <s v="Late Night"/>
    <s v="11"/>
    <s v="2024"/>
    <s v="19"/>
    <s v="19"/>
    <s v="19/11/2024"/>
    <d v="2025-05-16T00:00:00"/>
    <n v="178"/>
    <s v="3/"/>
    <s v="2024"/>
    <s v="14"/>
    <s v="3"/>
    <s v="14"/>
    <x v="214"/>
  </r>
  <r>
    <x v="329"/>
    <s v="Rebecca"/>
    <s v="3/8/2023"/>
    <s v="11/29/2024"/>
    <n v="7.99"/>
    <n v="233"/>
    <s v="Sci-Fi"/>
    <n v="4"/>
    <n v="2"/>
    <b v="1"/>
    <n v="485"/>
    <n v="37"/>
    <x v="1"/>
    <s v="PayPal"/>
    <x v="2"/>
    <n v="47"/>
    <n v="3.4"/>
    <b v="1"/>
    <s v="Active"/>
    <n v="615"/>
    <s v="Smartphone"/>
    <s v="25-34"/>
    <s v="Afternoon"/>
    <s v="11"/>
    <s v="2024"/>
    <s v="29"/>
    <s v="29"/>
    <s v="29/11/2024"/>
    <d v="2025-05-16T00:00:00"/>
    <n v="168"/>
    <s v="3/"/>
    <s v="2023"/>
    <s v="8/"/>
    <s v="3"/>
    <s v="8"/>
    <x v="215"/>
  </r>
  <r>
    <x v="330"/>
    <s v="Eric"/>
    <s v="5/17/2024"/>
    <s v="11/27/2024"/>
    <n v="11.99"/>
    <n v="136"/>
    <s v="Romance"/>
    <n v="2"/>
    <n v="5"/>
    <b v="1"/>
    <n v="112"/>
    <n v="181"/>
    <x v="3"/>
    <s v="Cryptocurrency"/>
    <x v="0"/>
    <n v="15"/>
    <n v="3.6"/>
    <b v="0"/>
    <s v="Active"/>
    <n v="2634"/>
    <s v="Laptop"/>
    <s v="18-24"/>
    <s v="Morning"/>
    <s v="11"/>
    <s v="2024"/>
    <s v="27"/>
    <s v="27"/>
    <s v="27/11/2024"/>
    <d v="2025-05-16T00:00:00"/>
    <n v="170"/>
    <s v="5/"/>
    <s v="2024"/>
    <s v="17"/>
    <s v="5"/>
    <s v="17"/>
    <x v="216"/>
  </r>
  <r>
    <x v="331"/>
    <s v="Nicole"/>
    <s v="1/24/2023"/>
    <s v="12/7/2024"/>
    <n v="15.99"/>
    <n v="248"/>
    <s v="Horror"/>
    <n v="1"/>
    <n v="6"/>
    <b v="0"/>
    <n v="181"/>
    <n v="13"/>
    <x v="6"/>
    <s v="Credit Card"/>
    <x v="3"/>
    <n v="43"/>
    <n v="4.9000000000000004"/>
    <b v="1"/>
    <s v="Active"/>
    <n v="136"/>
    <s v="Laptop"/>
    <s v="45-54"/>
    <s v="Late Night"/>
    <s v="12"/>
    <s v="2024"/>
    <s v="7/"/>
    <s v="7"/>
    <s v="07/12/2024"/>
    <d v="2025-05-16T00:00:00"/>
    <n v="160"/>
    <s v="1/"/>
    <s v="2023"/>
    <s v="24"/>
    <s v="1"/>
    <s v="24"/>
    <x v="217"/>
  </r>
  <r>
    <x v="332"/>
    <s v="Mary"/>
    <s v="2/20/2023"/>
    <s v="12/1/2024"/>
    <n v="7.99"/>
    <n v="180"/>
    <s v="Documentary"/>
    <n v="3"/>
    <n v="4"/>
    <b v="0"/>
    <n v="936"/>
    <n v="166"/>
    <x v="2"/>
    <s v="Debit Card"/>
    <x v="4"/>
    <n v="71"/>
    <n v="4.9000000000000004"/>
    <b v="1"/>
    <s v="Active"/>
    <n v="4566"/>
    <s v="Smartphone"/>
    <s v="45-54"/>
    <s v="Morning"/>
    <s v="12"/>
    <s v="2024"/>
    <s v="1/"/>
    <s v="1"/>
    <s v="01/12/2024"/>
    <d v="2025-05-16T00:00:00"/>
    <n v="166"/>
    <s v="2/"/>
    <s v="2023"/>
    <s v="20"/>
    <s v="2"/>
    <s v="20"/>
    <x v="109"/>
  </r>
  <r>
    <x v="333"/>
    <s v="Allen"/>
    <s v="5/9/2024"/>
    <s v="12/15/2024"/>
    <n v="11.99"/>
    <n v="254"/>
    <s v="Action"/>
    <n v="4"/>
    <n v="1"/>
    <b v="1"/>
    <n v="406"/>
    <n v="47"/>
    <x v="4"/>
    <s v="Debit Card"/>
    <x v="2"/>
    <n v="5"/>
    <n v="3.6"/>
    <b v="0"/>
    <s v="Active"/>
    <n v="3281"/>
    <s v="Desktop"/>
    <s v="45-54"/>
    <s v="Late Night"/>
    <s v="12"/>
    <s v="2024"/>
    <s v="15"/>
    <s v="15"/>
    <s v="15/12/2024"/>
    <d v="2025-05-16T00:00:00"/>
    <n v="152"/>
    <s v="5/"/>
    <s v="2024"/>
    <s v="9/"/>
    <s v="5"/>
    <s v="9"/>
    <x v="218"/>
  </r>
  <r>
    <x v="334"/>
    <s v="Stephanie"/>
    <s v="5/31/2023"/>
    <s v="11/20/2024"/>
    <n v="7.99"/>
    <n v="108"/>
    <s v="Drama"/>
    <n v="2"/>
    <n v="1"/>
    <b v="0"/>
    <n v="717"/>
    <n v="84"/>
    <x v="5"/>
    <s v="PayPal"/>
    <x v="0"/>
    <n v="82"/>
    <n v="3.9"/>
    <b v="0"/>
    <s v="Active"/>
    <n v="1559"/>
    <s v="Smart TV"/>
    <s v="35-44"/>
    <s v="Late Night"/>
    <s v="11"/>
    <s v="2024"/>
    <s v="20"/>
    <s v="20"/>
    <s v="20/11/2024"/>
    <d v="2025-05-16T00:00:00"/>
    <n v="177"/>
    <s v="5/"/>
    <s v="2023"/>
    <s v="31"/>
    <s v="5"/>
    <s v="31"/>
    <x v="219"/>
  </r>
  <r>
    <x v="335"/>
    <s v="Sarah"/>
    <s v="8/10/2024"/>
    <s v="12/13/2024"/>
    <n v="7.99"/>
    <n v="183"/>
    <s v="Documentary"/>
    <n v="4"/>
    <n v="5"/>
    <b v="0"/>
    <n v="833"/>
    <n v="154"/>
    <x v="6"/>
    <s v="PayPal"/>
    <x v="1"/>
    <n v="46"/>
    <n v="3.9"/>
    <b v="0"/>
    <s v="Active"/>
    <n v="3113"/>
    <s v="Tablet"/>
    <s v="35-44"/>
    <s v="Evening"/>
    <s v="12"/>
    <s v="2024"/>
    <s v="13"/>
    <s v="13"/>
    <s v="13/12/2024"/>
    <d v="2025-05-16T00:00:00"/>
    <n v="154"/>
    <s v="8/"/>
    <s v="2024"/>
    <s v="10"/>
    <s v="8"/>
    <s v="10"/>
    <x v="220"/>
  </r>
  <r>
    <x v="336"/>
    <s v="Aaron"/>
    <s v="9/25/2024"/>
    <s v="12/9/2024"/>
    <n v="7.99"/>
    <n v="53"/>
    <s v="Sci-Fi"/>
    <n v="2"/>
    <n v="4"/>
    <b v="1"/>
    <n v="304"/>
    <n v="49"/>
    <x v="6"/>
    <s v="Cryptocurrency"/>
    <x v="4"/>
    <n v="57"/>
    <n v="4.3"/>
    <b v="0"/>
    <s v="Active"/>
    <n v="3836"/>
    <s v="Desktop"/>
    <s v="25-34"/>
    <s v="Evening"/>
    <s v="12"/>
    <s v="2024"/>
    <s v="9/"/>
    <s v="9"/>
    <s v="09/12/2024"/>
    <d v="2025-05-16T00:00:00"/>
    <n v="158"/>
    <s v="9/"/>
    <s v="2024"/>
    <s v="25"/>
    <s v="9"/>
    <s v="25"/>
    <x v="221"/>
  </r>
  <r>
    <x v="337"/>
    <s v="Veronica"/>
    <s v="6/6/2023"/>
    <s v="12/10/2024"/>
    <n v="7.99"/>
    <n v="120"/>
    <s v="Horror"/>
    <n v="3"/>
    <n v="3"/>
    <b v="1"/>
    <n v="802"/>
    <n v="31"/>
    <x v="2"/>
    <s v="Debit Card"/>
    <x v="0"/>
    <n v="16"/>
    <n v="4"/>
    <b v="1"/>
    <s v="Active"/>
    <n v="1522"/>
    <s v="Laptop"/>
    <s v="25-34"/>
    <s v="Evening"/>
    <s v="12"/>
    <s v="2024"/>
    <s v="10"/>
    <s v="10"/>
    <s v="10/12/2024"/>
    <d v="2025-05-16T00:00:00"/>
    <n v="157"/>
    <s v="6/"/>
    <s v="2023"/>
    <s v="6/"/>
    <s v="6"/>
    <s v="6"/>
    <x v="4"/>
  </r>
  <r>
    <x v="338"/>
    <s v="Michael"/>
    <s v="8/11/2023"/>
    <s v="12/1/2024"/>
    <n v="7.99"/>
    <n v="118"/>
    <s v="Sci-Fi"/>
    <n v="5"/>
    <n v="4"/>
    <b v="0"/>
    <n v="522"/>
    <n v="160"/>
    <x v="2"/>
    <s v="Cryptocurrency"/>
    <x v="2"/>
    <n v="94"/>
    <n v="4.0999999999999996"/>
    <b v="1"/>
    <s v="Active"/>
    <n v="1756"/>
    <s v="Desktop"/>
    <s v="18-24"/>
    <s v="Late Night"/>
    <s v="12"/>
    <s v="2024"/>
    <s v="1/"/>
    <s v="1"/>
    <s v="01/12/2024"/>
    <d v="2025-05-16T00:00:00"/>
    <n v="166"/>
    <s v="8/"/>
    <s v="2023"/>
    <s v="11"/>
    <s v="8"/>
    <s v="11"/>
    <x v="222"/>
  </r>
  <r>
    <x v="339"/>
    <s v="Craig"/>
    <s v="1/5/2024"/>
    <s v="12/13/2024"/>
    <n v="7.99"/>
    <n v="113"/>
    <s v="Drama"/>
    <n v="1"/>
    <n v="1"/>
    <b v="0"/>
    <n v="177"/>
    <n v="3"/>
    <x v="4"/>
    <s v="Cryptocurrency"/>
    <x v="4"/>
    <n v="69"/>
    <n v="4.8"/>
    <b v="0"/>
    <s v="Active"/>
    <n v="1542"/>
    <s v="Desktop"/>
    <s v="55+"/>
    <s v="Late Night"/>
    <s v="12"/>
    <s v="2024"/>
    <s v="13"/>
    <s v="13"/>
    <s v="13/12/2024"/>
    <d v="2025-05-16T00:00:00"/>
    <n v="154"/>
    <s v="1/"/>
    <s v="2024"/>
    <s v="5/"/>
    <s v="1"/>
    <s v="5"/>
    <x v="223"/>
  </r>
  <r>
    <x v="340"/>
    <s v="Jessica"/>
    <s v="12/22/2023"/>
    <s v="12/9/2024"/>
    <n v="7.99"/>
    <n v="138"/>
    <s v="Drama"/>
    <n v="3"/>
    <n v="2"/>
    <b v="1"/>
    <n v="811"/>
    <n v="37"/>
    <x v="4"/>
    <s v="Debit Card"/>
    <x v="2"/>
    <n v="36"/>
    <n v="3.6"/>
    <b v="0"/>
    <s v="Active"/>
    <n v="77"/>
    <s v="Smartphone"/>
    <s v="35-44"/>
    <s v="Evening"/>
    <s v="12"/>
    <s v="2024"/>
    <s v="9/"/>
    <s v="9"/>
    <s v="09/12/2024"/>
    <d v="2025-05-16T00:00:00"/>
    <n v="158"/>
    <s v="12"/>
    <s v="2023"/>
    <s v="/2"/>
    <s v="12"/>
    <s v="2"/>
    <x v="9"/>
  </r>
  <r>
    <x v="341"/>
    <s v="Denise"/>
    <s v="6/18/2023"/>
    <s v="12/12/2024"/>
    <n v="7.99"/>
    <n v="178"/>
    <s v="Horror"/>
    <n v="1"/>
    <n v="4"/>
    <b v="0"/>
    <n v="239"/>
    <n v="126"/>
    <x v="1"/>
    <s v="Cryptocurrency"/>
    <x v="4"/>
    <n v="86"/>
    <n v="3.9"/>
    <b v="0"/>
    <s v="Active"/>
    <n v="4356"/>
    <s v="Laptop"/>
    <s v="45-54"/>
    <s v="Evening"/>
    <s v="12"/>
    <s v="2024"/>
    <s v="12"/>
    <s v="12"/>
    <s v="12/12/2024"/>
    <d v="2025-05-16T00:00:00"/>
    <n v="155"/>
    <s v="6/"/>
    <s v="2023"/>
    <s v="18"/>
    <s v="6"/>
    <s v="18"/>
    <x v="133"/>
  </r>
  <r>
    <x v="342"/>
    <s v="Jennifer"/>
    <s v="12/28/2023"/>
    <s v="11/25/2024"/>
    <n v="7.99"/>
    <n v="105"/>
    <s v="Comedy"/>
    <n v="4"/>
    <n v="3"/>
    <b v="1"/>
    <n v="49"/>
    <n v="71"/>
    <x v="4"/>
    <s v="Credit Card"/>
    <x v="5"/>
    <n v="8"/>
    <n v="3.6"/>
    <b v="0"/>
    <s v="Active"/>
    <n v="1989"/>
    <s v="Desktop"/>
    <s v="45-54"/>
    <s v="Afternoon"/>
    <s v="11"/>
    <s v="2024"/>
    <s v="25"/>
    <s v="25"/>
    <s v="25/11/2024"/>
    <d v="2025-05-16T00:00:00"/>
    <n v="172"/>
    <s v="12"/>
    <s v="2023"/>
    <s v="/2"/>
    <s v="12"/>
    <s v="2"/>
    <x v="9"/>
  </r>
  <r>
    <x v="343"/>
    <s v="Larry"/>
    <s v="5/23/2023"/>
    <s v="12/18/2024"/>
    <n v="7.99"/>
    <n v="283"/>
    <s v="Action"/>
    <n v="1"/>
    <n v="5"/>
    <b v="1"/>
    <n v="407"/>
    <n v="15"/>
    <x v="6"/>
    <s v="Debit Card"/>
    <x v="5"/>
    <n v="26"/>
    <n v="3.1"/>
    <b v="1"/>
    <s v="Active"/>
    <n v="906"/>
    <s v="Smart TV"/>
    <s v="55+"/>
    <s v="Afternoon"/>
    <s v="12"/>
    <s v="2024"/>
    <s v="18"/>
    <s v="18"/>
    <s v="18/12/2024"/>
    <d v="2025-05-16T00:00:00"/>
    <n v="149"/>
    <s v="5/"/>
    <s v="2023"/>
    <s v="23"/>
    <s v="5"/>
    <s v="23"/>
    <x v="165"/>
  </r>
  <r>
    <x v="344"/>
    <s v="Makayla"/>
    <s v="3/18/2023"/>
    <s v="12/7/2024"/>
    <n v="15.99"/>
    <n v="154"/>
    <s v="Sci-Fi"/>
    <n v="4"/>
    <n v="5"/>
    <b v="1"/>
    <n v="804"/>
    <n v="106"/>
    <x v="2"/>
    <s v="PayPal"/>
    <x v="4"/>
    <n v="60"/>
    <n v="4.8"/>
    <b v="0"/>
    <s v="Active"/>
    <n v="4108"/>
    <s v="Laptop"/>
    <s v="55+"/>
    <s v="Late Night"/>
    <s v="12"/>
    <s v="2024"/>
    <s v="7/"/>
    <s v="7"/>
    <s v="07/12/2024"/>
    <d v="2025-05-16T00:00:00"/>
    <n v="160"/>
    <s v="3/"/>
    <s v="2023"/>
    <s v="18"/>
    <s v="3"/>
    <s v="18"/>
    <x v="224"/>
  </r>
  <r>
    <x v="345"/>
    <s v="Juan"/>
    <s v="11/5/2024"/>
    <s v="12/14/2024"/>
    <n v="15.99"/>
    <n v="240"/>
    <s v="Horror"/>
    <n v="2"/>
    <n v="6"/>
    <b v="1"/>
    <n v="564"/>
    <n v="121"/>
    <x v="0"/>
    <s v="Cryptocurrency"/>
    <x v="0"/>
    <n v="40"/>
    <n v="3.5"/>
    <b v="1"/>
    <s v="Active"/>
    <n v="333"/>
    <s v="Smart TV"/>
    <s v="25-34"/>
    <s v="Evening"/>
    <s v="12"/>
    <s v="2024"/>
    <s v="14"/>
    <s v="14"/>
    <s v="14/12/2024"/>
    <d v="2025-05-16T00:00:00"/>
    <n v="153"/>
    <s v="11"/>
    <s v="2024"/>
    <s v="/5"/>
    <s v="11"/>
    <s v="5"/>
    <x v="225"/>
  </r>
  <r>
    <x v="346"/>
    <s v="Gregory"/>
    <s v="5/26/2023"/>
    <s v="12/9/2024"/>
    <n v="11.99"/>
    <n v="29"/>
    <s v="Sci-Fi"/>
    <n v="1"/>
    <n v="5"/>
    <b v="1"/>
    <n v="625"/>
    <n v="165"/>
    <x v="6"/>
    <s v="Credit Card"/>
    <x v="3"/>
    <n v="41"/>
    <n v="4.3"/>
    <b v="0"/>
    <s v="Active"/>
    <n v="3847"/>
    <s v="Laptop"/>
    <s v="18-24"/>
    <s v="Afternoon"/>
    <s v="12"/>
    <s v="2024"/>
    <s v="9/"/>
    <s v="9"/>
    <s v="09/12/2024"/>
    <d v="2025-05-16T00:00:00"/>
    <n v="158"/>
    <s v="5/"/>
    <s v="2023"/>
    <s v="26"/>
    <s v="5"/>
    <s v="26"/>
    <x v="226"/>
  </r>
  <r>
    <x v="347"/>
    <s v="Ashley"/>
    <s v="10/14/2024"/>
    <s v="12/11/2024"/>
    <n v="15.99"/>
    <n v="202"/>
    <s v="Comedy"/>
    <n v="1"/>
    <n v="2"/>
    <b v="1"/>
    <n v="260"/>
    <n v="53"/>
    <x v="4"/>
    <s v="Cryptocurrency"/>
    <x v="4"/>
    <n v="13"/>
    <n v="3.9"/>
    <b v="1"/>
    <s v="Active"/>
    <n v="1423"/>
    <s v="Laptop"/>
    <s v="55+"/>
    <s v="Evening"/>
    <s v="12"/>
    <s v="2024"/>
    <s v="11"/>
    <s v="11"/>
    <s v="11/12/2024"/>
    <d v="2025-05-16T00:00:00"/>
    <n v="156"/>
    <s v="10"/>
    <s v="2024"/>
    <s v="/1"/>
    <s v="10"/>
    <s v="1"/>
    <x v="36"/>
  </r>
  <r>
    <x v="348"/>
    <s v="Angelica"/>
    <s v="1/5/2023"/>
    <s v="12/17/2024"/>
    <n v="15.99"/>
    <n v="348"/>
    <s v="Documentary"/>
    <n v="2"/>
    <n v="6"/>
    <b v="1"/>
    <n v="378"/>
    <n v="56"/>
    <x v="4"/>
    <s v="Debit Card"/>
    <x v="3"/>
    <n v="9"/>
    <n v="4.5"/>
    <b v="1"/>
    <s v="Active"/>
    <n v="595"/>
    <s v="Smart TV"/>
    <s v="18-24"/>
    <s v="Afternoon"/>
    <s v="12"/>
    <s v="2024"/>
    <s v="17"/>
    <s v="17"/>
    <s v="17/12/2024"/>
    <d v="2025-05-16T00:00:00"/>
    <n v="150"/>
    <s v="1/"/>
    <s v="2023"/>
    <s v="5/"/>
    <s v="1"/>
    <s v="5"/>
    <x v="194"/>
  </r>
  <r>
    <x v="349"/>
    <s v="Dawn"/>
    <s v="8/19/2024"/>
    <s v="11/26/2024"/>
    <n v="15.99"/>
    <n v="380"/>
    <s v="Romance"/>
    <n v="5"/>
    <n v="5"/>
    <b v="0"/>
    <n v="334"/>
    <n v="175"/>
    <x v="6"/>
    <s v="Credit Card"/>
    <x v="1"/>
    <n v="69"/>
    <n v="3.1"/>
    <b v="0"/>
    <s v="Active"/>
    <n v="4445"/>
    <s v="Tablet"/>
    <s v="55+"/>
    <s v="Late Night"/>
    <s v="11"/>
    <s v="2024"/>
    <s v="26"/>
    <s v="26"/>
    <s v="26/11/2024"/>
    <d v="2025-05-16T00:00:00"/>
    <n v="171"/>
    <s v="8/"/>
    <s v="2024"/>
    <s v="19"/>
    <s v="8"/>
    <s v="19"/>
    <x v="227"/>
  </r>
  <r>
    <x v="350"/>
    <s v="Timothy"/>
    <s v="8/19/2024"/>
    <s v="11/22/2024"/>
    <n v="15.99"/>
    <n v="254"/>
    <s v="Romance"/>
    <n v="3"/>
    <n v="2"/>
    <b v="0"/>
    <n v="544"/>
    <n v="89"/>
    <x v="6"/>
    <s v="Debit Card"/>
    <x v="4"/>
    <n v="97"/>
    <n v="3.1"/>
    <b v="0"/>
    <s v="Active"/>
    <n v="144"/>
    <s v="Smartphone"/>
    <s v="25-34"/>
    <s v="Late Night"/>
    <s v="11"/>
    <s v="2024"/>
    <s v="22"/>
    <s v="22"/>
    <s v="22/11/2024"/>
    <d v="2025-05-16T00:00:00"/>
    <n v="175"/>
    <s v="8/"/>
    <s v="2024"/>
    <s v="19"/>
    <s v="8"/>
    <s v="19"/>
    <x v="227"/>
  </r>
  <r>
    <x v="351"/>
    <s v="Kevin"/>
    <s v="3/20/2023"/>
    <s v="12/17/2024"/>
    <n v="15.99"/>
    <n v="477"/>
    <s v="Action"/>
    <n v="2"/>
    <n v="3"/>
    <b v="1"/>
    <n v="899"/>
    <n v="97"/>
    <x v="0"/>
    <s v="Credit Card"/>
    <x v="4"/>
    <n v="42"/>
    <n v="4.7"/>
    <b v="1"/>
    <s v="Active"/>
    <n v="3428"/>
    <s v="Laptop"/>
    <s v="45-54"/>
    <s v="Morning"/>
    <s v="12"/>
    <s v="2024"/>
    <s v="17"/>
    <s v="17"/>
    <s v="17/12/2024"/>
    <d v="2025-05-16T00:00:00"/>
    <n v="150"/>
    <s v="3/"/>
    <s v="2023"/>
    <s v="20"/>
    <s v="3"/>
    <s v="20"/>
    <x v="228"/>
  </r>
  <r>
    <x v="352"/>
    <s v="Paul"/>
    <s v="1/25/2023"/>
    <s v="11/22/2024"/>
    <n v="15.99"/>
    <n v="385"/>
    <s v="Comedy"/>
    <n v="3"/>
    <n v="1"/>
    <b v="0"/>
    <n v="807"/>
    <n v="188"/>
    <x v="0"/>
    <s v="Credit Card"/>
    <x v="5"/>
    <n v="3"/>
    <n v="3.4"/>
    <b v="0"/>
    <s v="Active"/>
    <n v="4919"/>
    <s v="Tablet"/>
    <s v="35-44"/>
    <s v="Afternoon"/>
    <s v="11"/>
    <s v="2024"/>
    <s v="22"/>
    <s v="22"/>
    <s v="22/11/2024"/>
    <d v="2025-05-16T00:00:00"/>
    <n v="175"/>
    <s v="1/"/>
    <s v="2023"/>
    <s v="25"/>
    <s v="1"/>
    <s v="25"/>
    <x v="229"/>
  </r>
  <r>
    <x v="353"/>
    <s v="Christina"/>
    <s v="8/19/2024"/>
    <s v="12/17/2024"/>
    <n v="7.99"/>
    <n v="336"/>
    <s v="Sci-Fi"/>
    <n v="1"/>
    <n v="2"/>
    <b v="0"/>
    <n v="235"/>
    <n v="25"/>
    <x v="4"/>
    <s v="Credit Card"/>
    <x v="5"/>
    <n v="31"/>
    <n v="3.9"/>
    <b v="0"/>
    <s v="Active"/>
    <n v="4905"/>
    <s v="Laptop"/>
    <s v="35-44"/>
    <s v="Late Night"/>
    <s v="12"/>
    <s v="2024"/>
    <s v="17"/>
    <s v="17"/>
    <s v="17/12/2024"/>
    <d v="2025-05-16T00:00:00"/>
    <n v="150"/>
    <s v="8/"/>
    <s v="2024"/>
    <s v="19"/>
    <s v="8"/>
    <s v="19"/>
    <x v="227"/>
  </r>
  <r>
    <x v="354"/>
    <s v="Karen"/>
    <s v="3/18/2023"/>
    <s v="11/25/2024"/>
    <n v="15.99"/>
    <n v="171"/>
    <s v="Action"/>
    <n v="2"/>
    <n v="3"/>
    <b v="0"/>
    <n v="763"/>
    <n v="16"/>
    <x v="2"/>
    <s v="PayPal"/>
    <x v="3"/>
    <n v="17"/>
    <n v="3.4"/>
    <b v="1"/>
    <s v="Active"/>
    <n v="428"/>
    <s v="Tablet"/>
    <s v="25-34"/>
    <s v="Evening"/>
    <s v="11"/>
    <s v="2024"/>
    <s v="25"/>
    <s v="25"/>
    <s v="25/11/2024"/>
    <d v="2025-05-16T00:00:00"/>
    <n v="172"/>
    <s v="3/"/>
    <s v="2023"/>
    <s v="18"/>
    <s v="3"/>
    <s v="18"/>
    <x v="224"/>
  </r>
  <r>
    <x v="355"/>
    <s v="Anna"/>
    <s v="9/29/2023"/>
    <s v="11/27/2024"/>
    <n v="15.99"/>
    <n v="33"/>
    <s v="Documentary"/>
    <n v="1"/>
    <n v="4"/>
    <b v="1"/>
    <n v="475"/>
    <n v="151"/>
    <x v="1"/>
    <s v="Credit Card"/>
    <x v="5"/>
    <n v="16"/>
    <n v="4.7"/>
    <b v="1"/>
    <s v="Active"/>
    <n v="1634"/>
    <s v="Smart TV"/>
    <s v="45-54"/>
    <s v="Late Night"/>
    <s v="11"/>
    <s v="2024"/>
    <s v="27"/>
    <s v="27"/>
    <s v="27/11/2024"/>
    <d v="2025-05-16T00:00:00"/>
    <n v="170"/>
    <s v="9/"/>
    <s v="2023"/>
    <s v="29"/>
    <s v="9"/>
    <s v="29"/>
    <x v="230"/>
  </r>
  <r>
    <x v="356"/>
    <s v="Mary"/>
    <s v="4/13/2024"/>
    <s v="12/10/2024"/>
    <n v="7.99"/>
    <n v="193"/>
    <s v="Romance"/>
    <n v="3"/>
    <n v="6"/>
    <b v="1"/>
    <n v="453"/>
    <n v="113"/>
    <x v="2"/>
    <s v="Cryptocurrency"/>
    <x v="5"/>
    <n v="74"/>
    <n v="3.5"/>
    <b v="1"/>
    <s v="Active"/>
    <n v="4085"/>
    <s v="Laptop"/>
    <s v="25-34"/>
    <s v="Evening"/>
    <s v="12"/>
    <s v="2024"/>
    <s v="10"/>
    <s v="10"/>
    <s v="10/12/2024"/>
    <d v="2025-05-16T00:00:00"/>
    <n v="157"/>
    <s v="4/"/>
    <s v="2024"/>
    <s v="13"/>
    <s v="4"/>
    <s v="13"/>
    <x v="231"/>
  </r>
  <r>
    <x v="357"/>
    <s v="Jessica"/>
    <s v="5/31/2023"/>
    <s v="12/1/2024"/>
    <n v="11.99"/>
    <n v="153"/>
    <s v="Horror"/>
    <n v="2"/>
    <n v="2"/>
    <b v="1"/>
    <n v="40"/>
    <n v="106"/>
    <x v="3"/>
    <s v="Debit Card"/>
    <x v="5"/>
    <n v="44"/>
    <n v="4.4000000000000004"/>
    <b v="1"/>
    <s v="Active"/>
    <n v="2790"/>
    <s v="Tablet"/>
    <s v="25-34"/>
    <s v="Afternoon"/>
    <s v="12"/>
    <s v="2024"/>
    <s v="1/"/>
    <s v="1"/>
    <s v="01/12/2024"/>
    <d v="2025-05-16T00:00:00"/>
    <n v="166"/>
    <s v="5/"/>
    <s v="2023"/>
    <s v="31"/>
    <s v="5"/>
    <s v="31"/>
    <x v="219"/>
  </r>
  <r>
    <x v="358"/>
    <s v="Taylor"/>
    <s v="2/20/2023"/>
    <s v="12/12/2024"/>
    <n v="15.99"/>
    <n v="140"/>
    <s v="Horror"/>
    <n v="5"/>
    <n v="5"/>
    <b v="1"/>
    <n v="112"/>
    <n v="30"/>
    <x v="6"/>
    <s v="Credit Card"/>
    <x v="0"/>
    <n v="60"/>
    <n v="3.1"/>
    <b v="1"/>
    <s v="Active"/>
    <n v="2440"/>
    <s v="Desktop"/>
    <s v="35-44"/>
    <s v="Evening"/>
    <s v="12"/>
    <s v="2024"/>
    <s v="12"/>
    <s v="12"/>
    <s v="12/12/2024"/>
    <d v="2025-05-16T00:00:00"/>
    <n v="155"/>
    <s v="2/"/>
    <s v="2023"/>
    <s v="20"/>
    <s v="2"/>
    <s v="20"/>
    <x v="109"/>
  </r>
  <r>
    <x v="359"/>
    <s v="Douglas"/>
    <s v="1/23/2023"/>
    <s v="12/10/2024"/>
    <n v="15.99"/>
    <n v="196"/>
    <s v="Comedy"/>
    <n v="2"/>
    <n v="2"/>
    <b v="1"/>
    <n v="102"/>
    <n v="66"/>
    <x v="4"/>
    <s v="Cryptocurrency"/>
    <x v="3"/>
    <n v="11"/>
    <n v="3.7"/>
    <b v="0"/>
    <s v="Active"/>
    <n v="2741"/>
    <s v="Tablet"/>
    <s v="45-54"/>
    <s v="Afternoon"/>
    <s v="12"/>
    <s v="2024"/>
    <s v="10"/>
    <s v="10"/>
    <s v="10/12/2024"/>
    <d v="2025-05-16T00:00:00"/>
    <n v="157"/>
    <s v="1/"/>
    <s v="2023"/>
    <s v="23"/>
    <s v="1"/>
    <s v="23"/>
    <x v="104"/>
  </r>
  <r>
    <x v="360"/>
    <s v="Sarah"/>
    <s v="6/21/2024"/>
    <s v="11/22/2024"/>
    <n v="15.99"/>
    <n v="298"/>
    <s v="Horror"/>
    <n v="5"/>
    <n v="1"/>
    <b v="1"/>
    <n v="943"/>
    <n v="187"/>
    <x v="2"/>
    <s v="Cryptocurrency"/>
    <x v="3"/>
    <n v="60"/>
    <n v="3.7"/>
    <b v="0"/>
    <s v="Active"/>
    <n v="4338"/>
    <s v="Desktop"/>
    <s v="45-54"/>
    <s v="Late Night"/>
    <s v="11"/>
    <s v="2024"/>
    <s v="22"/>
    <s v="22"/>
    <s v="22/11/2024"/>
    <d v="2025-05-16T00:00:00"/>
    <n v="175"/>
    <s v="6/"/>
    <s v="2024"/>
    <s v="21"/>
    <s v="6"/>
    <s v="21"/>
    <x v="192"/>
  </r>
  <r>
    <x v="361"/>
    <s v="Felicia"/>
    <s v="7/9/2023"/>
    <s v="11/22/2024"/>
    <n v="11.99"/>
    <n v="477"/>
    <s v="Documentary"/>
    <n v="5"/>
    <n v="4"/>
    <b v="0"/>
    <n v="426"/>
    <n v="137"/>
    <x v="6"/>
    <s v="Credit Card"/>
    <x v="0"/>
    <n v="31"/>
    <n v="5"/>
    <b v="0"/>
    <s v="Active"/>
    <n v="2039"/>
    <s v="Smart TV"/>
    <s v="45-54"/>
    <s v="Morning"/>
    <s v="11"/>
    <s v="2024"/>
    <s v="22"/>
    <s v="22"/>
    <s v="22/11/2024"/>
    <d v="2025-05-16T00:00:00"/>
    <n v="175"/>
    <s v="7/"/>
    <s v="2023"/>
    <s v="9/"/>
    <s v="7"/>
    <s v="9"/>
    <x v="232"/>
  </r>
  <r>
    <x v="362"/>
    <s v="Aaron"/>
    <s v="12/27/2022"/>
    <s v="11/24/2024"/>
    <n v="15.99"/>
    <n v="308"/>
    <s v="Romance"/>
    <n v="1"/>
    <n v="2"/>
    <b v="1"/>
    <n v="202"/>
    <n v="12"/>
    <x v="3"/>
    <s v="Cryptocurrency"/>
    <x v="3"/>
    <n v="21"/>
    <n v="4.5"/>
    <b v="0"/>
    <s v="Active"/>
    <n v="2097"/>
    <s v="Desktop"/>
    <s v="25-34"/>
    <s v="Morning"/>
    <s v="11"/>
    <s v="2024"/>
    <s v="24"/>
    <s v="24"/>
    <s v="24/11/2024"/>
    <d v="2025-05-16T00:00:00"/>
    <n v="173"/>
    <s v="12"/>
    <s v="2022"/>
    <s v="/2"/>
    <s v="12"/>
    <s v="2"/>
    <x v="50"/>
  </r>
  <r>
    <x v="363"/>
    <s v="Joseph"/>
    <s v="4/12/2023"/>
    <s v="12/6/2024"/>
    <n v="11.99"/>
    <n v="193"/>
    <s v="Documentary"/>
    <n v="4"/>
    <n v="4"/>
    <b v="0"/>
    <n v="364"/>
    <n v="181"/>
    <x v="6"/>
    <s v="Credit Card"/>
    <x v="4"/>
    <n v="51"/>
    <n v="4.7"/>
    <b v="0"/>
    <s v="Active"/>
    <n v="2384"/>
    <s v="Desktop"/>
    <s v="55+"/>
    <s v="Afternoon"/>
    <s v="12"/>
    <s v="2024"/>
    <s v="6/"/>
    <s v="6"/>
    <s v="06/12/2024"/>
    <d v="2025-05-16T00:00:00"/>
    <n v="161"/>
    <s v="4/"/>
    <s v="2023"/>
    <s v="12"/>
    <s v="4"/>
    <s v="12"/>
    <x v="233"/>
  </r>
  <r>
    <x v="364"/>
    <s v="Vickie"/>
    <s v="9/2/2024"/>
    <s v="11/28/2024"/>
    <n v="15.99"/>
    <n v="420"/>
    <s v="Documentary"/>
    <n v="3"/>
    <n v="3"/>
    <b v="1"/>
    <n v="562"/>
    <n v="67"/>
    <x v="0"/>
    <s v="Debit Card"/>
    <x v="4"/>
    <n v="2"/>
    <n v="3.2"/>
    <b v="1"/>
    <s v="Active"/>
    <n v="4159"/>
    <s v="Smart TV"/>
    <s v="45-54"/>
    <s v="Evening"/>
    <s v="11"/>
    <s v="2024"/>
    <s v="28"/>
    <s v="28"/>
    <s v="28/11/2024"/>
    <d v="2025-05-16T00:00:00"/>
    <n v="169"/>
    <s v="9/"/>
    <s v="2024"/>
    <s v="2/"/>
    <s v="9"/>
    <s v="2"/>
    <x v="234"/>
  </r>
  <r>
    <x v="365"/>
    <s v="Stacey"/>
    <s v="7/21/2024"/>
    <s v="11/26/2024"/>
    <n v="7.99"/>
    <n v="128"/>
    <s v="Action"/>
    <n v="5"/>
    <n v="6"/>
    <b v="1"/>
    <n v="481"/>
    <n v="128"/>
    <x v="3"/>
    <s v="Credit Card"/>
    <x v="1"/>
    <n v="89"/>
    <n v="3.3"/>
    <b v="1"/>
    <s v="Active"/>
    <n v="2002"/>
    <s v="Tablet"/>
    <s v="18-24"/>
    <s v="Morning"/>
    <s v="11"/>
    <s v="2024"/>
    <s v="26"/>
    <s v="26"/>
    <s v="26/11/2024"/>
    <d v="2025-05-16T00:00:00"/>
    <n v="171"/>
    <s v="7/"/>
    <s v="2024"/>
    <s v="21"/>
    <s v="7"/>
    <s v="21"/>
    <x v="235"/>
  </r>
  <r>
    <x v="366"/>
    <s v="Timothy"/>
    <s v="7/21/2023"/>
    <s v="11/30/2024"/>
    <n v="11.99"/>
    <n v="133"/>
    <s v="Action"/>
    <n v="4"/>
    <n v="6"/>
    <b v="0"/>
    <n v="469"/>
    <n v="182"/>
    <x v="4"/>
    <s v="PayPal"/>
    <x v="4"/>
    <n v="85"/>
    <n v="4.4000000000000004"/>
    <b v="0"/>
    <s v="Active"/>
    <n v="782"/>
    <s v="Tablet"/>
    <s v="35-44"/>
    <s v="Afternoon"/>
    <s v="11"/>
    <s v="2024"/>
    <s v="30"/>
    <s v="30"/>
    <s v="30/11/2024"/>
    <d v="2025-05-16T00:00:00"/>
    <n v="167"/>
    <s v="7/"/>
    <s v="2023"/>
    <s v="21"/>
    <s v="7"/>
    <s v="21"/>
    <x v="207"/>
  </r>
  <r>
    <x v="367"/>
    <s v="Alison"/>
    <s v="9/11/2024"/>
    <s v="11/29/2024"/>
    <n v="15.99"/>
    <n v="413"/>
    <s v="Sci-Fi"/>
    <n v="5"/>
    <n v="2"/>
    <b v="0"/>
    <n v="708"/>
    <n v="4"/>
    <x v="2"/>
    <s v="Credit Card"/>
    <x v="5"/>
    <n v="62"/>
    <n v="4.3"/>
    <b v="1"/>
    <s v="Active"/>
    <n v="4056"/>
    <s v="Smartphone"/>
    <s v="55+"/>
    <s v="Evening"/>
    <s v="11"/>
    <s v="2024"/>
    <s v="29"/>
    <s v="29"/>
    <s v="29/11/2024"/>
    <d v="2025-05-16T00:00:00"/>
    <n v="168"/>
    <s v="9/"/>
    <s v="2024"/>
    <s v="11"/>
    <s v="9"/>
    <s v="11"/>
    <x v="236"/>
  </r>
  <r>
    <x v="368"/>
    <s v="Harold"/>
    <s v="9/16/2024"/>
    <s v="11/24/2024"/>
    <n v="11.99"/>
    <n v="28"/>
    <s v="Documentary"/>
    <n v="4"/>
    <n v="1"/>
    <b v="1"/>
    <n v="990"/>
    <n v="88"/>
    <x v="2"/>
    <s v="Credit Card"/>
    <x v="5"/>
    <n v="97"/>
    <n v="5"/>
    <b v="0"/>
    <s v="Active"/>
    <n v="1341"/>
    <s v="Tablet"/>
    <s v="35-44"/>
    <s v="Late Night"/>
    <s v="11"/>
    <s v="2024"/>
    <s v="24"/>
    <s v="24"/>
    <s v="24/11/2024"/>
    <d v="2025-05-16T00:00:00"/>
    <n v="173"/>
    <s v="9/"/>
    <s v="2024"/>
    <s v="16"/>
    <s v="9"/>
    <s v="16"/>
    <x v="237"/>
  </r>
  <r>
    <x v="369"/>
    <s v="Andrew"/>
    <s v="1/16/2024"/>
    <s v="12/14/2024"/>
    <n v="15.99"/>
    <n v="453"/>
    <s v="Drama"/>
    <n v="5"/>
    <n v="3"/>
    <b v="1"/>
    <n v="236"/>
    <n v="121"/>
    <x v="0"/>
    <s v="Cryptocurrency"/>
    <x v="2"/>
    <n v="1"/>
    <n v="3.7"/>
    <b v="0"/>
    <s v="Active"/>
    <n v="3028"/>
    <s v="Desktop"/>
    <s v="55+"/>
    <s v="Morning"/>
    <s v="12"/>
    <s v="2024"/>
    <s v="14"/>
    <s v="14"/>
    <s v="14/12/2024"/>
    <d v="2025-05-16T00:00:00"/>
    <n v="153"/>
    <s v="1/"/>
    <s v="2024"/>
    <s v="16"/>
    <s v="1"/>
    <s v="16"/>
    <x v="238"/>
  </r>
  <r>
    <x v="370"/>
    <s v="Stephanie"/>
    <s v="10/3/2023"/>
    <s v="12/3/2024"/>
    <n v="11.99"/>
    <n v="186"/>
    <s v="Drama"/>
    <n v="2"/>
    <n v="5"/>
    <b v="1"/>
    <n v="784"/>
    <n v="29"/>
    <x v="0"/>
    <s v="Debit Card"/>
    <x v="1"/>
    <n v="76"/>
    <n v="4.3"/>
    <b v="1"/>
    <s v="Active"/>
    <n v="4799"/>
    <s v="Desktop"/>
    <s v="18-24"/>
    <s v="Morning"/>
    <s v="12"/>
    <s v="2024"/>
    <s v="3/"/>
    <s v="3"/>
    <s v="03/12/2024"/>
    <d v="2025-05-16T00:00:00"/>
    <n v="164"/>
    <s v="10"/>
    <s v="2023"/>
    <s v="/3"/>
    <s v="10"/>
    <s v="3"/>
    <x v="101"/>
  </r>
  <r>
    <x v="371"/>
    <s v="Scott"/>
    <s v="9/5/2024"/>
    <s v="11/21/2024"/>
    <n v="15.99"/>
    <n v="287"/>
    <s v="Romance"/>
    <n v="3"/>
    <n v="6"/>
    <b v="0"/>
    <n v="714"/>
    <n v="3"/>
    <x v="3"/>
    <s v="Debit Card"/>
    <x v="2"/>
    <n v="45"/>
    <n v="4.3"/>
    <b v="1"/>
    <s v="Active"/>
    <n v="4556"/>
    <s v="Tablet"/>
    <s v="45-54"/>
    <s v="Morning"/>
    <s v="11"/>
    <s v="2024"/>
    <s v="21"/>
    <s v="21"/>
    <s v="21/11/2024"/>
    <d v="2025-05-16T00:00:00"/>
    <n v="176"/>
    <s v="9/"/>
    <s v="2024"/>
    <s v="5/"/>
    <s v="9"/>
    <s v="5"/>
    <x v="184"/>
  </r>
  <r>
    <x v="372"/>
    <s v="Ashley"/>
    <s v="7/20/2024"/>
    <s v="12/8/2024"/>
    <n v="7.99"/>
    <n v="45"/>
    <s v="Horror"/>
    <n v="4"/>
    <n v="3"/>
    <b v="0"/>
    <n v="420"/>
    <n v="87"/>
    <x v="2"/>
    <s v="Cryptocurrency"/>
    <x v="2"/>
    <n v="41"/>
    <n v="3.3"/>
    <b v="1"/>
    <s v="Active"/>
    <n v="2965"/>
    <s v="Laptop"/>
    <s v="55+"/>
    <s v="Evening"/>
    <s v="12"/>
    <s v="2024"/>
    <s v="8/"/>
    <s v="8"/>
    <s v="08/12/2024"/>
    <d v="2025-05-16T00:00:00"/>
    <n v="159"/>
    <s v="7/"/>
    <s v="2024"/>
    <s v="20"/>
    <s v="7"/>
    <s v="20"/>
    <x v="66"/>
  </r>
  <r>
    <x v="373"/>
    <s v="Rick"/>
    <s v="7/11/2023"/>
    <s v="11/22/2024"/>
    <n v="11.99"/>
    <n v="463"/>
    <s v="Comedy"/>
    <n v="5"/>
    <n v="4"/>
    <b v="0"/>
    <n v="961"/>
    <n v="9"/>
    <x v="2"/>
    <s v="Cryptocurrency"/>
    <x v="3"/>
    <n v="62"/>
    <n v="3.4"/>
    <b v="1"/>
    <s v="Active"/>
    <n v="3556"/>
    <s v="Laptop"/>
    <s v="18-24"/>
    <s v="Evening"/>
    <s v="11"/>
    <s v="2024"/>
    <s v="22"/>
    <s v="22"/>
    <s v="22/11/2024"/>
    <d v="2025-05-16T00:00:00"/>
    <n v="175"/>
    <s v="7/"/>
    <s v="2023"/>
    <s v="11"/>
    <s v="7"/>
    <s v="11"/>
    <x v="169"/>
  </r>
  <r>
    <x v="374"/>
    <s v="Stephanie"/>
    <s v="1/26/2023"/>
    <s v="11/19/2024"/>
    <n v="15.99"/>
    <n v="241"/>
    <s v="Sci-Fi"/>
    <n v="1"/>
    <n v="5"/>
    <b v="1"/>
    <n v="775"/>
    <n v="194"/>
    <x v="6"/>
    <s v="Debit Card"/>
    <x v="0"/>
    <n v="94"/>
    <n v="3.1"/>
    <b v="0"/>
    <s v="Active"/>
    <n v="2901"/>
    <s v="Laptop"/>
    <s v="55+"/>
    <s v="Morning"/>
    <s v="11"/>
    <s v="2024"/>
    <s v="19"/>
    <s v="19"/>
    <s v="19/11/2024"/>
    <d v="2025-05-16T00:00:00"/>
    <n v="178"/>
    <s v="1/"/>
    <s v="2023"/>
    <s v="26"/>
    <s v="1"/>
    <s v="26"/>
    <x v="239"/>
  </r>
  <r>
    <x v="375"/>
    <s v="Douglas"/>
    <s v="5/19/2024"/>
    <s v="12/7/2024"/>
    <n v="7.99"/>
    <n v="11"/>
    <s v="Documentary"/>
    <n v="4"/>
    <n v="1"/>
    <b v="1"/>
    <n v="773"/>
    <n v="139"/>
    <x v="5"/>
    <s v="Debit Card"/>
    <x v="1"/>
    <n v="45"/>
    <n v="4.0999999999999996"/>
    <b v="0"/>
    <s v="Active"/>
    <n v="3520"/>
    <s v="Tablet"/>
    <s v="55+"/>
    <s v="Evening"/>
    <s v="12"/>
    <s v="2024"/>
    <s v="7/"/>
    <s v="7"/>
    <s v="07/12/2024"/>
    <d v="2025-05-16T00:00:00"/>
    <n v="160"/>
    <s v="5/"/>
    <s v="2024"/>
    <s v="19"/>
    <s v="5"/>
    <s v="19"/>
    <x v="127"/>
  </r>
  <r>
    <x v="376"/>
    <s v="Troy"/>
    <s v="12/31/2022"/>
    <s v="12/5/2024"/>
    <n v="15.99"/>
    <n v="123"/>
    <s v="Horror"/>
    <n v="1"/>
    <n v="1"/>
    <b v="1"/>
    <n v="841"/>
    <n v="45"/>
    <x v="2"/>
    <s v="PayPal"/>
    <x v="0"/>
    <n v="76"/>
    <n v="4.3"/>
    <b v="1"/>
    <s v="Active"/>
    <n v="3983"/>
    <s v="Smartphone"/>
    <s v="35-44"/>
    <s v="Late Night"/>
    <s v="12"/>
    <s v="2024"/>
    <s v="5/"/>
    <s v="5"/>
    <s v="05/12/2024"/>
    <d v="2025-05-16T00:00:00"/>
    <n v="162"/>
    <s v="12"/>
    <s v="2022"/>
    <s v="/3"/>
    <s v="12"/>
    <s v="3"/>
    <x v="52"/>
  </r>
  <r>
    <x v="377"/>
    <s v="Cindy"/>
    <s v="5/21/2023"/>
    <s v="12/1/2024"/>
    <n v="7.99"/>
    <n v="411"/>
    <s v="Documentary"/>
    <n v="3"/>
    <n v="2"/>
    <b v="1"/>
    <n v="412"/>
    <n v="20"/>
    <x v="4"/>
    <s v="PayPal"/>
    <x v="3"/>
    <n v="94"/>
    <n v="4.7"/>
    <b v="1"/>
    <s v="Active"/>
    <n v="4632"/>
    <s v="Smartphone"/>
    <s v="25-34"/>
    <s v="Evening"/>
    <s v="12"/>
    <s v="2024"/>
    <s v="1/"/>
    <s v="1"/>
    <s v="01/12/2024"/>
    <d v="2025-05-16T00:00:00"/>
    <n v="166"/>
    <s v="5/"/>
    <s v="2023"/>
    <s v="21"/>
    <s v="5"/>
    <s v="21"/>
    <x v="240"/>
  </r>
  <r>
    <x v="378"/>
    <s v="Christopher"/>
    <s v="4/21/2024"/>
    <s v="11/23/2024"/>
    <n v="7.99"/>
    <n v="469"/>
    <s v="Comedy"/>
    <n v="2"/>
    <n v="1"/>
    <b v="0"/>
    <n v="160"/>
    <n v="79"/>
    <x v="5"/>
    <s v="Debit Card"/>
    <x v="5"/>
    <n v="57"/>
    <n v="4.5"/>
    <b v="1"/>
    <s v="Active"/>
    <n v="314"/>
    <s v="Smartphone"/>
    <s v="25-34"/>
    <s v="Late Night"/>
    <s v="11"/>
    <s v="2024"/>
    <s v="23"/>
    <s v="23"/>
    <s v="23/11/2024"/>
    <d v="2025-05-16T00:00:00"/>
    <n v="174"/>
    <s v="4/"/>
    <s v="2024"/>
    <s v="21"/>
    <s v="4"/>
    <s v="21"/>
    <x v="241"/>
  </r>
  <r>
    <x v="379"/>
    <s v="Nathan"/>
    <s v="7/9/2023"/>
    <s v="12/7/2024"/>
    <n v="11.99"/>
    <n v="120"/>
    <s v="Horror"/>
    <n v="3"/>
    <n v="6"/>
    <b v="0"/>
    <n v="346"/>
    <n v="125"/>
    <x v="0"/>
    <s v="Cryptocurrency"/>
    <x v="1"/>
    <n v="25"/>
    <n v="4.0999999999999996"/>
    <b v="0"/>
    <s v="Active"/>
    <n v="4012"/>
    <s v="Desktop"/>
    <s v="25-34"/>
    <s v="Morning"/>
    <s v="12"/>
    <s v="2024"/>
    <s v="7/"/>
    <s v="7"/>
    <s v="07/12/2024"/>
    <d v="2025-05-16T00:00:00"/>
    <n v="160"/>
    <s v="7/"/>
    <s v="2023"/>
    <s v="9/"/>
    <s v="7"/>
    <s v="9"/>
    <x v="232"/>
  </r>
  <r>
    <x v="380"/>
    <s v="Linda"/>
    <s v="8/29/2024"/>
    <s v="11/29/2024"/>
    <n v="15.99"/>
    <n v="348"/>
    <s v="Drama"/>
    <n v="1"/>
    <n v="5"/>
    <b v="1"/>
    <n v="266"/>
    <n v="94"/>
    <x v="4"/>
    <s v="Debit Card"/>
    <x v="4"/>
    <n v="82"/>
    <n v="4.3"/>
    <b v="1"/>
    <s v="Active"/>
    <n v="2356"/>
    <s v="Laptop"/>
    <s v="45-54"/>
    <s v="Morning"/>
    <s v="11"/>
    <s v="2024"/>
    <s v="29"/>
    <s v="29"/>
    <s v="29/11/2024"/>
    <d v="2025-05-16T00:00:00"/>
    <n v="168"/>
    <s v="8/"/>
    <s v="2024"/>
    <s v="29"/>
    <s v="8"/>
    <s v="29"/>
    <x v="242"/>
  </r>
  <r>
    <x v="381"/>
    <s v="Tina"/>
    <s v="11/30/2023"/>
    <s v="12/14/2024"/>
    <n v="11.99"/>
    <n v="103"/>
    <s v="Romance"/>
    <n v="4"/>
    <n v="4"/>
    <b v="0"/>
    <n v="305"/>
    <n v="191"/>
    <x v="1"/>
    <s v="PayPal"/>
    <x v="5"/>
    <n v="98"/>
    <n v="4.7"/>
    <b v="1"/>
    <s v="Active"/>
    <n v="1824"/>
    <s v="Tablet"/>
    <s v="18-24"/>
    <s v="Afternoon"/>
    <s v="12"/>
    <s v="2024"/>
    <s v="14"/>
    <s v="14"/>
    <s v="14/12/2024"/>
    <d v="2025-05-16T00:00:00"/>
    <n v="153"/>
    <s v="11"/>
    <s v="2023"/>
    <s v="/3"/>
    <s v="11"/>
    <s v="3"/>
    <x v="121"/>
  </r>
  <r>
    <x v="382"/>
    <s v="Christopher"/>
    <s v="11/18/2024"/>
    <s v="11/23/2024"/>
    <n v="7.99"/>
    <n v="470"/>
    <s v="Comedy"/>
    <n v="2"/>
    <n v="3"/>
    <b v="0"/>
    <n v="89"/>
    <n v="135"/>
    <x v="3"/>
    <s v="Debit Card"/>
    <x v="2"/>
    <n v="45"/>
    <n v="4.5"/>
    <b v="0"/>
    <s v="Active"/>
    <n v="4236"/>
    <s v="Smartphone"/>
    <s v="18-24"/>
    <s v="Morning"/>
    <s v="11"/>
    <s v="2024"/>
    <s v="23"/>
    <s v="23"/>
    <s v="23/11/2024"/>
    <d v="2025-05-16T00:00:00"/>
    <n v="174"/>
    <s v="11"/>
    <s v="2024"/>
    <s v="/1"/>
    <s v="11"/>
    <s v="1"/>
    <x v="99"/>
  </r>
  <r>
    <x v="383"/>
    <s v="Victor"/>
    <s v="10/27/2024"/>
    <s v="12/1/2024"/>
    <n v="7.99"/>
    <n v="241"/>
    <s v="Romance"/>
    <n v="3"/>
    <n v="6"/>
    <b v="0"/>
    <n v="905"/>
    <n v="127"/>
    <x v="3"/>
    <s v="PayPal"/>
    <x v="3"/>
    <n v="93"/>
    <n v="4"/>
    <b v="0"/>
    <s v="Active"/>
    <n v="2102"/>
    <s v="Desktop"/>
    <s v="35-44"/>
    <s v="Morning"/>
    <s v="12"/>
    <s v="2024"/>
    <s v="1/"/>
    <s v="1"/>
    <s v="01/12/2024"/>
    <d v="2025-05-16T00:00:00"/>
    <n v="166"/>
    <s v="10"/>
    <s v="2024"/>
    <s v="/2"/>
    <s v="10"/>
    <s v="2"/>
    <x v="71"/>
  </r>
  <r>
    <x v="384"/>
    <s v="Judy"/>
    <s v="5/18/2024"/>
    <s v="12/14/2024"/>
    <n v="15.99"/>
    <n v="277"/>
    <s v="Romance"/>
    <n v="3"/>
    <n v="5"/>
    <b v="0"/>
    <n v="959"/>
    <n v="174"/>
    <x v="0"/>
    <s v="PayPal"/>
    <x v="5"/>
    <n v="51"/>
    <n v="3.4"/>
    <b v="1"/>
    <s v="Active"/>
    <n v="1876"/>
    <s v="Smartphone"/>
    <s v="25-34"/>
    <s v="Late Night"/>
    <s v="12"/>
    <s v="2024"/>
    <s v="14"/>
    <s v="14"/>
    <s v="14/12/2024"/>
    <d v="2025-05-16T00:00:00"/>
    <n v="153"/>
    <s v="5/"/>
    <s v="2024"/>
    <s v="18"/>
    <s v="5"/>
    <s v="18"/>
    <x v="15"/>
  </r>
  <r>
    <x v="385"/>
    <s v="Stephanie"/>
    <s v="1/2/2024"/>
    <s v="12/10/2024"/>
    <n v="7.99"/>
    <n v="158"/>
    <s v="Romance"/>
    <n v="3"/>
    <n v="1"/>
    <b v="1"/>
    <n v="426"/>
    <n v="7"/>
    <x v="6"/>
    <s v="Cryptocurrency"/>
    <x v="5"/>
    <n v="36"/>
    <n v="3.6"/>
    <b v="0"/>
    <s v="Active"/>
    <n v="242"/>
    <s v="Tablet"/>
    <s v="55+"/>
    <s v="Morning"/>
    <s v="12"/>
    <s v="2024"/>
    <s v="10"/>
    <s v="10"/>
    <s v="10/12/2024"/>
    <d v="2025-05-16T00:00:00"/>
    <n v="157"/>
    <s v="1/"/>
    <s v="2024"/>
    <s v="2/"/>
    <s v="1"/>
    <s v="2"/>
    <x v="243"/>
  </r>
  <r>
    <x v="386"/>
    <s v="Rhonda"/>
    <s v="1/18/2024"/>
    <s v="11/28/2024"/>
    <n v="15.99"/>
    <n v="23"/>
    <s v="Romance"/>
    <n v="1"/>
    <n v="1"/>
    <b v="0"/>
    <n v="585"/>
    <n v="97"/>
    <x v="4"/>
    <s v="Debit Card"/>
    <x v="0"/>
    <n v="23"/>
    <n v="3.4"/>
    <b v="1"/>
    <s v="Active"/>
    <n v="4531"/>
    <s v="Tablet"/>
    <s v="25-34"/>
    <s v="Evening"/>
    <s v="11"/>
    <s v="2024"/>
    <s v="28"/>
    <s v="28"/>
    <s v="28/11/2024"/>
    <d v="2025-05-16T00:00:00"/>
    <n v="169"/>
    <s v="1/"/>
    <s v="2024"/>
    <s v="18"/>
    <s v="1"/>
    <s v="18"/>
    <x v="244"/>
  </r>
  <r>
    <x v="387"/>
    <s v="Amanda"/>
    <s v="1/30/2024"/>
    <s v="12/7/2024"/>
    <n v="11.99"/>
    <n v="200"/>
    <s v="Romance"/>
    <n v="4"/>
    <n v="5"/>
    <b v="0"/>
    <n v="65"/>
    <n v="11"/>
    <x v="4"/>
    <s v="Cryptocurrency"/>
    <x v="5"/>
    <n v="30"/>
    <n v="3.2"/>
    <b v="1"/>
    <s v="Active"/>
    <n v="959"/>
    <s v="Desktop"/>
    <s v="25-34"/>
    <s v="Afternoon"/>
    <s v="12"/>
    <s v="2024"/>
    <s v="7/"/>
    <s v="7"/>
    <s v="07/12/2024"/>
    <d v="2025-05-16T00:00:00"/>
    <n v="160"/>
    <s v="1/"/>
    <s v="2024"/>
    <s v="30"/>
    <s v="1"/>
    <s v="30"/>
    <x v="27"/>
  </r>
  <r>
    <x v="388"/>
    <s v="William"/>
    <s v="6/1/2023"/>
    <s v="11/26/2024"/>
    <n v="7.99"/>
    <n v="264"/>
    <s v="Drama"/>
    <n v="5"/>
    <n v="6"/>
    <b v="0"/>
    <n v="367"/>
    <n v="163"/>
    <x v="5"/>
    <s v="Cryptocurrency"/>
    <x v="5"/>
    <n v="88"/>
    <n v="3.5"/>
    <b v="1"/>
    <s v="Active"/>
    <n v="2156"/>
    <s v="Laptop"/>
    <s v="45-54"/>
    <s v="Late Night"/>
    <s v="11"/>
    <s v="2024"/>
    <s v="26"/>
    <s v="26"/>
    <s v="26/11/2024"/>
    <d v="2025-05-16T00:00:00"/>
    <n v="171"/>
    <s v="6/"/>
    <s v="2023"/>
    <s v="1/"/>
    <s v="6"/>
    <s v="1"/>
    <x v="151"/>
  </r>
  <r>
    <x v="389"/>
    <s v="Elizabeth"/>
    <s v="9/4/2023"/>
    <s v="12/7/2024"/>
    <n v="11.99"/>
    <n v="309"/>
    <s v="Sci-Fi"/>
    <n v="4"/>
    <n v="4"/>
    <b v="0"/>
    <n v="891"/>
    <n v="93"/>
    <x v="1"/>
    <s v="Cryptocurrency"/>
    <x v="3"/>
    <n v="65"/>
    <n v="4"/>
    <b v="1"/>
    <s v="Active"/>
    <n v="1442"/>
    <s v="Smart TV"/>
    <s v="55+"/>
    <s v="Morning"/>
    <s v="12"/>
    <s v="2024"/>
    <s v="7/"/>
    <s v="7"/>
    <s v="07/12/2024"/>
    <d v="2025-05-16T00:00:00"/>
    <n v="160"/>
    <s v="9/"/>
    <s v="2023"/>
    <s v="4/"/>
    <s v="9"/>
    <s v="4"/>
    <x v="245"/>
  </r>
  <r>
    <x v="390"/>
    <s v="Jennifer"/>
    <s v="7/27/2024"/>
    <s v="12/15/2024"/>
    <n v="7.99"/>
    <n v="30"/>
    <s v="Documentary"/>
    <n v="2"/>
    <n v="6"/>
    <b v="0"/>
    <n v="468"/>
    <n v="196"/>
    <x v="2"/>
    <s v="PayPal"/>
    <x v="0"/>
    <n v="52"/>
    <n v="4.5"/>
    <b v="0"/>
    <s v="Active"/>
    <n v="4586"/>
    <s v="Smartphone"/>
    <s v="18-24"/>
    <s v="Afternoon"/>
    <s v="12"/>
    <s v="2024"/>
    <s v="15"/>
    <s v="15"/>
    <s v="15/12/2024"/>
    <d v="2025-05-16T00:00:00"/>
    <n v="152"/>
    <s v="7/"/>
    <s v="2024"/>
    <s v="27"/>
    <s v="7"/>
    <s v="27"/>
    <x v="246"/>
  </r>
  <r>
    <x v="391"/>
    <s v="Daniel"/>
    <s v="4/17/2024"/>
    <s v="11/29/2024"/>
    <n v="11.99"/>
    <n v="289"/>
    <s v="Sci-Fi"/>
    <n v="4"/>
    <n v="3"/>
    <b v="1"/>
    <n v="999"/>
    <n v="22"/>
    <x v="0"/>
    <s v="PayPal"/>
    <x v="2"/>
    <n v="50"/>
    <n v="4.3"/>
    <b v="1"/>
    <s v="Active"/>
    <n v="4170"/>
    <s v="Smart TV"/>
    <s v="55+"/>
    <s v="Late Night"/>
    <s v="11"/>
    <s v="2024"/>
    <s v="29"/>
    <s v="29"/>
    <s v="29/11/2024"/>
    <d v="2025-05-16T00:00:00"/>
    <n v="168"/>
    <s v="4/"/>
    <s v="2024"/>
    <s v="17"/>
    <s v="4"/>
    <s v="17"/>
    <x v="247"/>
  </r>
  <r>
    <x v="392"/>
    <s v="David"/>
    <s v="5/5/2024"/>
    <s v="11/28/2024"/>
    <n v="7.99"/>
    <n v="432"/>
    <s v="Documentary"/>
    <n v="5"/>
    <n v="4"/>
    <b v="1"/>
    <n v="263"/>
    <n v="55"/>
    <x v="6"/>
    <s v="Credit Card"/>
    <x v="4"/>
    <n v="22"/>
    <n v="3.5"/>
    <b v="1"/>
    <s v="Active"/>
    <n v="1294"/>
    <s v="Desktop"/>
    <s v="45-54"/>
    <s v="Morning"/>
    <s v="11"/>
    <s v="2024"/>
    <s v="28"/>
    <s v="28"/>
    <s v="28/11/2024"/>
    <d v="2025-05-16T00:00:00"/>
    <n v="169"/>
    <s v="5/"/>
    <s v="2024"/>
    <s v="5/"/>
    <s v="5"/>
    <s v="5"/>
    <x v="142"/>
  </r>
  <r>
    <x v="393"/>
    <s v="John"/>
    <s v="7/23/2024"/>
    <s v="12/17/2024"/>
    <n v="7.99"/>
    <n v="393"/>
    <s v="Horror"/>
    <n v="4"/>
    <n v="2"/>
    <b v="1"/>
    <n v="487"/>
    <n v="105"/>
    <x v="1"/>
    <s v="PayPal"/>
    <x v="5"/>
    <n v="99"/>
    <n v="3.4"/>
    <b v="0"/>
    <s v="Active"/>
    <n v="2460"/>
    <s v="Tablet"/>
    <s v="35-44"/>
    <s v="Morning"/>
    <s v="12"/>
    <s v="2024"/>
    <s v="17"/>
    <s v="17"/>
    <s v="17/12/2024"/>
    <d v="2025-05-16T00:00:00"/>
    <n v="150"/>
    <s v="7/"/>
    <s v="2024"/>
    <s v="23"/>
    <s v="7"/>
    <s v="23"/>
    <x v="248"/>
  </r>
  <r>
    <x v="394"/>
    <s v="Katherine"/>
    <s v="4/19/2024"/>
    <s v="12/1/2024"/>
    <n v="11.99"/>
    <n v="203"/>
    <s v="Horror"/>
    <n v="1"/>
    <n v="3"/>
    <b v="0"/>
    <n v="961"/>
    <n v="41"/>
    <x v="4"/>
    <s v="Debit Card"/>
    <x v="1"/>
    <n v="76"/>
    <n v="4.2"/>
    <b v="1"/>
    <s v="Active"/>
    <n v="3276"/>
    <s v="Smart TV"/>
    <s v="55+"/>
    <s v="Late Night"/>
    <s v="12"/>
    <s v="2024"/>
    <s v="1/"/>
    <s v="1"/>
    <s v="01/12/2024"/>
    <d v="2025-05-16T00:00:00"/>
    <n v="166"/>
    <s v="4/"/>
    <s v="2024"/>
    <s v="19"/>
    <s v="4"/>
    <s v="19"/>
    <x v="249"/>
  </r>
  <r>
    <x v="395"/>
    <s v="James"/>
    <s v="9/19/2023"/>
    <s v="11/23/2024"/>
    <n v="7.99"/>
    <n v="43"/>
    <s v="Comedy"/>
    <n v="4"/>
    <n v="1"/>
    <b v="0"/>
    <n v="973"/>
    <n v="7"/>
    <x v="2"/>
    <s v="Credit Card"/>
    <x v="0"/>
    <n v="76"/>
    <n v="4.0999999999999996"/>
    <b v="1"/>
    <s v="Active"/>
    <n v="941"/>
    <s v="Smartphone"/>
    <s v="55+"/>
    <s v="Morning"/>
    <s v="11"/>
    <s v="2024"/>
    <s v="23"/>
    <s v="23"/>
    <s v="23/11/2024"/>
    <d v="2025-05-16T00:00:00"/>
    <n v="174"/>
    <s v="9/"/>
    <s v="2023"/>
    <s v="19"/>
    <s v="9"/>
    <s v="19"/>
    <x v="250"/>
  </r>
  <r>
    <x v="396"/>
    <s v="Alicia"/>
    <s v="7/10/2023"/>
    <s v="12/15/2024"/>
    <n v="7.99"/>
    <n v="311"/>
    <s v="Romance"/>
    <n v="3"/>
    <n v="5"/>
    <b v="1"/>
    <n v="724"/>
    <n v="191"/>
    <x v="0"/>
    <s v="PayPal"/>
    <x v="0"/>
    <n v="55"/>
    <n v="4.7"/>
    <b v="1"/>
    <s v="Active"/>
    <n v="4062"/>
    <s v="Smart TV"/>
    <s v="35-44"/>
    <s v="Morning"/>
    <s v="12"/>
    <s v="2024"/>
    <s v="15"/>
    <s v="15"/>
    <s v="15/12/2024"/>
    <d v="2025-05-16T00:00:00"/>
    <n v="152"/>
    <s v="7/"/>
    <s v="2023"/>
    <s v="10"/>
    <s v="7"/>
    <s v="10"/>
    <x v="251"/>
  </r>
  <r>
    <x v="397"/>
    <s v="Richard"/>
    <s v="7/30/2024"/>
    <s v="12/1/2024"/>
    <n v="11.99"/>
    <n v="23"/>
    <s v="Documentary"/>
    <n v="5"/>
    <n v="3"/>
    <b v="0"/>
    <n v="725"/>
    <n v="168"/>
    <x v="0"/>
    <s v="Debit Card"/>
    <x v="0"/>
    <n v="25"/>
    <n v="3.6"/>
    <b v="1"/>
    <s v="Active"/>
    <n v="4322"/>
    <s v="Laptop"/>
    <s v="18-24"/>
    <s v="Late Night"/>
    <s v="12"/>
    <s v="2024"/>
    <s v="1/"/>
    <s v="1"/>
    <s v="01/12/2024"/>
    <d v="2025-05-16T00:00:00"/>
    <n v="166"/>
    <s v="7/"/>
    <s v="2024"/>
    <s v="30"/>
    <s v="7"/>
    <s v="30"/>
    <x v="252"/>
  </r>
  <r>
    <x v="398"/>
    <s v="Robert"/>
    <s v="8/28/2023"/>
    <s v="12/14/2024"/>
    <n v="11.99"/>
    <n v="370"/>
    <s v="Comedy"/>
    <n v="3"/>
    <n v="4"/>
    <b v="1"/>
    <n v="973"/>
    <n v="152"/>
    <x v="1"/>
    <s v="Credit Card"/>
    <x v="0"/>
    <n v="98"/>
    <n v="3.1"/>
    <b v="1"/>
    <s v="Active"/>
    <n v="1456"/>
    <s v="Tablet"/>
    <s v="45-54"/>
    <s v="Afternoon"/>
    <s v="12"/>
    <s v="2024"/>
    <s v="14"/>
    <s v="14"/>
    <s v="14/12/2024"/>
    <d v="2025-05-16T00:00:00"/>
    <n v="153"/>
    <s v="8/"/>
    <s v="2023"/>
    <s v="28"/>
    <s v="8"/>
    <s v="28"/>
    <x v="253"/>
  </r>
  <r>
    <x v="399"/>
    <s v="Emily"/>
    <s v="6/30/2024"/>
    <s v="11/19/2024"/>
    <n v="15.99"/>
    <n v="343"/>
    <s v="Documentary"/>
    <n v="2"/>
    <n v="2"/>
    <b v="0"/>
    <n v="830"/>
    <n v="172"/>
    <x v="1"/>
    <s v="Credit Card"/>
    <x v="1"/>
    <n v="99"/>
    <n v="4.9000000000000004"/>
    <b v="0"/>
    <s v="Active"/>
    <n v="1281"/>
    <s v="Smart TV"/>
    <s v="45-54"/>
    <s v="Morning"/>
    <s v="11"/>
    <s v="2024"/>
    <s v="19"/>
    <s v="19"/>
    <s v="19/11/2024"/>
    <d v="2025-05-16T00:00:00"/>
    <n v="178"/>
    <s v="6/"/>
    <s v="2024"/>
    <s v="30"/>
    <s v="6"/>
    <s v="30"/>
    <x v="254"/>
  </r>
  <r>
    <x v="400"/>
    <s v="Catherine"/>
    <s v="11/7/2023"/>
    <s v="12/3/2024"/>
    <n v="7.99"/>
    <n v="391"/>
    <s v="Sci-Fi"/>
    <n v="4"/>
    <n v="6"/>
    <b v="0"/>
    <n v="726"/>
    <n v="176"/>
    <x v="1"/>
    <s v="Debit Card"/>
    <x v="5"/>
    <n v="65"/>
    <n v="3.8"/>
    <b v="0"/>
    <s v="Active"/>
    <n v="1926"/>
    <s v="Laptop"/>
    <s v="45-54"/>
    <s v="Afternoon"/>
    <s v="12"/>
    <s v="2024"/>
    <s v="3/"/>
    <s v="3"/>
    <s v="03/12/2024"/>
    <d v="2025-05-16T00:00:00"/>
    <n v="164"/>
    <s v="11"/>
    <s v="2023"/>
    <s v="/7"/>
    <s v="11"/>
    <s v="7"/>
    <x v="255"/>
  </r>
  <r>
    <x v="401"/>
    <s v="Jeffrey"/>
    <s v="6/20/2024"/>
    <s v="12/13/2024"/>
    <n v="11.99"/>
    <n v="405"/>
    <s v="Drama"/>
    <n v="3"/>
    <n v="3"/>
    <b v="0"/>
    <n v="90"/>
    <n v="151"/>
    <x v="1"/>
    <s v="Debit Card"/>
    <x v="1"/>
    <n v="64"/>
    <n v="4.0999999999999996"/>
    <b v="0"/>
    <s v="Active"/>
    <n v="1368"/>
    <s v="Smart TV"/>
    <s v="35-44"/>
    <s v="Late Night"/>
    <s v="12"/>
    <s v="2024"/>
    <s v="13"/>
    <s v="13"/>
    <s v="13/12/2024"/>
    <d v="2025-05-16T00:00:00"/>
    <n v="154"/>
    <s v="6/"/>
    <s v="2024"/>
    <s v="20"/>
    <s v="6"/>
    <s v="20"/>
    <x v="256"/>
  </r>
  <r>
    <x v="402"/>
    <s v="Eric"/>
    <s v="4/22/2024"/>
    <s v="12/13/2024"/>
    <n v="15.99"/>
    <n v="14"/>
    <s v="Horror"/>
    <n v="5"/>
    <n v="1"/>
    <b v="0"/>
    <n v="617"/>
    <n v="128"/>
    <x v="3"/>
    <s v="Debit Card"/>
    <x v="5"/>
    <n v="31"/>
    <n v="3.5"/>
    <b v="0"/>
    <s v="Active"/>
    <n v="571"/>
    <s v="Smartphone"/>
    <s v="35-44"/>
    <s v="Evening"/>
    <s v="12"/>
    <s v="2024"/>
    <s v="13"/>
    <s v="13"/>
    <s v="13/12/2024"/>
    <d v="2025-05-16T00:00:00"/>
    <n v="154"/>
    <s v="4/"/>
    <s v="2024"/>
    <s v="22"/>
    <s v="4"/>
    <s v="22"/>
    <x v="257"/>
  </r>
  <r>
    <x v="403"/>
    <s v="Richard"/>
    <s v="10/20/2024"/>
    <s v="12/2/2024"/>
    <n v="7.99"/>
    <n v="11"/>
    <s v="Horror"/>
    <n v="4"/>
    <n v="6"/>
    <b v="0"/>
    <n v="246"/>
    <n v="96"/>
    <x v="6"/>
    <s v="PayPal"/>
    <x v="3"/>
    <n v="56"/>
    <n v="4.5999999999999996"/>
    <b v="1"/>
    <s v="Active"/>
    <n v="3807"/>
    <s v="Laptop"/>
    <s v="55+"/>
    <s v="Morning"/>
    <s v="12"/>
    <s v="2024"/>
    <s v="2/"/>
    <s v="2"/>
    <s v="02/12/2024"/>
    <d v="2025-05-16T00:00:00"/>
    <n v="165"/>
    <s v="10"/>
    <s v="2024"/>
    <s v="/2"/>
    <s v="10"/>
    <s v="2"/>
    <x v="71"/>
  </r>
  <r>
    <x v="404"/>
    <s v="Jennifer"/>
    <s v="8/28/2024"/>
    <s v="12/7/2024"/>
    <n v="11.99"/>
    <n v="335"/>
    <s v="Sci-Fi"/>
    <n v="1"/>
    <n v="2"/>
    <b v="1"/>
    <n v="484"/>
    <n v="54"/>
    <x v="2"/>
    <s v="PayPal"/>
    <x v="5"/>
    <n v="51"/>
    <n v="4"/>
    <b v="1"/>
    <s v="Active"/>
    <n v="3424"/>
    <s v="Smartphone"/>
    <s v="45-54"/>
    <s v="Evening"/>
    <s v="12"/>
    <s v="2024"/>
    <s v="7/"/>
    <s v="7"/>
    <s v="07/12/2024"/>
    <d v="2025-05-16T00:00:00"/>
    <n v="160"/>
    <s v="8/"/>
    <s v="2024"/>
    <s v="28"/>
    <s v="8"/>
    <s v="28"/>
    <x v="258"/>
  </r>
  <r>
    <x v="405"/>
    <s v="Charles"/>
    <s v="12/20/2022"/>
    <s v="11/30/2024"/>
    <n v="11.99"/>
    <n v="408"/>
    <s v="Sci-Fi"/>
    <n v="3"/>
    <n v="5"/>
    <b v="1"/>
    <n v="418"/>
    <n v="198"/>
    <x v="0"/>
    <s v="PayPal"/>
    <x v="3"/>
    <n v="0"/>
    <n v="3"/>
    <b v="0"/>
    <s v="Active"/>
    <n v="1428"/>
    <s v="Smartphone"/>
    <s v="18-24"/>
    <s v="Afternoon"/>
    <s v="11"/>
    <s v="2024"/>
    <s v="30"/>
    <s v="30"/>
    <s v="30/11/2024"/>
    <d v="2025-05-16T00:00:00"/>
    <n v="167"/>
    <s v="12"/>
    <s v="2022"/>
    <s v="/2"/>
    <s v="12"/>
    <s v="2"/>
    <x v="50"/>
  </r>
  <r>
    <x v="406"/>
    <s v="Samantha"/>
    <s v="7/28/2024"/>
    <s v="11/26/2024"/>
    <n v="11.99"/>
    <n v="302"/>
    <s v="Action"/>
    <n v="2"/>
    <n v="2"/>
    <b v="0"/>
    <n v="431"/>
    <n v="116"/>
    <x v="3"/>
    <s v="Debit Card"/>
    <x v="5"/>
    <n v="15"/>
    <n v="3.9"/>
    <b v="1"/>
    <s v="Active"/>
    <n v="2387"/>
    <s v="Smart TV"/>
    <s v="45-54"/>
    <s v="Morning"/>
    <s v="11"/>
    <s v="2024"/>
    <s v="26"/>
    <s v="26"/>
    <s v="26/11/2024"/>
    <d v="2025-05-16T00:00:00"/>
    <n v="171"/>
    <s v="7/"/>
    <s v="2024"/>
    <s v="28"/>
    <s v="7"/>
    <s v="28"/>
    <x v="201"/>
  </r>
  <r>
    <x v="407"/>
    <s v="Meghan"/>
    <s v="1/25/2024"/>
    <s v="12/4/2024"/>
    <n v="7.99"/>
    <n v="329"/>
    <s v="Sci-Fi"/>
    <n v="4"/>
    <n v="1"/>
    <b v="1"/>
    <n v="973"/>
    <n v="163"/>
    <x v="0"/>
    <s v="Cryptocurrency"/>
    <x v="4"/>
    <n v="78"/>
    <n v="4.2"/>
    <b v="1"/>
    <s v="Active"/>
    <n v="218"/>
    <s v="Tablet"/>
    <s v="18-24"/>
    <s v="Evening"/>
    <s v="12"/>
    <s v="2024"/>
    <s v="4/"/>
    <s v="4"/>
    <s v="04/12/2024"/>
    <d v="2025-05-16T00:00:00"/>
    <n v="163"/>
    <s v="1/"/>
    <s v="2024"/>
    <s v="25"/>
    <s v="1"/>
    <s v="25"/>
    <x v="259"/>
  </r>
  <r>
    <x v="408"/>
    <s v="Calvin"/>
    <s v="8/22/2024"/>
    <s v="12/15/2024"/>
    <n v="11.99"/>
    <n v="328"/>
    <s v="Comedy"/>
    <n v="4"/>
    <n v="6"/>
    <b v="1"/>
    <n v="858"/>
    <n v="159"/>
    <x v="2"/>
    <s v="PayPal"/>
    <x v="1"/>
    <n v="75"/>
    <n v="4.5999999999999996"/>
    <b v="1"/>
    <s v="Active"/>
    <n v="68"/>
    <s v="Smartphone"/>
    <s v="45-54"/>
    <s v="Afternoon"/>
    <s v="12"/>
    <s v="2024"/>
    <s v="15"/>
    <s v="15"/>
    <s v="15/12/2024"/>
    <d v="2025-05-16T00:00:00"/>
    <n v="152"/>
    <s v="8/"/>
    <s v="2024"/>
    <s v="22"/>
    <s v="8"/>
    <s v="22"/>
    <x v="260"/>
  </r>
  <r>
    <x v="409"/>
    <s v="Richard"/>
    <s v="8/13/2024"/>
    <s v="12/7/2024"/>
    <n v="11.99"/>
    <n v="353"/>
    <s v="Drama"/>
    <n v="3"/>
    <n v="6"/>
    <b v="0"/>
    <n v="637"/>
    <n v="160"/>
    <x v="2"/>
    <s v="Debit Card"/>
    <x v="4"/>
    <n v="67"/>
    <n v="5"/>
    <b v="1"/>
    <s v="Active"/>
    <n v="2749"/>
    <s v="Desktop"/>
    <s v="45-54"/>
    <s v="Late Night"/>
    <s v="12"/>
    <s v="2024"/>
    <s v="7/"/>
    <s v="7"/>
    <s v="07/12/2024"/>
    <d v="2025-05-16T00:00:00"/>
    <n v="160"/>
    <s v="8/"/>
    <s v="2024"/>
    <s v="13"/>
    <s v="8"/>
    <s v="13"/>
    <x v="141"/>
  </r>
  <r>
    <x v="410"/>
    <s v="Richard"/>
    <s v="2/20/2024"/>
    <s v="11/20/2024"/>
    <n v="11.99"/>
    <n v="386"/>
    <s v="Comedy"/>
    <n v="3"/>
    <n v="3"/>
    <b v="0"/>
    <n v="693"/>
    <n v="61"/>
    <x v="2"/>
    <s v="Cryptocurrency"/>
    <x v="0"/>
    <n v="48"/>
    <n v="3.8"/>
    <b v="0"/>
    <s v="Active"/>
    <n v="4942"/>
    <s v="Smart TV"/>
    <s v="35-44"/>
    <s v="Afternoon"/>
    <s v="11"/>
    <s v="2024"/>
    <s v="20"/>
    <s v="20"/>
    <s v="20/11/2024"/>
    <d v="2025-05-16T00:00:00"/>
    <n v="177"/>
    <s v="2/"/>
    <s v="2024"/>
    <s v="20"/>
    <s v="2"/>
    <s v="20"/>
    <x v="128"/>
  </r>
  <r>
    <x v="411"/>
    <s v="Maria"/>
    <s v="10/27/2023"/>
    <s v="12/11/2024"/>
    <n v="7.99"/>
    <n v="401"/>
    <s v="Comedy"/>
    <n v="5"/>
    <n v="6"/>
    <b v="0"/>
    <n v="308"/>
    <n v="103"/>
    <x v="0"/>
    <s v="Credit Card"/>
    <x v="2"/>
    <n v="98"/>
    <n v="3.1"/>
    <b v="1"/>
    <s v="Active"/>
    <n v="1813"/>
    <s v="Laptop"/>
    <s v="35-44"/>
    <s v="Morning"/>
    <s v="12"/>
    <s v="2024"/>
    <s v="11"/>
    <s v="11"/>
    <s v="11/12/2024"/>
    <d v="2025-05-16T00:00:00"/>
    <n v="156"/>
    <s v="10"/>
    <s v="2023"/>
    <s v="/2"/>
    <s v="10"/>
    <s v="2"/>
    <x v="68"/>
  </r>
  <r>
    <x v="412"/>
    <s v="Sarah"/>
    <s v="4/21/2023"/>
    <s v="12/7/2024"/>
    <n v="7.99"/>
    <n v="286"/>
    <s v="Drama"/>
    <n v="3"/>
    <n v="1"/>
    <b v="0"/>
    <n v="843"/>
    <n v="26"/>
    <x v="2"/>
    <s v="PayPal"/>
    <x v="1"/>
    <n v="11"/>
    <n v="3.5"/>
    <b v="0"/>
    <s v="Active"/>
    <n v="318"/>
    <s v="Tablet"/>
    <s v="55+"/>
    <s v="Morning"/>
    <s v="12"/>
    <s v="2024"/>
    <s v="7/"/>
    <s v="7"/>
    <s v="07/12/2024"/>
    <d v="2025-05-16T00:00:00"/>
    <n v="160"/>
    <s v="4/"/>
    <s v="2023"/>
    <s v="21"/>
    <s v="4"/>
    <s v="21"/>
    <x v="261"/>
  </r>
  <r>
    <x v="413"/>
    <s v="Joseph"/>
    <s v="12/30/2023"/>
    <s v="12/10/2024"/>
    <n v="7.99"/>
    <n v="20"/>
    <s v="Romance"/>
    <n v="5"/>
    <n v="2"/>
    <b v="0"/>
    <n v="895"/>
    <n v="40"/>
    <x v="1"/>
    <s v="Cryptocurrency"/>
    <x v="4"/>
    <n v="97"/>
    <n v="3.8"/>
    <b v="0"/>
    <s v="Active"/>
    <n v="4216"/>
    <s v="Desktop"/>
    <s v="55+"/>
    <s v="Afternoon"/>
    <s v="12"/>
    <s v="2024"/>
    <s v="10"/>
    <s v="10"/>
    <s v="10/12/2024"/>
    <d v="2025-05-16T00:00:00"/>
    <n v="157"/>
    <s v="12"/>
    <s v="2023"/>
    <s v="/3"/>
    <s v="12"/>
    <s v="3"/>
    <x v="69"/>
  </r>
  <r>
    <x v="414"/>
    <s v="Sheri"/>
    <s v="11/20/2024"/>
    <s v="11/25/2024"/>
    <n v="7.99"/>
    <n v="167"/>
    <s v="Romance"/>
    <n v="3"/>
    <n v="1"/>
    <b v="1"/>
    <n v="466"/>
    <n v="69"/>
    <x v="6"/>
    <s v="Cryptocurrency"/>
    <x v="2"/>
    <n v="86"/>
    <n v="4.3"/>
    <b v="0"/>
    <s v="Active"/>
    <n v="3003"/>
    <s v="Smart TV"/>
    <s v="35-44"/>
    <s v="Evening"/>
    <s v="11"/>
    <s v="2024"/>
    <s v="25"/>
    <s v="25"/>
    <s v="25/11/2024"/>
    <d v="2025-05-16T00:00:00"/>
    <n v="172"/>
    <s v="11"/>
    <s v="2024"/>
    <s v="/2"/>
    <s v="11"/>
    <s v="2"/>
    <x v="57"/>
  </r>
  <r>
    <x v="415"/>
    <s v="Ashley"/>
    <s v="9/21/2024"/>
    <s v="11/29/2024"/>
    <n v="7.99"/>
    <n v="427"/>
    <s v="Romance"/>
    <n v="1"/>
    <n v="1"/>
    <b v="1"/>
    <n v="886"/>
    <n v="17"/>
    <x v="2"/>
    <s v="Debit Card"/>
    <x v="2"/>
    <n v="41"/>
    <n v="4.0999999999999996"/>
    <b v="0"/>
    <s v="Active"/>
    <n v="342"/>
    <s v="Smart TV"/>
    <s v="45-54"/>
    <s v="Afternoon"/>
    <s v="11"/>
    <s v="2024"/>
    <s v="29"/>
    <s v="29"/>
    <s v="29/11/2024"/>
    <d v="2025-05-16T00:00:00"/>
    <n v="168"/>
    <s v="9/"/>
    <s v="2024"/>
    <s v="21"/>
    <s v="9"/>
    <s v="21"/>
    <x v="124"/>
  </r>
  <r>
    <x v="416"/>
    <s v="Victor"/>
    <s v="5/5/2024"/>
    <s v="12/1/2024"/>
    <n v="11.99"/>
    <n v="13"/>
    <s v="Drama"/>
    <n v="4"/>
    <n v="6"/>
    <b v="1"/>
    <n v="537"/>
    <n v="121"/>
    <x v="4"/>
    <s v="Cryptocurrency"/>
    <x v="3"/>
    <n v="17"/>
    <n v="3.1"/>
    <b v="1"/>
    <s v="Active"/>
    <n v="2124"/>
    <s v="Desktop"/>
    <s v="55+"/>
    <s v="Morning"/>
    <s v="12"/>
    <s v="2024"/>
    <s v="1/"/>
    <s v="1"/>
    <s v="01/12/2024"/>
    <d v="2025-05-16T00:00:00"/>
    <n v="166"/>
    <s v="5/"/>
    <s v="2024"/>
    <s v="5/"/>
    <s v="5"/>
    <s v="5"/>
    <x v="142"/>
  </r>
  <r>
    <x v="417"/>
    <s v="Tommy"/>
    <s v="2/19/2024"/>
    <s v="12/14/2024"/>
    <n v="15.99"/>
    <n v="53"/>
    <s v="Action"/>
    <n v="5"/>
    <n v="5"/>
    <b v="0"/>
    <n v="524"/>
    <n v="161"/>
    <x v="6"/>
    <s v="Cryptocurrency"/>
    <x v="1"/>
    <n v="65"/>
    <n v="4.9000000000000004"/>
    <b v="0"/>
    <s v="Active"/>
    <n v="1016"/>
    <s v="Desktop"/>
    <s v="45-54"/>
    <s v="Afternoon"/>
    <s v="12"/>
    <s v="2024"/>
    <s v="14"/>
    <s v="14"/>
    <s v="14/12/2024"/>
    <d v="2025-05-16T00:00:00"/>
    <n v="153"/>
    <s v="2/"/>
    <s v="2024"/>
    <s v="19"/>
    <s v="2"/>
    <s v="19"/>
    <x v="262"/>
  </r>
  <r>
    <x v="418"/>
    <s v="Trevor"/>
    <s v="5/23/2023"/>
    <s v="12/4/2024"/>
    <n v="7.99"/>
    <n v="197"/>
    <s v="Action"/>
    <n v="1"/>
    <n v="2"/>
    <b v="1"/>
    <n v="409"/>
    <n v="22"/>
    <x v="3"/>
    <s v="Debit Card"/>
    <x v="1"/>
    <n v="64"/>
    <n v="4.3"/>
    <b v="1"/>
    <s v="Active"/>
    <n v="1925"/>
    <s v="Tablet"/>
    <s v="35-44"/>
    <s v="Morning"/>
    <s v="12"/>
    <s v="2024"/>
    <s v="4/"/>
    <s v="4"/>
    <s v="04/12/2024"/>
    <d v="2025-05-16T00:00:00"/>
    <n v="163"/>
    <s v="5/"/>
    <s v="2023"/>
    <s v="23"/>
    <s v="5"/>
    <s v="23"/>
    <x v="165"/>
  </r>
  <r>
    <x v="419"/>
    <s v="William"/>
    <s v="10/13/2023"/>
    <s v="12/4/2024"/>
    <n v="7.99"/>
    <n v="429"/>
    <s v="Horror"/>
    <n v="3"/>
    <n v="5"/>
    <b v="0"/>
    <n v="988"/>
    <n v="115"/>
    <x v="0"/>
    <s v="Credit Card"/>
    <x v="3"/>
    <n v="19"/>
    <n v="4.3"/>
    <b v="1"/>
    <s v="Active"/>
    <n v="3773"/>
    <s v="Laptop"/>
    <s v="25-34"/>
    <s v="Late Night"/>
    <s v="12"/>
    <s v="2024"/>
    <s v="4/"/>
    <s v="4"/>
    <s v="04/12/2024"/>
    <d v="2025-05-16T00:00:00"/>
    <n v="163"/>
    <s v="10"/>
    <s v="2023"/>
    <s v="/1"/>
    <s v="10"/>
    <s v="1"/>
    <x v="55"/>
  </r>
  <r>
    <x v="420"/>
    <s v="Darrell"/>
    <s v="5/8/2024"/>
    <s v="11/24/2024"/>
    <n v="15.99"/>
    <n v="282"/>
    <s v="Horror"/>
    <n v="1"/>
    <n v="1"/>
    <b v="1"/>
    <n v="386"/>
    <n v="177"/>
    <x v="5"/>
    <s v="PayPal"/>
    <x v="3"/>
    <n v="17"/>
    <n v="3.4"/>
    <b v="1"/>
    <s v="Active"/>
    <n v="1231"/>
    <s v="Laptop"/>
    <s v="55+"/>
    <s v="Afternoon"/>
    <s v="11"/>
    <s v="2024"/>
    <s v="24"/>
    <s v="24"/>
    <s v="24/11/2024"/>
    <d v="2025-05-16T00:00:00"/>
    <n v="173"/>
    <s v="5/"/>
    <s v="2024"/>
    <s v="8/"/>
    <s v="5"/>
    <s v="8"/>
    <x v="263"/>
  </r>
  <r>
    <x v="421"/>
    <s v="Dana"/>
    <s v="10/13/2024"/>
    <s v="11/20/2024"/>
    <n v="11.99"/>
    <n v="248"/>
    <s v="Sci-Fi"/>
    <n v="5"/>
    <n v="6"/>
    <b v="0"/>
    <n v="996"/>
    <n v="24"/>
    <x v="4"/>
    <s v="Debit Card"/>
    <x v="1"/>
    <n v="53"/>
    <n v="3.3"/>
    <b v="1"/>
    <s v="Active"/>
    <n v="62"/>
    <s v="Desktop"/>
    <s v="25-34"/>
    <s v="Evening"/>
    <s v="11"/>
    <s v="2024"/>
    <s v="20"/>
    <s v="20"/>
    <s v="20/11/2024"/>
    <d v="2025-05-16T00:00:00"/>
    <n v="177"/>
    <s v="10"/>
    <s v="2024"/>
    <s v="/1"/>
    <s v="10"/>
    <s v="1"/>
    <x v="36"/>
  </r>
  <r>
    <x v="422"/>
    <s v="Richard"/>
    <s v="10/2/2024"/>
    <s v="12/16/2024"/>
    <n v="11.99"/>
    <n v="406"/>
    <s v="Documentary"/>
    <n v="3"/>
    <n v="3"/>
    <b v="0"/>
    <n v="369"/>
    <n v="13"/>
    <x v="0"/>
    <s v="Cryptocurrency"/>
    <x v="2"/>
    <n v="82"/>
    <n v="4.7"/>
    <b v="0"/>
    <s v="Active"/>
    <n v="1580"/>
    <s v="Tablet"/>
    <s v="55+"/>
    <s v="Late Night"/>
    <s v="12"/>
    <s v="2024"/>
    <s v="16"/>
    <s v="16"/>
    <s v="16/12/2024"/>
    <d v="2025-05-16T00:00:00"/>
    <n v="151"/>
    <s v="10"/>
    <s v="2024"/>
    <s v="/2"/>
    <s v="10"/>
    <s v="2"/>
    <x v="71"/>
  </r>
  <r>
    <x v="423"/>
    <s v="Jasmine"/>
    <s v="12/17/2024"/>
    <s v="11/29/2024"/>
    <n v="15.99"/>
    <n v="249"/>
    <s v="Romance"/>
    <n v="1"/>
    <n v="4"/>
    <b v="1"/>
    <n v="713"/>
    <n v="125"/>
    <x v="2"/>
    <s v="PayPal"/>
    <x v="1"/>
    <n v="95"/>
    <n v="4.8"/>
    <b v="0"/>
    <s v="Active"/>
    <n v="74"/>
    <s v="Laptop"/>
    <s v="18-24"/>
    <s v="Morning"/>
    <s v="11"/>
    <s v="2024"/>
    <s v="29"/>
    <s v="29"/>
    <s v="29/11/2024"/>
    <d v="2025-05-16T00:00:00"/>
    <n v="168"/>
    <s v="12"/>
    <s v="2024"/>
    <s v="/1"/>
    <s v="12"/>
    <s v="1"/>
    <x v="95"/>
  </r>
  <r>
    <x v="424"/>
    <s v="Chelsea"/>
    <s v="10/18/2023"/>
    <s v="11/24/2024"/>
    <n v="7.99"/>
    <n v="12"/>
    <s v="Horror"/>
    <n v="2"/>
    <n v="4"/>
    <b v="0"/>
    <n v="928"/>
    <n v="147"/>
    <x v="4"/>
    <s v="Debit Card"/>
    <x v="4"/>
    <n v="92"/>
    <n v="4.7"/>
    <b v="0"/>
    <s v="Active"/>
    <n v="3452"/>
    <s v="Tablet"/>
    <s v="25-34"/>
    <s v="Late Night"/>
    <s v="11"/>
    <s v="2024"/>
    <s v="24"/>
    <s v="24"/>
    <s v="24/11/2024"/>
    <d v="2025-05-16T00:00:00"/>
    <n v="173"/>
    <s v="10"/>
    <s v="2023"/>
    <s v="/1"/>
    <s v="10"/>
    <s v="1"/>
    <x v="55"/>
  </r>
  <r>
    <x v="425"/>
    <s v="Courtney"/>
    <s v="4/12/2023"/>
    <s v="12/1/2024"/>
    <n v="7.99"/>
    <n v="57"/>
    <s v="Action"/>
    <n v="2"/>
    <n v="6"/>
    <b v="1"/>
    <n v="869"/>
    <n v="107"/>
    <x v="4"/>
    <s v="Credit Card"/>
    <x v="3"/>
    <n v="67"/>
    <n v="4.3"/>
    <b v="0"/>
    <s v="Active"/>
    <n v="4792"/>
    <s v="Desktop"/>
    <s v="18-24"/>
    <s v="Afternoon"/>
    <s v="12"/>
    <s v="2024"/>
    <s v="1/"/>
    <s v="1"/>
    <s v="01/12/2024"/>
    <d v="2025-05-16T00:00:00"/>
    <n v="166"/>
    <s v="4/"/>
    <s v="2023"/>
    <s v="12"/>
    <s v="4"/>
    <s v="12"/>
    <x v="233"/>
  </r>
  <r>
    <x v="426"/>
    <s v="Stacey"/>
    <s v="9/18/2024"/>
    <s v="12/13/2024"/>
    <n v="7.99"/>
    <n v="247"/>
    <s v="Romance"/>
    <n v="5"/>
    <n v="6"/>
    <b v="1"/>
    <n v="563"/>
    <n v="185"/>
    <x v="4"/>
    <s v="Debit Card"/>
    <x v="2"/>
    <n v="3"/>
    <n v="4.8"/>
    <b v="0"/>
    <s v="Active"/>
    <n v="4378"/>
    <s v="Smart TV"/>
    <s v="45-54"/>
    <s v="Evening"/>
    <s v="12"/>
    <s v="2024"/>
    <s v="13"/>
    <s v="13"/>
    <s v="13/12/2024"/>
    <d v="2025-05-16T00:00:00"/>
    <n v="154"/>
    <s v="9/"/>
    <s v="2024"/>
    <s v="18"/>
    <s v="9"/>
    <s v="18"/>
    <x v="264"/>
  </r>
  <r>
    <x v="427"/>
    <s v="Kristy"/>
    <s v="3/25/2023"/>
    <s v="11/29/2024"/>
    <n v="7.99"/>
    <n v="25"/>
    <s v="Horror"/>
    <n v="5"/>
    <n v="2"/>
    <b v="1"/>
    <n v="429"/>
    <n v="138"/>
    <x v="4"/>
    <s v="Credit Card"/>
    <x v="4"/>
    <n v="40"/>
    <n v="3.5"/>
    <b v="0"/>
    <s v="Active"/>
    <n v="1713"/>
    <s v="Smartphone"/>
    <s v="55+"/>
    <s v="Late Night"/>
    <s v="11"/>
    <s v="2024"/>
    <s v="29"/>
    <s v="29"/>
    <s v="29/11/2024"/>
    <d v="2025-05-16T00:00:00"/>
    <n v="168"/>
    <s v="3/"/>
    <s v="2023"/>
    <s v="25"/>
    <s v="3"/>
    <s v="25"/>
    <x v="45"/>
  </r>
  <r>
    <x v="428"/>
    <s v="Terri"/>
    <s v="5/17/2023"/>
    <s v="12/3/2024"/>
    <n v="15.99"/>
    <n v="425"/>
    <s v="Comedy"/>
    <n v="3"/>
    <n v="6"/>
    <b v="0"/>
    <n v="236"/>
    <n v="37"/>
    <x v="4"/>
    <s v="Debit Card"/>
    <x v="4"/>
    <n v="49"/>
    <n v="4"/>
    <b v="0"/>
    <s v="Active"/>
    <n v="1201"/>
    <s v="Smartphone"/>
    <s v="25-34"/>
    <s v="Evening"/>
    <s v="12"/>
    <s v="2024"/>
    <s v="3/"/>
    <s v="3"/>
    <s v="03/12/2024"/>
    <d v="2025-05-16T00:00:00"/>
    <n v="164"/>
    <s v="5/"/>
    <s v="2023"/>
    <s v="17"/>
    <s v="5"/>
    <s v="17"/>
    <x v="265"/>
  </r>
  <r>
    <x v="429"/>
    <s v="Jessica"/>
    <s v="9/24/2023"/>
    <s v="12/17/2024"/>
    <n v="7.99"/>
    <n v="315"/>
    <s v="Documentary"/>
    <n v="2"/>
    <n v="5"/>
    <b v="1"/>
    <n v="889"/>
    <n v="80"/>
    <x v="5"/>
    <s v="Credit Card"/>
    <x v="1"/>
    <n v="52"/>
    <n v="4.4000000000000004"/>
    <b v="1"/>
    <s v="Active"/>
    <n v="416"/>
    <s v="Smart TV"/>
    <s v="55+"/>
    <s v="Afternoon"/>
    <s v="12"/>
    <s v="2024"/>
    <s v="17"/>
    <s v="17"/>
    <s v="17/12/2024"/>
    <d v="2025-05-16T00:00:00"/>
    <n v="150"/>
    <s v="9/"/>
    <s v="2023"/>
    <s v="24"/>
    <s v="9"/>
    <s v="24"/>
    <x v="136"/>
  </r>
  <r>
    <x v="430"/>
    <s v="Aaron"/>
    <s v="9/13/2024"/>
    <s v="11/30/2024"/>
    <n v="7.99"/>
    <n v="466"/>
    <s v="Comedy"/>
    <n v="4"/>
    <n v="4"/>
    <b v="0"/>
    <n v="785"/>
    <n v="12"/>
    <x v="2"/>
    <s v="Debit Card"/>
    <x v="3"/>
    <n v="94"/>
    <n v="4.9000000000000004"/>
    <b v="0"/>
    <s v="Active"/>
    <n v="17"/>
    <s v="Desktop"/>
    <s v="55+"/>
    <s v="Evening"/>
    <s v="11"/>
    <s v="2024"/>
    <s v="30"/>
    <s v="30"/>
    <s v="30/11/2024"/>
    <d v="2025-05-16T00:00:00"/>
    <n v="167"/>
    <s v="9/"/>
    <s v="2024"/>
    <s v="13"/>
    <s v="9"/>
    <s v="13"/>
    <x v="266"/>
  </r>
  <r>
    <x v="431"/>
    <s v="Madison"/>
    <s v="7/8/2024"/>
    <s v="11/22/2024"/>
    <n v="15.99"/>
    <n v="207"/>
    <s v="Sci-Fi"/>
    <n v="3"/>
    <n v="6"/>
    <b v="0"/>
    <n v="909"/>
    <n v="164"/>
    <x v="1"/>
    <s v="Credit Card"/>
    <x v="0"/>
    <n v="75"/>
    <n v="4.2"/>
    <b v="1"/>
    <s v="Active"/>
    <n v="4820"/>
    <s v="Laptop"/>
    <s v="45-54"/>
    <s v="Afternoon"/>
    <s v="11"/>
    <s v="2024"/>
    <s v="22"/>
    <s v="22"/>
    <s v="22/11/2024"/>
    <d v="2025-05-16T00:00:00"/>
    <n v="175"/>
    <s v="7/"/>
    <s v="2024"/>
    <s v="8/"/>
    <s v="7"/>
    <s v="8"/>
    <x v="65"/>
  </r>
  <r>
    <x v="432"/>
    <s v="Alyssa"/>
    <s v="11/17/2024"/>
    <s v="12/8/2024"/>
    <n v="7.99"/>
    <n v="248"/>
    <s v="Drama"/>
    <n v="5"/>
    <n v="2"/>
    <b v="0"/>
    <n v="142"/>
    <n v="22"/>
    <x v="0"/>
    <s v="Debit Card"/>
    <x v="2"/>
    <n v="94"/>
    <n v="4.2"/>
    <b v="0"/>
    <s v="Active"/>
    <n v="1758"/>
    <s v="Tablet"/>
    <s v="55+"/>
    <s v="Late Night"/>
    <s v="12"/>
    <s v="2024"/>
    <s v="8/"/>
    <s v="8"/>
    <s v="08/12/2024"/>
    <d v="2025-05-16T00:00:00"/>
    <n v="159"/>
    <s v="11"/>
    <s v="2024"/>
    <s v="/1"/>
    <s v="11"/>
    <s v="1"/>
    <x v="99"/>
  </r>
  <r>
    <x v="433"/>
    <s v="Carlos"/>
    <s v="4/17/2024"/>
    <s v="11/24/2024"/>
    <n v="7.99"/>
    <n v="278"/>
    <s v="Drama"/>
    <n v="5"/>
    <n v="1"/>
    <b v="0"/>
    <n v="743"/>
    <n v="180"/>
    <x v="0"/>
    <s v="Cryptocurrency"/>
    <x v="0"/>
    <n v="0"/>
    <n v="4.3"/>
    <b v="1"/>
    <s v="Active"/>
    <n v="2568"/>
    <s v="Desktop"/>
    <s v="45-54"/>
    <s v="Morning"/>
    <s v="11"/>
    <s v="2024"/>
    <s v="24"/>
    <s v="24"/>
    <s v="24/11/2024"/>
    <d v="2025-05-16T00:00:00"/>
    <n v="173"/>
    <s v="4/"/>
    <s v="2024"/>
    <s v="17"/>
    <s v="4"/>
    <s v="17"/>
    <x v="247"/>
  </r>
  <r>
    <x v="434"/>
    <s v="Scott"/>
    <s v="1/21/2024"/>
    <s v="12/17/2024"/>
    <n v="7.99"/>
    <n v="315"/>
    <s v="Documentary"/>
    <n v="1"/>
    <n v="2"/>
    <b v="0"/>
    <n v="40"/>
    <n v="188"/>
    <x v="6"/>
    <s v="Debit Card"/>
    <x v="5"/>
    <n v="86"/>
    <n v="3.7"/>
    <b v="1"/>
    <s v="Active"/>
    <n v="4235"/>
    <s v="Smartphone"/>
    <s v="45-54"/>
    <s v="Late Night"/>
    <s v="12"/>
    <s v="2024"/>
    <s v="17"/>
    <s v="17"/>
    <s v="17/12/2024"/>
    <d v="2025-05-16T00:00:00"/>
    <n v="150"/>
    <s v="1/"/>
    <s v="2024"/>
    <s v="21"/>
    <s v="1"/>
    <s v="21"/>
    <x v="267"/>
  </r>
  <r>
    <x v="435"/>
    <s v="Debra"/>
    <s v="5/25/2023"/>
    <s v="11/23/2024"/>
    <n v="7.99"/>
    <n v="190"/>
    <s v="Romance"/>
    <n v="4"/>
    <n v="1"/>
    <b v="1"/>
    <n v="400"/>
    <n v="151"/>
    <x v="4"/>
    <s v="PayPal"/>
    <x v="1"/>
    <n v="52"/>
    <n v="4.3"/>
    <b v="0"/>
    <s v="Active"/>
    <n v="3775"/>
    <s v="Desktop"/>
    <s v="55+"/>
    <s v="Late Night"/>
    <s v="11"/>
    <s v="2024"/>
    <s v="23"/>
    <s v="23"/>
    <s v="23/11/2024"/>
    <d v="2025-05-16T00:00:00"/>
    <n v="174"/>
    <s v="5/"/>
    <s v="2023"/>
    <s v="25"/>
    <s v="5"/>
    <s v="25"/>
    <x v="268"/>
  </r>
  <r>
    <x v="436"/>
    <s v="Ashley"/>
    <s v="10/5/2024"/>
    <s v="11/23/2024"/>
    <n v="11.99"/>
    <n v="190"/>
    <s v="Horror"/>
    <n v="2"/>
    <n v="1"/>
    <b v="0"/>
    <n v="359"/>
    <n v="192"/>
    <x v="5"/>
    <s v="PayPal"/>
    <x v="4"/>
    <n v="38"/>
    <n v="4.4000000000000004"/>
    <b v="1"/>
    <s v="Active"/>
    <n v="92"/>
    <s v="Smartphone"/>
    <s v="45-54"/>
    <s v="Afternoon"/>
    <s v="11"/>
    <s v="2024"/>
    <s v="23"/>
    <s v="23"/>
    <s v="23/11/2024"/>
    <d v="2025-05-16T00:00:00"/>
    <n v="174"/>
    <s v="10"/>
    <s v="2024"/>
    <s v="/5"/>
    <s v="10"/>
    <s v="5"/>
    <x v="269"/>
  </r>
  <r>
    <x v="437"/>
    <s v="Elizabeth"/>
    <s v="10/2/2024"/>
    <s v="12/12/2024"/>
    <n v="15.99"/>
    <n v="408"/>
    <s v="Documentary"/>
    <n v="4"/>
    <n v="3"/>
    <b v="0"/>
    <n v="711"/>
    <n v="23"/>
    <x v="5"/>
    <s v="Credit Card"/>
    <x v="5"/>
    <n v="65"/>
    <n v="3.6"/>
    <b v="1"/>
    <s v="Active"/>
    <n v="72"/>
    <s v="Laptop"/>
    <s v="25-34"/>
    <s v="Evening"/>
    <s v="12"/>
    <s v="2024"/>
    <s v="12"/>
    <s v="12"/>
    <s v="12/12/2024"/>
    <d v="2025-05-16T00:00:00"/>
    <n v="155"/>
    <s v="10"/>
    <s v="2024"/>
    <s v="/2"/>
    <s v="10"/>
    <s v="2"/>
    <x v="71"/>
  </r>
  <r>
    <x v="438"/>
    <s v="Bianca"/>
    <s v="2/26/2024"/>
    <s v="12/6/2024"/>
    <n v="15.99"/>
    <n v="227"/>
    <s v="Documentary"/>
    <n v="2"/>
    <n v="1"/>
    <b v="0"/>
    <n v="581"/>
    <n v="146"/>
    <x v="5"/>
    <s v="PayPal"/>
    <x v="3"/>
    <n v="37"/>
    <n v="4.4000000000000004"/>
    <b v="0"/>
    <s v="Active"/>
    <n v="2488"/>
    <s v="Smartphone"/>
    <s v="18-24"/>
    <s v="Evening"/>
    <s v="12"/>
    <s v="2024"/>
    <s v="6/"/>
    <s v="6"/>
    <s v="06/12/2024"/>
    <d v="2025-05-16T00:00:00"/>
    <n v="161"/>
    <s v="2/"/>
    <s v="2024"/>
    <s v="26"/>
    <s v="2"/>
    <s v="26"/>
    <x v="168"/>
  </r>
  <r>
    <x v="439"/>
    <s v="Joann"/>
    <s v="12/13/2023"/>
    <s v="11/24/2024"/>
    <n v="11.99"/>
    <n v="479"/>
    <s v="Comedy"/>
    <n v="2"/>
    <n v="4"/>
    <b v="1"/>
    <n v="923"/>
    <n v="182"/>
    <x v="3"/>
    <s v="Debit Card"/>
    <x v="0"/>
    <n v="14"/>
    <n v="4.9000000000000004"/>
    <b v="1"/>
    <s v="Active"/>
    <n v="2666"/>
    <s v="Laptop"/>
    <s v="55+"/>
    <s v="Afternoon"/>
    <s v="11"/>
    <s v="2024"/>
    <s v="24"/>
    <s v="24"/>
    <s v="24/11/2024"/>
    <d v="2025-05-16T00:00:00"/>
    <n v="173"/>
    <s v="12"/>
    <s v="2023"/>
    <s v="/1"/>
    <s v="12"/>
    <s v="1"/>
    <x v="54"/>
  </r>
  <r>
    <x v="440"/>
    <s v="Gail"/>
    <s v="4/17/2023"/>
    <s v="11/20/2024"/>
    <n v="11.99"/>
    <n v="415"/>
    <s v="Drama"/>
    <n v="3"/>
    <n v="1"/>
    <b v="0"/>
    <n v="381"/>
    <n v="78"/>
    <x v="5"/>
    <s v="Debit Card"/>
    <x v="2"/>
    <n v="84"/>
    <n v="4.4000000000000004"/>
    <b v="1"/>
    <s v="Active"/>
    <n v="4221"/>
    <s v="Tablet"/>
    <s v="55+"/>
    <s v="Morning"/>
    <s v="11"/>
    <s v="2024"/>
    <s v="20"/>
    <s v="20"/>
    <s v="20/11/2024"/>
    <d v="2025-05-16T00:00:00"/>
    <n v="177"/>
    <s v="4/"/>
    <s v="2023"/>
    <s v="17"/>
    <s v="4"/>
    <s v="17"/>
    <x v="204"/>
  </r>
  <r>
    <x v="441"/>
    <s v="Daniel"/>
    <s v="12/19/2022"/>
    <s v="12/4/2024"/>
    <n v="11.99"/>
    <n v="204"/>
    <s v="Romance"/>
    <n v="4"/>
    <n v="4"/>
    <b v="1"/>
    <n v="706"/>
    <n v="153"/>
    <x v="1"/>
    <s v="PayPal"/>
    <x v="0"/>
    <n v="94"/>
    <n v="3.7"/>
    <b v="1"/>
    <s v="Active"/>
    <n v="4569"/>
    <s v="Smartphone"/>
    <s v="55+"/>
    <s v="Late Night"/>
    <s v="12"/>
    <s v="2024"/>
    <s v="4/"/>
    <s v="4"/>
    <s v="04/12/2024"/>
    <d v="2025-05-16T00:00:00"/>
    <n v="163"/>
    <s v="12"/>
    <s v="2022"/>
    <s v="/1"/>
    <s v="12"/>
    <s v="1"/>
    <x v="82"/>
  </r>
  <r>
    <x v="442"/>
    <s v="Felicia"/>
    <s v="10/21/2023"/>
    <s v="11/28/2024"/>
    <n v="15.99"/>
    <n v="205"/>
    <s v="Comedy"/>
    <n v="3"/>
    <n v="1"/>
    <b v="1"/>
    <n v="792"/>
    <n v="103"/>
    <x v="5"/>
    <s v="PayPal"/>
    <x v="2"/>
    <n v="24"/>
    <n v="3.9"/>
    <b v="1"/>
    <s v="Active"/>
    <n v="2695"/>
    <s v="Laptop"/>
    <s v="55+"/>
    <s v="Evening"/>
    <s v="11"/>
    <s v="2024"/>
    <s v="28"/>
    <s v="28"/>
    <s v="28/11/2024"/>
    <d v="2025-05-16T00:00:00"/>
    <n v="169"/>
    <s v="10"/>
    <s v="2023"/>
    <s v="/2"/>
    <s v="10"/>
    <s v="2"/>
    <x v="68"/>
  </r>
  <r>
    <x v="443"/>
    <s v="Jennifer"/>
    <s v="9/30/2024"/>
    <s v="11/25/2024"/>
    <n v="11.99"/>
    <n v="64"/>
    <s v="Documentary"/>
    <n v="2"/>
    <n v="3"/>
    <b v="1"/>
    <n v="221"/>
    <n v="4"/>
    <x v="0"/>
    <s v="PayPal"/>
    <x v="2"/>
    <n v="88"/>
    <n v="3.7"/>
    <b v="1"/>
    <s v="Active"/>
    <n v="48"/>
    <s v="Tablet"/>
    <s v="18-24"/>
    <s v="Afternoon"/>
    <s v="11"/>
    <s v="2024"/>
    <s v="25"/>
    <s v="25"/>
    <s v="25/11/2024"/>
    <d v="2025-05-16T00:00:00"/>
    <n v="172"/>
    <s v="9/"/>
    <s v="2024"/>
    <s v="30"/>
    <s v="9"/>
    <s v="30"/>
    <x v="115"/>
  </r>
  <r>
    <x v="444"/>
    <s v="Susan"/>
    <s v="1/24/2023"/>
    <s v="12/5/2024"/>
    <n v="7.99"/>
    <n v="281"/>
    <s v="Sci-Fi"/>
    <n v="2"/>
    <n v="4"/>
    <b v="0"/>
    <n v="770"/>
    <n v="74"/>
    <x v="4"/>
    <s v="Debit Card"/>
    <x v="1"/>
    <n v="12"/>
    <n v="4"/>
    <b v="0"/>
    <s v="Active"/>
    <n v="1526"/>
    <s v="Laptop"/>
    <s v="35-44"/>
    <s v="Late Night"/>
    <s v="12"/>
    <s v="2024"/>
    <s v="5/"/>
    <s v="5"/>
    <s v="05/12/2024"/>
    <d v="2025-05-16T00:00:00"/>
    <n v="162"/>
    <s v="1/"/>
    <s v="2023"/>
    <s v="24"/>
    <s v="1"/>
    <s v="24"/>
    <x v="217"/>
  </r>
  <r>
    <x v="445"/>
    <s v="Ashley"/>
    <s v="1/26/2023"/>
    <s v="12/6/2024"/>
    <n v="11.99"/>
    <n v="78"/>
    <s v="Comedy"/>
    <n v="4"/>
    <n v="5"/>
    <b v="0"/>
    <n v="914"/>
    <n v="22"/>
    <x v="6"/>
    <s v="Debit Card"/>
    <x v="1"/>
    <n v="14"/>
    <n v="4.5"/>
    <b v="0"/>
    <s v="Active"/>
    <n v="4934"/>
    <s v="Smartphone"/>
    <s v="35-44"/>
    <s v="Late Night"/>
    <s v="12"/>
    <s v="2024"/>
    <s v="6/"/>
    <s v="6"/>
    <s v="06/12/2024"/>
    <d v="2025-05-16T00:00:00"/>
    <n v="161"/>
    <s v="1/"/>
    <s v="2023"/>
    <s v="26"/>
    <s v="1"/>
    <s v="26"/>
    <x v="239"/>
  </r>
  <r>
    <x v="446"/>
    <s v="Jeffrey"/>
    <s v="2/6/2024"/>
    <s v="11/29/2024"/>
    <n v="7.99"/>
    <n v="343"/>
    <s v="Drama"/>
    <n v="4"/>
    <n v="1"/>
    <b v="1"/>
    <n v="492"/>
    <n v="187"/>
    <x v="0"/>
    <s v="PayPal"/>
    <x v="5"/>
    <n v="75"/>
    <n v="4.9000000000000004"/>
    <b v="1"/>
    <s v="Active"/>
    <n v="628"/>
    <s v="Desktop"/>
    <s v="45-54"/>
    <s v="Late Night"/>
    <s v="11"/>
    <s v="2024"/>
    <s v="29"/>
    <s v="29"/>
    <s v="29/11/2024"/>
    <d v="2025-05-16T00:00:00"/>
    <n v="168"/>
    <s v="2/"/>
    <s v="2024"/>
    <s v="6/"/>
    <s v="2"/>
    <s v="6"/>
    <x v="270"/>
  </r>
  <r>
    <x v="447"/>
    <s v="Amanda"/>
    <s v="11/3/2024"/>
    <s v="11/24/2024"/>
    <n v="11.99"/>
    <n v="318"/>
    <s v="Sci-Fi"/>
    <n v="1"/>
    <n v="5"/>
    <b v="0"/>
    <n v="925"/>
    <n v="191"/>
    <x v="4"/>
    <s v="PayPal"/>
    <x v="2"/>
    <n v="38"/>
    <n v="4.5999999999999996"/>
    <b v="1"/>
    <s v="Active"/>
    <n v="167"/>
    <s v="Tablet"/>
    <s v="25-34"/>
    <s v="Afternoon"/>
    <s v="11"/>
    <s v="2024"/>
    <s v="24"/>
    <s v="24"/>
    <s v="24/11/2024"/>
    <d v="2025-05-16T00:00:00"/>
    <n v="173"/>
    <s v="11"/>
    <s v="2024"/>
    <s v="/3"/>
    <s v="11"/>
    <s v="3"/>
    <x v="271"/>
  </r>
  <r>
    <x v="448"/>
    <s v="Paul"/>
    <s v="8/16/2024"/>
    <s v="12/9/2024"/>
    <n v="7.99"/>
    <n v="444"/>
    <s v="Drama"/>
    <n v="3"/>
    <n v="5"/>
    <b v="0"/>
    <n v="183"/>
    <n v="195"/>
    <x v="6"/>
    <s v="Cryptocurrency"/>
    <x v="2"/>
    <n v="36"/>
    <n v="4.7"/>
    <b v="0"/>
    <s v="Active"/>
    <n v="1309"/>
    <s v="Smart TV"/>
    <s v="25-34"/>
    <s v="Morning"/>
    <s v="12"/>
    <s v="2024"/>
    <s v="9/"/>
    <s v="9"/>
    <s v="09/12/2024"/>
    <d v="2025-05-16T00:00:00"/>
    <n v="158"/>
    <s v="8/"/>
    <s v="2024"/>
    <s v="16"/>
    <s v="8"/>
    <s v="16"/>
    <x v="159"/>
  </r>
  <r>
    <x v="449"/>
    <s v="Mark"/>
    <s v="9/7/2024"/>
    <s v="11/19/2024"/>
    <n v="11.99"/>
    <n v="171"/>
    <s v="Horror"/>
    <n v="3"/>
    <n v="1"/>
    <b v="1"/>
    <n v="889"/>
    <n v="54"/>
    <x v="6"/>
    <s v="Cryptocurrency"/>
    <x v="1"/>
    <n v="1"/>
    <n v="3.3"/>
    <b v="1"/>
    <s v="Active"/>
    <n v="710"/>
    <s v="Smartphone"/>
    <s v="45-54"/>
    <s v="Late Night"/>
    <s v="11"/>
    <s v="2024"/>
    <s v="19"/>
    <s v="19"/>
    <s v="19/11/2024"/>
    <d v="2025-05-16T00:00:00"/>
    <n v="178"/>
    <s v="9/"/>
    <s v="2024"/>
    <s v="7/"/>
    <s v="9"/>
    <s v="7"/>
    <x v="272"/>
  </r>
  <r>
    <x v="450"/>
    <s v="Lisa"/>
    <s v="3/26/2023"/>
    <s v="12/2/2024"/>
    <n v="15.99"/>
    <n v="309"/>
    <s v="Romance"/>
    <n v="5"/>
    <n v="4"/>
    <b v="0"/>
    <n v="174"/>
    <n v="172"/>
    <x v="4"/>
    <s v="Cryptocurrency"/>
    <x v="4"/>
    <n v="71"/>
    <n v="3.1"/>
    <b v="1"/>
    <s v="Active"/>
    <n v="106"/>
    <s v="Smart TV"/>
    <s v="55+"/>
    <s v="Morning"/>
    <s v="12"/>
    <s v="2024"/>
    <s v="2/"/>
    <s v="2"/>
    <s v="02/12/2024"/>
    <d v="2025-05-16T00:00:00"/>
    <n v="165"/>
    <s v="3/"/>
    <s v="2023"/>
    <s v="26"/>
    <s v="3"/>
    <s v="26"/>
    <x v="47"/>
  </r>
  <r>
    <x v="451"/>
    <s v="Matthew"/>
    <s v="5/8/2023"/>
    <s v="11/27/2024"/>
    <n v="15.99"/>
    <n v="447"/>
    <s v="Comedy"/>
    <n v="5"/>
    <n v="2"/>
    <b v="0"/>
    <n v="709"/>
    <n v="93"/>
    <x v="3"/>
    <s v="Debit Card"/>
    <x v="1"/>
    <n v="35"/>
    <n v="4.8"/>
    <b v="1"/>
    <s v="Active"/>
    <n v="2652"/>
    <s v="Smart TV"/>
    <s v="25-34"/>
    <s v="Evening"/>
    <s v="11"/>
    <s v="2024"/>
    <s v="27"/>
    <s v="27"/>
    <s v="27/11/2024"/>
    <d v="2025-05-16T00:00:00"/>
    <n v="170"/>
    <s v="5/"/>
    <s v="2023"/>
    <s v="8/"/>
    <s v="5"/>
    <s v="8"/>
    <x v="273"/>
  </r>
  <r>
    <x v="452"/>
    <s v="Travis"/>
    <s v="7/13/2024"/>
    <s v="12/4/2024"/>
    <n v="7.99"/>
    <n v="120"/>
    <s v="Romance"/>
    <n v="3"/>
    <n v="5"/>
    <b v="1"/>
    <n v="783"/>
    <n v="81"/>
    <x v="1"/>
    <s v="PayPal"/>
    <x v="2"/>
    <n v="52"/>
    <n v="4.3"/>
    <b v="0"/>
    <s v="Active"/>
    <n v="4879"/>
    <s v="Laptop"/>
    <s v="55+"/>
    <s v="Afternoon"/>
    <s v="12"/>
    <s v="2024"/>
    <s v="4/"/>
    <s v="4"/>
    <s v="04/12/2024"/>
    <d v="2025-05-16T00:00:00"/>
    <n v="163"/>
    <s v="7/"/>
    <s v="2024"/>
    <s v="13"/>
    <s v="7"/>
    <s v="13"/>
    <x v="274"/>
  </r>
  <r>
    <x v="453"/>
    <s v="Reginald"/>
    <s v="11/9/2023"/>
    <s v="12/8/2024"/>
    <n v="15.99"/>
    <n v="168"/>
    <s v="Action"/>
    <n v="5"/>
    <n v="4"/>
    <b v="1"/>
    <n v="304"/>
    <n v="196"/>
    <x v="0"/>
    <s v="Debit Card"/>
    <x v="3"/>
    <n v="44"/>
    <n v="4.0999999999999996"/>
    <b v="0"/>
    <s v="Active"/>
    <n v="1426"/>
    <s v="Smart TV"/>
    <s v="35-44"/>
    <s v="Afternoon"/>
    <s v="12"/>
    <s v="2024"/>
    <s v="8/"/>
    <s v="8"/>
    <s v="08/12/2024"/>
    <d v="2025-05-16T00:00:00"/>
    <n v="159"/>
    <s v="11"/>
    <s v="2023"/>
    <s v="/9"/>
    <s v="11"/>
    <s v="9"/>
    <x v="275"/>
  </r>
  <r>
    <x v="454"/>
    <s v="Jennifer"/>
    <s v="5/18/2024"/>
    <s v="12/13/2024"/>
    <n v="7.99"/>
    <n v="203"/>
    <s v="Sci-Fi"/>
    <n v="1"/>
    <n v="3"/>
    <b v="1"/>
    <n v="738"/>
    <n v="96"/>
    <x v="4"/>
    <s v="Cryptocurrency"/>
    <x v="5"/>
    <n v="10"/>
    <n v="4"/>
    <b v="0"/>
    <s v="Active"/>
    <n v="1504"/>
    <s v="Laptop"/>
    <s v="18-24"/>
    <s v="Afternoon"/>
    <s v="12"/>
    <s v="2024"/>
    <s v="13"/>
    <s v="13"/>
    <s v="13/12/2024"/>
    <d v="2025-05-16T00:00:00"/>
    <n v="154"/>
    <s v="5/"/>
    <s v="2024"/>
    <s v="18"/>
    <s v="5"/>
    <s v="18"/>
    <x v="15"/>
  </r>
  <r>
    <x v="455"/>
    <s v="Debra"/>
    <s v="12/7/2023"/>
    <s v="11/24/2024"/>
    <n v="11.99"/>
    <n v="436"/>
    <s v="Comedy"/>
    <n v="5"/>
    <n v="5"/>
    <b v="1"/>
    <n v="228"/>
    <n v="110"/>
    <x v="4"/>
    <s v="Cryptocurrency"/>
    <x v="0"/>
    <n v="78"/>
    <n v="4.5"/>
    <b v="1"/>
    <s v="Active"/>
    <n v="1518"/>
    <s v="Desktop"/>
    <s v="35-44"/>
    <s v="Morning"/>
    <s v="11"/>
    <s v="2024"/>
    <s v="24"/>
    <s v="24"/>
    <s v="24/11/2024"/>
    <d v="2025-05-16T00:00:00"/>
    <n v="173"/>
    <s v="12"/>
    <s v="2023"/>
    <s v="/7"/>
    <s v="12"/>
    <s v="7"/>
    <x v="276"/>
  </r>
  <r>
    <x v="456"/>
    <s v="Ian"/>
    <s v="3/21/2024"/>
    <s v="12/17/2024"/>
    <n v="11.99"/>
    <n v="195"/>
    <s v="Romance"/>
    <n v="5"/>
    <n v="6"/>
    <b v="1"/>
    <n v="997"/>
    <n v="107"/>
    <x v="1"/>
    <s v="Credit Card"/>
    <x v="5"/>
    <n v="78"/>
    <n v="4.9000000000000004"/>
    <b v="0"/>
    <s v="Active"/>
    <n v="708"/>
    <s v="Tablet"/>
    <s v="45-54"/>
    <s v="Evening"/>
    <s v="12"/>
    <s v="2024"/>
    <s v="17"/>
    <s v="17"/>
    <s v="17/12/2024"/>
    <d v="2025-05-16T00:00:00"/>
    <n v="150"/>
    <s v="3/"/>
    <s v="2024"/>
    <s v="21"/>
    <s v="3"/>
    <s v="21"/>
    <x v="277"/>
  </r>
  <r>
    <x v="457"/>
    <s v="Cassie"/>
    <s v="12/11/2023"/>
    <s v="12/5/2024"/>
    <n v="7.99"/>
    <n v="454"/>
    <s v="Drama"/>
    <n v="5"/>
    <n v="1"/>
    <b v="1"/>
    <n v="722"/>
    <n v="98"/>
    <x v="2"/>
    <s v="Credit Card"/>
    <x v="2"/>
    <n v="36"/>
    <n v="3.4"/>
    <b v="0"/>
    <s v="Active"/>
    <n v="4651"/>
    <s v="Tablet"/>
    <s v="35-44"/>
    <s v="Evening"/>
    <s v="12"/>
    <s v="2024"/>
    <s v="5/"/>
    <s v="5"/>
    <s v="05/12/2024"/>
    <d v="2025-05-16T00:00:00"/>
    <n v="162"/>
    <s v="12"/>
    <s v="2023"/>
    <s v="/1"/>
    <s v="12"/>
    <s v="1"/>
    <x v="54"/>
  </r>
  <r>
    <x v="458"/>
    <s v="Claudia"/>
    <s v="8/26/2023"/>
    <s v="11/24/2024"/>
    <n v="15.99"/>
    <n v="187"/>
    <s v="Drama"/>
    <n v="1"/>
    <n v="1"/>
    <b v="0"/>
    <n v="316"/>
    <n v="10"/>
    <x v="2"/>
    <s v="PayPal"/>
    <x v="4"/>
    <n v="8"/>
    <n v="4.7"/>
    <b v="0"/>
    <s v="Active"/>
    <n v="4397"/>
    <s v="Smartphone"/>
    <s v="55+"/>
    <s v="Late Night"/>
    <s v="11"/>
    <s v="2024"/>
    <s v="24"/>
    <s v="24"/>
    <s v="24/11/2024"/>
    <d v="2025-05-16T00:00:00"/>
    <n v="173"/>
    <s v="8/"/>
    <s v="2023"/>
    <s v="26"/>
    <s v="8"/>
    <s v="26"/>
    <x v="278"/>
  </r>
  <r>
    <x v="459"/>
    <s v="Kristina"/>
    <s v="10/7/2024"/>
    <s v="12/1/2024"/>
    <n v="7.99"/>
    <n v="277"/>
    <s v="Romance"/>
    <n v="1"/>
    <n v="3"/>
    <b v="1"/>
    <n v="455"/>
    <n v="120"/>
    <x v="6"/>
    <s v="PayPal"/>
    <x v="3"/>
    <n v="92"/>
    <n v="4.7"/>
    <b v="0"/>
    <s v="Active"/>
    <n v="1360"/>
    <s v="Laptop"/>
    <s v="18-24"/>
    <s v="Afternoon"/>
    <s v="12"/>
    <s v="2024"/>
    <s v="1/"/>
    <s v="1"/>
    <s v="01/12/2024"/>
    <d v="2025-05-16T00:00:00"/>
    <n v="166"/>
    <s v="10"/>
    <s v="2024"/>
    <s v="/7"/>
    <s v="10"/>
    <s v="7"/>
    <x v="279"/>
  </r>
  <r>
    <x v="460"/>
    <s v="Melissa"/>
    <s v="9/28/2023"/>
    <s v="11/30/2024"/>
    <n v="7.99"/>
    <n v="257"/>
    <s v="Romance"/>
    <n v="3"/>
    <n v="6"/>
    <b v="1"/>
    <n v="985"/>
    <n v="97"/>
    <x v="2"/>
    <s v="Credit Card"/>
    <x v="2"/>
    <n v="88"/>
    <n v="3.9"/>
    <b v="1"/>
    <s v="Active"/>
    <n v="4155"/>
    <s v="Desktop"/>
    <s v="18-24"/>
    <s v="Morning"/>
    <s v="11"/>
    <s v="2024"/>
    <s v="30"/>
    <s v="30"/>
    <s v="30/11/2024"/>
    <d v="2025-05-16T00:00:00"/>
    <n v="167"/>
    <s v="9/"/>
    <s v="2023"/>
    <s v="28"/>
    <s v="9"/>
    <s v="28"/>
    <x v="280"/>
  </r>
  <r>
    <x v="461"/>
    <s v="Desiree"/>
    <s v="2/25/2023"/>
    <s v="12/12/2024"/>
    <n v="11.99"/>
    <n v="12"/>
    <s v="Documentary"/>
    <n v="4"/>
    <n v="6"/>
    <b v="0"/>
    <n v="718"/>
    <n v="100"/>
    <x v="6"/>
    <s v="Debit Card"/>
    <x v="2"/>
    <n v="24"/>
    <n v="4.0999999999999996"/>
    <b v="0"/>
    <s v="Active"/>
    <n v="1289"/>
    <s v="Smartphone"/>
    <s v="18-24"/>
    <s v="Morning"/>
    <s v="12"/>
    <s v="2024"/>
    <s v="12"/>
    <s v="12"/>
    <s v="12/12/2024"/>
    <d v="2025-05-16T00:00:00"/>
    <n v="155"/>
    <s v="2/"/>
    <s v="2023"/>
    <s v="25"/>
    <s v="2"/>
    <s v="25"/>
    <x v="130"/>
  </r>
  <r>
    <x v="462"/>
    <s v="Audrey"/>
    <s v="1/15/2023"/>
    <s v="11/29/2024"/>
    <n v="7.99"/>
    <n v="362"/>
    <s v="Romance"/>
    <n v="2"/>
    <n v="4"/>
    <b v="1"/>
    <n v="923"/>
    <n v="57"/>
    <x v="6"/>
    <s v="PayPal"/>
    <x v="1"/>
    <n v="38"/>
    <n v="4.8"/>
    <b v="0"/>
    <s v="Active"/>
    <n v="2922"/>
    <s v="Laptop"/>
    <s v="35-44"/>
    <s v="Afternoon"/>
    <s v="11"/>
    <s v="2024"/>
    <s v="29"/>
    <s v="29"/>
    <s v="29/11/2024"/>
    <d v="2025-05-16T00:00:00"/>
    <n v="168"/>
    <s v="1/"/>
    <s v="2023"/>
    <s v="15"/>
    <s v="1"/>
    <s v="15"/>
    <x v="281"/>
  </r>
  <r>
    <x v="463"/>
    <s v="John"/>
    <s v="4/7/2023"/>
    <s v="11/26/2024"/>
    <n v="7.99"/>
    <n v="89"/>
    <s v="Romance"/>
    <n v="2"/>
    <n v="4"/>
    <b v="1"/>
    <n v="174"/>
    <n v="178"/>
    <x v="5"/>
    <s v="PayPal"/>
    <x v="5"/>
    <n v="7"/>
    <n v="3.7"/>
    <b v="0"/>
    <s v="Active"/>
    <n v="28"/>
    <s v="Laptop"/>
    <s v="35-44"/>
    <s v="Morning"/>
    <s v="11"/>
    <s v="2024"/>
    <s v="26"/>
    <s v="26"/>
    <s v="26/11/2024"/>
    <d v="2025-05-16T00:00:00"/>
    <n v="171"/>
    <s v="4/"/>
    <s v="2023"/>
    <s v="7/"/>
    <s v="4"/>
    <s v="7"/>
    <x v="282"/>
  </r>
  <r>
    <x v="464"/>
    <s v="Ryan"/>
    <s v="3/8/2023"/>
    <s v="12/14/2024"/>
    <n v="7.99"/>
    <n v="123"/>
    <s v="Documentary"/>
    <n v="5"/>
    <n v="5"/>
    <b v="1"/>
    <n v="253"/>
    <n v="157"/>
    <x v="2"/>
    <s v="PayPal"/>
    <x v="3"/>
    <n v="85"/>
    <n v="4"/>
    <b v="0"/>
    <s v="Active"/>
    <n v="3083"/>
    <s v="Smart TV"/>
    <s v="45-54"/>
    <s v="Late Night"/>
    <s v="12"/>
    <s v="2024"/>
    <s v="14"/>
    <s v="14"/>
    <s v="14/12/2024"/>
    <d v="2025-05-16T00:00:00"/>
    <n v="153"/>
    <s v="3/"/>
    <s v="2023"/>
    <s v="8/"/>
    <s v="3"/>
    <s v="8"/>
    <x v="215"/>
  </r>
  <r>
    <x v="465"/>
    <s v="Kim"/>
    <s v="8/25/2023"/>
    <s v="12/5/2024"/>
    <n v="15.99"/>
    <n v="427"/>
    <s v="Comedy"/>
    <n v="1"/>
    <n v="1"/>
    <b v="0"/>
    <n v="479"/>
    <n v="98"/>
    <x v="0"/>
    <s v="PayPal"/>
    <x v="4"/>
    <n v="18"/>
    <n v="3.8"/>
    <b v="1"/>
    <s v="Active"/>
    <n v="547"/>
    <s v="Tablet"/>
    <s v="55+"/>
    <s v="Late Night"/>
    <s v="12"/>
    <s v="2024"/>
    <s v="5/"/>
    <s v="5"/>
    <s v="05/12/2024"/>
    <d v="2025-05-16T00:00:00"/>
    <n v="162"/>
    <s v="8/"/>
    <s v="2023"/>
    <s v="25"/>
    <s v="8"/>
    <s v="25"/>
    <x v="283"/>
  </r>
  <r>
    <x v="466"/>
    <s v="Lindsey"/>
    <s v="5/26/2023"/>
    <s v="11/24/2024"/>
    <n v="15.99"/>
    <n v="439"/>
    <s v="Romance"/>
    <n v="2"/>
    <n v="4"/>
    <b v="0"/>
    <n v="932"/>
    <n v="98"/>
    <x v="6"/>
    <s v="Cryptocurrency"/>
    <x v="0"/>
    <n v="58"/>
    <n v="4.9000000000000004"/>
    <b v="0"/>
    <s v="Active"/>
    <n v="239"/>
    <s v="Tablet"/>
    <s v="35-44"/>
    <s v="Afternoon"/>
    <s v="11"/>
    <s v="2024"/>
    <s v="24"/>
    <s v="24"/>
    <s v="24/11/2024"/>
    <d v="2025-05-16T00:00:00"/>
    <n v="173"/>
    <s v="5/"/>
    <s v="2023"/>
    <s v="26"/>
    <s v="5"/>
    <s v="26"/>
    <x v="226"/>
  </r>
  <r>
    <x v="467"/>
    <s v="Michael"/>
    <s v="12/19/2022"/>
    <s v="12/13/2024"/>
    <n v="15.99"/>
    <n v="396"/>
    <s v="Horror"/>
    <n v="3"/>
    <n v="3"/>
    <b v="1"/>
    <n v="175"/>
    <n v="17"/>
    <x v="0"/>
    <s v="Credit Card"/>
    <x v="5"/>
    <n v="11"/>
    <n v="3.4"/>
    <b v="0"/>
    <s v="Active"/>
    <n v="3516"/>
    <s v="Smartphone"/>
    <s v="35-44"/>
    <s v="Evening"/>
    <s v="12"/>
    <s v="2024"/>
    <s v="13"/>
    <s v="13"/>
    <s v="13/12/2024"/>
    <d v="2025-05-16T00:00:00"/>
    <n v="154"/>
    <s v="12"/>
    <s v="2022"/>
    <s v="/1"/>
    <s v="12"/>
    <s v="1"/>
    <x v="82"/>
  </r>
  <r>
    <x v="468"/>
    <s v="Pamela"/>
    <s v="4/20/2023"/>
    <s v="12/15/2024"/>
    <n v="15.99"/>
    <n v="453"/>
    <s v="Horror"/>
    <n v="5"/>
    <n v="2"/>
    <b v="1"/>
    <n v="591"/>
    <n v="169"/>
    <x v="1"/>
    <s v="PayPal"/>
    <x v="4"/>
    <n v="72"/>
    <n v="4.0999999999999996"/>
    <b v="1"/>
    <s v="Active"/>
    <n v="4031"/>
    <s v="Tablet"/>
    <s v="25-34"/>
    <s v="Evening"/>
    <s v="12"/>
    <s v="2024"/>
    <s v="15"/>
    <s v="15"/>
    <s v="15/12/2024"/>
    <d v="2025-05-16T00:00:00"/>
    <n v="152"/>
    <s v="4/"/>
    <s v="2023"/>
    <s v="20"/>
    <s v="4"/>
    <s v="20"/>
    <x v="284"/>
  </r>
  <r>
    <x v="469"/>
    <s v="Jonathan"/>
    <s v="2/27/2024"/>
    <s v="12/14/2024"/>
    <n v="11.99"/>
    <n v="356"/>
    <s v="Horror"/>
    <n v="3"/>
    <n v="2"/>
    <b v="1"/>
    <n v="776"/>
    <n v="40"/>
    <x v="0"/>
    <s v="Credit Card"/>
    <x v="2"/>
    <n v="56"/>
    <n v="3.4"/>
    <b v="1"/>
    <s v="Active"/>
    <n v="3408"/>
    <s v="Tablet"/>
    <s v="35-44"/>
    <s v="Evening"/>
    <s v="12"/>
    <s v="2024"/>
    <s v="14"/>
    <s v="14"/>
    <s v="14/12/2024"/>
    <d v="2025-05-16T00:00:00"/>
    <n v="153"/>
    <s v="2/"/>
    <s v="2024"/>
    <s v="27"/>
    <s v="2"/>
    <s v="27"/>
    <x v="157"/>
  </r>
  <r>
    <x v="470"/>
    <s v="Michael"/>
    <s v="9/10/2023"/>
    <s v="12/3/2024"/>
    <n v="15.99"/>
    <n v="192"/>
    <s v="Sci-Fi"/>
    <n v="1"/>
    <n v="3"/>
    <b v="1"/>
    <n v="229"/>
    <n v="54"/>
    <x v="5"/>
    <s v="PayPal"/>
    <x v="3"/>
    <n v="87"/>
    <n v="3.1"/>
    <b v="0"/>
    <s v="Active"/>
    <n v="3849"/>
    <s v="Smart TV"/>
    <s v="45-54"/>
    <s v="Afternoon"/>
    <s v="12"/>
    <s v="2024"/>
    <s v="3/"/>
    <s v="3"/>
    <s v="03/12/2024"/>
    <d v="2025-05-16T00:00:00"/>
    <n v="164"/>
    <s v="9/"/>
    <s v="2023"/>
    <s v="10"/>
    <s v="9"/>
    <s v="10"/>
    <x v="285"/>
  </r>
  <r>
    <x v="471"/>
    <s v="Mark"/>
    <s v="6/22/2024"/>
    <s v="11/24/2024"/>
    <n v="11.99"/>
    <n v="483"/>
    <s v="Romance"/>
    <n v="3"/>
    <n v="6"/>
    <b v="0"/>
    <n v="730"/>
    <n v="98"/>
    <x v="1"/>
    <s v="Cryptocurrency"/>
    <x v="2"/>
    <n v="29"/>
    <n v="3.8"/>
    <b v="0"/>
    <s v="Active"/>
    <n v="1813"/>
    <s v="Desktop"/>
    <s v="35-44"/>
    <s v="Evening"/>
    <s v="11"/>
    <s v="2024"/>
    <s v="24"/>
    <s v="24"/>
    <s v="24/11/2024"/>
    <d v="2025-05-16T00:00:00"/>
    <n v="173"/>
    <s v="6/"/>
    <s v="2024"/>
    <s v="22"/>
    <s v="6"/>
    <s v="22"/>
    <x v="286"/>
  </r>
  <r>
    <x v="472"/>
    <s v="James"/>
    <s v="9/27/2024"/>
    <s v="11/22/2024"/>
    <n v="11.99"/>
    <n v="17"/>
    <s v="Comedy"/>
    <n v="2"/>
    <n v="3"/>
    <b v="1"/>
    <n v="312"/>
    <n v="114"/>
    <x v="0"/>
    <s v="PayPal"/>
    <x v="1"/>
    <n v="15"/>
    <n v="3.6"/>
    <b v="1"/>
    <s v="Active"/>
    <n v="2084"/>
    <s v="Tablet"/>
    <s v="18-24"/>
    <s v="Morning"/>
    <s v="11"/>
    <s v="2024"/>
    <s v="22"/>
    <s v="22"/>
    <s v="22/11/2024"/>
    <d v="2025-05-16T00:00:00"/>
    <n v="175"/>
    <s v="9/"/>
    <s v="2024"/>
    <s v="27"/>
    <s v="9"/>
    <s v="27"/>
    <x v="211"/>
  </r>
  <r>
    <x v="473"/>
    <s v="Janet"/>
    <s v="6/15/2023"/>
    <s v="11/27/2024"/>
    <n v="7.99"/>
    <n v="272"/>
    <s v="Documentary"/>
    <n v="1"/>
    <n v="6"/>
    <b v="0"/>
    <n v="356"/>
    <n v="126"/>
    <x v="3"/>
    <s v="Debit Card"/>
    <x v="2"/>
    <n v="40"/>
    <n v="4.3"/>
    <b v="1"/>
    <s v="Active"/>
    <n v="749"/>
    <s v="Smart TV"/>
    <s v="25-34"/>
    <s v="Morning"/>
    <s v="11"/>
    <s v="2024"/>
    <s v="27"/>
    <s v="27"/>
    <s v="27/11/2024"/>
    <d v="2025-05-16T00:00:00"/>
    <n v="170"/>
    <s v="6/"/>
    <s v="2023"/>
    <s v="15"/>
    <s v="6"/>
    <s v="15"/>
    <x v="287"/>
  </r>
  <r>
    <x v="474"/>
    <s v="Jane"/>
    <s v="2/25/2023"/>
    <s v="11/24/2024"/>
    <n v="7.99"/>
    <n v="195"/>
    <s v="Action"/>
    <n v="4"/>
    <n v="3"/>
    <b v="1"/>
    <n v="49"/>
    <n v="30"/>
    <x v="1"/>
    <s v="PayPal"/>
    <x v="1"/>
    <n v="68"/>
    <n v="4.4000000000000004"/>
    <b v="0"/>
    <s v="Active"/>
    <n v="3157"/>
    <s v="Smart TV"/>
    <s v="18-24"/>
    <s v="Morning"/>
    <s v="11"/>
    <s v="2024"/>
    <s v="24"/>
    <s v="24"/>
    <s v="24/11/2024"/>
    <d v="2025-05-16T00:00:00"/>
    <n v="173"/>
    <s v="2/"/>
    <s v="2023"/>
    <s v="25"/>
    <s v="2"/>
    <s v="25"/>
    <x v="130"/>
  </r>
  <r>
    <x v="475"/>
    <s v="Tammy"/>
    <s v="1/10/2024"/>
    <s v="11/21/2024"/>
    <n v="11.99"/>
    <n v="416"/>
    <s v="Sci-Fi"/>
    <n v="3"/>
    <n v="1"/>
    <b v="1"/>
    <n v="774"/>
    <n v="55"/>
    <x v="6"/>
    <s v="PayPal"/>
    <x v="5"/>
    <n v="41"/>
    <n v="3.3"/>
    <b v="0"/>
    <s v="Active"/>
    <n v="173"/>
    <s v="Smartphone"/>
    <s v="18-24"/>
    <s v="Evening"/>
    <s v="11"/>
    <s v="2024"/>
    <s v="21"/>
    <s v="21"/>
    <s v="21/11/2024"/>
    <d v="2025-05-16T00:00:00"/>
    <n v="176"/>
    <s v="1/"/>
    <s v="2024"/>
    <s v="10"/>
    <s v="1"/>
    <s v="10"/>
    <x v="33"/>
  </r>
  <r>
    <x v="476"/>
    <s v="Christopher"/>
    <s v="10/31/2023"/>
    <s v="11/19/2024"/>
    <n v="15.99"/>
    <n v="459"/>
    <s v="Documentary"/>
    <n v="5"/>
    <n v="5"/>
    <b v="1"/>
    <n v="961"/>
    <n v="173"/>
    <x v="2"/>
    <s v="PayPal"/>
    <x v="1"/>
    <n v="92"/>
    <n v="3.7"/>
    <b v="0"/>
    <s v="Active"/>
    <n v="2925"/>
    <s v="Desktop"/>
    <s v="55+"/>
    <s v="Late Night"/>
    <s v="11"/>
    <s v="2024"/>
    <s v="19"/>
    <s v="19"/>
    <s v="19/11/2024"/>
    <d v="2025-05-16T00:00:00"/>
    <n v="178"/>
    <s v="10"/>
    <s v="2023"/>
    <s v="/3"/>
    <s v="10"/>
    <s v="3"/>
    <x v="101"/>
  </r>
  <r>
    <x v="477"/>
    <s v="Robert"/>
    <s v="11/6/2023"/>
    <s v="12/15/2024"/>
    <n v="7.99"/>
    <n v="168"/>
    <s v="Horror"/>
    <n v="5"/>
    <n v="3"/>
    <b v="1"/>
    <n v="539"/>
    <n v="48"/>
    <x v="1"/>
    <s v="Credit Card"/>
    <x v="0"/>
    <n v="82"/>
    <n v="4.3"/>
    <b v="0"/>
    <s v="Active"/>
    <n v="3182"/>
    <s v="Tablet"/>
    <s v="25-34"/>
    <s v="Late Night"/>
    <s v="12"/>
    <s v="2024"/>
    <s v="15"/>
    <s v="15"/>
    <s v="15/12/2024"/>
    <d v="2025-05-16T00:00:00"/>
    <n v="152"/>
    <s v="11"/>
    <s v="2023"/>
    <s v="/6"/>
    <s v="11"/>
    <s v="6"/>
    <x v="288"/>
  </r>
  <r>
    <x v="478"/>
    <s v="Michael"/>
    <s v="3/26/2024"/>
    <s v="11/29/2024"/>
    <n v="7.99"/>
    <n v="307"/>
    <s v="Romance"/>
    <n v="5"/>
    <n v="6"/>
    <b v="0"/>
    <n v="340"/>
    <n v="174"/>
    <x v="3"/>
    <s v="Cryptocurrency"/>
    <x v="2"/>
    <n v="11"/>
    <n v="4.5"/>
    <b v="1"/>
    <s v="Active"/>
    <n v="2432"/>
    <s v="Smart TV"/>
    <s v="18-24"/>
    <s v="Evening"/>
    <s v="11"/>
    <s v="2024"/>
    <s v="29"/>
    <s v="29"/>
    <s v="29/11/2024"/>
    <d v="2025-05-16T00:00:00"/>
    <n v="168"/>
    <s v="3/"/>
    <s v="2024"/>
    <s v="26"/>
    <s v="3"/>
    <s v="26"/>
    <x v="134"/>
  </r>
  <r>
    <x v="479"/>
    <s v="Norma"/>
    <s v="12/14/2023"/>
    <s v="12/3/2024"/>
    <n v="15.99"/>
    <n v="270"/>
    <s v="Comedy"/>
    <n v="2"/>
    <n v="3"/>
    <b v="1"/>
    <n v="836"/>
    <n v="67"/>
    <x v="4"/>
    <s v="PayPal"/>
    <x v="5"/>
    <n v="51"/>
    <n v="4.5"/>
    <b v="1"/>
    <s v="Active"/>
    <n v="414"/>
    <s v="Smart TV"/>
    <s v="18-24"/>
    <s v="Morning"/>
    <s v="12"/>
    <s v="2024"/>
    <s v="3/"/>
    <s v="3"/>
    <s v="03/12/2024"/>
    <d v="2025-05-16T00:00:00"/>
    <n v="164"/>
    <s v="12"/>
    <s v="2023"/>
    <s v="/1"/>
    <s v="12"/>
    <s v="1"/>
    <x v="54"/>
  </r>
  <r>
    <x v="480"/>
    <s v="Matthew"/>
    <s v="4/13/2023"/>
    <s v="12/7/2024"/>
    <n v="7.99"/>
    <n v="358"/>
    <s v="Action"/>
    <n v="4"/>
    <n v="6"/>
    <b v="1"/>
    <n v="746"/>
    <n v="200"/>
    <x v="3"/>
    <s v="Debit Card"/>
    <x v="4"/>
    <n v="35"/>
    <n v="3.9"/>
    <b v="1"/>
    <s v="Active"/>
    <n v="888"/>
    <s v="Laptop"/>
    <s v="45-54"/>
    <s v="Late Night"/>
    <s v="12"/>
    <s v="2024"/>
    <s v="7/"/>
    <s v="7"/>
    <s v="07/12/2024"/>
    <d v="2025-05-16T00:00:00"/>
    <n v="160"/>
    <s v="4/"/>
    <s v="2023"/>
    <s v="13"/>
    <s v="4"/>
    <s v="13"/>
    <x v="61"/>
  </r>
  <r>
    <x v="481"/>
    <s v="Tyler"/>
    <s v="4/23/2024"/>
    <s v="11/27/2024"/>
    <n v="11.99"/>
    <n v="301"/>
    <s v="Sci-Fi"/>
    <n v="2"/>
    <n v="2"/>
    <b v="1"/>
    <n v="939"/>
    <n v="21"/>
    <x v="5"/>
    <s v="Credit Card"/>
    <x v="2"/>
    <n v="83"/>
    <n v="4.9000000000000004"/>
    <b v="0"/>
    <s v="Active"/>
    <n v="1058"/>
    <s v="Smart TV"/>
    <s v="55+"/>
    <s v="Morning"/>
    <s v="11"/>
    <s v="2024"/>
    <s v="27"/>
    <s v="27"/>
    <s v="27/11/2024"/>
    <d v="2025-05-16T00:00:00"/>
    <n v="170"/>
    <s v="4/"/>
    <s v="2024"/>
    <s v="23"/>
    <s v="4"/>
    <s v="23"/>
    <x v="289"/>
  </r>
  <r>
    <x v="482"/>
    <s v="Richard"/>
    <s v="1/29/2023"/>
    <s v="12/15/2024"/>
    <n v="7.99"/>
    <n v="277"/>
    <s v="Action"/>
    <n v="2"/>
    <n v="4"/>
    <b v="0"/>
    <n v="659"/>
    <n v="150"/>
    <x v="0"/>
    <s v="Debit Card"/>
    <x v="4"/>
    <n v="79"/>
    <n v="3.9"/>
    <b v="1"/>
    <s v="Active"/>
    <n v="2067"/>
    <s v="Smart TV"/>
    <s v="45-54"/>
    <s v="Evening"/>
    <s v="12"/>
    <s v="2024"/>
    <s v="15"/>
    <s v="15"/>
    <s v="15/12/2024"/>
    <d v="2025-05-16T00:00:00"/>
    <n v="152"/>
    <s v="1/"/>
    <s v="2023"/>
    <s v="29"/>
    <s v="1"/>
    <s v="29"/>
    <x v="290"/>
  </r>
  <r>
    <x v="483"/>
    <s v="Wendy"/>
    <s v="12/31/2022"/>
    <s v="11/30/2024"/>
    <n v="15.99"/>
    <n v="423"/>
    <s v="Sci-Fi"/>
    <n v="5"/>
    <n v="2"/>
    <b v="1"/>
    <n v="435"/>
    <n v="108"/>
    <x v="2"/>
    <s v="Debit Card"/>
    <x v="4"/>
    <n v="44"/>
    <n v="4.5999999999999996"/>
    <b v="0"/>
    <s v="Active"/>
    <n v="3763"/>
    <s v="Laptop"/>
    <s v="45-54"/>
    <s v="Morning"/>
    <s v="11"/>
    <s v="2024"/>
    <s v="30"/>
    <s v="30"/>
    <s v="30/11/2024"/>
    <d v="2025-05-16T00:00:00"/>
    <n v="167"/>
    <s v="12"/>
    <s v="2022"/>
    <s v="/3"/>
    <s v="12"/>
    <s v="3"/>
    <x v="52"/>
  </r>
  <r>
    <x v="484"/>
    <s v="Taylor"/>
    <s v="9/16/2024"/>
    <s v="11/24/2024"/>
    <n v="11.99"/>
    <n v="197"/>
    <s v="Drama"/>
    <n v="1"/>
    <n v="5"/>
    <b v="0"/>
    <n v="292"/>
    <n v="169"/>
    <x v="6"/>
    <s v="Cryptocurrency"/>
    <x v="4"/>
    <n v="3"/>
    <n v="4.5"/>
    <b v="0"/>
    <s v="Active"/>
    <n v="957"/>
    <s v="Desktop"/>
    <s v="45-54"/>
    <s v="Morning"/>
    <s v="11"/>
    <s v="2024"/>
    <s v="24"/>
    <s v="24"/>
    <s v="24/11/2024"/>
    <d v="2025-05-16T00:00:00"/>
    <n v="173"/>
    <s v="9/"/>
    <s v="2024"/>
    <s v="16"/>
    <s v="9"/>
    <s v="16"/>
    <x v="237"/>
  </r>
  <r>
    <x v="485"/>
    <s v="William"/>
    <s v="10/31/2023"/>
    <s v="11/27/2024"/>
    <n v="15.99"/>
    <n v="100"/>
    <s v="Documentary"/>
    <n v="2"/>
    <n v="6"/>
    <b v="1"/>
    <n v="103"/>
    <n v="36"/>
    <x v="3"/>
    <s v="Debit Card"/>
    <x v="2"/>
    <n v="68"/>
    <n v="3.7"/>
    <b v="0"/>
    <s v="Active"/>
    <n v="3003"/>
    <s v="Tablet"/>
    <s v="55+"/>
    <s v="Late Night"/>
    <s v="11"/>
    <s v="2024"/>
    <s v="27"/>
    <s v="27"/>
    <s v="27/11/2024"/>
    <d v="2025-05-16T00:00:00"/>
    <n v="170"/>
    <s v="10"/>
    <s v="2023"/>
    <s v="/3"/>
    <s v="10"/>
    <s v="3"/>
    <x v="101"/>
  </r>
  <r>
    <x v="486"/>
    <s v="Danielle"/>
    <s v="11/3/2023"/>
    <s v="11/23/2024"/>
    <n v="15.99"/>
    <n v="338"/>
    <s v="Action"/>
    <n v="4"/>
    <n v="2"/>
    <b v="0"/>
    <n v="525"/>
    <n v="140"/>
    <x v="4"/>
    <s v="Credit Card"/>
    <x v="5"/>
    <n v="75"/>
    <n v="4.5999999999999996"/>
    <b v="1"/>
    <s v="Active"/>
    <n v="354"/>
    <s v="Smart TV"/>
    <s v="18-24"/>
    <s v="Afternoon"/>
    <s v="11"/>
    <s v="2024"/>
    <s v="23"/>
    <s v="23"/>
    <s v="23/11/2024"/>
    <d v="2025-05-16T00:00:00"/>
    <n v="174"/>
    <s v="11"/>
    <s v="2023"/>
    <s v="/3"/>
    <s v="11"/>
    <s v="3"/>
    <x v="121"/>
  </r>
  <r>
    <x v="487"/>
    <s v="Bruce"/>
    <s v="6/6/2024"/>
    <s v="12/1/2024"/>
    <n v="11.99"/>
    <n v="130"/>
    <s v="Documentary"/>
    <n v="1"/>
    <n v="1"/>
    <b v="1"/>
    <n v="428"/>
    <n v="119"/>
    <x v="6"/>
    <s v="Credit Card"/>
    <x v="5"/>
    <n v="53"/>
    <n v="4.5"/>
    <b v="1"/>
    <s v="Active"/>
    <n v="4922"/>
    <s v="Tablet"/>
    <s v="35-44"/>
    <s v="Afternoon"/>
    <s v="12"/>
    <s v="2024"/>
    <s v="1/"/>
    <s v="1"/>
    <s v="01/12/2024"/>
    <d v="2025-05-16T00:00:00"/>
    <n v="166"/>
    <s v="6/"/>
    <s v="2024"/>
    <s v="6/"/>
    <s v="6"/>
    <s v="6"/>
    <x v="291"/>
  </r>
  <r>
    <x v="488"/>
    <s v="Erin"/>
    <s v="12/31/2023"/>
    <s v="11/25/2024"/>
    <n v="11.99"/>
    <n v="383"/>
    <s v="Horror"/>
    <n v="5"/>
    <n v="4"/>
    <b v="1"/>
    <n v="711"/>
    <n v="147"/>
    <x v="6"/>
    <s v="PayPal"/>
    <x v="2"/>
    <n v="68"/>
    <n v="3.9"/>
    <b v="1"/>
    <s v="Active"/>
    <n v="2083"/>
    <s v="Laptop"/>
    <s v="18-24"/>
    <s v="Evening"/>
    <s v="11"/>
    <s v="2024"/>
    <s v="25"/>
    <s v="25"/>
    <s v="25/11/2024"/>
    <d v="2025-05-16T00:00:00"/>
    <n v="172"/>
    <s v="12"/>
    <s v="2023"/>
    <s v="/3"/>
    <s v="12"/>
    <s v="3"/>
    <x v="69"/>
  </r>
  <r>
    <x v="489"/>
    <s v="Michelle"/>
    <s v="12/28/2023"/>
    <s v="11/30/2024"/>
    <n v="11.99"/>
    <n v="411"/>
    <s v="Action"/>
    <n v="5"/>
    <n v="6"/>
    <b v="1"/>
    <n v="887"/>
    <n v="37"/>
    <x v="4"/>
    <s v="PayPal"/>
    <x v="5"/>
    <n v="66"/>
    <n v="3.9"/>
    <b v="1"/>
    <s v="Active"/>
    <n v="2098"/>
    <s v="Desktop"/>
    <s v="45-54"/>
    <s v="Late Night"/>
    <s v="11"/>
    <s v="2024"/>
    <s v="30"/>
    <s v="30"/>
    <s v="30/11/2024"/>
    <d v="2025-05-16T00:00:00"/>
    <n v="167"/>
    <s v="12"/>
    <s v="2023"/>
    <s v="/2"/>
    <s v="12"/>
    <s v="2"/>
    <x v="9"/>
  </r>
  <r>
    <x v="490"/>
    <s v="Marie"/>
    <s v="6/1/2023"/>
    <s v="12/7/2024"/>
    <n v="11.99"/>
    <n v="347"/>
    <s v="Horror"/>
    <n v="4"/>
    <n v="2"/>
    <b v="1"/>
    <n v="546"/>
    <n v="12"/>
    <x v="4"/>
    <s v="PayPal"/>
    <x v="3"/>
    <n v="31"/>
    <n v="3.1"/>
    <b v="0"/>
    <s v="Active"/>
    <n v="2022"/>
    <s v="Smartphone"/>
    <s v="35-44"/>
    <s v="Evening"/>
    <s v="12"/>
    <s v="2024"/>
    <s v="7/"/>
    <s v="7"/>
    <s v="07/12/2024"/>
    <d v="2025-05-16T00:00:00"/>
    <n v="160"/>
    <s v="6/"/>
    <s v="2023"/>
    <s v="1/"/>
    <s v="6"/>
    <s v="1"/>
    <x v="151"/>
  </r>
  <r>
    <x v="491"/>
    <s v="Cory"/>
    <s v="10/2/2023"/>
    <s v="12/11/2024"/>
    <n v="11.99"/>
    <n v="302"/>
    <s v="Comedy"/>
    <n v="4"/>
    <n v="2"/>
    <b v="1"/>
    <n v="417"/>
    <n v="143"/>
    <x v="1"/>
    <s v="Debit Card"/>
    <x v="2"/>
    <n v="14"/>
    <n v="4.7"/>
    <b v="0"/>
    <s v="Active"/>
    <n v="3791"/>
    <s v="Smartphone"/>
    <s v="55+"/>
    <s v="Afternoon"/>
    <s v="12"/>
    <s v="2024"/>
    <s v="11"/>
    <s v="11"/>
    <s v="11/12/2024"/>
    <d v="2025-05-16T00:00:00"/>
    <n v="156"/>
    <s v="10"/>
    <s v="2023"/>
    <s v="/2"/>
    <s v="10"/>
    <s v="2"/>
    <x v="68"/>
  </r>
  <r>
    <x v="492"/>
    <s v="Angela"/>
    <s v="5/8/2023"/>
    <s v="12/3/2024"/>
    <n v="15.99"/>
    <n v="361"/>
    <s v="Romance"/>
    <n v="3"/>
    <n v="6"/>
    <b v="0"/>
    <n v="407"/>
    <n v="126"/>
    <x v="5"/>
    <s v="Debit Card"/>
    <x v="3"/>
    <n v="80"/>
    <n v="4.3"/>
    <b v="0"/>
    <s v="Active"/>
    <n v="728"/>
    <s v="Laptop"/>
    <s v="35-44"/>
    <s v="Late Night"/>
    <s v="12"/>
    <s v="2024"/>
    <s v="3/"/>
    <s v="3"/>
    <s v="03/12/2024"/>
    <d v="2025-05-16T00:00:00"/>
    <n v="164"/>
    <s v="5/"/>
    <s v="2023"/>
    <s v="8/"/>
    <s v="5"/>
    <s v="8"/>
    <x v="273"/>
  </r>
  <r>
    <x v="493"/>
    <s v="Brian"/>
    <s v="11/13/2023"/>
    <s v="12/1/2024"/>
    <n v="7.99"/>
    <n v="148"/>
    <s v="Documentary"/>
    <n v="1"/>
    <n v="1"/>
    <b v="1"/>
    <n v="579"/>
    <n v="121"/>
    <x v="6"/>
    <s v="Cryptocurrency"/>
    <x v="3"/>
    <n v="8"/>
    <n v="3.6"/>
    <b v="0"/>
    <s v="Active"/>
    <n v="3448"/>
    <s v="Smart TV"/>
    <s v="45-54"/>
    <s v="Evening"/>
    <s v="12"/>
    <s v="2024"/>
    <s v="1/"/>
    <s v="1"/>
    <s v="01/12/2024"/>
    <d v="2025-05-16T00:00:00"/>
    <n v="166"/>
    <s v="11"/>
    <s v="2023"/>
    <s v="/1"/>
    <s v="11"/>
    <s v="1"/>
    <x v="22"/>
  </r>
  <r>
    <x v="494"/>
    <s v="Lisa"/>
    <s v="5/18/2024"/>
    <s v="11/21/2024"/>
    <n v="7.99"/>
    <n v="162"/>
    <s v="Sci-Fi"/>
    <n v="2"/>
    <n v="5"/>
    <b v="1"/>
    <n v="672"/>
    <n v="57"/>
    <x v="4"/>
    <s v="Debit Card"/>
    <x v="2"/>
    <n v="16"/>
    <n v="4.3"/>
    <b v="0"/>
    <s v="Active"/>
    <n v="3930"/>
    <s v="Laptop"/>
    <s v="18-24"/>
    <s v="Afternoon"/>
    <s v="11"/>
    <s v="2024"/>
    <s v="21"/>
    <s v="21"/>
    <s v="21/11/2024"/>
    <d v="2025-05-16T00:00:00"/>
    <n v="176"/>
    <s v="5/"/>
    <s v="2024"/>
    <s v="18"/>
    <s v="5"/>
    <s v="18"/>
    <x v="15"/>
  </r>
  <r>
    <x v="495"/>
    <s v="Kimberly"/>
    <s v="8/6/2023"/>
    <s v="12/18/2024"/>
    <n v="7.99"/>
    <n v="379"/>
    <s v="Drama"/>
    <n v="3"/>
    <n v="5"/>
    <b v="1"/>
    <n v="377"/>
    <n v="153"/>
    <x v="4"/>
    <s v="Cryptocurrency"/>
    <x v="2"/>
    <n v="67"/>
    <n v="3.6"/>
    <b v="1"/>
    <s v="Active"/>
    <n v="3702"/>
    <s v="Smartphone"/>
    <s v="18-24"/>
    <s v="Afternoon"/>
    <s v="12"/>
    <s v="2024"/>
    <s v="18"/>
    <s v="18"/>
    <s v="18/12/2024"/>
    <d v="2025-05-16T00:00:00"/>
    <n v="149"/>
    <s v="8/"/>
    <s v="2023"/>
    <s v="6/"/>
    <s v="8"/>
    <s v="6"/>
    <x v="91"/>
  </r>
  <r>
    <x v="496"/>
    <s v="James"/>
    <s v="2/24/2024"/>
    <s v="12/14/2024"/>
    <n v="15.99"/>
    <n v="373"/>
    <s v="Comedy"/>
    <n v="2"/>
    <n v="6"/>
    <b v="1"/>
    <n v="818"/>
    <n v="34"/>
    <x v="1"/>
    <s v="PayPal"/>
    <x v="4"/>
    <n v="57"/>
    <n v="3.8"/>
    <b v="1"/>
    <s v="Active"/>
    <n v="2400"/>
    <s v="Desktop"/>
    <s v="45-54"/>
    <s v="Evening"/>
    <s v="12"/>
    <s v="2024"/>
    <s v="14"/>
    <s v="14"/>
    <s v="14/12/2024"/>
    <d v="2025-05-16T00:00:00"/>
    <n v="153"/>
    <s v="2/"/>
    <s v="2024"/>
    <s v="24"/>
    <s v="2"/>
    <s v="24"/>
    <x v="292"/>
  </r>
  <r>
    <x v="497"/>
    <s v="Brian"/>
    <s v="8/2/2024"/>
    <s v="11/22/2024"/>
    <n v="11.99"/>
    <n v="354"/>
    <s v="Documentary"/>
    <n v="1"/>
    <n v="1"/>
    <b v="1"/>
    <n v="225"/>
    <n v="1"/>
    <x v="2"/>
    <s v="Cryptocurrency"/>
    <x v="0"/>
    <n v="83"/>
    <n v="4.3"/>
    <b v="1"/>
    <s v="Active"/>
    <n v="548"/>
    <s v="Tablet"/>
    <s v="55+"/>
    <s v="Evening"/>
    <s v="11"/>
    <s v="2024"/>
    <s v="22"/>
    <s v="22"/>
    <s v="22/11/2024"/>
    <d v="2025-05-16T00:00:00"/>
    <n v="175"/>
    <s v="8/"/>
    <s v="2024"/>
    <s v="2/"/>
    <s v="8"/>
    <s v="2"/>
    <x v="293"/>
  </r>
  <r>
    <x v="498"/>
    <s v="Juan"/>
    <s v="5/4/2024"/>
    <s v="12/9/2024"/>
    <n v="7.99"/>
    <n v="76"/>
    <s v="Horror"/>
    <n v="2"/>
    <n v="4"/>
    <b v="1"/>
    <n v="324"/>
    <n v="113"/>
    <x v="4"/>
    <s v="Credit Card"/>
    <x v="5"/>
    <n v="87"/>
    <n v="4.9000000000000004"/>
    <b v="0"/>
    <s v="Active"/>
    <n v="4702"/>
    <s v="Laptop"/>
    <s v="25-34"/>
    <s v="Morning"/>
    <s v="12"/>
    <s v="2024"/>
    <s v="9/"/>
    <s v="9"/>
    <s v="09/12/2024"/>
    <d v="2025-05-16T00:00:00"/>
    <n v="158"/>
    <s v="5/"/>
    <s v="2024"/>
    <s v="4/"/>
    <s v="5"/>
    <s v="4"/>
    <x v="294"/>
  </r>
  <r>
    <x v="499"/>
    <s v="Kevin"/>
    <s v="4/17/2023"/>
    <s v="12/14/2024"/>
    <n v="11.99"/>
    <n v="316"/>
    <s v="Action"/>
    <n v="1"/>
    <n v="3"/>
    <b v="0"/>
    <n v="793"/>
    <n v="141"/>
    <x v="0"/>
    <s v="PayPal"/>
    <x v="1"/>
    <n v="28"/>
    <n v="3.4"/>
    <b v="0"/>
    <s v="Active"/>
    <n v="2821"/>
    <s v="Desktop"/>
    <s v="45-54"/>
    <s v="Morning"/>
    <s v="12"/>
    <s v="2024"/>
    <s v="14"/>
    <s v="14"/>
    <s v="14/12/2024"/>
    <d v="2025-05-16T00:00:00"/>
    <n v="153"/>
    <s v="4/"/>
    <s v="2023"/>
    <s v="17"/>
    <s v="4"/>
    <s v="17"/>
    <x v="204"/>
  </r>
  <r>
    <x v="500"/>
    <s v="Lori"/>
    <s v="12/26/2022"/>
    <s v="11/29/2024"/>
    <n v="11.99"/>
    <n v="331"/>
    <s v="Horror"/>
    <n v="4"/>
    <n v="2"/>
    <b v="1"/>
    <n v="133"/>
    <n v="143"/>
    <x v="2"/>
    <s v="PayPal"/>
    <x v="3"/>
    <n v="35"/>
    <n v="4.5999999999999996"/>
    <b v="1"/>
    <s v="Active"/>
    <n v="484"/>
    <s v="Laptop"/>
    <s v="55+"/>
    <s v="Late Night"/>
    <s v="11"/>
    <s v="2024"/>
    <s v="29"/>
    <s v="29"/>
    <s v="29/11/2024"/>
    <d v="2025-05-16T00:00:00"/>
    <n v="168"/>
    <s v="12"/>
    <s v="2022"/>
    <s v="/2"/>
    <s v="12"/>
    <s v="2"/>
    <x v="50"/>
  </r>
  <r>
    <x v="501"/>
    <s v="Michael"/>
    <s v="8/4/2023"/>
    <s v="11/20/2024"/>
    <n v="15.99"/>
    <n v="418"/>
    <s v="Documentary"/>
    <n v="1"/>
    <n v="5"/>
    <b v="1"/>
    <n v="260"/>
    <n v="161"/>
    <x v="1"/>
    <s v="Cryptocurrency"/>
    <x v="4"/>
    <n v="49"/>
    <n v="3.6"/>
    <b v="1"/>
    <s v="Active"/>
    <n v="2871"/>
    <s v="Smart TV"/>
    <s v="25-34"/>
    <s v="Late Night"/>
    <s v="11"/>
    <s v="2024"/>
    <s v="20"/>
    <s v="20"/>
    <s v="20/11/2024"/>
    <d v="2025-05-16T00:00:00"/>
    <n v="177"/>
    <s v="8/"/>
    <s v="2023"/>
    <s v="4/"/>
    <s v="8"/>
    <s v="4"/>
    <x v="212"/>
  </r>
  <r>
    <x v="502"/>
    <s v="Cameron"/>
    <s v="6/4/2023"/>
    <s v="11/23/2024"/>
    <n v="15.99"/>
    <n v="309"/>
    <s v="Romance"/>
    <n v="5"/>
    <n v="5"/>
    <b v="0"/>
    <n v="851"/>
    <n v="166"/>
    <x v="6"/>
    <s v="Cryptocurrency"/>
    <x v="3"/>
    <n v="66"/>
    <n v="4"/>
    <b v="1"/>
    <s v="Active"/>
    <n v="4783"/>
    <s v="Laptop"/>
    <s v="45-54"/>
    <s v="Afternoon"/>
    <s v="11"/>
    <s v="2024"/>
    <s v="23"/>
    <s v="23"/>
    <s v="23/11/2024"/>
    <d v="2025-05-16T00:00:00"/>
    <n v="174"/>
    <s v="6/"/>
    <s v="2023"/>
    <s v="4/"/>
    <s v="6"/>
    <s v="4"/>
    <x v="295"/>
  </r>
  <r>
    <x v="503"/>
    <s v="Mark"/>
    <s v="5/29/2024"/>
    <s v="12/11/2024"/>
    <n v="7.99"/>
    <n v="252"/>
    <s v="Drama"/>
    <n v="3"/>
    <n v="5"/>
    <b v="1"/>
    <n v="105"/>
    <n v="118"/>
    <x v="5"/>
    <s v="Debit Card"/>
    <x v="1"/>
    <n v="52"/>
    <n v="4.4000000000000004"/>
    <b v="1"/>
    <s v="Active"/>
    <n v="2725"/>
    <s v="Laptop"/>
    <s v="25-34"/>
    <s v="Morning"/>
    <s v="12"/>
    <s v="2024"/>
    <s v="11"/>
    <s v="11"/>
    <s v="11/12/2024"/>
    <d v="2025-05-16T00:00:00"/>
    <n v="156"/>
    <s v="5/"/>
    <s v="2024"/>
    <s v="29"/>
    <s v="5"/>
    <s v="29"/>
    <x v="296"/>
  </r>
  <r>
    <x v="504"/>
    <s v="Daniel"/>
    <s v="3/21/2023"/>
    <s v="12/1/2024"/>
    <n v="15.99"/>
    <n v="146"/>
    <s v="Comedy"/>
    <n v="4"/>
    <n v="6"/>
    <b v="0"/>
    <n v="646"/>
    <n v="139"/>
    <x v="5"/>
    <s v="PayPal"/>
    <x v="1"/>
    <n v="27"/>
    <n v="3.7"/>
    <b v="1"/>
    <s v="Active"/>
    <n v="4400"/>
    <s v="Tablet"/>
    <s v="18-24"/>
    <s v="Late Night"/>
    <s v="12"/>
    <s v="2024"/>
    <s v="1/"/>
    <s v="1"/>
    <s v="01/12/2024"/>
    <d v="2025-05-16T00:00:00"/>
    <n v="166"/>
    <s v="3/"/>
    <s v="2023"/>
    <s v="21"/>
    <s v="3"/>
    <s v="21"/>
    <x v="297"/>
  </r>
  <r>
    <x v="505"/>
    <s v="Jerry"/>
    <s v="2/20/2023"/>
    <s v="11/21/2024"/>
    <n v="11.99"/>
    <n v="352"/>
    <s v="Horror"/>
    <n v="4"/>
    <n v="4"/>
    <b v="1"/>
    <n v="358"/>
    <n v="6"/>
    <x v="1"/>
    <s v="Debit Card"/>
    <x v="2"/>
    <n v="32"/>
    <n v="3.8"/>
    <b v="0"/>
    <s v="Active"/>
    <n v="2218"/>
    <s v="Smartphone"/>
    <s v="25-34"/>
    <s v="Evening"/>
    <s v="11"/>
    <s v="2024"/>
    <s v="21"/>
    <s v="21"/>
    <s v="21/11/2024"/>
    <d v="2025-05-16T00:00:00"/>
    <n v="176"/>
    <s v="2/"/>
    <s v="2023"/>
    <s v="20"/>
    <s v="2"/>
    <s v="20"/>
    <x v="109"/>
  </r>
  <r>
    <x v="506"/>
    <s v="Michael"/>
    <s v="3/6/2024"/>
    <s v="12/17/2024"/>
    <n v="7.99"/>
    <n v="43"/>
    <s v="Romance"/>
    <n v="5"/>
    <n v="3"/>
    <b v="1"/>
    <n v="336"/>
    <n v="135"/>
    <x v="0"/>
    <s v="PayPal"/>
    <x v="4"/>
    <n v="70"/>
    <n v="4"/>
    <b v="1"/>
    <s v="Active"/>
    <n v="4552"/>
    <s v="Smartphone"/>
    <s v="18-24"/>
    <s v="Late Night"/>
    <s v="12"/>
    <s v="2024"/>
    <s v="17"/>
    <s v="17"/>
    <s v="17/12/2024"/>
    <d v="2025-05-16T00:00:00"/>
    <n v="150"/>
    <s v="3/"/>
    <s v="2024"/>
    <s v="6/"/>
    <s v="3"/>
    <s v="6"/>
    <x v="298"/>
  </r>
  <r>
    <x v="507"/>
    <s v="Michael"/>
    <s v="3/20/2024"/>
    <s v="11/29/2024"/>
    <n v="11.99"/>
    <n v="440"/>
    <s v="Drama"/>
    <n v="4"/>
    <n v="3"/>
    <b v="1"/>
    <n v="80"/>
    <n v="143"/>
    <x v="2"/>
    <s v="Cryptocurrency"/>
    <x v="1"/>
    <n v="2"/>
    <n v="3.4"/>
    <b v="0"/>
    <s v="Active"/>
    <n v="4125"/>
    <s v="Tablet"/>
    <s v="35-44"/>
    <s v="Late Night"/>
    <s v="11"/>
    <s v="2024"/>
    <s v="29"/>
    <s v="29"/>
    <s v="29/11/2024"/>
    <d v="2025-05-16T00:00:00"/>
    <n v="168"/>
    <s v="3/"/>
    <s v="2024"/>
    <s v="20"/>
    <s v="3"/>
    <s v="20"/>
    <x v="299"/>
  </r>
  <r>
    <x v="508"/>
    <s v="Brittney"/>
    <s v="6/4/2024"/>
    <s v="11/23/2024"/>
    <n v="15.99"/>
    <n v="376"/>
    <s v="Romance"/>
    <n v="2"/>
    <n v="2"/>
    <b v="0"/>
    <n v="326"/>
    <n v="89"/>
    <x v="3"/>
    <s v="Cryptocurrency"/>
    <x v="3"/>
    <n v="84"/>
    <n v="4.5999999999999996"/>
    <b v="1"/>
    <s v="Active"/>
    <n v="424"/>
    <s v="Laptop"/>
    <s v="55+"/>
    <s v="Late Night"/>
    <s v="11"/>
    <s v="2024"/>
    <s v="23"/>
    <s v="23"/>
    <s v="23/11/2024"/>
    <d v="2025-05-16T00:00:00"/>
    <n v="174"/>
    <s v="6/"/>
    <s v="2024"/>
    <s v="4/"/>
    <s v="6"/>
    <s v="4"/>
    <x v="300"/>
  </r>
  <r>
    <x v="509"/>
    <s v="Brian"/>
    <s v="12/18/2023"/>
    <s v="12/7/2024"/>
    <n v="11.99"/>
    <n v="137"/>
    <s v="Action"/>
    <n v="3"/>
    <n v="6"/>
    <b v="1"/>
    <n v="699"/>
    <n v="70"/>
    <x v="5"/>
    <s v="PayPal"/>
    <x v="3"/>
    <n v="25"/>
    <n v="3.9"/>
    <b v="1"/>
    <s v="Active"/>
    <n v="2418"/>
    <s v="Laptop"/>
    <s v="35-44"/>
    <s v="Evening"/>
    <s v="12"/>
    <s v="2024"/>
    <s v="7/"/>
    <s v="7"/>
    <s v="07/12/2024"/>
    <d v="2025-05-16T00:00:00"/>
    <n v="160"/>
    <s v="12"/>
    <s v="2023"/>
    <s v="/1"/>
    <s v="12"/>
    <s v="1"/>
    <x v="54"/>
  </r>
  <r>
    <x v="510"/>
    <s v="Elizabeth"/>
    <s v="3/13/2023"/>
    <s v="12/12/2024"/>
    <n v="7.99"/>
    <n v="301"/>
    <s v="Action"/>
    <n v="2"/>
    <n v="5"/>
    <b v="0"/>
    <n v="89"/>
    <n v="55"/>
    <x v="0"/>
    <s v="Credit Card"/>
    <x v="5"/>
    <n v="54"/>
    <n v="4.2"/>
    <b v="1"/>
    <s v="Active"/>
    <n v="756"/>
    <s v="Laptop"/>
    <s v="55+"/>
    <s v="Late Night"/>
    <s v="12"/>
    <s v="2024"/>
    <s v="12"/>
    <s v="12"/>
    <s v="12/12/2024"/>
    <d v="2025-05-16T00:00:00"/>
    <n v="155"/>
    <s v="3/"/>
    <s v="2023"/>
    <s v="13"/>
    <s v="3"/>
    <s v="13"/>
    <x v="129"/>
  </r>
  <r>
    <x v="511"/>
    <s v="Thomas"/>
    <s v="1/1/2023"/>
    <s v="12/9/2024"/>
    <n v="7.99"/>
    <n v="410"/>
    <s v="Documentary"/>
    <n v="1"/>
    <n v="1"/>
    <b v="1"/>
    <n v="909"/>
    <n v="99"/>
    <x v="1"/>
    <s v="PayPal"/>
    <x v="2"/>
    <n v="22"/>
    <n v="3.2"/>
    <b v="0"/>
    <s v="Active"/>
    <n v="754"/>
    <s v="Smart TV"/>
    <s v="25-34"/>
    <s v="Evening"/>
    <s v="12"/>
    <s v="2024"/>
    <s v="9/"/>
    <s v="9"/>
    <s v="09/12/2024"/>
    <d v="2025-05-16T00:00:00"/>
    <n v="158"/>
    <s v="1/"/>
    <s v="2023"/>
    <s v="1/"/>
    <s v="1"/>
    <s v="1"/>
    <x v="171"/>
  </r>
  <r>
    <x v="512"/>
    <s v="Jessica"/>
    <s v="1/1/2024"/>
    <s v="12/7/2024"/>
    <n v="11.99"/>
    <n v="298"/>
    <s v="Horror"/>
    <n v="2"/>
    <n v="1"/>
    <b v="0"/>
    <n v="918"/>
    <n v="153"/>
    <x v="4"/>
    <s v="PayPal"/>
    <x v="3"/>
    <n v="52"/>
    <n v="4.4000000000000004"/>
    <b v="1"/>
    <s v="Active"/>
    <n v="3476"/>
    <s v="Smart TV"/>
    <s v="18-24"/>
    <s v="Morning"/>
    <s v="12"/>
    <s v="2024"/>
    <s v="7/"/>
    <s v="7"/>
    <s v="07/12/2024"/>
    <d v="2025-05-16T00:00:00"/>
    <n v="160"/>
    <s v="1/"/>
    <s v="2024"/>
    <s v="1/"/>
    <s v="1"/>
    <s v="1"/>
    <x v="301"/>
  </r>
  <r>
    <x v="513"/>
    <s v="Joshua"/>
    <s v="3/22/2024"/>
    <s v="12/2/2024"/>
    <n v="7.99"/>
    <n v="54"/>
    <s v="Sci-Fi"/>
    <n v="4"/>
    <n v="5"/>
    <b v="1"/>
    <n v="285"/>
    <n v="66"/>
    <x v="3"/>
    <s v="Credit Card"/>
    <x v="4"/>
    <n v="43"/>
    <n v="3.8"/>
    <b v="0"/>
    <s v="Active"/>
    <n v="290"/>
    <s v="Tablet"/>
    <s v="45-54"/>
    <s v="Late Night"/>
    <s v="12"/>
    <s v="2024"/>
    <s v="2/"/>
    <s v="2"/>
    <s v="02/12/2024"/>
    <d v="2025-05-16T00:00:00"/>
    <n v="165"/>
    <s v="3/"/>
    <s v="2024"/>
    <s v="22"/>
    <s v="3"/>
    <s v="22"/>
    <x v="302"/>
  </r>
  <r>
    <x v="514"/>
    <s v="Melissa"/>
    <s v="9/13/2024"/>
    <s v="11/19/2024"/>
    <n v="7.99"/>
    <n v="486"/>
    <s v="Horror"/>
    <n v="4"/>
    <n v="3"/>
    <b v="0"/>
    <n v="463"/>
    <n v="171"/>
    <x v="2"/>
    <s v="Debit Card"/>
    <x v="5"/>
    <n v="10"/>
    <n v="3.2"/>
    <b v="0"/>
    <s v="Active"/>
    <n v="987"/>
    <s v="Desktop"/>
    <s v="55+"/>
    <s v="Evening"/>
    <s v="11"/>
    <s v="2024"/>
    <s v="19"/>
    <s v="19"/>
    <s v="19/11/2024"/>
    <d v="2025-05-16T00:00:00"/>
    <n v="178"/>
    <s v="9/"/>
    <s v="2024"/>
    <s v="13"/>
    <s v="9"/>
    <s v="13"/>
    <x v="266"/>
  </r>
  <r>
    <x v="515"/>
    <s v="Bryan"/>
    <s v="9/10/2023"/>
    <s v="11/27/2024"/>
    <n v="11.99"/>
    <n v="38"/>
    <s v="Comedy"/>
    <n v="1"/>
    <n v="4"/>
    <b v="1"/>
    <n v="875"/>
    <n v="115"/>
    <x v="1"/>
    <s v="Cryptocurrency"/>
    <x v="1"/>
    <n v="75"/>
    <n v="4.7"/>
    <b v="1"/>
    <s v="Active"/>
    <n v="4972"/>
    <s v="Smart TV"/>
    <s v="18-24"/>
    <s v="Late Night"/>
    <s v="11"/>
    <s v="2024"/>
    <s v="27"/>
    <s v="27"/>
    <s v="27/11/2024"/>
    <d v="2025-05-16T00:00:00"/>
    <n v="170"/>
    <s v="9/"/>
    <s v="2023"/>
    <s v="10"/>
    <s v="9"/>
    <s v="10"/>
    <x v="285"/>
  </r>
  <r>
    <x v="516"/>
    <s v="Amanda"/>
    <s v="7/21/2023"/>
    <s v="12/3/2024"/>
    <n v="7.99"/>
    <n v="442"/>
    <s v="Action"/>
    <n v="3"/>
    <n v="6"/>
    <b v="1"/>
    <n v="875"/>
    <n v="70"/>
    <x v="1"/>
    <s v="PayPal"/>
    <x v="1"/>
    <n v="96"/>
    <n v="3.7"/>
    <b v="0"/>
    <s v="Active"/>
    <n v="1628"/>
    <s v="Desktop"/>
    <s v="35-44"/>
    <s v="Evening"/>
    <s v="12"/>
    <s v="2024"/>
    <s v="3/"/>
    <s v="3"/>
    <s v="03/12/2024"/>
    <d v="2025-05-16T00:00:00"/>
    <n v="164"/>
    <s v="7/"/>
    <s v="2023"/>
    <s v="21"/>
    <s v="7"/>
    <s v="21"/>
    <x v="207"/>
  </r>
  <r>
    <x v="517"/>
    <s v="Walter"/>
    <s v="6/17/2023"/>
    <s v="11/28/2024"/>
    <n v="7.99"/>
    <n v="474"/>
    <s v="Horror"/>
    <n v="3"/>
    <n v="5"/>
    <b v="1"/>
    <n v="341"/>
    <n v="165"/>
    <x v="4"/>
    <s v="Cryptocurrency"/>
    <x v="2"/>
    <n v="30"/>
    <n v="4.8"/>
    <b v="0"/>
    <s v="Active"/>
    <n v="1285"/>
    <s v="Smartphone"/>
    <s v="45-54"/>
    <s v="Evening"/>
    <s v="11"/>
    <s v="2024"/>
    <s v="28"/>
    <s v="28"/>
    <s v="28/11/2024"/>
    <d v="2025-05-16T00:00:00"/>
    <n v="169"/>
    <s v="6/"/>
    <s v="2023"/>
    <s v="17"/>
    <s v="6"/>
    <s v="17"/>
    <x v="8"/>
  </r>
  <r>
    <x v="518"/>
    <s v="Samuel"/>
    <s v="2/10/2023"/>
    <s v="11/21/2024"/>
    <n v="15.99"/>
    <n v="96"/>
    <s v="Comedy"/>
    <n v="5"/>
    <n v="1"/>
    <b v="1"/>
    <n v="273"/>
    <n v="79"/>
    <x v="2"/>
    <s v="PayPal"/>
    <x v="4"/>
    <n v="60"/>
    <n v="4.3"/>
    <b v="0"/>
    <s v="Active"/>
    <n v="1960"/>
    <s v="Desktop"/>
    <s v="25-34"/>
    <s v="Afternoon"/>
    <s v="11"/>
    <s v="2024"/>
    <s v="21"/>
    <s v="21"/>
    <s v="21/11/2024"/>
    <d v="2025-05-16T00:00:00"/>
    <n v="176"/>
    <s v="2/"/>
    <s v="2023"/>
    <s v="10"/>
    <s v="2"/>
    <s v="10"/>
    <x v="303"/>
  </r>
  <r>
    <x v="519"/>
    <s v="John"/>
    <s v="10/23/2023"/>
    <s v="11/29/2024"/>
    <n v="11.99"/>
    <n v="160"/>
    <s v="Horror"/>
    <n v="5"/>
    <n v="5"/>
    <b v="1"/>
    <n v="352"/>
    <n v="31"/>
    <x v="3"/>
    <s v="PayPal"/>
    <x v="0"/>
    <n v="37"/>
    <n v="3.7"/>
    <b v="1"/>
    <s v="Active"/>
    <n v="771"/>
    <s v="Tablet"/>
    <s v="25-34"/>
    <s v="Afternoon"/>
    <s v="11"/>
    <s v="2024"/>
    <s v="29"/>
    <s v="29"/>
    <s v="29/11/2024"/>
    <d v="2025-05-16T00:00:00"/>
    <n v="168"/>
    <s v="10"/>
    <s v="2023"/>
    <s v="/2"/>
    <s v="10"/>
    <s v="2"/>
    <x v="68"/>
  </r>
  <r>
    <x v="520"/>
    <s v="Dylan"/>
    <s v="6/22/2024"/>
    <s v="12/15/2024"/>
    <n v="7.99"/>
    <n v="451"/>
    <s v="Comedy"/>
    <n v="3"/>
    <n v="3"/>
    <b v="0"/>
    <n v="588"/>
    <n v="147"/>
    <x v="5"/>
    <s v="Debit Card"/>
    <x v="1"/>
    <n v="75"/>
    <n v="3.3"/>
    <b v="1"/>
    <s v="Active"/>
    <n v="1785"/>
    <s v="Tablet"/>
    <s v="45-54"/>
    <s v="Evening"/>
    <s v="12"/>
    <s v="2024"/>
    <s v="15"/>
    <s v="15"/>
    <s v="15/12/2024"/>
    <d v="2025-05-16T00:00:00"/>
    <n v="152"/>
    <s v="6/"/>
    <s v="2024"/>
    <s v="22"/>
    <s v="6"/>
    <s v="22"/>
    <x v="286"/>
  </r>
  <r>
    <x v="521"/>
    <s v="Joseph"/>
    <s v="10/22/2024"/>
    <s v="12/18/2024"/>
    <n v="11.99"/>
    <n v="184"/>
    <s v="Documentary"/>
    <n v="3"/>
    <n v="4"/>
    <b v="0"/>
    <n v="233"/>
    <n v="15"/>
    <x v="1"/>
    <s v="Cryptocurrency"/>
    <x v="2"/>
    <n v="28"/>
    <n v="3.5"/>
    <b v="1"/>
    <s v="Active"/>
    <n v="2760"/>
    <s v="Smart TV"/>
    <s v="45-54"/>
    <s v="Late Night"/>
    <s v="12"/>
    <s v="2024"/>
    <s v="18"/>
    <s v="18"/>
    <s v="18/12/2024"/>
    <d v="2025-05-16T00:00:00"/>
    <n v="149"/>
    <s v="10"/>
    <s v="2024"/>
    <s v="/2"/>
    <s v="10"/>
    <s v="2"/>
    <x v="71"/>
  </r>
  <r>
    <x v="522"/>
    <s v="Heather"/>
    <s v="12/28/2023"/>
    <s v="12/16/2024"/>
    <n v="15.99"/>
    <n v="50"/>
    <s v="Drama"/>
    <n v="2"/>
    <n v="6"/>
    <b v="1"/>
    <n v="159"/>
    <n v="131"/>
    <x v="4"/>
    <s v="Debit Card"/>
    <x v="2"/>
    <n v="49"/>
    <n v="3.8"/>
    <b v="0"/>
    <s v="Active"/>
    <n v="388"/>
    <s v="Desktop"/>
    <s v="25-34"/>
    <s v="Afternoon"/>
    <s v="12"/>
    <s v="2024"/>
    <s v="16"/>
    <s v="16"/>
    <s v="16/12/2024"/>
    <d v="2025-05-16T00:00:00"/>
    <n v="151"/>
    <s v="12"/>
    <s v="2023"/>
    <s v="/2"/>
    <s v="12"/>
    <s v="2"/>
    <x v="9"/>
  </r>
  <r>
    <x v="523"/>
    <s v="Cassandra"/>
    <s v="3/29/2023"/>
    <s v="12/14/2024"/>
    <n v="7.99"/>
    <n v="299"/>
    <s v="Horror"/>
    <n v="3"/>
    <n v="1"/>
    <b v="0"/>
    <n v="488"/>
    <n v="135"/>
    <x v="5"/>
    <s v="Debit Card"/>
    <x v="1"/>
    <n v="100"/>
    <n v="4.8"/>
    <b v="0"/>
    <s v="Active"/>
    <n v="2385"/>
    <s v="Desktop"/>
    <s v="45-54"/>
    <s v="Afternoon"/>
    <s v="12"/>
    <s v="2024"/>
    <s v="14"/>
    <s v="14"/>
    <s v="14/12/2024"/>
    <d v="2025-05-16T00:00:00"/>
    <n v="153"/>
    <s v="3/"/>
    <s v="2023"/>
    <s v="29"/>
    <s v="3"/>
    <s v="29"/>
    <x v="304"/>
  </r>
  <r>
    <x v="524"/>
    <s v="Marisa"/>
    <s v="8/1/2024"/>
    <s v="12/15/2024"/>
    <n v="7.99"/>
    <n v="495"/>
    <s v="Drama"/>
    <n v="5"/>
    <n v="6"/>
    <b v="0"/>
    <n v="522"/>
    <n v="32"/>
    <x v="4"/>
    <s v="Cryptocurrency"/>
    <x v="5"/>
    <n v="41"/>
    <n v="3.9"/>
    <b v="1"/>
    <s v="Active"/>
    <n v="3714"/>
    <s v="Tablet"/>
    <s v="55+"/>
    <s v="Afternoon"/>
    <s v="12"/>
    <s v="2024"/>
    <s v="15"/>
    <s v="15"/>
    <s v="15/12/2024"/>
    <d v="2025-05-16T00:00:00"/>
    <n v="152"/>
    <s v="8/"/>
    <s v="2024"/>
    <s v="1/"/>
    <s v="8"/>
    <s v="1"/>
    <x v="305"/>
  </r>
  <r>
    <x v="525"/>
    <s v="Samantha"/>
    <s v="5/12/2024"/>
    <s v="11/26/2024"/>
    <n v="7.99"/>
    <n v="132"/>
    <s v="Horror"/>
    <n v="4"/>
    <n v="5"/>
    <b v="1"/>
    <n v="30"/>
    <n v="177"/>
    <x v="0"/>
    <s v="PayPal"/>
    <x v="5"/>
    <n v="31"/>
    <n v="5"/>
    <b v="0"/>
    <s v="Active"/>
    <n v="2015"/>
    <s v="Smart TV"/>
    <s v="45-54"/>
    <s v="Evening"/>
    <s v="11"/>
    <s v="2024"/>
    <s v="26"/>
    <s v="26"/>
    <s v="26/11/2024"/>
    <d v="2025-05-16T00:00:00"/>
    <n v="171"/>
    <s v="5/"/>
    <s v="2024"/>
    <s v="12"/>
    <s v="5"/>
    <s v="12"/>
    <x v="306"/>
  </r>
  <r>
    <x v="526"/>
    <s v="Katherine"/>
    <s v="2/16/2024"/>
    <s v="11/22/2024"/>
    <n v="11.99"/>
    <n v="395"/>
    <s v="Romance"/>
    <n v="2"/>
    <n v="4"/>
    <b v="1"/>
    <n v="139"/>
    <n v="29"/>
    <x v="5"/>
    <s v="Debit Card"/>
    <x v="3"/>
    <n v="44"/>
    <n v="3.9"/>
    <b v="1"/>
    <s v="Active"/>
    <n v="3201"/>
    <s v="Tablet"/>
    <s v="45-54"/>
    <s v="Morning"/>
    <s v="11"/>
    <s v="2024"/>
    <s v="22"/>
    <s v="22"/>
    <s v="22/11/2024"/>
    <d v="2025-05-16T00:00:00"/>
    <n v="175"/>
    <s v="2/"/>
    <s v="2024"/>
    <s v="16"/>
    <s v="2"/>
    <s v="16"/>
    <x v="38"/>
  </r>
  <r>
    <x v="527"/>
    <s v="Diana"/>
    <s v="3/5/2023"/>
    <s v="12/3/2024"/>
    <n v="11.99"/>
    <n v="34"/>
    <s v="Action"/>
    <n v="1"/>
    <n v="2"/>
    <b v="1"/>
    <n v="393"/>
    <n v="130"/>
    <x v="2"/>
    <s v="Cryptocurrency"/>
    <x v="2"/>
    <n v="10"/>
    <n v="3.9"/>
    <b v="0"/>
    <s v="Active"/>
    <n v="3426"/>
    <s v="Laptop"/>
    <s v="35-44"/>
    <s v="Late Night"/>
    <s v="12"/>
    <s v="2024"/>
    <s v="3/"/>
    <s v="3"/>
    <s v="03/12/2024"/>
    <d v="2025-05-16T00:00:00"/>
    <n v="164"/>
    <s v="3/"/>
    <s v="2023"/>
    <s v="5/"/>
    <s v="3"/>
    <s v="5"/>
    <x v="307"/>
  </r>
  <r>
    <x v="528"/>
    <s v="Stephen"/>
    <s v="7/28/2023"/>
    <s v="12/14/2024"/>
    <n v="11.99"/>
    <n v="348"/>
    <s v="Romance"/>
    <n v="1"/>
    <n v="4"/>
    <b v="0"/>
    <n v="792"/>
    <n v="67"/>
    <x v="4"/>
    <s v="Cryptocurrency"/>
    <x v="5"/>
    <n v="60"/>
    <n v="4.0999999999999996"/>
    <b v="0"/>
    <s v="Active"/>
    <n v="3366"/>
    <s v="Desktop"/>
    <s v="35-44"/>
    <s v="Late Night"/>
    <s v="12"/>
    <s v="2024"/>
    <s v="14"/>
    <s v="14"/>
    <s v="14/12/2024"/>
    <d v="2025-05-16T00:00:00"/>
    <n v="153"/>
    <s v="7/"/>
    <s v="2023"/>
    <s v="28"/>
    <s v="7"/>
    <s v="28"/>
    <x v="203"/>
  </r>
  <r>
    <x v="529"/>
    <s v="Lisa"/>
    <s v="6/16/2024"/>
    <s v="11/22/2024"/>
    <n v="15.99"/>
    <n v="247"/>
    <s v="Romance"/>
    <n v="5"/>
    <n v="4"/>
    <b v="0"/>
    <n v="186"/>
    <n v="158"/>
    <x v="2"/>
    <s v="Cryptocurrency"/>
    <x v="3"/>
    <n v="19"/>
    <n v="3.8"/>
    <b v="0"/>
    <s v="Active"/>
    <n v="125"/>
    <s v="Tablet"/>
    <s v="45-54"/>
    <s v="Evening"/>
    <s v="11"/>
    <s v="2024"/>
    <s v="22"/>
    <s v="22"/>
    <s v="22/11/2024"/>
    <d v="2025-05-16T00:00:00"/>
    <n v="175"/>
    <s v="6/"/>
    <s v="2024"/>
    <s v="16"/>
    <s v="6"/>
    <s v="16"/>
    <x v="308"/>
  </r>
  <r>
    <x v="530"/>
    <s v="Kristin"/>
    <s v="2/8/2023"/>
    <s v="11/22/2024"/>
    <n v="11.99"/>
    <n v="216"/>
    <s v="Romance"/>
    <n v="1"/>
    <n v="1"/>
    <b v="0"/>
    <n v="872"/>
    <n v="150"/>
    <x v="6"/>
    <s v="Credit Card"/>
    <x v="4"/>
    <n v="10"/>
    <n v="3.8"/>
    <b v="1"/>
    <s v="Active"/>
    <n v="4037"/>
    <s v="Tablet"/>
    <s v="18-24"/>
    <s v="Late Night"/>
    <s v="11"/>
    <s v="2024"/>
    <s v="22"/>
    <s v="22"/>
    <s v="22/11/2024"/>
    <d v="2025-05-16T00:00:00"/>
    <n v="175"/>
    <s v="2/"/>
    <s v="2023"/>
    <s v="8/"/>
    <s v="2"/>
    <s v="8"/>
    <x v="102"/>
  </r>
  <r>
    <x v="531"/>
    <s v="Autumn"/>
    <s v="8/16/2024"/>
    <s v="11/26/2024"/>
    <n v="11.99"/>
    <n v="299"/>
    <s v="Comedy"/>
    <n v="4"/>
    <n v="6"/>
    <b v="0"/>
    <n v="77"/>
    <n v="191"/>
    <x v="4"/>
    <s v="Cryptocurrency"/>
    <x v="4"/>
    <n v="85"/>
    <n v="3.4"/>
    <b v="1"/>
    <s v="Active"/>
    <n v="4348"/>
    <s v="Desktop"/>
    <s v="45-54"/>
    <s v="Afternoon"/>
    <s v="11"/>
    <s v="2024"/>
    <s v="26"/>
    <s v="26"/>
    <s v="26/11/2024"/>
    <d v="2025-05-16T00:00:00"/>
    <n v="171"/>
    <s v="8/"/>
    <s v="2024"/>
    <s v="16"/>
    <s v="8"/>
    <s v="16"/>
    <x v="159"/>
  </r>
  <r>
    <x v="532"/>
    <s v="Melissa"/>
    <s v="11/13/2023"/>
    <s v="11/27/2024"/>
    <n v="15.99"/>
    <n v="315"/>
    <s v="Comedy"/>
    <n v="2"/>
    <n v="1"/>
    <b v="1"/>
    <n v="829"/>
    <n v="178"/>
    <x v="0"/>
    <s v="Debit Card"/>
    <x v="3"/>
    <n v="53"/>
    <n v="3.1"/>
    <b v="0"/>
    <s v="Active"/>
    <n v="546"/>
    <s v="Smartphone"/>
    <s v="35-44"/>
    <s v="Evening"/>
    <s v="11"/>
    <s v="2024"/>
    <s v="27"/>
    <s v="27"/>
    <s v="27/11/2024"/>
    <d v="2025-05-16T00:00:00"/>
    <n v="170"/>
    <s v="11"/>
    <s v="2023"/>
    <s v="/1"/>
    <s v="11"/>
    <s v="1"/>
    <x v="22"/>
  </r>
  <r>
    <x v="533"/>
    <s v="Tiffany"/>
    <s v="12/1/2024"/>
    <s v="12/3/2024"/>
    <n v="11.99"/>
    <n v="35"/>
    <s v="Documentary"/>
    <n v="2"/>
    <n v="4"/>
    <b v="0"/>
    <n v="821"/>
    <n v="7"/>
    <x v="3"/>
    <s v="Debit Card"/>
    <x v="2"/>
    <n v="3"/>
    <n v="3.3"/>
    <b v="0"/>
    <s v="Active"/>
    <n v="2785"/>
    <s v="Smart TV"/>
    <s v="35-44"/>
    <s v="Afternoon"/>
    <s v="12"/>
    <s v="2024"/>
    <s v="3/"/>
    <s v="3"/>
    <s v="03/12/2024"/>
    <d v="2025-05-16T00:00:00"/>
    <n v="164"/>
    <s v="12"/>
    <s v="2024"/>
    <s v="/1"/>
    <s v="12"/>
    <s v="1"/>
    <x v="95"/>
  </r>
  <r>
    <x v="534"/>
    <s v="Ashley"/>
    <s v="12/7/2023"/>
    <s v="12/16/2024"/>
    <n v="15.99"/>
    <n v="359"/>
    <s v="Comedy"/>
    <n v="3"/>
    <n v="1"/>
    <b v="0"/>
    <n v="265"/>
    <n v="34"/>
    <x v="4"/>
    <s v="Credit Card"/>
    <x v="4"/>
    <n v="64"/>
    <n v="4.9000000000000004"/>
    <b v="1"/>
    <s v="Active"/>
    <n v="3308"/>
    <s v="Smartphone"/>
    <s v="25-34"/>
    <s v="Morning"/>
    <s v="12"/>
    <s v="2024"/>
    <s v="16"/>
    <s v="16"/>
    <s v="16/12/2024"/>
    <d v="2025-05-16T00:00:00"/>
    <n v="151"/>
    <s v="12"/>
    <s v="2023"/>
    <s v="/7"/>
    <s v="12"/>
    <s v="7"/>
    <x v="276"/>
  </r>
  <r>
    <x v="535"/>
    <s v="Tracy"/>
    <s v="9/8/2024"/>
    <s v="11/30/2024"/>
    <n v="15.99"/>
    <n v="361"/>
    <s v="Action"/>
    <n v="4"/>
    <n v="5"/>
    <b v="1"/>
    <n v="416"/>
    <n v="143"/>
    <x v="4"/>
    <s v="Credit Card"/>
    <x v="5"/>
    <n v="99"/>
    <n v="3.7"/>
    <b v="0"/>
    <s v="Active"/>
    <n v="527"/>
    <s v="Smart TV"/>
    <s v="18-24"/>
    <s v="Morning"/>
    <s v="11"/>
    <s v="2024"/>
    <s v="30"/>
    <s v="30"/>
    <s v="30/11/2024"/>
    <d v="2025-05-16T00:00:00"/>
    <n v="167"/>
    <s v="9/"/>
    <s v="2024"/>
    <s v="8/"/>
    <s v="9"/>
    <s v="8"/>
    <x v="53"/>
  </r>
  <r>
    <x v="536"/>
    <s v="Amy"/>
    <s v="5/18/2023"/>
    <s v="11/24/2024"/>
    <n v="11.99"/>
    <n v="273"/>
    <s v="Action"/>
    <n v="3"/>
    <n v="4"/>
    <b v="1"/>
    <n v="253"/>
    <n v="70"/>
    <x v="5"/>
    <s v="PayPal"/>
    <x v="4"/>
    <n v="42"/>
    <n v="4.9000000000000004"/>
    <b v="0"/>
    <s v="Active"/>
    <n v="837"/>
    <s v="Smartphone"/>
    <s v="25-34"/>
    <s v="Evening"/>
    <s v="11"/>
    <s v="2024"/>
    <s v="24"/>
    <s v="24"/>
    <s v="24/11/2024"/>
    <d v="2025-05-16T00:00:00"/>
    <n v="173"/>
    <s v="5/"/>
    <s v="2023"/>
    <s v="18"/>
    <s v="5"/>
    <s v="18"/>
    <x v="309"/>
  </r>
  <r>
    <x v="537"/>
    <s v="Nicholas"/>
    <s v="11/20/2024"/>
    <s v="12/15/2024"/>
    <n v="7.99"/>
    <n v="47"/>
    <s v="Action"/>
    <n v="2"/>
    <n v="4"/>
    <b v="1"/>
    <n v="770"/>
    <n v="2"/>
    <x v="4"/>
    <s v="Credit Card"/>
    <x v="4"/>
    <n v="46"/>
    <n v="4.7"/>
    <b v="1"/>
    <s v="Active"/>
    <n v="371"/>
    <s v="Desktop"/>
    <s v="45-54"/>
    <s v="Afternoon"/>
    <s v="12"/>
    <s v="2024"/>
    <s v="15"/>
    <s v="15"/>
    <s v="15/12/2024"/>
    <d v="2025-05-16T00:00:00"/>
    <n v="152"/>
    <s v="11"/>
    <s v="2024"/>
    <s v="/2"/>
    <s v="11"/>
    <s v="2"/>
    <x v="57"/>
  </r>
  <r>
    <x v="538"/>
    <s v="Angel"/>
    <s v="4/8/2023"/>
    <s v="12/2/2024"/>
    <n v="7.99"/>
    <n v="477"/>
    <s v="Horror"/>
    <n v="5"/>
    <n v="5"/>
    <b v="0"/>
    <n v="969"/>
    <n v="12"/>
    <x v="6"/>
    <s v="Debit Card"/>
    <x v="4"/>
    <n v="37"/>
    <n v="4.7"/>
    <b v="0"/>
    <s v="Active"/>
    <n v="877"/>
    <s v="Tablet"/>
    <s v="25-34"/>
    <s v="Late Night"/>
    <s v="12"/>
    <s v="2024"/>
    <s v="2/"/>
    <s v="2"/>
    <s v="02/12/2024"/>
    <d v="2025-05-16T00:00:00"/>
    <n v="165"/>
    <s v="4/"/>
    <s v="2023"/>
    <s v="8/"/>
    <s v="4"/>
    <s v="8"/>
    <x v="310"/>
  </r>
  <r>
    <x v="539"/>
    <s v="Ryan"/>
    <s v="1/17/2023"/>
    <s v="12/3/2024"/>
    <n v="7.99"/>
    <n v="418"/>
    <s v="Action"/>
    <n v="3"/>
    <n v="4"/>
    <b v="1"/>
    <n v="701"/>
    <n v="125"/>
    <x v="3"/>
    <s v="Debit Card"/>
    <x v="0"/>
    <n v="68"/>
    <n v="4.8"/>
    <b v="1"/>
    <s v="Active"/>
    <n v="4873"/>
    <s v="Tablet"/>
    <s v="25-34"/>
    <s v="Evening"/>
    <s v="12"/>
    <s v="2024"/>
    <s v="3/"/>
    <s v="3"/>
    <s v="03/12/2024"/>
    <d v="2025-05-16T00:00:00"/>
    <n v="164"/>
    <s v="1/"/>
    <s v="2023"/>
    <s v="17"/>
    <s v="1"/>
    <s v="17"/>
    <x v="311"/>
  </r>
  <r>
    <x v="540"/>
    <s v="Daniel"/>
    <s v="11/25/2024"/>
    <s v="11/21/2024"/>
    <n v="15.99"/>
    <n v="274"/>
    <s v="Drama"/>
    <n v="5"/>
    <n v="6"/>
    <b v="0"/>
    <n v="732"/>
    <n v="105"/>
    <x v="2"/>
    <s v="PayPal"/>
    <x v="0"/>
    <n v="36"/>
    <n v="4.0999999999999996"/>
    <b v="1"/>
    <s v="Active"/>
    <n v="4194"/>
    <s v="Smart TV"/>
    <s v="45-54"/>
    <s v="Evening"/>
    <s v="11"/>
    <s v="2024"/>
    <s v="21"/>
    <s v="21"/>
    <s v="21/11/2024"/>
    <d v="2025-05-16T00:00:00"/>
    <n v="176"/>
    <s v="11"/>
    <s v="2024"/>
    <s v="/2"/>
    <s v="11"/>
    <s v="2"/>
    <x v="57"/>
  </r>
  <r>
    <x v="541"/>
    <s v="Elizabeth"/>
    <s v="5/27/2023"/>
    <s v="12/6/2024"/>
    <n v="11.99"/>
    <n v="102"/>
    <s v="Romance"/>
    <n v="5"/>
    <n v="2"/>
    <b v="0"/>
    <n v="989"/>
    <n v="44"/>
    <x v="4"/>
    <s v="Cryptocurrency"/>
    <x v="4"/>
    <n v="63"/>
    <n v="4.8"/>
    <b v="0"/>
    <s v="Active"/>
    <n v="3118"/>
    <s v="Desktop"/>
    <s v="35-44"/>
    <s v="Late Night"/>
    <s v="12"/>
    <s v="2024"/>
    <s v="6/"/>
    <s v="6"/>
    <s v="06/12/2024"/>
    <d v="2025-05-16T00:00:00"/>
    <n v="161"/>
    <s v="5/"/>
    <s v="2023"/>
    <s v="27"/>
    <s v="5"/>
    <s v="27"/>
    <x v="312"/>
  </r>
  <r>
    <x v="542"/>
    <s v="Caitlin"/>
    <s v="4/14/2024"/>
    <s v="12/15/2024"/>
    <n v="15.99"/>
    <n v="164"/>
    <s v="Documentary"/>
    <n v="3"/>
    <n v="5"/>
    <b v="1"/>
    <n v="89"/>
    <n v="32"/>
    <x v="5"/>
    <s v="Cryptocurrency"/>
    <x v="1"/>
    <n v="83"/>
    <n v="3"/>
    <b v="1"/>
    <s v="Active"/>
    <n v="2088"/>
    <s v="Tablet"/>
    <s v="55+"/>
    <s v="Evening"/>
    <s v="12"/>
    <s v="2024"/>
    <s v="15"/>
    <s v="15"/>
    <s v="15/12/2024"/>
    <d v="2025-05-16T00:00:00"/>
    <n v="152"/>
    <s v="4/"/>
    <s v="2024"/>
    <s v="14"/>
    <s v="4"/>
    <s v="14"/>
    <x v="313"/>
  </r>
  <r>
    <x v="543"/>
    <s v="Johnathan"/>
    <s v="12/12/2023"/>
    <s v="12/17/2024"/>
    <n v="15.99"/>
    <n v="478"/>
    <s v="Drama"/>
    <n v="4"/>
    <n v="5"/>
    <b v="1"/>
    <n v="578"/>
    <n v="117"/>
    <x v="5"/>
    <s v="Credit Card"/>
    <x v="0"/>
    <n v="27"/>
    <n v="4.9000000000000004"/>
    <b v="0"/>
    <s v="Active"/>
    <n v="3468"/>
    <s v="Smart TV"/>
    <s v="45-54"/>
    <s v="Morning"/>
    <s v="12"/>
    <s v="2024"/>
    <s v="17"/>
    <s v="17"/>
    <s v="17/12/2024"/>
    <d v="2025-05-16T00:00:00"/>
    <n v="150"/>
    <s v="12"/>
    <s v="2023"/>
    <s v="/1"/>
    <s v="12"/>
    <s v="1"/>
    <x v="54"/>
  </r>
  <r>
    <x v="544"/>
    <s v="Douglas"/>
    <s v="12/11/2024"/>
    <s v="12/10/2024"/>
    <n v="11.99"/>
    <n v="100"/>
    <s v="Romance"/>
    <n v="3"/>
    <n v="4"/>
    <b v="0"/>
    <n v="417"/>
    <n v="87"/>
    <x v="6"/>
    <s v="Credit Card"/>
    <x v="4"/>
    <n v="14"/>
    <n v="3.4"/>
    <b v="0"/>
    <s v="Active"/>
    <n v="3183"/>
    <s v="Smart TV"/>
    <s v="35-44"/>
    <s v="Afternoon"/>
    <s v="12"/>
    <s v="2024"/>
    <s v="10"/>
    <s v="10"/>
    <s v="10/12/2024"/>
    <d v="2025-05-16T00:00:00"/>
    <n v="157"/>
    <s v="12"/>
    <s v="2024"/>
    <s v="/1"/>
    <s v="12"/>
    <s v="1"/>
    <x v="95"/>
  </r>
  <r>
    <x v="545"/>
    <s v="Sherri"/>
    <s v="12/12/2023"/>
    <s v="12/7/2024"/>
    <n v="15.99"/>
    <n v="264"/>
    <s v="Romance"/>
    <n v="2"/>
    <n v="6"/>
    <b v="0"/>
    <n v="474"/>
    <n v="10"/>
    <x v="0"/>
    <s v="Cryptocurrency"/>
    <x v="1"/>
    <n v="18"/>
    <n v="4.7"/>
    <b v="1"/>
    <s v="Active"/>
    <n v="4070"/>
    <s v="Smartphone"/>
    <s v="35-44"/>
    <s v="Morning"/>
    <s v="12"/>
    <s v="2024"/>
    <s v="7/"/>
    <s v="7"/>
    <s v="07/12/2024"/>
    <d v="2025-05-16T00:00:00"/>
    <n v="160"/>
    <s v="12"/>
    <s v="2023"/>
    <s v="/1"/>
    <s v="12"/>
    <s v="1"/>
    <x v="54"/>
  </r>
  <r>
    <x v="546"/>
    <s v="Eric"/>
    <s v="2/26/2023"/>
    <s v="12/10/2024"/>
    <n v="15.99"/>
    <n v="208"/>
    <s v="Horror"/>
    <n v="5"/>
    <n v="6"/>
    <b v="0"/>
    <n v="512"/>
    <n v="176"/>
    <x v="4"/>
    <s v="PayPal"/>
    <x v="5"/>
    <n v="36"/>
    <n v="4.7"/>
    <b v="0"/>
    <s v="Active"/>
    <n v="4147"/>
    <s v="Smartphone"/>
    <s v="55+"/>
    <s v="Afternoon"/>
    <s v="12"/>
    <s v="2024"/>
    <s v="10"/>
    <s v="10"/>
    <s v="10/12/2024"/>
    <d v="2025-05-16T00:00:00"/>
    <n v="157"/>
    <s v="2/"/>
    <s v="2023"/>
    <s v="26"/>
    <s v="2"/>
    <s v="26"/>
    <x v="314"/>
  </r>
  <r>
    <x v="547"/>
    <s v="Mariah"/>
    <s v="1/16/2024"/>
    <s v="12/4/2024"/>
    <n v="7.99"/>
    <n v="56"/>
    <s v="Comedy"/>
    <n v="1"/>
    <n v="2"/>
    <b v="1"/>
    <n v="280"/>
    <n v="67"/>
    <x v="6"/>
    <s v="Cryptocurrency"/>
    <x v="3"/>
    <n v="21"/>
    <n v="4.5999999999999996"/>
    <b v="0"/>
    <s v="Active"/>
    <n v="255"/>
    <s v="Smartphone"/>
    <s v="25-34"/>
    <s v="Morning"/>
    <s v="12"/>
    <s v="2024"/>
    <s v="4/"/>
    <s v="4"/>
    <s v="04/12/2024"/>
    <d v="2025-05-16T00:00:00"/>
    <n v="163"/>
    <s v="1/"/>
    <s v="2024"/>
    <s v="16"/>
    <s v="1"/>
    <s v="16"/>
    <x v="238"/>
  </r>
  <r>
    <x v="548"/>
    <s v="Michael"/>
    <s v="7/8/2023"/>
    <s v="12/13/2024"/>
    <n v="15.99"/>
    <n v="207"/>
    <s v="Horror"/>
    <n v="2"/>
    <n v="2"/>
    <b v="1"/>
    <n v="494"/>
    <n v="28"/>
    <x v="6"/>
    <s v="Cryptocurrency"/>
    <x v="1"/>
    <n v="99"/>
    <n v="3.6"/>
    <b v="0"/>
    <s v="Active"/>
    <n v="3278"/>
    <s v="Desktop"/>
    <s v="55+"/>
    <s v="Late Night"/>
    <s v="12"/>
    <s v="2024"/>
    <s v="13"/>
    <s v="13"/>
    <s v="13/12/2024"/>
    <d v="2025-05-16T00:00:00"/>
    <n v="154"/>
    <s v="7/"/>
    <s v="2023"/>
    <s v="8/"/>
    <s v="7"/>
    <s v="8"/>
    <x v="315"/>
  </r>
  <r>
    <x v="549"/>
    <s v="Jerome"/>
    <s v="1/8/2023"/>
    <s v="11/25/2024"/>
    <n v="7.99"/>
    <n v="187"/>
    <s v="Documentary"/>
    <n v="2"/>
    <n v="3"/>
    <b v="1"/>
    <n v="697"/>
    <n v="5"/>
    <x v="4"/>
    <s v="Debit Card"/>
    <x v="1"/>
    <n v="29"/>
    <n v="4.5"/>
    <b v="0"/>
    <s v="Active"/>
    <n v="213"/>
    <s v="Smart TV"/>
    <s v="18-24"/>
    <s v="Morning"/>
    <s v="11"/>
    <s v="2024"/>
    <s v="25"/>
    <s v="25"/>
    <s v="25/11/2024"/>
    <d v="2025-05-16T00:00:00"/>
    <n v="172"/>
    <s v="1/"/>
    <s v="2023"/>
    <s v="8/"/>
    <s v="1"/>
    <s v="8"/>
    <x v="316"/>
  </r>
  <r>
    <x v="550"/>
    <s v="Cynthia"/>
    <s v="3/5/2024"/>
    <s v="11/23/2024"/>
    <n v="11.99"/>
    <n v="62"/>
    <s v="Action"/>
    <n v="3"/>
    <n v="1"/>
    <b v="1"/>
    <n v="879"/>
    <n v="128"/>
    <x v="3"/>
    <s v="PayPal"/>
    <x v="2"/>
    <n v="56"/>
    <n v="3.4"/>
    <b v="0"/>
    <s v="Active"/>
    <n v="2886"/>
    <s v="Laptop"/>
    <s v="25-34"/>
    <s v="Late Night"/>
    <s v="11"/>
    <s v="2024"/>
    <s v="23"/>
    <s v="23"/>
    <s v="23/11/2024"/>
    <d v="2025-05-16T00:00:00"/>
    <n v="174"/>
    <s v="3/"/>
    <s v="2024"/>
    <s v="5/"/>
    <s v="3"/>
    <s v="5"/>
    <x v="317"/>
  </r>
  <r>
    <x v="551"/>
    <s v="James"/>
    <s v="12/2/2023"/>
    <s v="11/21/2024"/>
    <n v="15.99"/>
    <n v="182"/>
    <s v="Romance"/>
    <n v="1"/>
    <n v="2"/>
    <b v="1"/>
    <n v="442"/>
    <n v="87"/>
    <x v="0"/>
    <s v="Credit Card"/>
    <x v="2"/>
    <n v="62"/>
    <n v="4.9000000000000004"/>
    <b v="0"/>
    <s v="Active"/>
    <n v="1901"/>
    <s v="Desktop"/>
    <s v="45-54"/>
    <s v="Evening"/>
    <s v="11"/>
    <s v="2024"/>
    <s v="21"/>
    <s v="21"/>
    <s v="21/11/2024"/>
    <d v="2025-05-16T00:00:00"/>
    <n v="176"/>
    <s v="12"/>
    <s v="2023"/>
    <s v="/2"/>
    <s v="12"/>
    <s v="2"/>
    <x v="9"/>
  </r>
  <r>
    <x v="552"/>
    <s v="Patrick"/>
    <s v="10/31/2023"/>
    <s v="11/25/2024"/>
    <n v="7.99"/>
    <n v="468"/>
    <s v="Romance"/>
    <n v="2"/>
    <n v="3"/>
    <b v="0"/>
    <n v="514"/>
    <n v="46"/>
    <x v="1"/>
    <s v="Debit Card"/>
    <x v="4"/>
    <n v="74"/>
    <n v="3.2"/>
    <b v="0"/>
    <s v="Active"/>
    <n v="4456"/>
    <s v="Smartphone"/>
    <s v="25-34"/>
    <s v="Afternoon"/>
    <s v="11"/>
    <s v="2024"/>
    <s v="25"/>
    <s v="25"/>
    <s v="25/11/2024"/>
    <d v="2025-05-16T00:00:00"/>
    <n v="172"/>
    <s v="10"/>
    <s v="2023"/>
    <s v="/3"/>
    <s v="10"/>
    <s v="3"/>
    <x v="101"/>
  </r>
  <r>
    <x v="553"/>
    <s v="Daniel"/>
    <s v="5/11/2024"/>
    <s v="11/24/2024"/>
    <n v="15.99"/>
    <n v="389"/>
    <s v="Drama"/>
    <n v="2"/>
    <n v="2"/>
    <b v="0"/>
    <n v="120"/>
    <n v="191"/>
    <x v="2"/>
    <s v="Debit Card"/>
    <x v="4"/>
    <n v="75"/>
    <n v="3.8"/>
    <b v="1"/>
    <s v="Active"/>
    <n v="237"/>
    <s v="Desktop"/>
    <s v="18-24"/>
    <s v="Morning"/>
    <s v="11"/>
    <s v="2024"/>
    <s v="24"/>
    <s v="24"/>
    <s v="24/11/2024"/>
    <d v="2025-05-16T00:00:00"/>
    <n v="173"/>
    <s v="5/"/>
    <s v="2024"/>
    <s v="11"/>
    <s v="5"/>
    <s v="11"/>
    <x v="318"/>
  </r>
  <r>
    <x v="554"/>
    <s v="Devon"/>
    <s v="2/7/2024"/>
    <s v="12/9/2024"/>
    <n v="15.99"/>
    <n v="155"/>
    <s v="Action"/>
    <n v="4"/>
    <n v="5"/>
    <b v="0"/>
    <n v="573"/>
    <n v="190"/>
    <x v="3"/>
    <s v="Cryptocurrency"/>
    <x v="3"/>
    <n v="86"/>
    <n v="3.5"/>
    <b v="1"/>
    <s v="Active"/>
    <n v="4659"/>
    <s v="Tablet"/>
    <s v="35-44"/>
    <s v="Late Night"/>
    <s v="12"/>
    <s v="2024"/>
    <s v="9/"/>
    <s v="9"/>
    <s v="09/12/2024"/>
    <d v="2025-05-16T00:00:00"/>
    <n v="158"/>
    <s v="2/"/>
    <s v="2024"/>
    <s v="7/"/>
    <s v="2"/>
    <s v="7"/>
    <x v="137"/>
  </r>
  <r>
    <x v="555"/>
    <s v="Rebecca"/>
    <s v="12/15/2023"/>
    <s v="11/26/2024"/>
    <n v="7.99"/>
    <n v="331"/>
    <s v="Action"/>
    <n v="1"/>
    <n v="6"/>
    <b v="1"/>
    <n v="231"/>
    <n v="199"/>
    <x v="5"/>
    <s v="PayPal"/>
    <x v="2"/>
    <n v="93"/>
    <n v="3.4"/>
    <b v="0"/>
    <s v="Active"/>
    <n v="4906"/>
    <s v="Desktop"/>
    <s v="55+"/>
    <s v="Late Night"/>
    <s v="11"/>
    <s v="2024"/>
    <s v="26"/>
    <s v="26"/>
    <s v="26/11/2024"/>
    <d v="2025-05-16T00:00:00"/>
    <n v="171"/>
    <s v="12"/>
    <s v="2023"/>
    <s v="/1"/>
    <s v="12"/>
    <s v="1"/>
    <x v="54"/>
  </r>
  <r>
    <x v="556"/>
    <s v="Amanda"/>
    <s v="2/7/2023"/>
    <s v="12/12/2024"/>
    <n v="11.99"/>
    <n v="131"/>
    <s v="Sci-Fi"/>
    <n v="5"/>
    <n v="2"/>
    <b v="0"/>
    <n v="374"/>
    <n v="154"/>
    <x v="6"/>
    <s v="Debit Card"/>
    <x v="1"/>
    <n v="81"/>
    <n v="4.4000000000000004"/>
    <b v="0"/>
    <s v="Active"/>
    <n v="1155"/>
    <s v="Laptop"/>
    <s v="35-44"/>
    <s v="Morning"/>
    <s v="12"/>
    <s v="2024"/>
    <s v="12"/>
    <s v="12"/>
    <s v="12/12/2024"/>
    <d v="2025-05-16T00:00:00"/>
    <n v="155"/>
    <s v="2/"/>
    <s v="2023"/>
    <s v="7/"/>
    <s v="2"/>
    <s v="7"/>
    <x v="125"/>
  </r>
  <r>
    <x v="557"/>
    <s v="Antonio"/>
    <s v="3/17/2023"/>
    <s v="11/26/2024"/>
    <n v="7.99"/>
    <n v="376"/>
    <s v="Sci-Fi"/>
    <n v="3"/>
    <n v="6"/>
    <b v="0"/>
    <n v="727"/>
    <n v="13"/>
    <x v="2"/>
    <s v="Cryptocurrency"/>
    <x v="1"/>
    <n v="5"/>
    <n v="3.4"/>
    <b v="0"/>
    <s v="Active"/>
    <n v="4378"/>
    <s v="Desktop"/>
    <s v="25-34"/>
    <s v="Morning"/>
    <s v="11"/>
    <s v="2024"/>
    <s v="26"/>
    <s v="26"/>
    <s v="26/11/2024"/>
    <d v="2025-05-16T00:00:00"/>
    <n v="171"/>
    <s v="3/"/>
    <s v="2023"/>
    <s v="17"/>
    <s v="3"/>
    <s v="17"/>
    <x v="319"/>
  </r>
  <r>
    <x v="558"/>
    <s v="Christina"/>
    <s v="3/31/2024"/>
    <s v="12/11/2024"/>
    <n v="7.99"/>
    <n v="106"/>
    <s v="Horror"/>
    <n v="4"/>
    <n v="6"/>
    <b v="1"/>
    <n v="858"/>
    <n v="12"/>
    <x v="4"/>
    <s v="Debit Card"/>
    <x v="2"/>
    <n v="25"/>
    <n v="3.4"/>
    <b v="1"/>
    <s v="Active"/>
    <n v="1674"/>
    <s v="Desktop"/>
    <s v="45-54"/>
    <s v="Afternoon"/>
    <s v="12"/>
    <s v="2024"/>
    <s v="11"/>
    <s v="11"/>
    <s v="11/12/2024"/>
    <d v="2025-05-16T00:00:00"/>
    <n v="156"/>
    <s v="3/"/>
    <s v="2024"/>
    <s v="31"/>
    <s v="3"/>
    <s v="31"/>
    <x v="320"/>
  </r>
  <r>
    <x v="559"/>
    <s v="Gary"/>
    <s v="7/12/2024"/>
    <s v="11/30/2024"/>
    <n v="11.99"/>
    <n v="445"/>
    <s v="Comedy"/>
    <n v="4"/>
    <n v="4"/>
    <b v="0"/>
    <n v="25"/>
    <n v="132"/>
    <x v="5"/>
    <s v="PayPal"/>
    <x v="3"/>
    <n v="50"/>
    <n v="3.8"/>
    <b v="1"/>
    <s v="Active"/>
    <n v="2407"/>
    <s v="Smart TV"/>
    <s v="25-34"/>
    <s v="Morning"/>
    <s v="11"/>
    <s v="2024"/>
    <s v="30"/>
    <s v="30"/>
    <s v="30/11/2024"/>
    <d v="2025-05-16T00:00:00"/>
    <n v="167"/>
    <s v="7/"/>
    <s v="2024"/>
    <s v="12"/>
    <s v="7"/>
    <s v="12"/>
    <x v="321"/>
  </r>
  <r>
    <x v="560"/>
    <s v="Joshua"/>
    <s v="9/18/2023"/>
    <s v="11/26/2024"/>
    <n v="15.99"/>
    <n v="345"/>
    <s v="Documentary"/>
    <n v="4"/>
    <n v="5"/>
    <b v="0"/>
    <n v="180"/>
    <n v="99"/>
    <x v="2"/>
    <s v="Cryptocurrency"/>
    <x v="5"/>
    <n v="73"/>
    <n v="4.7"/>
    <b v="1"/>
    <s v="Active"/>
    <n v="2636"/>
    <s v="Smartphone"/>
    <s v="18-24"/>
    <s v="Late Night"/>
    <s v="11"/>
    <s v="2024"/>
    <s v="26"/>
    <s v="26"/>
    <s v="26/11/2024"/>
    <d v="2025-05-16T00:00:00"/>
    <n v="171"/>
    <s v="9/"/>
    <s v="2023"/>
    <s v="18"/>
    <s v="9"/>
    <s v="18"/>
    <x v="322"/>
  </r>
  <r>
    <x v="561"/>
    <s v="Amy"/>
    <s v="12/10/2024"/>
    <s v="11/27/2024"/>
    <n v="15.99"/>
    <n v="432"/>
    <s v="Horror"/>
    <n v="4"/>
    <n v="3"/>
    <b v="1"/>
    <n v="666"/>
    <n v="76"/>
    <x v="4"/>
    <s v="Cryptocurrency"/>
    <x v="5"/>
    <n v="92"/>
    <n v="4.5999999999999996"/>
    <b v="0"/>
    <s v="Active"/>
    <n v="4020"/>
    <s v="Tablet"/>
    <s v="45-54"/>
    <s v="Late Night"/>
    <s v="11"/>
    <s v="2024"/>
    <s v="27"/>
    <s v="27"/>
    <s v="27/11/2024"/>
    <d v="2025-05-16T00:00:00"/>
    <n v="170"/>
    <s v="12"/>
    <s v="2024"/>
    <s v="/1"/>
    <s v="12"/>
    <s v="1"/>
    <x v="95"/>
  </r>
  <r>
    <x v="562"/>
    <s v="Andrew"/>
    <s v="9/13/2023"/>
    <s v="12/14/2024"/>
    <n v="15.99"/>
    <n v="362"/>
    <s v="Drama"/>
    <n v="4"/>
    <n v="1"/>
    <b v="0"/>
    <n v="709"/>
    <n v="52"/>
    <x v="0"/>
    <s v="Credit Card"/>
    <x v="3"/>
    <n v="80"/>
    <n v="4.5"/>
    <b v="1"/>
    <s v="Active"/>
    <n v="4127"/>
    <s v="Smart TV"/>
    <s v="55+"/>
    <s v="Late Night"/>
    <s v="12"/>
    <s v="2024"/>
    <s v="14"/>
    <s v="14"/>
    <s v="14/12/2024"/>
    <d v="2025-05-16T00:00:00"/>
    <n v="153"/>
    <s v="9/"/>
    <s v="2023"/>
    <s v="13"/>
    <s v="9"/>
    <s v="13"/>
    <x v="323"/>
  </r>
  <r>
    <x v="563"/>
    <s v="Amanda"/>
    <s v="1/25/2023"/>
    <s v="11/30/2024"/>
    <n v="15.99"/>
    <n v="174"/>
    <s v="Drama"/>
    <n v="4"/>
    <n v="3"/>
    <b v="0"/>
    <n v="30"/>
    <n v="136"/>
    <x v="0"/>
    <s v="Cryptocurrency"/>
    <x v="2"/>
    <n v="4"/>
    <n v="3.1"/>
    <b v="1"/>
    <s v="Active"/>
    <n v="4503"/>
    <s v="Smartphone"/>
    <s v="35-44"/>
    <s v="Morning"/>
    <s v="11"/>
    <s v="2024"/>
    <s v="30"/>
    <s v="30"/>
    <s v="30/11/2024"/>
    <d v="2025-05-16T00:00:00"/>
    <n v="167"/>
    <s v="1/"/>
    <s v="2023"/>
    <s v="25"/>
    <s v="1"/>
    <s v="25"/>
    <x v="229"/>
  </r>
  <r>
    <x v="564"/>
    <s v="David"/>
    <s v="4/24/2024"/>
    <s v="12/13/2024"/>
    <n v="11.99"/>
    <n v="490"/>
    <s v="Documentary"/>
    <n v="4"/>
    <n v="3"/>
    <b v="0"/>
    <n v="466"/>
    <n v="106"/>
    <x v="5"/>
    <s v="Credit Card"/>
    <x v="5"/>
    <n v="91"/>
    <n v="3.7"/>
    <b v="0"/>
    <s v="Active"/>
    <n v="1080"/>
    <s v="Desktop"/>
    <s v="18-24"/>
    <s v="Afternoon"/>
    <s v="12"/>
    <s v="2024"/>
    <s v="13"/>
    <s v="13"/>
    <s v="13/12/2024"/>
    <d v="2025-05-16T00:00:00"/>
    <n v="154"/>
    <s v="4/"/>
    <s v="2024"/>
    <s v="24"/>
    <s v="4"/>
    <s v="24"/>
    <x v="324"/>
  </r>
  <r>
    <x v="565"/>
    <s v="Billy"/>
    <s v="11/11/2023"/>
    <s v="12/17/2024"/>
    <n v="15.99"/>
    <n v="32"/>
    <s v="Comedy"/>
    <n v="3"/>
    <n v="4"/>
    <b v="0"/>
    <n v="385"/>
    <n v="106"/>
    <x v="2"/>
    <s v="Credit Card"/>
    <x v="3"/>
    <n v="75"/>
    <n v="3.7"/>
    <b v="0"/>
    <s v="Active"/>
    <n v="1610"/>
    <s v="Laptop"/>
    <s v="35-44"/>
    <s v="Late Night"/>
    <s v="12"/>
    <s v="2024"/>
    <s v="17"/>
    <s v="17"/>
    <s v="17/12/2024"/>
    <d v="2025-05-16T00:00:00"/>
    <n v="150"/>
    <s v="11"/>
    <s v="2023"/>
    <s v="/1"/>
    <s v="11"/>
    <s v="1"/>
    <x v="22"/>
  </r>
  <r>
    <x v="566"/>
    <s v="Elizabeth"/>
    <s v="10/24/2024"/>
    <s v="12/10/2024"/>
    <n v="7.99"/>
    <n v="48"/>
    <s v="Sci-Fi"/>
    <n v="1"/>
    <n v="4"/>
    <b v="0"/>
    <n v="484"/>
    <n v="131"/>
    <x v="3"/>
    <s v="Cryptocurrency"/>
    <x v="4"/>
    <n v="68"/>
    <n v="4"/>
    <b v="0"/>
    <s v="Active"/>
    <n v="1535"/>
    <s v="Smart TV"/>
    <s v="18-24"/>
    <s v="Afternoon"/>
    <s v="12"/>
    <s v="2024"/>
    <s v="10"/>
    <s v="10"/>
    <s v="10/12/2024"/>
    <d v="2025-05-16T00:00:00"/>
    <n v="157"/>
    <s v="10"/>
    <s v="2024"/>
    <s v="/2"/>
    <s v="10"/>
    <s v="2"/>
    <x v="71"/>
  </r>
  <r>
    <x v="567"/>
    <s v="Kelsey"/>
    <s v="12/8/2023"/>
    <s v="11/23/2024"/>
    <n v="7.99"/>
    <n v="141"/>
    <s v="Action"/>
    <n v="4"/>
    <n v="2"/>
    <b v="1"/>
    <n v="379"/>
    <n v="35"/>
    <x v="1"/>
    <s v="Cryptocurrency"/>
    <x v="0"/>
    <n v="29"/>
    <n v="4.9000000000000004"/>
    <b v="1"/>
    <s v="Active"/>
    <n v="3840"/>
    <s v="Tablet"/>
    <s v="45-54"/>
    <s v="Late Night"/>
    <s v="11"/>
    <s v="2024"/>
    <s v="23"/>
    <s v="23"/>
    <s v="23/11/2024"/>
    <d v="2025-05-16T00:00:00"/>
    <n v="174"/>
    <s v="12"/>
    <s v="2023"/>
    <s v="/8"/>
    <s v="12"/>
    <s v="8"/>
    <x v="86"/>
  </r>
  <r>
    <x v="568"/>
    <s v="Angela"/>
    <s v="6/7/2024"/>
    <s v="11/24/2024"/>
    <n v="7.99"/>
    <n v="368"/>
    <s v="Horror"/>
    <n v="5"/>
    <n v="1"/>
    <b v="0"/>
    <n v="481"/>
    <n v="58"/>
    <x v="6"/>
    <s v="Cryptocurrency"/>
    <x v="1"/>
    <n v="97"/>
    <n v="4"/>
    <b v="0"/>
    <s v="Active"/>
    <n v="1108"/>
    <s v="Desktop"/>
    <s v="25-34"/>
    <s v="Evening"/>
    <s v="11"/>
    <s v="2024"/>
    <s v="24"/>
    <s v="24"/>
    <s v="24/11/2024"/>
    <d v="2025-05-16T00:00:00"/>
    <n v="173"/>
    <s v="6/"/>
    <s v="2024"/>
    <s v="7/"/>
    <s v="6"/>
    <s v="7"/>
    <x v="325"/>
  </r>
  <r>
    <x v="569"/>
    <s v="Wendy"/>
    <s v="2/28/2024"/>
    <s v="11/21/2024"/>
    <n v="7.99"/>
    <n v="227"/>
    <s v="Comedy"/>
    <n v="5"/>
    <n v="2"/>
    <b v="1"/>
    <n v="969"/>
    <n v="175"/>
    <x v="2"/>
    <s v="Credit Card"/>
    <x v="3"/>
    <n v="11"/>
    <n v="5"/>
    <b v="0"/>
    <s v="Active"/>
    <n v="4510"/>
    <s v="Smart TV"/>
    <s v="35-44"/>
    <s v="Evening"/>
    <s v="11"/>
    <s v="2024"/>
    <s v="21"/>
    <s v="21"/>
    <s v="21/11/2024"/>
    <d v="2025-05-16T00:00:00"/>
    <n v="176"/>
    <s v="2/"/>
    <s v="2024"/>
    <s v="28"/>
    <s v="2"/>
    <s v="28"/>
    <x v="326"/>
  </r>
  <r>
    <x v="570"/>
    <s v="Matthew"/>
    <s v="11/20/2023"/>
    <s v="12/13/2024"/>
    <n v="7.99"/>
    <n v="484"/>
    <s v="Documentary"/>
    <n v="5"/>
    <n v="2"/>
    <b v="1"/>
    <n v="52"/>
    <n v="151"/>
    <x v="6"/>
    <s v="PayPal"/>
    <x v="5"/>
    <n v="15"/>
    <n v="3.1"/>
    <b v="0"/>
    <s v="Active"/>
    <n v="1042"/>
    <s v="Tablet"/>
    <s v="18-24"/>
    <s v="Late Night"/>
    <s v="12"/>
    <s v="2024"/>
    <s v="13"/>
    <s v="13"/>
    <s v="13/12/2024"/>
    <d v="2025-05-16T00:00:00"/>
    <n v="154"/>
    <s v="11"/>
    <s v="2023"/>
    <s v="/2"/>
    <s v="11"/>
    <s v="2"/>
    <x v="32"/>
  </r>
  <r>
    <x v="571"/>
    <s v="Lisa"/>
    <s v="9/18/2024"/>
    <s v="12/9/2024"/>
    <n v="15.99"/>
    <n v="14"/>
    <s v="Drama"/>
    <n v="4"/>
    <n v="2"/>
    <b v="1"/>
    <n v="57"/>
    <n v="175"/>
    <x v="5"/>
    <s v="Debit Card"/>
    <x v="5"/>
    <n v="41"/>
    <n v="3.4"/>
    <b v="1"/>
    <s v="Active"/>
    <n v="2175"/>
    <s v="Laptop"/>
    <s v="18-24"/>
    <s v="Evening"/>
    <s v="12"/>
    <s v="2024"/>
    <s v="9/"/>
    <s v="9"/>
    <s v="09/12/2024"/>
    <d v="2025-05-16T00:00:00"/>
    <n v="158"/>
    <s v="9/"/>
    <s v="2024"/>
    <s v="18"/>
    <s v="9"/>
    <s v="18"/>
    <x v="264"/>
  </r>
  <r>
    <x v="572"/>
    <s v="Jonathan"/>
    <s v="7/15/2024"/>
    <s v="12/15/2024"/>
    <n v="11.99"/>
    <n v="328"/>
    <s v="Comedy"/>
    <n v="2"/>
    <n v="2"/>
    <b v="1"/>
    <n v="415"/>
    <n v="162"/>
    <x v="2"/>
    <s v="PayPal"/>
    <x v="5"/>
    <n v="19"/>
    <n v="4.4000000000000004"/>
    <b v="1"/>
    <s v="Active"/>
    <n v="1311"/>
    <s v="Smartphone"/>
    <s v="35-44"/>
    <s v="Morning"/>
    <s v="12"/>
    <s v="2024"/>
    <s v="15"/>
    <s v="15"/>
    <s v="15/12/2024"/>
    <d v="2025-05-16T00:00:00"/>
    <n v="152"/>
    <s v="7/"/>
    <s v="2024"/>
    <s v="15"/>
    <s v="7"/>
    <s v="15"/>
    <x v="327"/>
  </r>
  <r>
    <x v="573"/>
    <s v="Richard"/>
    <s v="8/13/2024"/>
    <s v="11/29/2024"/>
    <n v="11.99"/>
    <n v="279"/>
    <s v="Romance"/>
    <n v="5"/>
    <n v="5"/>
    <b v="1"/>
    <n v="285"/>
    <n v="92"/>
    <x v="1"/>
    <s v="Cryptocurrency"/>
    <x v="2"/>
    <n v="81"/>
    <n v="4.7"/>
    <b v="1"/>
    <s v="Active"/>
    <n v="4201"/>
    <s v="Laptop"/>
    <s v="55+"/>
    <s v="Late Night"/>
    <s v="11"/>
    <s v="2024"/>
    <s v="29"/>
    <s v="29"/>
    <s v="29/11/2024"/>
    <d v="2025-05-16T00:00:00"/>
    <n v="168"/>
    <s v="8/"/>
    <s v="2024"/>
    <s v="13"/>
    <s v="8"/>
    <s v="13"/>
    <x v="141"/>
  </r>
  <r>
    <x v="574"/>
    <s v="Matthew"/>
    <s v="10/18/2024"/>
    <s v="12/3/2024"/>
    <n v="7.99"/>
    <n v="158"/>
    <s v="Action"/>
    <n v="2"/>
    <n v="5"/>
    <b v="1"/>
    <n v="861"/>
    <n v="125"/>
    <x v="6"/>
    <s v="Credit Card"/>
    <x v="4"/>
    <n v="95"/>
    <n v="4.4000000000000004"/>
    <b v="1"/>
    <s v="Active"/>
    <n v="513"/>
    <s v="Laptop"/>
    <s v="18-24"/>
    <s v="Late Night"/>
    <s v="12"/>
    <s v="2024"/>
    <s v="3/"/>
    <s v="3"/>
    <s v="03/12/2024"/>
    <d v="2025-05-16T00:00:00"/>
    <n v="164"/>
    <s v="10"/>
    <s v="2024"/>
    <s v="/1"/>
    <s v="10"/>
    <s v="1"/>
    <x v="36"/>
  </r>
  <r>
    <x v="575"/>
    <s v="Amber"/>
    <s v="7/28/2023"/>
    <s v="12/2/2024"/>
    <n v="7.99"/>
    <n v="422"/>
    <s v="Sci-Fi"/>
    <n v="3"/>
    <n v="5"/>
    <b v="0"/>
    <n v="399"/>
    <n v="27"/>
    <x v="6"/>
    <s v="Credit Card"/>
    <x v="4"/>
    <n v="12"/>
    <n v="4.4000000000000004"/>
    <b v="1"/>
    <s v="Active"/>
    <n v="1330"/>
    <s v="Smartphone"/>
    <s v="18-24"/>
    <s v="Afternoon"/>
    <s v="12"/>
    <s v="2024"/>
    <s v="2/"/>
    <s v="2"/>
    <s v="02/12/2024"/>
    <d v="2025-05-16T00:00:00"/>
    <n v="165"/>
    <s v="7/"/>
    <s v="2023"/>
    <s v="28"/>
    <s v="7"/>
    <s v="28"/>
    <x v="203"/>
  </r>
  <r>
    <x v="576"/>
    <s v="Zachary"/>
    <s v="1/3/2023"/>
    <s v="11/29/2024"/>
    <n v="7.99"/>
    <n v="235"/>
    <s v="Horror"/>
    <n v="1"/>
    <n v="2"/>
    <b v="0"/>
    <n v="765"/>
    <n v="159"/>
    <x v="2"/>
    <s v="Credit Card"/>
    <x v="0"/>
    <n v="77"/>
    <n v="4.2"/>
    <b v="0"/>
    <s v="Active"/>
    <n v="3689"/>
    <s v="Smart TV"/>
    <s v="45-54"/>
    <s v="Evening"/>
    <s v="11"/>
    <s v="2024"/>
    <s v="29"/>
    <s v="29"/>
    <s v="29/11/2024"/>
    <d v="2025-05-16T00:00:00"/>
    <n v="168"/>
    <s v="1/"/>
    <s v="2023"/>
    <s v="3/"/>
    <s v="1"/>
    <s v="3"/>
    <x v="186"/>
  </r>
  <r>
    <x v="577"/>
    <s v="Carolyn"/>
    <s v="12/31/2023"/>
    <s v="12/8/2024"/>
    <n v="11.99"/>
    <n v="331"/>
    <s v="Romance"/>
    <n v="1"/>
    <n v="2"/>
    <b v="0"/>
    <n v="667"/>
    <n v="43"/>
    <x v="4"/>
    <s v="Debit Card"/>
    <x v="2"/>
    <n v="55"/>
    <n v="3.5"/>
    <b v="0"/>
    <s v="Active"/>
    <n v="670"/>
    <s v="Tablet"/>
    <s v="18-24"/>
    <s v="Afternoon"/>
    <s v="12"/>
    <s v="2024"/>
    <s v="8/"/>
    <s v="8"/>
    <s v="08/12/2024"/>
    <d v="2025-05-16T00:00:00"/>
    <n v="159"/>
    <s v="12"/>
    <s v="2023"/>
    <s v="/3"/>
    <s v="12"/>
    <s v="3"/>
    <x v="69"/>
  </r>
  <r>
    <x v="578"/>
    <s v="Erica"/>
    <s v="8/29/2024"/>
    <s v="12/9/2024"/>
    <n v="11.99"/>
    <n v="148"/>
    <s v="Documentary"/>
    <n v="4"/>
    <n v="1"/>
    <b v="1"/>
    <n v="409"/>
    <n v="38"/>
    <x v="6"/>
    <s v="Credit Card"/>
    <x v="4"/>
    <n v="37"/>
    <n v="3.1"/>
    <b v="1"/>
    <s v="Active"/>
    <n v="544"/>
    <s v="Smart TV"/>
    <s v="35-44"/>
    <s v="Evening"/>
    <s v="12"/>
    <s v="2024"/>
    <s v="9/"/>
    <s v="9"/>
    <s v="09/12/2024"/>
    <d v="2025-05-16T00:00:00"/>
    <n v="158"/>
    <s v="8/"/>
    <s v="2024"/>
    <s v="29"/>
    <s v="8"/>
    <s v="29"/>
    <x v="242"/>
  </r>
  <r>
    <x v="579"/>
    <s v="Donna"/>
    <s v="6/23/2023"/>
    <s v="11/19/2024"/>
    <n v="7.99"/>
    <n v="198"/>
    <s v="Horror"/>
    <n v="4"/>
    <n v="3"/>
    <b v="0"/>
    <n v="202"/>
    <n v="26"/>
    <x v="1"/>
    <s v="Cryptocurrency"/>
    <x v="5"/>
    <n v="52"/>
    <n v="4.8"/>
    <b v="0"/>
    <s v="Active"/>
    <n v="1392"/>
    <s v="Laptop"/>
    <s v="25-34"/>
    <s v="Afternoon"/>
    <s v="11"/>
    <s v="2024"/>
    <s v="19"/>
    <s v="19"/>
    <s v="19/11/2024"/>
    <d v="2025-05-16T00:00:00"/>
    <n v="178"/>
    <s v="6/"/>
    <s v="2023"/>
    <s v="23"/>
    <s v="6"/>
    <s v="23"/>
    <x v="328"/>
  </r>
  <r>
    <x v="580"/>
    <s v="James"/>
    <s v="5/19/2023"/>
    <s v="12/3/2024"/>
    <n v="15.99"/>
    <n v="81"/>
    <s v="Horror"/>
    <n v="3"/>
    <n v="4"/>
    <b v="0"/>
    <n v="208"/>
    <n v="144"/>
    <x v="6"/>
    <s v="Debit Card"/>
    <x v="4"/>
    <n v="12"/>
    <n v="4.5999999999999996"/>
    <b v="0"/>
    <s v="Active"/>
    <n v="3199"/>
    <s v="Tablet"/>
    <s v="25-34"/>
    <s v="Morning"/>
    <s v="12"/>
    <s v="2024"/>
    <s v="3/"/>
    <s v="3"/>
    <s v="03/12/2024"/>
    <d v="2025-05-16T00:00:00"/>
    <n v="164"/>
    <s v="5/"/>
    <s v="2023"/>
    <s v="19"/>
    <s v="5"/>
    <s v="19"/>
    <x v="329"/>
  </r>
  <r>
    <x v="581"/>
    <s v="Nicole"/>
    <s v="5/5/2023"/>
    <s v="11/23/2024"/>
    <n v="11.99"/>
    <n v="131"/>
    <s v="Horror"/>
    <n v="3"/>
    <n v="3"/>
    <b v="1"/>
    <n v="382"/>
    <n v="50"/>
    <x v="5"/>
    <s v="Credit Card"/>
    <x v="3"/>
    <n v="47"/>
    <n v="4.8"/>
    <b v="0"/>
    <s v="Active"/>
    <n v="4204"/>
    <s v="Laptop"/>
    <s v="25-34"/>
    <s v="Morning"/>
    <s v="11"/>
    <s v="2024"/>
    <s v="23"/>
    <s v="23"/>
    <s v="23/11/2024"/>
    <d v="2025-05-16T00:00:00"/>
    <n v="174"/>
    <s v="5/"/>
    <s v="2023"/>
    <s v="5/"/>
    <s v="5"/>
    <s v="5"/>
    <x v="112"/>
  </r>
  <r>
    <x v="582"/>
    <s v="Paige"/>
    <s v="3/19/2024"/>
    <s v="11/23/2024"/>
    <n v="15.99"/>
    <n v="210"/>
    <s v="Documentary"/>
    <n v="3"/>
    <n v="4"/>
    <b v="0"/>
    <n v="666"/>
    <n v="164"/>
    <x v="0"/>
    <s v="PayPal"/>
    <x v="2"/>
    <n v="38"/>
    <n v="4.2"/>
    <b v="0"/>
    <s v="Active"/>
    <n v="1461"/>
    <s v="Smart TV"/>
    <s v="55+"/>
    <s v="Late Night"/>
    <s v="11"/>
    <s v="2024"/>
    <s v="23"/>
    <s v="23"/>
    <s v="23/11/2024"/>
    <d v="2025-05-16T00:00:00"/>
    <n v="174"/>
    <s v="3/"/>
    <s v="2024"/>
    <s v="19"/>
    <s v="3"/>
    <s v="19"/>
    <x v="89"/>
  </r>
  <r>
    <x v="583"/>
    <s v="Cindy"/>
    <s v="6/17/2024"/>
    <s v="12/16/2024"/>
    <n v="15.99"/>
    <n v="301"/>
    <s v="Documentary"/>
    <n v="2"/>
    <n v="1"/>
    <b v="1"/>
    <n v="855"/>
    <n v="46"/>
    <x v="3"/>
    <s v="Cryptocurrency"/>
    <x v="3"/>
    <n v="26"/>
    <n v="4.4000000000000004"/>
    <b v="0"/>
    <s v="Active"/>
    <n v="658"/>
    <s v="Smartphone"/>
    <s v="35-44"/>
    <s v="Late Night"/>
    <s v="12"/>
    <s v="2024"/>
    <s v="16"/>
    <s v="16"/>
    <s v="16/12/2024"/>
    <d v="2025-05-16T00:00:00"/>
    <n v="151"/>
    <s v="6/"/>
    <s v="2024"/>
    <s v="17"/>
    <s v="6"/>
    <s v="17"/>
    <x v="118"/>
  </r>
  <r>
    <x v="584"/>
    <s v="Todd"/>
    <s v="3/3/2023"/>
    <s v="12/16/2024"/>
    <n v="7.99"/>
    <n v="466"/>
    <s v="Romance"/>
    <n v="4"/>
    <n v="1"/>
    <b v="1"/>
    <n v="592"/>
    <n v="67"/>
    <x v="6"/>
    <s v="Debit Card"/>
    <x v="5"/>
    <n v="81"/>
    <n v="4.8"/>
    <b v="0"/>
    <s v="Active"/>
    <n v="423"/>
    <s v="Desktop"/>
    <s v="45-54"/>
    <s v="Morning"/>
    <s v="12"/>
    <s v="2024"/>
    <s v="16"/>
    <s v="16"/>
    <s v="16/12/2024"/>
    <d v="2025-05-16T00:00:00"/>
    <n v="151"/>
    <s v="3/"/>
    <s v="2023"/>
    <s v="3/"/>
    <s v="3"/>
    <s v="3"/>
    <x v="330"/>
  </r>
  <r>
    <x v="585"/>
    <s v="Alexander"/>
    <s v="1/17/2024"/>
    <s v="11/26/2024"/>
    <n v="15.99"/>
    <n v="336"/>
    <s v="Horror"/>
    <n v="5"/>
    <n v="2"/>
    <b v="0"/>
    <n v="546"/>
    <n v="16"/>
    <x v="3"/>
    <s v="PayPal"/>
    <x v="4"/>
    <n v="31"/>
    <n v="3.6"/>
    <b v="1"/>
    <s v="Active"/>
    <n v="2824"/>
    <s v="Smartphone"/>
    <s v="55+"/>
    <s v="Afternoon"/>
    <s v="11"/>
    <s v="2024"/>
    <s v="26"/>
    <s v="26"/>
    <s v="26/11/2024"/>
    <d v="2025-05-16T00:00:00"/>
    <n v="171"/>
    <s v="1/"/>
    <s v="2024"/>
    <s v="17"/>
    <s v="1"/>
    <s v="17"/>
    <x v="331"/>
  </r>
  <r>
    <x v="586"/>
    <s v="Beth"/>
    <s v="7/29/2023"/>
    <s v="12/11/2024"/>
    <n v="11.99"/>
    <n v="280"/>
    <s v="Comedy"/>
    <n v="4"/>
    <n v="3"/>
    <b v="0"/>
    <n v="633"/>
    <n v="83"/>
    <x v="0"/>
    <s v="PayPal"/>
    <x v="2"/>
    <n v="49"/>
    <n v="3.3"/>
    <b v="0"/>
    <s v="Active"/>
    <n v="2657"/>
    <s v="Smart TV"/>
    <s v="55+"/>
    <s v="Afternoon"/>
    <s v="12"/>
    <s v="2024"/>
    <s v="11"/>
    <s v="11"/>
    <s v="11/12/2024"/>
    <d v="2025-05-16T00:00:00"/>
    <n v="156"/>
    <s v="7/"/>
    <s v="2023"/>
    <s v="29"/>
    <s v="7"/>
    <s v="29"/>
    <x v="332"/>
  </r>
  <r>
    <x v="587"/>
    <s v="Emily"/>
    <s v="5/18/2023"/>
    <s v="12/14/2024"/>
    <n v="15.99"/>
    <n v="495"/>
    <s v="Action"/>
    <n v="3"/>
    <n v="2"/>
    <b v="1"/>
    <n v="883"/>
    <n v="60"/>
    <x v="4"/>
    <s v="Cryptocurrency"/>
    <x v="4"/>
    <n v="10"/>
    <n v="4.5"/>
    <b v="0"/>
    <s v="Active"/>
    <n v="2213"/>
    <s v="Tablet"/>
    <s v="55+"/>
    <s v="Evening"/>
    <s v="12"/>
    <s v="2024"/>
    <s v="14"/>
    <s v="14"/>
    <s v="14/12/2024"/>
    <d v="2025-05-16T00:00:00"/>
    <n v="153"/>
    <s v="5/"/>
    <s v="2023"/>
    <s v="18"/>
    <s v="5"/>
    <s v="18"/>
    <x v="309"/>
  </r>
  <r>
    <x v="588"/>
    <s v="Melissa"/>
    <s v="5/14/2024"/>
    <s v="12/12/2024"/>
    <n v="11.99"/>
    <n v="144"/>
    <s v="Documentary"/>
    <n v="5"/>
    <n v="6"/>
    <b v="0"/>
    <n v="235"/>
    <n v="88"/>
    <x v="3"/>
    <s v="PayPal"/>
    <x v="0"/>
    <n v="18"/>
    <n v="3.1"/>
    <b v="1"/>
    <s v="Active"/>
    <n v="3455"/>
    <s v="Laptop"/>
    <s v="18-24"/>
    <s v="Morning"/>
    <s v="12"/>
    <s v="2024"/>
    <s v="12"/>
    <s v="12"/>
    <s v="12/12/2024"/>
    <d v="2025-05-16T00:00:00"/>
    <n v="155"/>
    <s v="5/"/>
    <s v="2024"/>
    <s v="14"/>
    <s v="5"/>
    <s v="14"/>
    <x v="333"/>
  </r>
  <r>
    <x v="589"/>
    <s v="John"/>
    <s v="3/2/2023"/>
    <s v="12/2/2024"/>
    <n v="7.99"/>
    <n v="165"/>
    <s v="Romance"/>
    <n v="5"/>
    <n v="4"/>
    <b v="0"/>
    <n v="267"/>
    <n v="146"/>
    <x v="0"/>
    <s v="Credit Card"/>
    <x v="3"/>
    <n v="34"/>
    <n v="4.2"/>
    <b v="1"/>
    <s v="Active"/>
    <n v="3334"/>
    <s v="Tablet"/>
    <s v="25-34"/>
    <s v="Evening"/>
    <s v="12"/>
    <s v="2024"/>
    <s v="2/"/>
    <s v="2"/>
    <s v="02/12/2024"/>
    <d v="2025-05-16T00:00:00"/>
    <n v="165"/>
    <s v="3/"/>
    <s v="2023"/>
    <s v="2/"/>
    <s v="3"/>
    <s v="2"/>
    <x v="334"/>
  </r>
  <r>
    <x v="590"/>
    <s v="Wendy"/>
    <s v="8/23/2023"/>
    <s v="12/16/2024"/>
    <n v="11.99"/>
    <n v="479"/>
    <s v="Documentary"/>
    <n v="5"/>
    <n v="2"/>
    <b v="0"/>
    <n v="710"/>
    <n v="68"/>
    <x v="5"/>
    <s v="Cryptocurrency"/>
    <x v="5"/>
    <n v="54"/>
    <n v="4.5999999999999996"/>
    <b v="0"/>
    <s v="Active"/>
    <n v="105"/>
    <s v="Tablet"/>
    <s v="45-54"/>
    <s v="Afternoon"/>
    <s v="12"/>
    <s v="2024"/>
    <s v="16"/>
    <s v="16"/>
    <s v="16/12/2024"/>
    <d v="2025-05-16T00:00:00"/>
    <n v="151"/>
    <s v="8/"/>
    <s v="2023"/>
    <s v="23"/>
    <s v="8"/>
    <s v="23"/>
    <x v="335"/>
  </r>
  <r>
    <x v="591"/>
    <s v="Jeffrey"/>
    <s v="2/26/2024"/>
    <s v="11/24/2024"/>
    <n v="11.99"/>
    <n v="285"/>
    <s v="Comedy"/>
    <n v="2"/>
    <n v="4"/>
    <b v="0"/>
    <n v="805"/>
    <n v="42"/>
    <x v="2"/>
    <s v="Debit Card"/>
    <x v="0"/>
    <n v="90"/>
    <n v="4.5"/>
    <b v="0"/>
    <s v="Active"/>
    <n v="1404"/>
    <s v="Smartphone"/>
    <s v="45-54"/>
    <s v="Morning"/>
    <s v="11"/>
    <s v="2024"/>
    <s v="24"/>
    <s v="24"/>
    <s v="24/11/2024"/>
    <d v="2025-05-16T00:00:00"/>
    <n v="173"/>
    <s v="2/"/>
    <s v="2024"/>
    <s v="26"/>
    <s v="2"/>
    <s v="26"/>
    <x v="168"/>
  </r>
  <r>
    <x v="592"/>
    <s v="Sherry"/>
    <s v="8/31/2023"/>
    <s v="11/29/2024"/>
    <n v="11.99"/>
    <n v="93"/>
    <s v="Drama"/>
    <n v="4"/>
    <n v="6"/>
    <b v="0"/>
    <n v="209"/>
    <n v="151"/>
    <x v="3"/>
    <s v="Credit Card"/>
    <x v="4"/>
    <n v="74"/>
    <n v="3"/>
    <b v="0"/>
    <s v="Active"/>
    <n v="1017"/>
    <s v="Smart TV"/>
    <s v="55+"/>
    <s v="Morning"/>
    <s v="11"/>
    <s v="2024"/>
    <s v="29"/>
    <s v="29"/>
    <s v="29/11/2024"/>
    <d v="2025-05-16T00:00:00"/>
    <n v="168"/>
    <s v="8/"/>
    <s v="2023"/>
    <s v="31"/>
    <s v="8"/>
    <s v="31"/>
    <x v="336"/>
  </r>
  <r>
    <x v="593"/>
    <s v="Cynthia"/>
    <s v="1/19/2023"/>
    <s v="11/25/2024"/>
    <n v="15.99"/>
    <n v="299"/>
    <s v="Horror"/>
    <n v="5"/>
    <n v="2"/>
    <b v="0"/>
    <n v="803"/>
    <n v="197"/>
    <x v="4"/>
    <s v="Cryptocurrency"/>
    <x v="5"/>
    <n v="58"/>
    <n v="4.8"/>
    <b v="0"/>
    <s v="Active"/>
    <n v="2812"/>
    <s v="Desktop"/>
    <s v="25-34"/>
    <s v="Evening"/>
    <s v="11"/>
    <s v="2024"/>
    <s v="25"/>
    <s v="25"/>
    <s v="25/11/2024"/>
    <d v="2025-05-16T00:00:00"/>
    <n v="172"/>
    <s v="1/"/>
    <s v="2023"/>
    <s v="19"/>
    <s v="1"/>
    <s v="19"/>
    <x v="149"/>
  </r>
  <r>
    <x v="594"/>
    <s v="Patricia"/>
    <s v="1/9/2024"/>
    <s v="11/23/2024"/>
    <n v="15.99"/>
    <n v="10"/>
    <s v="Documentary"/>
    <n v="4"/>
    <n v="6"/>
    <b v="1"/>
    <n v="236"/>
    <n v="183"/>
    <x v="3"/>
    <s v="Credit Card"/>
    <x v="4"/>
    <n v="86"/>
    <n v="3.8"/>
    <b v="0"/>
    <s v="Active"/>
    <n v="959"/>
    <s v="Smartphone"/>
    <s v="45-54"/>
    <s v="Late Night"/>
    <s v="11"/>
    <s v="2024"/>
    <s v="23"/>
    <s v="23"/>
    <s v="23/11/2024"/>
    <d v="2025-05-16T00:00:00"/>
    <n v="174"/>
    <s v="1/"/>
    <s v="2024"/>
    <s v="9/"/>
    <s v="1"/>
    <s v="9"/>
    <x v="173"/>
  </r>
  <r>
    <x v="595"/>
    <s v="Kimberly"/>
    <s v="5/7/2023"/>
    <s v="12/10/2024"/>
    <n v="11.99"/>
    <n v="82"/>
    <s v="Documentary"/>
    <n v="4"/>
    <n v="3"/>
    <b v="1"/>
    <n v="264"/>
    <n v="115"/>
    <x v="3"/>
    <s v="Cryptocurrency"/>
    <x v="5"/>
    <n v="30"/>
    <n v="4.7"/>
    <b v="1"/>
    <s v="Active"/>
    <n v="1870"/>
    <s v="Smart TV"/>
    <s v="18-24"/>
    <s v="Afternoon"/>
    <s v="12"/>
    <s v="2024"/>
    <s v="10"/>
    <s v="10"/>
    <s v="10/12/2024"/>
    <d v="2025-05-16T00:00:00"/>
    <n v="157"/>
    <s v="5/"/>
    <s v="2023"/>
    <s v="7/"/>
    <s v="5"/>
    <s v="7"/>
    <x v="337"/>
  </r>
  <r>
    <x v="596"/>
    <s v="David"/>
    <s v="3/21/2024"/>
    <s v="12/10/2024"/>
    <n v="11.99"/>
    <n v="27"/>
    <s v="Action"/>
    <n v="3"/>
    <n v="6"/>
    <b v="1"/>
    <n v="767"/>
    <n v="5"/>
    <x v="4"/>
    <s v="Debit Card"/>
    <x v="5"/>
    <n v="69"/>
    <n v="3.2"/>
    <b v="1"/>
    <s v="Active"/>
    <n v="2984"/>
    <s v="Smart TV"/>
    <s v="45-54"/>
    <s v="Afternoon"/>
    <s v="12"/>
    <s v="2024"/>
    <s v="10"/>
    <s v="10"/>
    <s v="10/12/2024"/>
    <d v="2025-05-16T00:00:00"/>
    <n v="157"/>
    <s v="3/"/>
    <s v="2024"/>
    <s v="21"/>
    <s v="3"/>
    <s v="21"/>
    <x v="277"/>
  </r>
  <r>
    <x v="597"/>
    <s v="Michael"/>
    <s v="4/29/2024"/>
    <s v="12/1/2024"/>
    <n v="7.99"/>
    <n v="105"/>
    <s v="Sci-Fi"/>
    <n v="2"/>
    <n v="1"/>
    <b v="1"/>
    <n v="247"/>
    <n v="104"/>
    <x v="6"/>
    <s v="PayPal"/>
    <x v="3"/>
    <n v="19"/>
    <n v="3.2"/>
    <b v="1"/>
    <s v="Active"/>
    <n v="3379"/>
    <s v="Smartphone"/>
    <s v="35-44"/>
    <s v="Afternoon"/>
    <s v="12"/>
    <s v="2024"/>
    <s v="1/"/>
    <s v="1"/>
    <s v="01/12/2024"/>
    <d v="2025-05-16T00:00:00"/>
    <n v="166"/>
    <s v="4/"/>
    <s v="2024"/>
    <s v="29"/>
    <s v="4"/>
    <s v="29"/>
    <x v="338"/>
  </r>
  <r>
    <x v="598"/>
    <s v="Erika"/>
    <s v="10/12/2023"/>
    <s v="11/24/2024"/>
    <n v="15.99"/>
    <n v="330"/>
    <s v="Horror"/>
    <n v="3"/>
    <n v="1"/>
    <b v="1"/>
    <n v="69"/>
    <n v="101"/>
    <x v="2"/>
    <s v="PayPal"/>
    <x v="4"/>
    <n v="38"/>
    <n v="3"/>
    <b v="1"/>
    <s v="Active"/>
    <n v="4990"/>
    <s v="Desktop"/>
    <s v="55+"/>
    <s v="Evening"/>
    <s v="11"/>
    <s v="2024"/>
    <s v="24"/>
    <s v="24"/>
    <s v="24/11/2024"/>
    <d v="2025-05-16T00:00:00"/>
    <n v="173"/>
    <s v="10"/>
    <s v="2023"/>
    <s v="/1"/>
    <s v="10"/>
    <s v="1"/>
    <x v="55"/>
  </r>
  <r>
    <x v="599"/>
    <s v="Rachel"/>
    <s v="3/6/2024"/>
    <s v="12/10/2024"/>
    <n v="11.99"/>
    <n v="462"/>
    <s v="Documentary"/>
    <n v="2"/>
    <n v="4"/>
    <b v="1"/>
    <n v="958"/>
    <n v="153"/>
    <x v="6"/>
    <s v="Credit Card"/>
    <x v="1"/>
    <n v="71"/>
    <n v="4.8"/>
    <b v="0"/>
    <s v="Active"/>
    <n v="2554"/>
    <s v="Smart TV"/>
    <s v="35-44"/>
    <s v="Evening"/>
    <s v="12"/>
    <s v="2024"/>
    <s v="10"/>
    <s v="10"/>
    <s v="10/12/2024"/>
    <d v="2025-05-16T00:00:00"/>
    <n v="157"/>
    <s v="3/"/>
    <s v="2024"/>
    <s v="6/"/>
    <s v="3"/>
    <s v="6"/>
    <x v="298"/>
  </r>
  <r>
    <x v="600"/>
    <s v="Heather"/>
    <s v="11/30/2023"/>
    <s v="12/15/2024"/>
    <n v="15.99"/>
    <n v="250"/>
    <s v="Action"/>
    <n v="4"/>
    <n v="6"/>
    <b v="0"/>
    <n v="271"/>
    <n v="50"/>
    <x v="5"/>
    <s v="Cryptocurrency"/>
    <x v="0"/>
    <n v="34"/>
    <n v="4.7"/>
    <b v="0"/>
    <s v="Active"/>
    <n v="4307"/>
    <s v="Tablet"/>
    <s v="18-24"/>
    <s v="Evening"/>
    <s v="12"/>
    <s v="2024"/>
    <s v="15"/>
    <s v="15"/>
    <s v="15/12/2024"/>
    <d v="2025-05-16T00:00:00"/>
    <n v="152"/>
    <s v="11"/>
    <s v="2023"/>
    <s v="/3"/>
    <s v="11"/>
    <s v="3"/>
    <x v="121"/>
  </r>
  <r>
    <x v="601"/>
    <s v="Terri"/>
    <s v="7/7/2023"/>
    <s v="11/19/2024"/>
    <n v="15.99"/>
    <n v="30"/>
    <s v="Action"/>
    <n v="1"/>
    <n v="1"/>
    <b v="0"/>
    <n v="178"/>
    <n v="162"/>
    <x v="3"/>
    <s v="PayPal"/>
    <x v="2"/>
    <n v="20"/>
    <n v="4.5999999999999996"/>
    <b v="1"/>
    <s v="Active"/>
    <n v="3124"/>
    <s v="Smartphone"/>
    <s v="45-54"/>
    <s v="Afternoon"/>
    <s v="11"/>
    <s v="2024"/>
    <s v="19"/>
    <s v="19"/>
    <s v="19/11/2024"/>
    <d v="2025-05-16T00:00:00"/>
    <n v="178"/>
    <s v="7/"/>
    <s v="2023"/>
    <s v="7/"/>
    <s v="7"/>
    <s v="7"/>
    <x v="339"/>
  </r>
  <r>
    <x v="602"/>
    <s v="Jose"/>
    <s v="5/8/2024"/>
    <s v="12/3/2024"/>
    <n v="15.99"/>
    <n v="364"/>
    <s v="Comedy"/>
    <n v="2"/>
    <n v="5"/>
    <b v="0"/>
    <n v="865"/>
    <n v="104"/>
    <x v="0"/>
    <s v="Credit Card"/>
    <x v="2"/>
    <n v="31"/>
    <n v="3.1"/>
    <b v="0"/>
    <s v="Active"/>
    <n v="1261"/>
    <s v="Smartphone"/>
    <s v="35-44"/>
    <s v="Late Night"/>
    <s v="12"/>
    <s v="2024"/>
    <s v="3/"/>
    <s v="3"/>
    <s v="03/12/2024"/>
    <d v="2025-05-16T00:00:00"/>
    <n v="164"/>
    <s v="5/"/>
    <s v="2024"/>
    <s v="8/"/>
    <s v="5"/>
    <s v="8"/>
    <x v="263"/>
  </r>
  <r>
    <x v="603"/>
    <s v="Keith"/>
    <s v="2/9/2023"/>
    <s v="12/6/2024"/>
    <n v="15.99"/>
    <n v="404"/>
    <s v="Comedy"/>
    <n v="2"/>
    <n v="2"/>
    <b v="0"/>
    <n v="257"/>
    <n v="113"/>
    <x v="5"/>
    <s v="Credit Card"/>
    <x v="2"/>
    <n v="60"/>
    <n v="3.8"/>
    <b v="0"/>
    <s v="Active"/>
    <n v="1290"/>
    <s v="Smart TV"/>
    <s v="35-44"/>
    <s v="Late Night"/>
    <s v="12"/>
    <s v="2024"/>
    <s v="6/"/>
    <s v="6"/>
    <s v="06/12/2024"/>
    <d v="2025-05-16T00:00:00"/>
    <n v="161"/>
    <s v="2/"/>
    <s v="2023"/>
    <s v="9/"/>
    <s v="2"/>
    <s v="9"/>
    <x v="191"/>
  </r>
  <r>
    <x v="604"/>
    <s v="Nathan"/>
    <s v="5/2/2024"/>
    <s v="11/25/2024"/>
    <n v="7.99"/>
    <n v="499"/>
    <s v="Romance"/>
    <n v="4"/>
    <n v="3"/>
    <b v="0"/>
    <n v="428"/>
    <n v="168"/>
    <x v="6"/>
    <s v="Credit Card"/>
    <x v="5"/>
    <n v="82"/>
    <n v="3.7"/>
    <b v="0"/>
    <s v="Active"/>
    <n v="874"/>
    <s v="Smartphone"/>
    <s v="55+"/>
    <s v="Morning"/>
    <s v="11"/>
    <s v="2024"/>
    <s v="25"/>
    <s v="25"/>
    <s v="25/11/2024"/>
    <d v="2025-05-16T00:00:00"/>
    <n v="172"/>
    <s v="5/"/>
    <s v="2024"/>
    <s v="2/"/>
    <s v="5"/>
    <s v="2"/>
    <x v="340"/>
  </r>
  <r>
    <x v="605"/>
    <s v="Matthew"/>
    <s v="7/19/2024"/>
    <s v="12/16/2024"/>
    <n v="15.99"/>
    <n v="480"/>
    <s v="Drama"/>
    <n v="2"/>
    <n v="2"/>
    <b v="1"/>
    <n v="994"/>
    <n v="78"/>
    <x v="5"/>
    <s v="Credit Card"/>
    <x v="2"/>
    <n v="39"/>
    <n v="4.3"/>
    <b v="1"/>
    <s v="Active"/>
    <n v="1734"/>
    <s v="Tablet"/>
    <s v="25-34"/>
    <s v="Morning"/>
    <s v="12"/>
    <s v="2024"/>
    <s v="16"/>
    <s v="16"/>
    <s v="16/12/2024"/>
    <d v="2025-05-16T00:00:00"/>
    <n v="151"/>
    <s v="7/"/>
    <s v="2024"/>
    <s v="19"/>
    <s v="7"/>
    <s v="19"/>
    <x v="341"/>
  </r>
  <r>
    <x v="606"/>
    <s v="Jimmy"/>
    <s v="1/9/2024"/>
    <s v="11/29/2024"/>
    <n v="11.99"/>
    <n v="417"/>
    <s v="Action"/>
    <n v="5"/>
    <n v="6"/>
    <b v="0"/>
    <n v="476"/>
    <n v="37"/>
    <x v="0"/>
    <s v="Cryptocurrency"/>
    <x v="0"/>
    <n v="12"/>
    <n v="4.0999999999999996"/>
    <b v="1"/>
    <s v="Active"/>
    <n v="2444"/>
    <s v="Tablet"/>
    <s v="55+"/>
    <s v="Morning"/>
    <s v="11"/>
    <s v="2024"/>
    <s v="29"/>
    <s v="29"/>
    <s v="29/11/2024"/>
    <d v="2025-05-16T00:00:00"/>
    <n v="168"/>
    <s v="1/"/>
    <s v="2024"/>
    <s v="9/"/>
    <s v="1"/>
    <s v="9"/>
    <x v="173"/>
  </r>
  <r>
    <x v="607"/>
    <s v="Ashley"/>
    <s v="6/14/2023"/>
    <s v="12/14/2024"/>
    <n v="7.99"/>
    <n v="215"/>
    <s v="Comedy"/>
    <n v="5"/>
    <n v="4"/>
    <b v="1"/>
    <n v="150"/>
    <n v="57"/>
    <x v="2"/>
    <s v="PayPal"/>
    <x v="0"/>
    <n v="76"/>
    <n v="4.5"/>
    <b v="0"/>
    <s v="Active"/>
    <n v="1529"/>
    <s v="Smartphone"/>
    <s v="35-44"/>
    <s v="Late Night"/>
    <s v="12"/>
    <s v="2024"/>
    <s v="14"/>
    <s v="14"/>
    <s v="14/12/2024"/>
    <d v="2025-05-16T00:00:00"/>
    <n v="153"/>
    <s v="6/"/>
    <s v="2023"/>
    <s v="14"/>
    <s v="6"/>
    <s v="14"/>
    <x v="342"/>
  </r>
  <r>
    <x v="608"/>
    <s v="Steven"/>
    <s v="12/21/2023"/>
    <s v="12/6/2024"/>
    <n v="7.99"/>
    <n v="234"/>
    <s v="Action"/>
    <n v="2"/>
    <n v="6"/>
    <b v="1"/>
    <n v="580"/>
    <n v="149"/>
    <x v="2"/>
    <s v="PayPal"/>
    <x v="5"/>
    <n v="31"/>
    <n v="3.8"/>
    <b v="1"/>
    <s v="Active"/>
    <n v="1976"/>
    <s v="Laptop"/>
    <s v="55+"/>
    <s v="Late Night"/>
    <s v="12"/>
    <s v="2024"/>
    <s v="6/"/>
    <s v="6"/>
    <s v="06/12/2024"/>
    <d v="2025-05-16T00:00:00"/>
    <n v="161"/>
    <s v="12"/>
    <s v="2023"/>
    <s v="/2"/>
    <s v="12"/>
    <s v="2"/>
    <x v="9"/>
  </r>
  <r>
    <x v="609"/>
    <s v="Ashley"/>
    <s v="11/2/2024"/>
    <s v="12/17/2024"/>
    <n v="7.99"/>
    <n v="103"/>
    <s v="Action"/>
    <n v="2"/>
    <n v="6"/>
    <b v="0"/>
    <n v="284"/>
    <n v="84"/>
    <x v="6"/>
    <s v="PayPal"/>
    <x v="4"/>
    <n v="30"/>
    <n v="4"/>
    <b v="0"/>
    <s v="Active"/>
    <n v="3452"/>
    <s v="Smartphone"/>
    <s v="55+"/>
    <s v="Afternoon"/>
    <s v="12"/>
    <s v="2024"/>
    <s v="17"/>
    <s v="17"/>
    <s v="17/12/2024"/>
    <d v="2025-05-16T00:00:00"/>
    <n v="150"/>
    <s v="11"/>
    <s v="2024"/>
    <s v="/2"/>
    <s v="11"/>
    <s v="2"/>
    <x v="57"/>
  </r>
  <r>
    <x v="610"/>
    <s v="Robert"/>
    <s v="5/29/2023"/>
    <s v="12/18/2024"/>
    <n v="15.99"/>
    <n v="191"/>
    <s v="Documentary"/>
    <n v="5"/>
    <n v="1"/>
    <b v="0"/>
    <n v="688"/>
    <n v="192"/>
    <x v="0"/>
    <s v="PayPal"/>
    <x v="0"/>
    <n v="71"/>
    <n v="4"/>
    <b v="0"/>
    <s v="Active"/>
    <n v="2610"/>
    <s v="Smart TV"/>
    <s v="18-24"/>
    <s v="Morning"/>
    <s v="12"/>
    <s v="2024"/>
    <s v="18"/>
    <s v="18"/>
    <s v="18/12/2024"/>
    <d v="2025-05-16T00:00:00"/>
    <n v="149"/>
    <s v="5/"/>
    <s v="2023"/>
    <s v="29"/>
    <s v="5"/>
    <s v="29"/>
    <x v="196"/>
  </r>
  <r>
    <x v="611"/>
    <s v="Valerie"/>
    <s v="12/15/2023"/>
    <s v="12/15/2024"/>
    <n v="11.99"/>
    <n v="82"/>
    <s v="Drama"/>
    <n v="5"/>
    <n v="1"/>
    <b v="1"/>
    <n v="93"/>
    <n v="46"/>
    <x v="1"/>
    <s v="PayPal"/>
    <x v="1"/>
    <n v="41"/>
    <n v="4.7"/>
    <b v="1"/>
    <s v="Active"/>
    <n v="3152"/>
    <s v="Smartphone"/>
    <s v="25-34"/>
    <s v="Evening"/>
    <s v="12"/>
    <s v="2024"/>
    <s v="15"/>
    <s v="15"/>
    <s v="15/12/2024"/>
    <d v="2025-05-16T00:00:00"/>
    <n v="152"/>
    <s v="12"/>
    <s v="2023"/>
    <s v="/1"/>
    <s v="12"/>
    <s v="1"/>
    <x v="54"/>
  </r>
  <r>
    <x v="612"/>
    <s v="Adam"/>
    <s v="4/4/2024"/>
    <s v="12/15/2024"/>
    <n v="11.99"/>
    <n v="468"/>
    <s v="Documentary"/>
    <n v="5"/>
    <n v="6"/>
    <b v="1"/>
    <n v="799"/>
    <n v="44"/>
    <x v="3"/>
    <s v="PayPal"/>
    <x v="3"/>
    <n v="98"/>
    <n v="4.9000000000000004"/>
    <b v="0"/>
    <s v="Active"/>
    <n v="4963"/>
    <s v="Tablet"/>
    <s v="18-24"/>
    <s v="Evening"/>
    <s v="12"/>
    <s v="2024"/>
    <s v="15"/>
    <s v="15"/>
    <s v="15/12/2024"/>
    <d v="2025-05-16T00:00:00"/>
    <n v="152"/>
    <s v="4/"/>
    <s v="2024"/>
    <s v="4/"/>
    <s v="4"/>
    <s v="4"/>
    <x v="116"/>
  </r>
  <r>
    <x v="613"/>
    <s v="Tracy"/>
    <s v="6/20/2023"/>
    <s v="12/3/2024"/>
    <n v="11.99"/>
    <n v="366"/>
    <s v="Romance"/>
    <n v="4"/>
    <n v="3"/>
    <b v="0"/>
    <n v="327"/>
    <n v="1"/>
    <x v="2"/>
    <s v="Debit Card"/>
    <x v="0"/>
    <n v="56"/>
    <n v="3.6"/>
    <b v="1"/>
    <s v="Active"/>
    <n v="3290"/>
    <s v="Desktop"/>
    <s v="55+"/>
    <s v="Late Night"/>
    <s v="12"/>
    <s v="2024"/>
    <s v="3/"/>
    <s v="3"/>
    <s v="03/12/2024"/>
    <d v="2025-05-16T00:00:00"/>
    <n v="164"/>
    <s v="6/"/>
    <s v="2023"/>
    <s v="20"/>
    <s v="6"/>
    <s v="20"/>
    <x v="88"/>
  </r>
  <r>
    <x v="614"/>
    <s v="Jennifer"/>
    <s v="10/12/2024"/>
    <s v="12/11/2024"/>
    <n v="7.99"/>
    <n v="53"/>
    <s v="Sci-Fi"/>
    <n v="1"/>
    <n v="4"/>
    <b v="0"/>
    <n v="685"/>
    <n v="127"/>
    <x v="5"/>
    <s v="Credit Card"/>
    <x v="4"/>
    <n v="26"/>
    <n v="4.0999999999999996"/>
    <b v="1"/>
    <s v="Active"/>
    <n v="2596"/>
    <s v="Smart TV"/>
    <s v="45-54"/>
    <s v="Late Night"/>
    <s v="12"/>
    <s v="2024"/>
    <s v="11"/>
    <s v="11"/>
    <s v="11/12/2024"/>
    <d v="2025-05-16T00:00:00"/>
    <n v="156"/>
    <s v="10"/>
    <s v="2024"/>
    <s v="/1"/>
    <s v="10"/>
    <s v="1"/>
    <x v="36"/>
  </r>
  <r>
    <x v="615"/>
    <s v="Paul"/>
    <s v="4/5/2023"/>
    <s v="12/5/2024"/>
    <n v="15.99"/>
    <n v="102"/>
    <s v="Horror"/>
    <n v="1"/>
    <n v="1"/>
    <b v="1"/>
    <n v="604"/>
    <n v="107"/>
    <x v="6"/>
    <s v="Cryptocurrency"/>
    <x v="5"/>
    <n v="9"/>
    <n v="4.3"/>
    <b v="0"/>
    <s v="Active"/>
    <n v="745"/>
    <s v="Tablet"/>
    <s v="25-34"/>
    <s v="Late Night"/>
    <s v="12"/>
    <s v="2024"/>
    <s v="5/"/>
    <s v="5"/>
    <s v="05/12/2024"/>
    <d v="2025-05-16T00:00:00"/>
    <n v="162"/>
    <s v="4/"/>
    <s v="2023"/>
    <s v="5/"/>
    <s v="4"/>
    <s v="5"/>
    <x v="343"/>
  </r>
  <r>
    <x v="616"/>
    <s v="Jennifer"/>
    <s v="5/30/2024"/>
    <s v="11/28/2024"/>
    <n v="15.99"/>
    <n v="259"/>
    <s v="Action"/>
    <n v="1"/>
    <n v="5"/>
    <b v="1"/>
    <n v="597"/>
    <n v="165"/>
    <x v="5"/>
    <s v="Cryptocurrency"/>
    <x v="1"/>
    <n v="33"/>
    <n v="4.2"/>
    <b v="1"/>
    <s v="Active"/>
    <n v="668"/>
    <s v="Tablet"/>
    <s v="25-34"/>
    <s v="Morning"/>
    <s v="11"/>
    <s v="2024"/>
    <s v="28"/>
    <s v="28"/>
    <s v="28/11/2024"/>
    <d v="2025-05-16T00:00:00"/>
    <n v="169"/>
    <s v="5/"/>
    <s v="2024"/>
    <s v="30"/>
    <s v="5"/>
    <s v="30"/>
    <x v="103"/>
  </r>
  <r>
    <x v="617"/>
    <s v="Angela"/>
    <s v="9/12/2024"/>
    <s v="12/16/2024"/>
    <n v="11.99"/>
    <n v="81"/>
    <s v="Romance"/>
    <n v="2"/>
    <n v="4"/>
    <b v="0"/>
    <n v="451"/>
    <n v="49"/>
    <x v="1"/>
    <s v="Debit Card"/>
    <x v="4"/>
    <n v="11"/>
    <n v="4.7"/>
    <b v="1"/>
    <s v="Active"/>
    <n v="3282"/>
    <s v="Tablet"/>
    <s v="35-44"/>
    <s v="Late Night"/>
    <s v="12"/>
    <s v="2024"/>
    <s v="16"/>
    <s v="16"/>
    <s v="16/12/2024"/>
    <d v="2025-05-16T00:00:00"/>
    <n v="151"/>
    <s v="9/"/>
    <s v="2024"/>
    <s v="12"/>
    <s v="9"/>
    <s v="12"/>
    <x v="164"/>
  </r>
  <r>
    <x v="618"/>
    <s v="Miranda"/>
    <s v="10/25/2023"/>
    <s v="11/22/2024"/>
    <n v="11.99"/>
    <n v="135"/>
    <s v="Action"/>
    <n v="4"/>
    <n v="6"/>
    <b v="0"/>
    <n v="50"/>
    <n v="15"/>
    <x v="1"/>
    <s v="Credit Card"/>
    <x v="5"/>
    <n v="91"/>
    <n v="4.4000000000000004"/>
    <b v="0"/>
    <s v="Active"/>
    <n v="1510"/>
    <s v="Smart TV"/>
    <s v="55+"/>
    <s v="Late Night"/>
    <s v="11"/>
    <s v="2024"/>
    <s v="22"/>
    <s v="22"/>
    <s v="22/11/2024"/>
    <d v="2025-05-16T00:00:00"/>
    <n v="175"/>
    <s v="10"/>
    <s v="2023"/>
    <s v="/2"/>
    <s v="10"/>
    <s v="2"/>
    <x v="68"/>
  </r>
  <r>
    <x v="619"/>
    <s v="Michael"/>
    <s v="9/9/2023"/>
    <s v="11/29/2024"/>
    <n v="11.99"/>
    <n v="465"/>
    <s v="Comedy"/>
    <n v="2"/>
    <n v="3"/>
    <b v="1"/>
    <n v="987"/>
    <n v="91"/>
    <x v="6"/>
    <s v="Debit Card"/>
    <x v="2"/>
    <n v="8"/>
    <n v="4.5999999999999996"/>
    <b v="1"/>
    <s v="Active"/>
    <n v="1206"/>
    <s v="Smartphone"/>
    <s v="35-44"/>
    <s v="Morning"/>
    <s v="11"/>
    <s v="2024"/>
    <s v="29"/>
    <s v="29"/>
    <s v="29/11/2024"/>
    <d v="2025-05-16T00:00:00"/>
    <n v="168"/>
    <s v="9/"/>
    <s v="2023"/>
    <s v="9/"/>
    <s v="9"/>
    <s v="9"/>
    <x v="344"/>
  </r>
  <r>
    <x v="620"/>
    <s v="Joseph"/>
    <s v="2/21/2023"/>
    <s v="12/10/2024"/>
    <n v="11.99"/>
    <n v="163"/>
    <s v="Horror"/>
    <n v="2"/>
    <n v="1"/>
    <b v="0"/>
    <n v="817"/>
    <n v="182"/>
    <x v="3"/>
    <s v="Credit Card"/>
    <x v="4"/>
    <n v="43"/>
    <n v="4.5999999999999996"/>
    <b v="1"/>
    <s v="Active"/>
    <n v="168"/>
    <s v="Laptop"/>
    <s v="55+"/>
    <s v="Afternoon"/>
    <s v="12"/>
    <s v="2024"/>
    <s v="10"/>
    <s v="10"/>
    <s v="10/12/2024"/>
    <d v="2025-05-16T00:00:00"/>
    <n v="157"/>
    <s v="2/"/>
    <s v="2023"/>
    <s v="21"/>
    <s v="2"/>
    <s v="21"/>
    <x v="198"/>
  </r>
  <r>
    <x v="621"/>
    <s v="Adam"/>
    <s v="4/14/2023"/>
    <s v="12/11/2024"/>
    <n v="11.99"/>
    <n v="321"/>
    <s v="Comedy"/>
    <n v="1"/>
    <n v="6"/>
    <b v="1"/>
    <n v="361"/>
    <n v="12"/>
    <x v="3"/>
    <s v="Cryptocurrency"/>
    <x v="1"/>
    <n v="72"/>
    <n v="4.9000000000000004"/>
    <b v="1"/>
    <s v="Active"/>
    <n v="1303"/>
    <s v="Tablet"/>
    <s v="18-24"/>
    <s v="Late Night"/>
    <s v="12"/>
    <s v="2024"/>
    <s v="11"/>
    <s v="11"/>
    <s v="11/12/2024"/>
    <d v="2025-05-16T00:00:00"/>
    <n v="156"/>
    <s v="4/"/>
    <s v="2023"/>
    <s v="14"/>
    <s v="4"/>
    <s v="14"/>
    <x v="345"/>
  </r>
  <r>
    <x v="622"/>
    <s v="Robert"/>
    <s v="4/17/2023"/>
    <s v="12/17/2024"/>
    <n v="7.99"/>
    <n v="212"/>
    <s v="Romance"/>
    <n v="5"/>
    <n v="5"/>
    <b v="0"/>
    <n v="146"/>
    <n v="147"/>
    <x v="2"/>
    <s v="Debit Card"/>
    <x v="5"/>
    <n v="23"/>
    <n v="3.4"/>
    <b v="0"/>
    <s v="Active"/>
    <n v="1365"/>
    <s v="Smart TV"/>
    <s v="18-24"/>
    <s v="Afternoon"/>
    <s v="12"/>
    <s v="2024"/>
    <s v="17"/>
    <s v="17"/>
    <s v="17/12/2024"/>
    <d v="2025-05-16T00:00:00"/>
    <n v="150"/>
    <s v="4/"/>
    <s v="2023"/>
    <s v="17"/>
    <s v="4"/>
    <s v="17"/>
    <x v="204"/>
  </r>
  <r>
    <x v="623"/>
    <s v="Michelle"/>
    <s v="6/26/2024"/>
    <s v="12/18/2024"/>
    <n v="15.99"/>
    <n v="453"/>
    <s v="Action"/>
    <n v="1"/>
    <n v="4"/>
    <b v="0"/>
    <n v="313"/>
    <n v="1"/>
    <x v="5"/>
    <s v="PayPal"/>
    <x v="4"/>
    <n v="7"/>
    <n v="3.7"/>
    <b v="1"/>
    <s v="Active"/>
    <n v="1563"/>
    <s v="Smart TV"/>
    <s v="25-34"/>
    <s v="Morning"/>
    <s v="12"/>
    <s v="2024"/>
    <s v="18"/>
    <s v="18"/>
    <s v="18/12/2024"/>
    <d v="2025-05-16T00:00:00"/>
    <n v="149"/>
    <s v="6/"/>
    <s v="2024"/>
    <s v="26"/>
    <s v="6"/>
    <s v="26"/>
    <x v="346"/>
  </r>
  <r>
    <x v="624"/>
    <s v="Jennifer"/>
    <s v="7/17/2024"/>
    <s v="12/17/2024"/>
    <n v="11.99"/>
    <n v="34"/>
    <s v="Comedy"/>
    <n v="1"/>
    <n v="1"/>
    <b v="0"/>
    <n v="80"/>
    <n v="71"/>
    <x v="1"/>
    <s v="Credit Card"/>
    <x v="1"/>
    <n v="55"/>
    <n v="3.6"/>
    <b v="0"/>
    <s v="Active"/>
    <n v="1172"/>
    <s v="Laptop"/>
    <s v="45-54"/>
    <s v="Late Night"/>
    <s v="12"/>
    <s v="2024"/>
    <s v="17"/>
    <s v="17"/>
    <s v="17/12/2024"/>
    <d v="2025-05-16T00:00:00"/>
    <n v="150"/>
    <s v="7/"/>
    <s v="2024"/>
    <s v="17"/>
    <s v="7"/>
    <s v="17"/>
    <x v="139"/>
  </r>
  <r>
    <x v="625"/>
    <s v="Nicholas"/>
    <s v="4/8/2024"/>
    <s v="12/15/2024"/>
    <n v="15.99"/>
    <n v="197"/>
    <s v="Comedy"/>
    <n v="1"/>
    <n v="4"/>
    <b v="1"/>
    <n v="860"/>
    <n v="42"/>
    <x v="0"/>
    <s v="Credit Card"/>
    <x v="5"/>
    <n v="97"/>
    <n v="4"/>
    <b v="1"/>
    <s v="Active"/>
    <n v="1704"/>
    <s v="Tablet"/>
    <s v="35-44"/>
    <s v="Afternoon"/>
    <s v="12"/>
    <s v="2024"/>
    <s v="15"/>
    <s v="15"/>
    <s v="15/12/2024"/>
    <d v="2025-05-16T00:00:00"/>
    <n v="152"/>
    <s v="4/"/>
    <s v="2024"/>
    <s v="8/"/>
    <s v="4"/>
    <s v="8"/>
    <x v="347"/>
  </r>
  <r>
    <x v="626"/>
    <s v="Sierra"/>
    <s v="4/25/2024"/>
    <s v="12/1/2024"/>
    <n v="15.99"/>
    <n v="361"/>
    <s v="Comedy"/>
    <n v="5"/>
    <n v="3"/>
    <b v="1"/>
    <n v="67"/>
    <n v="66"/>
    <x v="3"/>
    <s v="PayPal"/>
    <x v="1"/>
    <n v="3"/>
    <n v="3.7"/>
    <b v="1"/>
    <s v="Active"/>
    <n v="4421"/>
    <s v="Tablet"/>
    <s v="55+"/>
    <s v="Evening"/>
    <s v="12"/>
    <s v="2024"/>
    <s v="1/"/>
    <s v="1"/>
    <s v="01/12/2024"/>
    <d v="2025-05-16T00:00:00"/>
    <n v="166"/>
    <s v="4/"/>
    <s v="2024"/>
    <s v="25"/>
    <s v="4"/>
    <s v="25"/>
    <x v="179"/>
  </r>
  <r>
    <x v="627"/>
    <s v="Andre"/>
    <s v="12/4/2023"/>
    <s v="12/2/2024"/>
    <n v="11.99"/>
    <n v="166"/>
    <s v="Sci-Fi"/>
    <n v="5"/>
    <n v="2"/>
    <b v="1"/>
    <n v="178"/>
    <n v="61"/>
    <x v="6"/>
    <s v="Debit Card"/>
    <x v="5"/>
    <n v="30"/>
    <n v="3.1"/>
    <b v="0"/>
    <s v="Active"/>
    <n v="2964"/>
    <s v="Smartphone"/>
    <s v="18-24"/>
    <s v="Late Night"/>
    <s v="12"/>
    <s v="2024"/>
    <s v="2/"/>
    <s v="2"/>
    <s v="02/12/2024"/>
    <d v="2025-05-16T00:00:00"/>
    <n v="165"/>
    <s v="12"/>
    <s v="2023"/>
    <s v="/4"/>
    <s v="12"/>
    <s v="4"/>
    <x v="143"/>
  </r>
  <r>
    <x v="628"/>
    <s v="Ann"/>
    <s v="11/20/2023"/>
    <s v="11/26/2024"/>
    <n v="7.99"/>
    <n v="168"/>
    <s v="Documentary"/>
    <n v="3"/>
    <n v="1"/>
    <b v="0"/>
    <n v="113"/>
    <n v="85"/>
    <x v="2"/>
    <s v="Cryptocurrency"/>
    <x v="3"/>
    <n v="52"/>
    <n v="4.7"/>
    <b v="0"/>
    <s v="Active"/>
    <n v="1094"/>
    <s v="Smartphone"/>
    <s v="18-24"/>
    <s v="Evening"/>
    <s v="11"/>
    <s v="2024"/>
    <s v="26"/>
    <s v="26"/>
    <s v="26/11/2024"/>
    <d v="2025-05-16T00:00:00"/>
    <n v="171"/>
    <s v="11"/>
    <s v="2023"/>
    <s v="/2"/>
    <s v="11"/>
    <s v="2"/>
    <x v="32"/>
  </r>
  <r>
    <x v="629"/>
    <s v="Ryan"/>
    <s v="7/6/2024"/>
    <s v="11/22/2024"/>
    <n v="15.99"/>
    <n v="336"/>
    <s v="Drama"/>
    <n v="1"/>
    <n v="4"/>
    <b v="1"/>
    <n v="855"/>
    <n v="186"/>
    <x v="1"/>
    <s v="PayPal"/>
    <x v="2"/>
    <n v="54"/>
    <n v="3.6"/>
    <b v="0"/>
    <s v="Active"/>
    <n v="3674"/>
    <s v="Tablet"/>
    <s v="25-34"/>
    <s v="Late Night"/>
    <s v="11"/>
    <s v="2024"/>
    <s v="22"/>
    <s v="22"/>
    <s v="22/11/2024"/>
    <d v="2025-05-16T00:00:00"/>
    <n v="175"/>
    <s v="7/"/>
    <s v="2024"/>
    <s v="6/"/>
    <s v="7"/>
    <s v="6"/>
    <x v="87"/>
  </r>
  <r>
    <x v="630"/>
    <s v="Christopher"/>
    <s v="2/26/2024"/>
    <s v="12/14/2024"/>
    <n v="15.99"/>
    <n v="212"/>
    <s v="Horror"/>
    <n v="2"/>
    <n v="4"/>
    <b v="0"/>
    <n v="608"/>
    <n v="96"/>
    <x v="6"/>
    <s v="Cryptocurrency"/>
    <x v="2"/>
    <n v="76"/>
    <n v="4"/>
    <b v="0"/>
    <s v="Active"/>
    <n v="296"/>
    <s v="Smart TV"/>
    <s v="55+"/>
    <s v="Afternoon"/>
    <s v="12"/>
    <s v="2024"/>
    <s v="14"/>
    <s v="14"/>
    <s v="14/12/2024"/>
    <d v="2025-05-16T00:00:00"/>
    <n v="153"/>
    <s v="2/"/>
    <s v="2024"/>
    <s v="26"/>
    <s v="2"/>
    <s v="26"/>
    <x v="168"/>
  </r>
  <r>
    <x v="631"/>
    <s v="Jocelyn"/>
    <s v="4/25/2023"/>
    <s v="11/23/2024"/>
    <n v="7.99"/>
    <n v="185"/>
    <s v="Horror"/>
    <n v="3"/>
    <n v="6"/>
    <b v="1"/>
    <n v="804"/>
    <n v="49"/>
    <x v="0"/>
    <s v="Credit Card"/>
    <x v="2"/>
    <n v="32"/>
    <n v="4.0999999999999996"/>
    <b v="0"/>
    <s v="Active"/>
    <n v="4164"/>
    <s v="Smartphone"/>
    <s v="35-44"/>
    <s v="Morning"/>
    <s v="11"/>
    <s v="2024"/>
    <s v="23"/>
    <s v="23"/>
    <s v="23/11/2024"/>
    <d v="2025-05-16T00:00:00"/>
    <n v="174"/>
    <s v="4/"/>
    <s v="2023"/>
    <s v="25"/>
    <s v="4"/>
    <s v="25"/>
    <x v="348"/>
  </r>
  <r>
    <x v="632"/>
    <s v="Kara"/>
    <s v="1/7/2024"/>
    <s v="12/5/2024"/>
    <n v="11.99"/>
    <n v="124"/>
    <s v="Sci-Fi"/>
    <n v="4"/>
    <n v="2"/>
    <b v="1"/>
    <n v="207"/>
    <n v="140"/>
    <x v="0"/>
    <s v="Cryptocurrency"/>
    <x v="0"/>
    <n v="44"/>
    <n v="4.8"/>
    <b v="1"/>
    <s v="Active"/>
    <n v="3349"/>
    <s v="Laptop"/>
    <s v="45-54"/>
    <s v="Evening"/>
    <s v="12"/>
    <s v="2024"/>
    <s v="5/"/>
    <s v="5"/>
    <s v="05/12/2024"/>
    <d v="2025-05-16T00:00:00"/>
    <n v="162"/>
    <s v="1/"/>
    <s v="2024"/>
    <s v="7/"/>
    <s v="1"/>
    <s v="7"/>
    <x v="349"/>
  </r>
  <r>
    <x v="633"/>
    <s v="Dustin"/>
    <s v="2/12/2024"/>
    <s v="12/5/2024"/>
    <n v="15.99"/>
    <n v="256"/>
    <s v="Action"/>
    <n v="1"/>
    <n v="1"/>
    <b v="0"/>
    <n v="118"/>
    <n v="104"/>
    <x v="4"/>
    <s v="Debit Card"/>
    <x v="2"/>
    <n v="8"/>
    <n v="3.5"/>
    <b v="0"/>
    <s v="Active"/>
    <n v="2830"/>
    <s v="Desktop"/>
    <s v="45-54"/>
    <s v="Evening"/>
    <s v="12"/>
    <s v="2024"/>
    <s v="5/"/>
    <s v="5"/>
    <s v="05/12/2024"/>
    <d v="2025-05-16T00:00:00"/>
    <n v="162"/>
    <s v="2/"/>
    <s v="2024"/>
    <s v="12"/>
    <s v="2"/>
    <s v="12"/>
    <x v="350"/>
  </r>
  <r>
    <x v="634"/>
    <s v="Kevin"/>
    <s v="6/22/2024"/>
    <s v="12/11/2024"/>
    <n v="11.99"/>
    <n v="58"/>
    <s v="Comedy"/>
    <n v="1"/>
    <n v="6"/>
    <b v="0"/>
    <n v="983"/>
    <n v="8"/>
    <x v="2"/>
    <s v="Credit Card"/>
    <x v="4"/>
    <n v="75"/>
    <n v="4.3"/>
    <b v="1"/>
    <s v="Active"/>
    <n v="2409"/>
    <s v="Tablet"/>
    <s v="55+"/>
    <s v="Afternoon"/>
    <s v="12"/>
    <s v="2024"/>
    <s v="11"/>
    <s v="11"/>
    <s v="11/12/2024"/>
    <d v="2025-05-16T00:00:00"/>
    <n v="156"/>
    <s v="6/"/>
    <s v="2024"/>
    <s v="22"/>
    <s v="6"/>
    <s v="22"/>
    <x v="286"/>
  </r>
  <r>
    <x v="635"/>
    <s v="Tammy"/>
    <s v="9/22/2024"/>
    <s v="11/21/2024"/>
    <n v="15.99"/>
    <n v="135"/>
    <s v="Comedy"/>
    <n v="3"/>
    <n v="2"/>
    <b v="0"/>
    <n v="523"/>
    <n v="159"/>
    <x v="0"/>
    <s v="Debit Card"/>
    <x v="0"/>
    <n v="11"/>
    <n v="4.8"/>
    <b v="1"/>
    <s v="Active"/>
    <n v="2872"/>
    <s v="Laptop"/>
    <s v="25-34"/>
    <s v="Late Night"/>
    <s v="11"/>
    <s v="2024"/>
    <s v="21"/>
    <s v="21"/>
    <s v="21/11/2024"/>
    <d v="2025-05-16T00:00:00"/>
    <n v="176"/>
    <s v="9/"/>
    <s v="2024"/>
    <s v="22"/>
    <s v="9"/>
    <s v="22"/>
    <x v="351"/>
  </r>
  <r>
    <x v="636"/>
    <s v="Krista"/>
    <s v="9/16/2024"/>
    <s v="11/29/2024"/>
    <n v="11.99"/>
    <n v="163"/>
    <s v="Romance"/>
    <n v="5"/>
    <n v="2"/>
    <b v="0"/>
    <n v="786"/>
    <n v="94"/>
    <x v="2"/>
    <s v="Cryptocurrency"/>
    <x v="2"/>
    <n v="18"/>
    <n v="4.5999999999999996"/>
    <b v="1"/>
    <s v="Active"/>
    <n v="1364"/>
    <s v="Laptop"/>
    <s v="25-34"/>
    <s v="Evening"/>
    <s v="11"/>
    <s v="2024"/>
    <s v="29"/>
    <s v="29"/>
    <s v="29/11/2024"/>
    <d v="2025-05-16T00:00:00"/>
    <n v="168"/>
    <s v="9/"/>
    <s v="2024"/>
    <s v="16"/>
    <s v="9"/>
    <s v="16"/>
    <x v="237"/>
  </r>
  <r>
    <x v="637"/>
    <s v="Jesse"/>
    <s v="1/2/2023"/>
    <s v="12/17/2024"/>
    <n v="15.99"/>
    <n v="120"/>
    <s v="Drama"/>
    <n v="2"/>
    <n v="3"/>
    <b v="0"/>
    <n v="781"/>
    <n v="97"/>
    <x v="1"/>
    <s v="Credit Card"/>
    <x v="4"/>
    <n v="46"/>
    <n v="3.3"/>
    <b v="1"/>
    <s v="Active"/>
    <n v="473"/>
    <s v="Smart TV"/>
    <s v="18-24"/>
    <s v="Evening"/>
    <s v="12"/>
    <s v="2024"/>
    <s v="17"/>
    <s v="17"/>
    <s v="17/12/2024"/>
    <d v="2025-05-16T00:00:00"/>
    <n v="150"/>
    <s v="1/"/>
    <s v="2023"/>
    <s v="2/"/>
    <s v="1"/>
    <s v="2"/>
    <x v="352"/>
  </r>
  <r>
    <x v="638"/>
    <s v="Charles"/>
    <s v="12/20/2023"/>
    <s v="11/28/2024"/>
    <n v="7.99"/>
    <n v="439"/>
    <s v="Sci-Fi"/>
    <n v="1"/>
    <n v="5"/>
    <b v="1"/>
    <n v="434"/>
    <n v="104"/>
    <x v="6"/>
    <s v="PayPal"/>
    <x v="0"/>
    <n v="36"/>
    <n v="4.5"/>
    <b v="1"/>
    <s v="Active"/>
    <n v="4883"/>
    <s v="Smartphone"/>
    <s v="55+"/>
    <s v="Morning"/>
    <s v="11"/>
    <s v="2024"/>
    <s v="28"/>
    <s v="28"/>
    <s v="28/11/2024"/>
    <d v="2025-05-16T00:00:00"/>
    <n v="169"/>
    <s v="12"/>
    <s v="2023"/>
    <s v="/2"/>
    <s v="12"/>
    <s v="2"/>
    <x v="9"/>
  </r>
  <r>
    <x v="639"/>
    <s v="Diana"/>
    <s v="7/28/2023"/>
    <s v="11/30/2024"/>
    <n v="7.99"/>
    <n v="223"/>
    <s v="Documentary"/>
    <n v="1"/>
    <n v="4"/>
    <b v="0"/>
    <n v="824"/>
    <n v="125"/>
    <x v="2"/>
    <s v="Credit Card"/>
    <x v="0"/>
    <n v="56"/>
    <n v="4.5"/>
    <b v="1"/>
    <s v="Active"/>
    <n v="99"/>
    <s v="Smart TV"/>
    <s v="18-24"/>
    <s v="Evening"/>
    <s v="11"/>
    <s v="2024"/>
    <s v="30"/>
    <s v="30"/>
    <s v="30/11/2024"/>
    <d v="2025-05-16T00:00:00"/>
    <n v="167"/>
    <s v="7/"/>
    <s v="2023"/>
    <s v="28"/>
    <s v="7"/>
    <s v="28"/>
    <x v="203"/>
  </r>
  <r>
    <x v="640"/>
    <s v="Alexander"/>
    <s v="5/4/2024"/>
    <s v="11/22/2024"/>
    <n v="11.99"/>
    <n v="485"/>
    <s v="Romance"/>
    <n v="1"/>
    <n v="1"/>
    <b v="1"/>
    <n v="230"/>
    <n v="21"/>
    <x v="1"/>
    <s v="PayPal"/>
    <x v="3"/>
    <n v="83"/>
    <n v="4.0999999999999996"/>
    <b v="0"/>
    <s v="Active"/>
    <n v="2284"/>
    <s v="Smartphone"/>
    <s v="45-54"/>
    <s v="Afternoon"/>
    <s v="11"/>
    <s v="2024"/>
    <s v="22"/>
    <s v="22"/>
    <s v="22/11/2024"/>
    <d v="2025-05-16T00:00:00"/>
    <n v="175"/>
    <s v="5/"/>
    <s v="2024"/>
    <s v="4/"/>
    <s v="5"/>
    <s v="4"/>
    <x v="294"/>
  </r>
  <r>
    <x v="641"/>
    <s v="Eugene"/>
    <s v="2/15/2024"/>
    <s v="12/6/2024"/>
    <n v="7.99"/>
    <n v="474"/>
    <s v="Drama"/>
    <n v="3"/>
    <n v="6"/>
    <b v="1"/>
    <n v="358"/>
    <n v="147"/>
    <x v="0"/>
    <s v="Cryptocurrency"/>
    <x v="0"/>
    <n v="44"/>
    <n v="3.9"/>
    <b v="1"/>
    <s v="Active"/>
    <n v="3505"/>
    <s v="Tablet"/>
    <s v="25-34"/>
    <s v="Morning"/>
    <s v="12"/>
    <s v="2024"/>
    <s v="6/"/>
    <s v="6"/>
    <s v="06/12/2024"/>
    <d v="2025-05-16T00:00:00"/>
    <n v="161"/>
    <s v="2/"/>
    <s v="2024"/>
    <s v="15"/>
    <s v="2"/>
    <s v="15"/>
    <x v="353"/>
  </r>
  <r>
    <x v="642"/>
    <s v="Danielle"/>
    <s v="4/12/2024"/>
    <s v="12/9/2024"/>
    <n v="11.99"/>
    <n v="259"/>
    <s v="Horror"/>
    <n v="2"/>
    <n v="1"/>
    <b v="0"/>
    <n v="380"/>
    <n v="9"/>
    <x v="0"/>
    <s v="Cryptocurrency"/>
    <x v="2"/>
    <n v="49"/>
    <n v="3.2"/>
    <b v="0"/>
    <s v="Active"/>
    <n v="412"/>
    <s v="Smartphone"/>
    <s v="55+"/>
    <s v="Evening"/>
    <s v="12"/>
    <s v="2024"/>
    <s v="9/"/>
    <s v="9"/>
    <s v="09/12/2024"/>
    <d v="2025-05-16T00:00:00"/>
    <n v="158"/>
    <s v="4/"/>
    <s v="2024"/>
    <s v="12"/>
    <s v="4"/>
    <s v="12"/>
    <x v="354"/>
  </r>
  <r>
    <x v="643"/>
    <s v="Abigail"/>
    <s v="10/28/2024"/>
    <s v="11/22/2024"/>
    <n v="7.99"/>
    <n v="53"/>
    <s v="Drama"/>
    <n v="2"/>
    <n v="1"/>
    <b v="0"/>
    <n v="647"/>
    <n v="165"/>
    <x v="0"/>
    <s v="PayPal"/>
    <x v="3"/>
    <n v="88"/>
    <n v="4"/>
    <b v="0"/>
    <s v="Active"/>
    <n v="4867"/>
    <s v="Tablet"/>
    <s v="45-54"/>
    <s v="Late Night"/>
    <s v="11"/>
    <s v="2024"/>
    <s v="22"/>
    <s v="22"/>
    <s v="22/11/2024"/>
    <d v="2025-05-16T00:00:00"/>
    <n v="175"/>
    <s v="10"/>
    <s v="2024"/>
    <s v="/2"/>
    <s v="10"/>
    <s v="2"/>
    <x v="71"/>
  </r>
  <r>
    <x v="644"/>
    <s v="Hayden"/>
    <s v="10/11/2024"/>
    <s v="11/30/2024"/>
    <n v="7.99"/>
    <n v="221"/>
    <s v="Horror"/>
    <n v="1"/>
    <n v="3"/>
    <b v="1"/>
    <n v="518"/>
    <n v="157"/>
    <x v="4"/>
    <s v="Cryptocurrency"/>
    <x v="4"/>
    <n v="4"/>
    <n v="3.7"/>
    <b v="1"/>
    <s v="Active"/>
    <n v="2560"/>
    <s v="Laptop"/>
    <s v="18-24"/>
    <s v="Late Night"/>
    <s v="11"/>
    <s v="2024"/>
    <s v="30"/>
    <s v="30"/>
    <s v="30/11/2024"/>
    <d v="2025-05-16T00:00:00"/>
    <n v="167"/>
    <s v="10"/>
    <s v="2024"/>
    <s v="/1"/>
    <s v="10"/>
    <s v="1"/>
    <x v="36"/>
  </r>
  <r>
    <x v="645"/>
    <s v="Barbara"/>
    <s v="4/19/2023"/>
    <s v="12/3/2024"/>
    <n v="7.99"/>
    <n v="46"/>
    <s v="Horror"/>
    <n v="2"/>
    <n v="4"/>
    <b v="0"/>
    <n v="33"/>
    <n v="120"/>
    <x v="5"/>
    <s v="Cryptocurrency"/>
    <x v="0"/>
    <n v="77"/>
    <n v="3.9"/>
    <b v="1"/>
    <s v="Active"/>
    <n v="4269"/>
    <s v="Tablet"/>
    <s v="35-44"/>
    <s v="Evening"/>
    <s v="12"/>
    <s v="2024"/>
    <s v="3/"/>
    <s v="3"/>
    <s v="03/12/2024"/>
    <d v="2025-05-16T00:00:00"/>
    <n v="164"/>
    <s v="4/"/>
    <s v="2023"/>
    <s v="19"/>
    <s v="4"/>
    <s v="19"/>
    <x v="131"/>
  </r>
  <r>
    <x v="646"/>
    <s v="Jennifer"/>
    <s v="8/2/2023"/>
    <s v="12/11/2024"/>
    <n v="15.99"/>
    <n v="253"/>
    <s v="Documentary"/>
    <n v="4"/>
    <n v="2"/>
    <b v="0"/>
    <n v="660"/>
    <n v="151"/>
    <x v="2"/>
    <s v="Cryptocurrency"/>
    <x v="0"/>
    <n v="43"/>
    <n v="3.4"/>
    <b v="1"/>
    <s v="Active"/>
    <n v="1317"/>
    <s v="Smartphone"/>
    <s v="18-24"/>
    <s v="Late Night"/>
    <s v="12"/>
    <s v="2024"/>
    <s v="11"/>
    <s v="11"/>
    <s v="11/12/2024"/>
    <d v="2025-05-16T00:00:00"/>
    <n v="156"/>
    <s v="8/"/>
    <s v="2023"/>
    <s v="2/"/>
    <s v="8"/>
    <s v="2"/>
    <x v="2"/>
  </r>
  <r>
    <x v="647"/>
    <s v="Lindsey"/>
    <s v="10/6/2023"/>
    <s v="11/30/2024"/>
    <n v="11.99"/>
    <n v="478"/>
    <s v="Drama"/>
    <n v="1"/>
    <n v="6"/>
    <b v="1"/>
    <n v="517"/>
    <n v="200"/>
    <x v="6"/>
    <s v="Debit Card"/>
    <x v="0"/>
    <n v="41"/>
    <n v="4.8"/>
    <b v="0"/>
    <s v="Active"/>
    <n v="2936"/>
    <s v="Smart TV"/>
    <s v="45-54"/>
    <s v="Late Night"/>
    <s v="11"/>
    <s v="2024"/>
    <s v="30"/>
    <s v="30"/>
    <s v="30/11/2024"/>
    <d v="2025-05-16T00:00:00"/>
    <n v="167"/>
    <s v="10"/>
    <s v="2023"/>
    <s v="/6"/>
    <s v="10"/>
    <s v="6"/>
    <x v="355"/>
  </r>
  <r>
    <x v="648"/>
    <s v="April"/>
    <s v="9/26/2023"/>
    <s v="12/2/2024"/>
    <n v="7.99"/>
    <n v="145"/>
    <s v="Action"/>
    <n v="2"/>
    <n v="5"/>
    <b v="0"/>
    <n v="882"/>
    <n v="23"/>
    <x v="5"/>
    <s v="Cryptocurrency"/>
    <x v="5"/>
    <n v="79"/>
    <n v="5"/>
    <b v="1"/>
    <s v="Active"/>
    <n v="905"/>
    <s v="Smart TV"/>
    <s v="45-54"/>
    <s v="Morning"/>
    <s v="12"/>
    <s v="2024"/>
    <s v="2/"/>
    <s v="2"/>
    <s v="02/12/2024"/>
    <d v="2025-05-16T00:00:00"/>
    <n v="165"/>
    <s v="9/"/>
    <s v="2023"/>
    <s v="26"/>
    <s v="9"/>
    <s v="26"/>
    <x v="356"/>
  </r>
  <r>
    <x v="649"/>
    <s v="Charles"/>
    <s v="12/19/2023"/>
    <s v="11/24/2024"/>
    <n v="15.99"/>
    <n v="366"/>
    <s v="Documentary"/>
    <n v="1"/>
    <n v="3"/>
    <b v="1"/>
    <n v="349"/>
    <n v="50"/>
    <x v="4"/>
    <s v="Cryptocurrency"/>
    <x v="5"/>
    <n v="21"/>
    <n v="5"/>
    <b v="1"/>
    <s v="Active"/>
    <n v="4513"/>
    <s v="Smartphone"/>
    <s v="25-34"/>
    <s v="Late Night"/>
    <s v="11"/>
    <s v="2024"/>
    <s v="24"/>
    <s v="24"/>
    <s v="24/11/2024"/>
    <d v="2025-05-16T00:00:00"/>
    <n v="173"/>
    <s v="12"/>
    <s v="2023"/>
    <s v="/1"/>
    <s v="12"/>
    <s v="1"/>
    <x v="54"/>
  </r>
  <r>
    <x v="650"/>
    <s v="John"/>
    <s v="12/17/2024"/>
    <s v="12/1/2024"/>
    <n v="15.99"/>
    <n v="301"/>
    <s v="Action"/>
    <n v="4"/>
    <n v="6"/>
    <b v="0"/>
    <n v="619"/>
    <n v="172"/>
    <x v="0"/>
    <s v="Debit Card"/>
    <x v="4"/>
    <n v="37"/>
    <n v="4.2"/>
    <b v="1"/>
    <s v="Active"/>
    <n v="1153"/>
    <s v="Tablet"/>
    <s v="45-54"/>
    <s v="Evening"/>
    <s v="12"/>
    <s v="2024"/>
    <s v="1/"/>
    <s v="1"/>
    <s v="01/12/2024"/>
    <d v="2025-05-16T00:00:00"/>
    <n v="166"/>
    <s v="12"/>
    <s v="2024"/>
    <s v="/1"/>
    <s v="12"/>
    <s v="1"/>
    <x v="95"/>
  </r>
  <r>
    <x v="651"/>
    <s v="Jennifer"/>
    <s v="10/17/2023"/>
    <s v="11/28/2024"/>
    <n v="7.99"/>
    <n v="26"/>
    <s v="Action"/>
    <n v="4"/>
    <n v="5"/>
    <b v="0"/>
    <n v="416"/>
    <n v="146"/>
    <x v="2"/>
    <s v="Debit Card"/>
    <x v="2"/>
    <n v="41"/>
    <n v="3.5"/>
    <b v="1"/>
    <s v="Active"/>
    <n v="1506"/>
    <s v="Smart TV"/>
    <s v="35-44"/>
    <s v="Evening"/>
    <s v="11"/>
    <s v="2024"/>
    <s v="28"/>
    <s v="28"/>
    <s v="28/11/2024"/>
    <d v="2025-05-16T00:00:00"/>
    <n v="169"/>
    <s v="10"/>
    <s v="2023"/>
    <s v="/1"/>
    <s v="10"/>
    <s v="1"/>
    <x v="55"/>
  </r>
  <r>
    <x v="652"/>
    <s v="Matthew"/>
    <s v="7/12/2024"/>
    <s v="12/17/2024"/>
    <n v="11.99"/>
    <n v="208"/>
    <s v="Drama"/>
    <n v="1"/>
    <n v="1"/>
    <b v="0"/>
    <n v="466"/>
    <n v="174"/>
    <x v="0"/>
    <s v="Credit Card"/>
    <x v="4"/>
    <n v="51"/>
    <n v="4"/>
    <b v="1"/>
    <s v="Active"/>
    <n v="3817"/>
    <s v="Smartphone"/>
    <s v="35-44"/>
    <s v="Evening"/>
    <s v="12"/>
    <s v="2024"/>
    <s v="17"/>
    <s v="17"/>
    <s v="17/12/2024"/>
    <d v="2025-05-16T00:00:00"/>
    <n v="150"/>
    <s v="7/"/>
    <s v="2024"/>
    <s v="12"/>
    <s v="7"/>
    <s v="12"/>
    <x v="321"/>
  </r>
  <r>
    <x v="653"/>
    <s v="Brittney"/>
    <s v="12/23/2022"/>
    <s v="12/18/2024"/>
    <n v="11.99"/>
    <n v="109"/>
    <s v="Documentary"/>
    <n v="2"/>
    <n v="3"/>
    <b v="0"/>
    <n v="701"/>
    <n v="4"/>
    <x v="1"/>
    <s v="PayPal"/>
    <x v="0"/>
    <n v="64"/>
    <n v="3.5"/>
    <b v="0"/>
    <s v="Active"/>
    <n v="4662"/>
    <s v="Laptop"/>
    <s v="35-44"/>
    <s v="Afternoon"/>
    <s v="12"/>
    <s v="2024"/>
    <s v="18"/>
    <s v="18"/>
    <s v="18/12/2024"/>
    <d v="2025-05-16T00:00:00"/>
    <n v="149"/>
    <s v="12"/>
    <s v="2022"/>
    <s v="/2"/>
    <s v="12"/>
    <s v="2"/>
    <x v="50"/>
  </r>
  <r>
    <x v="654"/>
    <s v="Steven"/>
    <s v="6/6/2024"/>
    <s v="12/16/2024"/>
    <n v="15.99"/>
    <n v="451"/>
    <s v="Horror"/>
    <n v="4"/>
    <n v="4"/>
    <b v="1"/>
    <n v="742"/>
    <n v="140"/>
    <x v="4"/>
    <s v="Debit Card"/>
    <x v="4"/>
    <n v="37"/>
    <n v="4.0999999999999996"/>
    <b v="1"/>
    <s v="Active"/>
    <n v="3708"/>
    <s v="Smart TV"/>
    <s v="35-44"/>
    <s v="Afternoon"/>
    <s v="12"/>
    <s v="2024"/>
    <s v="16"/>
    <s v="16"/>
    <s v="16/12/2024"/>
    <d v="2025-05-16T00:00:00"/>
    <n v="151"/>
    <s v="6/"/>
    <s v="2024"/>
    <s v="6/"/>
    <s v="6"/>
    <s v="6"/>
    <x v="291"/>
  </r>
  <r>
    <x v="655"/>
    <s v="Mary"/>
    <s v="9/23/2023"/>
    <s v="11/26/2024"/>
    <n v="15.99"/>
    <n v="33"/>
    <s v="Drama"/>
    <n v="4"/>
    <n v="5"/>
    <b v="1"/>
    <n v="228"/>
    <n v="42"/>
    <x v="3"/>
    <s v="Credit Card"/>
    <x v="0"/>
    <n v="21"/>
    <n v="4"/>
    <b v="1"/>
    <s v="Active"/>
    <n v="1256"/>
    <s v="Smartphone"/>
    <s v="35-44"/>
    <s v="Late Night"/>
    <s v="11"/>
    <s v="2024"/>
    <s v="26"/>
    <s v="26"/>
    <s v="26/11/2024"/>
    <d v="2025-05-16T00:00:00"/>
    <n v="171"/>
    <s v="9/"/>
    <s v="2023"/>
    <s v="23"/>
    <s v="9"/>
    <s v="23"/>
    <x v="357"/>
  </r>
  <r>
    <x v="656"/>
    <s v="Kevin"/>
    <s v="3/1/2024"/>
    <s v="12/5/2024"/>
    <n v="15.99"/>
    <n v="467"/>
    <s v="Documentary"/>
    <n v="4"/>
    <n v="2"/>
    <b v="0"/>
    <n v="18"/>
    <n v="34"/>
    <x v="4"/>
    <s v="Cryptocurrency"/>
    <x v="5"/>
    <n v="100"/>
    <n v="4.0999999999999996"/>
    <b v="1"/>
    <s v="Active"/>
    <n v="1792"/>
    <s v="Smartphone"/>
    <s v="18-24"/>
    <s v="Afternoon"/>
    <s v="12"/>
    <s v="2024"/>
    <s v="5/"/>
    <s v="5"/>
    <s v="05/12/2024"/>
    <d v="2025-05-16T00:00:00"/>
    <n v="162"/>
    <s v="3/"/>
    <s v="2024"/>
    <s v="1/"/>
    <s v="3"/>
    <s v="1"/>
    <x v="358"/>
  </r>
  <r>
    <x v="657"/>
    <s v="Charles"/>
    <s v="10/15/2023"/>
    <s v="11/27/2024"/>
    <n v="7.99"/>
    <n v="123"/>
    <s v="Comedy"/>
    <n v="2"/>
    <n v="3"/>
    <b v="1"/>
    <n v="826"/>
    <n v="79"/>
    <x v="5"/>
    <s v="Credit Card"/>
    <x v="1"/>
    <n v="34"/>
    <n v="3.5"/>
    <b v="0"/>
    <s v="Active"/>
    <n v="402"/>
    <s v="Desktop"/>
    <s v="18-24"/>
    <s v="Evening"/>
    <s v="11"/>
    <s v="2024"/>
    <s v="27"/>
    <s v="27"/>
    <s v="27/11/2024"/>
    <d v="2025-05-16T00:00:00"/>
    <n v="170"/>
    <s v="10"/>
    <s v="2023"/>
    <s v="/1"/>
    <s v="10"/>
    <s v="1"/>
    <x v="55"/>
  </r>
  <r>
    <x v="658"/>
    <s v="Carla"/>
    <s v="5/1/2023"/>
    <s v="11/29/2024"/>
    <n v="15.99"/>
    <n v="139"/>
    <s v="Romance"/>
    <n v="1"/>
    <n v="4"/>
    <b v="1"/>
    <n v="357"/>
    <n v="44"/>
    <x v="3"/>
    <s v="Debit Card"/>
    <x v="3"/>
    <n v="67"/>
    <n v="4.0999999999999996"/>
    <b v="0"/>
    <s v="Active"/>
    <n v="1271"/>
    <s v="Desktop"/>
    <s v="45-54"/>
    <s v="Evening"/>
    <s v="11"/>
    <s v="2024"/>
    <s v="29"/>
    <s v="29"/>
    <s v="29/11/2024"/>
    <d v="2025-05-16T00:00:00"/>
    <n v="168"/>
    <s v="5/"/>
    <s v="2023"/>
    <s v="1/"/>
    <s v="5"/>
    <s v="1"/>
    <x v="359"/>
  </r>
  <r>
    <x v="659"/>
    <s v="Shane"/>
    <s v="4/20/2023"/>
    <s v="12/16/2024"/>
    <n v="7.99"/>
    <n v="103"/>
    <s v="Romance"/>
    <n v="2"/>
    <n v="1"/>
    <b v="0"/>
    <n v="474"/>
    <n v="2"/>
    <x v="5"/>
    <s v="PayPal"/>
    <x v="1"/>
    <n v="31"/>
    <n v="3.5"/>
    <b v="0"/>
    <s v="Active"/>
    <n v="4537"/>
    <s v="Smart TV"/>
    <s v="18-24"/>
    <s v="Afternoon"/>
    <s v="12"/>
    <s v="2024"/>
    <s v="16"/>
    <s v="16"/>
    <s v="16/12/2024"/>
    <d v="2025-05-16T00:00:00"/>
    <n v="151"/>
    <s v="4/"/>
    <s v="2023"/>
    <s v="20"/>
    <s v="4"/>
    <s v="20"/>
    <x v="284"/>
  </r>
  <r>
    <x v="660"/>
    <s v="Robert"/>
    <s v="4/6/2023"/>
    <s v="12/18/2024"/>
    <n v="7.99"/>
    <n v="207"/>
    <s v="Horror"/>
    <n v="5"/>
    <n v="5"/>
    <b v="1"/>
    <n v="946"/>
    <n v="166"/>
    <x v="6"/>
    <s v="Cryptocurrency"/>
    <x v="0"/>
    <n v="96"/>
    <n v="4.5999999999999996"/>
    <b v="0"/>
    <s v="Active"/>
    <n v="4815"/>
    <s v="Tablet"/>
    <s v="55+"/>
    <s v="Evening"/>
    <s v="12"/>
    <s v="2024"/>
    <s v="18"/>
    <s v="18"/>
    <s v="18/12/2024"/>
    <d v="2025-05-16T00:00:00"/>
    <n v="149"/>
    <s v="4/"/>
    <s v="2023"/>
    <s v="6/"/>
    <s v="4"/>
    <s v="6"/>
    <x v="360"/>
  </r>
  <r>
    <x v="661"/>
    <s v="Brooke"/>
    <s v="6/11/2024"/>
    <s v="12/13/2024"/>
    <n v="15.99"/>
    <n v="267"/>
    <s v="Romance"/>
    <n v="5"/>
    <n v="5"/>
    <b v="1"/>
    <n v="890"/>
    <n v="187"/>
    <x v="2"/>
    <s v="PayPal"/>
    <x v="5"/>
    <n v="98"/>
    <n v="3"/>
    <b v="1"/>
    <s v="Active"/>
    <n v="3510"/>
    <s v="Laptop"/>
    <s v="45-54"/>
    <s v="Morning"/>
    <s v="12"/>
    <s v="2024"/>
    <s v="13"/>
    <s v="13"/>
    <s v="13/12/2024"/>
    <d v="2025-05-16T00:00:00"/>
    <n v="154"/>
    <s v="6/"/>
    <s v="2024"/>
    <s v="11"/>
    <s v="6"/>
    <s v="11"/>
    <x v="361"/>
  </r>
  <r>
    <x v="662"/>
    <s v="Carmen"/>
    <s v="1/4/2024"/>
    <s v="12/6/2024"/>
    <n v="7.99"/>
    <n v="266"/>
    <s v="Horror"/>
    <n v="5"/>
    <n v="3"/>
    <b v="1"/>
    <n v="583"/>
    <n v="131"/>
    <x v="1"/>
    <s v="Debit Card"/>
    <x v="2"/>
    <n v="0"/>
    <n v="4"/>
    <b v="0"/>
    <s v="Active"/>
    <n v="4789"/>
    <s v="Tablet"/>
    <s v="35-44"/>
    <s v="Morning"/>
    <s v="12"/>
    <s v="2024"/>
    <s v="6/"/>
    <s v="6"/>
    <s v="06/12/2024"/>
    <d v="2025-05-16T00:00:00"/>
    <n v="161"/>
    <s v="1/"/>
    <s v="2024"/>
    <s v="4/"/>
    <s v="1"/>
    <s v="4"/>
    <x v="175"/>
  </r>
  <r>
    <x v="663"/>
    <s v="Stefanie"/>
    <s v="2/19/2023"/>
    <s v="11/19/2024"/>
    <n v="11.99"/>
    <n v="240"/>
    <s v="Comedy"/>
    <n v="4"/>
    <n v="1"/>
    <b v="0"/>
    <n v="304"/>
    <n v="25"/>
    <x v="1"/>
    <s v="PayPal"/>
    <x v="1"/>
    <n v="66"/>
    <n v="4.5999999999999996"/>
    <b v="0"/>
    <s v="Active"/>
    <n v="863"/>
    <s v="Smart TV"/>
    <s v="18-24"/>
    <s v="Evening"/>
    <s v="11"/>
    <s v="2024"/>
    <s v="19"/>
    <s v="19"/>
    <s v="19/11/2024"/>
    <d v="2025-05-16T00:00:00"/>
    <n v="178"/>
    <s v="2/"/>
    <s v="2023"/>
    <s v="19"/>
    <s v="2"/>
    <s v="19"/>
    <x v="62"/>
  </r>
  <r>
    <x v="664"/>
    <s v="Melissa"/>
    <s v="12/1/2024"/>
    <s v="11/30/2024"/>
    <n v="15.99"/>
    <n v="315"/>
    <s v="Horror"/>
    <n v="1"/>
    <n v="6"/>
    <b v="0"/>
    <n v="205"/>
    <n v="92"/>
    <x v="3"/>
    <s v="PayPal"/>
    <x v="4"/>
    <n v="67"/>
    <n v="3.5"/>
    <b v="0"/>
    <s v="Active"/>
    <n v="1584"/>
    <s v="Tablet"/>
    <s v="55+"/>
    <s v="Late Night"/>
    <s v="11"/>
    <s v="2024"/>
    <s v="30"/>
    <s v="30"/>
    <s v="30/11/2024"/>
    <d v="2025-05-16T00:00:00"/>
    <n v="167"/>
    <s v="12"/>
    <s v="2024"/>
    <s v="/1"/>
    <s v="12"/>
    <s v="1"/>
    <x v="95"/>
  </r>
  <r>
    <x v="665"/>
    <s v="Justin"/>
    <s v="6/23/2023"/>
    <s v="12/13/2024"/>
    <n v="7.99"/>
    <n v="276"/>
    <s v="Comedy"/>
    <n v="4"/>
    <n v="1"/>
    <b v="1"/>
    <n v="348"/>
    <n v="13"/>
    <x v="3"/>
    <s v="Cryptocurrency"/>
    <x v="1"/>
    <n v="34"/>
    <n v="4.7"/>
    <b v="0"/>
    <s v="Active"/>
    <n v="3178"/>
    <s v="Smart TV"/>
    <s v="55+"/>
    <s v="Afternoon"/>
    <s v="12"/>
    <s v="2024"/>
    <s v="13"/>
    <s v="13"/>
    <s v="13/12/2024"/>
    <d v="2025-05-16T00:00:00"/>
    <n v="154"/>
    <s v="6/"/>
    <s v="2023"/>
    <s v="23"/>
    <s v="6"/>
    <s v="23"/>
    <x v="328"/>
  </r>
  <r>
    <x v="666"/>
    <s v="Jeffery"/>
    <s v="10/30/2023"/>
    <s v="11/25/2024"/>
    <n v="7.99"/>
    <n v="308"/>
    <s v="Drama"/>
    <n v="1"/>
    <n v="5"/>
    <b v="0"/>
    <n v="107"/>
    <n v="87"/>
    <x v="1"/>
    <s v="Cryptocurrency"/>
    <x v="5"/>
    <n v="17"/>
    <n v="3.4"/>
    <b v="0"/>
    <s v="Active"/>
    <n v="4108"/>
    <s v="Desktop"/>
    <s v="18-24"/>
    <s v="Late Night"/>
    <s v="11"/>
    <s v="2024"/>
    <s v="25"/>
    <s v="25"/>
    <s v="25/11/2024"/>
    <d v="2025-05-16T00:00:00"/>
    <n v="172"/>
    <s v="10"/>
    <s v="2023"/>
    <s v="/3"/>
    <s v="10"/>
    <s v="3"/>
    <x v="101"/>
  </r>
  <r>
    <x v="667"/>
    <s v="Kara"/>
    <s v="9/1/2023"/>
    <s v="12/8/2024"/>
    <n v="7.99"/>
    <n v="297"/>
    <s v="Horror"/>
    <n v="1"/>
    <n v="6"/>
    <b v="1"/>
    <n v="959"/>
    <n v="71"/>
    <x v="5"/>
    <s v="Cryptocurrency"/>
    <x v="5"/>
    <n v="82"/>
    <n v="3.3"/>
    <b v="1"/>
    <s v="Active"/>
    <n v="2562"/>
    <s v="Tablet"/>
    <s v="25-34"/>
    <s v="Afternoon"/>
    <s v="12"/>
    <s v="2024"/>
    <s v="8/"/>
    <s v="8"/>
    <s v="08/12/2024"/>
    <d v="2025-05-16T00:00:00"/>
    <n v="159"/>
    <s v="9/"/>
    <s v="2023"/>
    <s v="1/"/>
    <s v="9"/>
    <s v="1"/>
    <x v="46"/>
  </r>
  <r>
    <x v="668"/>
    <s v="Xavier"/>
    <s v="7/28/2024"/>
    <s v="11/29/2024"/>
    <n v="11.99"/>
    <n v="326"/>
    <s v="Horror"/>
    <n v="4"/>
    <n v="1"/>
    <b v="0"/>
    <n v="439"/>
    <n v="88"/>
    <x v="6"/>
    <s v="Debit Card"/>
    <x v="4"/>
    <n v="3"/>
    <n v="3.3"/>
    <b v="1"/>
    <s v="Active"/>
    <n v="3499"/>
    <s v="Smart TV"/>
    <s v="25-34"/>
    <s v="Afternoon"/>
    <s v="11"/>
    <s v="2024"/>
    <s v="29"/>
    <s v="29"/>
    <s v="29/11/2024"/>
    <d v="2025-05-16T00:00:00"/>
    <n v="168"/>
    <s v="7/"/>
    <s v="2024"/>
    <s v="28"/>
    <s v="7"/>
    <s v="28"/>
    <x v="201"/>
  </r>
  <r>
    <x v="669"/>
    <s v="Paul"/>
    <s v="6/26/2024"/>
    <s v="12/4/2024"/>
    <n v="15.99"/>
    <n v="352"/>
    <s v="Comedy"/>
    <n v="4"/>
    <n v="6"/>
    <b v="0"/>
    <n v="757"/>
    <n v="13"/>
    <x v="6"/>
    <s v="Debit Card"/>
    <x v="0"/>
    <n v="67"/>
    <n v="4.3"/>
    <b v="1"/>
    <s v="Active"/>
    <n v="3645"/>
    <s v="Tablet"/>
    <s v="35-44"/>
    <s v="Afternoon"/>
    <s v="12"/>
    <s v="2024"/>
    <s v="4/"/>
    <s v="4"/>
    <s v="04/12/2024"/>
    <d v="2025-05-16T00:00:00"/>
    <n v="163"/>
    <s v="6/"/>
    <s v="2024"/>
    <s v="26"/>
    <s v="6"/>
    <s v="26"/>
    <x v="346"/>
  </r>
  <r>
    <x v="670"/>
    <s v="Jacob"/>
    <s v="10/28/2023"/>
    <s v="11/20/2024"/>
    <n v="7.99"/>
    <n v="180"/>
    <s v="Sci-Fi"/>
    <n v="5"/>
    <n v="2"/>
    <b v="1"/>
    <n v="647"/>
    <n v="2"/>
    <x v="1"/>
    <s v="Cryptocurrency"/>
    <x v="5"/>
    <n v="9"/>
    <n v="3.5"/>
    <b v="0"/>
    <s v="Active"/>
    <n v="2989"/>
    <s v="Smartphone"/>
    <s v="55+"/>
    <s v="Afternoon"/>
    <s v="11"/>
    <s v="2024"/>
    <s v="20"/>
    <s v="20"/>
    <s v="20/11/2024"/>
    <d v="2025-05-16T00:00:00"/>
    <n v="177"/>
    <s v="10"/>
    <s v="2023"/>
    <s v="/2"/>
    <s v="10"/>
    <s v="2"/>
    <x v="68"/>
  </r>
  <r>
    <x v="671"/>
    <s v="Kelly"/>
    <s v="3/11/2024"/>
    <s v="12/1/2024"/>
    <n v="11.99"/>
    <n v="362"/>
    <s v="Sci-Fi"/>
    <n v="2"/>
    <n v="2"/>
    <b v="0"/>
    <n v="535"/>
    <n v="200"/>
    <x v="5"/>
    <s v="Debit Card"/>
    <x v="0"/>
    <n v="60"/>
    <n v="4.9000000000000004"/>
    <b v="1"/>
    <s v="Active"/>
    <n v="55"/>
    <s v="Tablet"/>
    <s v="18-24"/>
    <s v="Late Night"/>
    <s v="12"/>
    <s v="2024"/>
    <s v="1/"/>
    <s v="1"/>
    <s v="01/12/2024"/>
    <d v="2025-05-16T00:00:00"/>
    <n v="166"/>
    <s v="3/"/>
    <s v="2024"/>
    <s v="11"/>
    <s v="3"/>
    <s v="11"/>
    <x v="362"/>
  </r>
  <r>
    <x v="672"/>
    <s v="Anita"/>
    <s v="1/15/2023"/>
    <s v="11/28/2024"/>
    <n v="7.99"/>
    <n v="154"/>
    <s v="Action"/>
    <n v="5"/>
    <n v="4"/>
    <b v="1"/>
    <n v="340"/>
    <n v="53"/>
    <x v="5"/>
    <s v="Credit Card"/>
    <x v="4"/>
    <n v="31"/>
    <n v="4.4000000000000004"/>
    <b v="0"/>
    <s v="Active"/>
    <n v="1850"/>
    <s v="Desktop"/>
    <s v="55+"/>
    <s v="Late Night"/>
    <s v="11"/>
    <s v="2024"/>
    <s v="28"/>
    <s v="28"/>
    <s v="28/11/2024"/>
    <d v="2025-05-16T00:00:00"/>
    <n v="169"/>
    <s v="1/"/>
    <s v="2023"/>
    <s v="15"/>
    <s v="1"/>
    <s v="15"/>
    <x v="281"/>
  </r>
  <r>
    <x v="673"/>
    <s v="Carolyn"/>
    <s v="9/3/2024"/>
    <s v="11/27/2024"/>
    <n v="7.99"/>
    <n v="287"/>
    <s v="Drama"/>
    <n v="1"/>
    <n v="2"/>
    <b v="0"/>
    <n v="670"/>
    <n v="147"/>
    <x v="0"/>
    <s v="Debit Card"/>
    <x v="0"/>
    <n v="42"/>
    <n v="4.3"/>
    <b v="1"/>
    <s v="Active"/>
    <n v="4672"/>
    <s v="Smartphone"/>
    <s v="18-24"/>
    <s v="Evening"/>
    <s v="11"/>
    <s v="2024"/>
    <s v="27"/>
    <s v="27"/>
    <s v="27/11/2024"/>
    <d v="2025-05-16T00:00:00"/>
    <n v="170"/>
    <s v="9/"/>
    <s v="2024"/>
    <s v="3/"/>
    <s v="9"/>
    <s v="3"/>
    <x v="363"/>
  </r>
  <r>
    <x v="674"/>
    <s v="Nicolas"/>
    <s v="6/27/2023"/>
    <s v="12/16/2024"/>
    <n v="11.99"/>
    <n v="303"/>
    <s v="Romance"/>
    <n v="3"/>
    <n v="6"/>
    <b v="1"/>
    <n v="780"/>
    <n v="128"/>
    <x v="6"/>
    <s v="Debit Card"/>
    <x v="4"/>
    <n v="12"/>
    <n v="4.5999999999999996"/>
    <b v="1"/>
    <s v="Active"/>
    <n v="2615"/>
    <s v="Desktop"/>
    <s v="35-44"/>
    <s v="Morning"/>
    <s v="12"/>
    <s v="2024"/>
    <s v="16"/>
    <s v="16"/>
    <s v="16/12/2024"/>
    <d v="2025-05-16T00:00:00"/>
    <n v="151"/>
    <s v="6/"/>
    <s v="2023"/>
    <s v="27"/>
    <s v="6"/>
    <s v="27"/>
    <x v="364"/>
  </r>
  <r>
    <x v="675"/>
    <s v="Hector"/>
    <s v="7/6/2023"/>
    <s v="12/1/2024"/>
    <n v="15.99"/>
    <n v="447"/>
    <s v="Horror"/>
    <n v="1"/>
    <n v="5"/>
    <b v="0"/>
    <n v="615"/>
    <n v="132"/>
    <x v="4"/>
    <s v="Cryptocurrency"/>
    <x v="2"/>
    <n v="88"/>
    <n v="3.9"/>
    <b v="0"/>
    <s v="Active"/>
    <n v="4927"/>
    <s v="Laptop"/>
    <s v="45-54"/>
    <s v="Morning"/>
    <s v="12"/>
    <s v="2024"/>
    <s v="1/"/>
    <s v="1"/>
    <s v="01/12/2024"/>
    <d v="2025-05-16T00:00:00"/>
    <n v="166"/>
    <s v="7/"/>
    <s v="2023"/>
    <s v="6/"/>
    <s v="7"/>
    <s v="6"/>
    <x v="138"/>
  </r>
  <r>
    <x v="676"/>
    <s v="Jack"/>
    <s v="12/9/2024"/>
    <s v="11/28/2024"/>
    <n v="11.99"/>
    <n v="480"/>
    <s v="Sci-Fi"/>
    <n v="4"/>
    <n v="6"/>
    <b v="1"/>
    <n v="277"/>
    <n v="25"/>
    <x v="5"/>
    <s v="Credit Card"/>
    <x v="5"/>
    <n v="41"/>
    <n v="4.8"/>
    <b v="0"/>
    <s v="Active"/>
    <n v="3069"/>
    <s v="Tablet"/>
    <s v="35-44"/>
    <s v="Afternoon"/>
    <s v="11"/>
    <s v="2024"/>
    <s v="28"/>
    <s v="28"/>
    <s v="28/11/2024"/>
    <d v="2025-05-16T00:00:00"/>
    <n v="169"/>
    <s v="12"/>
    <s v="2024"/>
    <s v="/9"/>
    <s v="12"/>
    <s v="9"/>
    <x v="365"/>
  </r>
  <r>
    <x v="677"/>
    <s v="David"/>
    <s v="11/16/2024"/>
    <s v="12/4/2024"/>
    <n v="7.99"/>
    <n v="438"/>
    <s v="Action"/>
    <n v="4"/>
    <n v="4"/>
    <b v="1"/>
    <n v="546"/>
    <n v="88"/>
    <x v="2"/>
    <s v="Cryptocurrency"/>
    <x v="5"/>
    <n v="36"/>
    <n v="3.5"/>
    <b v="0"/>
    <s v="Active"/>
    <n v="1906"/>
    <s v="Laptop"/>
    <s v="55+"/>
    <s v="Afternoon"/>
    <s v="12"/>
    <s v="2024"/>
    <s v="4/"/>
    <s v="4"/>
    <s v="04/12/2024"/>
    <d v="2025-05-16T00:00:00"/>
    <n v="163"/>
    <s v="11"/>
    <s v="2024"/>
    <s v="/1"/>
    <s v="11"/>
    <s v="1"/>
    <x v="99"/>
  </r>
  <r>
    <x v="678"/>
    <s v="Amanda"/>
    <s v="8/7/2023"/>
    <s v="12/2/2024"/>
    <n v="15.99"/>
    <n v="295"/>
    <s v="Horror"/>
    <n v="2"/>
    <n v="5"/>
    <b v="0"/>
    <n v="514"/>
    <n v="102"/>
    <x v="5"/>
    <s v="PayPal"/>
    <x v="1"/>
    <n v="3"/>
    <n v="4.8"/>
    <b v="0"/>
    <s v="Active"/>
    <n v="105"/>
    <s v="Smartphone"/>
    <s v="45-54"/>
    <s v="Afternoon"/>
    <s v="12"/>
    <s v="2024"/>
    <s v="2/"/>
    <s v="2"/>
    <s v="02/12/2024"/>
    <d v="2025-05-16T00:00:00"/>
    <n v="165"/>
    <s v="8/"/>
    <s v="2023"/>
    <s v="7/"/>
    <s v="8"/>
    <s v="7"/>
    <x v="366"/>
  </r>
  <r>
    <x v="679"/>
    <s v="Kim"/>
    <s v="5/18/2024"/>
    <s v="11/24/2024"/>
    <n v="11.99"/>
    <n v="479"/>
    <s v="Horror"/>
    <n v="1"/>
    <n v="3"/>
    <b v="1"/>
    <n v="952"/>
    <n v="48"/>
    <x v="0"/>
    <s v="Credit Card"/>
    <x v="4"/>
    <n v="54"/>
    <n v="4.5999999999999996"/>
    <b v="1"/>
    <s v="Active"/>
    <n v="4"/>
    <s v="Desktop"/>
    <s v="55+"/>
    <s v="Evening"/>
    <s v="11"/>
    <s v="2024"/>
    <s v="24"/>
    <s v="24"/>
    <s v="24/11/2024"/>
    <d v="2025-05-16T00:00:00"/>
    <n v="173"/>
    <s v="5/"/>
    <s v="2024"/>
    <s v="18"/>
    <s v="5"/>
    <s v="18"/>
    <x v="15"/>
  </r>
  <r>
    <x v="680"/>
    <s v="Julian"/>
    <s v="11/12/2023"/>
    <s v="11/26/2024"/>
    <n v="15.99"/>
    <n v="214"/>
    <s v="Documentary"/>
    <n v="5"/>
    <n v="6"/>
    <b v="1"/>
    <n v="780"/>
    <n v="16"/>
    <x v="6"/>
    <s v="PayPal"/>
    <x v="5"/>
    <n v="1"/>
    <n v="3.3"/>
    <b v="1"/>
    <s v="Active"/>
    <n v="1651"/>
    <s v="Smart TV"/>
    <s v="55+"/>
    <s v="Evening"/>
    <s v="11"/>
    <s v="2024"/>
    <s v="26"/>
    <s v="26"/>
    <s v="26/11/2024"/>
    <d v="2025-05-16T00:00:00"/>
    <n v="171"/>
    <s v="11"/>
    <s v="2023"/>
    <s v="/1"/>
    <s v="11"/>
    <s v="1"/>
    <x v="22"/>
  </r>
  <r>
    <x v="681"/>
    <s v="Jasmine"/>
    <s v="3/22/2024"/>
    <s v="11/19/2024"/>
    <n v="15.99"/>
    <n v="69"/>
    <s v="Action"/>
    <n v="4"/>
    <n v="5"/>
    <b v="0"/>
    <n v="976"/>
    <n v="105"/>
    <x v="0"/>
    <s v="Cryptocurrency"/>
    <x v="2"/>
    <n v="50"/>
    <n v="4.7"/>
    <b v="1"/>
    <s v="Active"/>
    <n v="1828"/>
    <s v="Tablet"/>
    <s v="45-54"/>
    <s v="Evening"/>
    <s v="11"/>
    <s v="2024"/>
    <s v="19"/>
    <s v="19"/>
    <s v="19/11/2024"/>
    <d v="2025-05-16T00:00:00"/>
    <n v="178"/>
    <s v="3/"/>
    <s v="2024"/>
    <s v="22"/>
    <s v="3"/>
    <s v="22"/>
    <x v="302"/>
  </r>
  <r>
    <x v="682"/>
    <s v="John"/>
    <s v="10/5/2023"/>
    <s v="12/6/2024"/>
    <n v="15.99"/>
    <n v="344"/>
    <s v="Action"/>
    <n v="5"/>
    <n v="2"/>
    <b v="0"/>
    <n v="91"/>
    <n v="137"/>
    <x v="5"/>
    <s v="Cryptocurrency"/>
    <x v="1"/>
    <n v="37"/>
    <n v="3.4"/>
    <b v="1"/>
    <s v="Active"/>
    <n v="396"/>
    <s v="Smart TV"/>
    <s v="35-44"/>
    <s v="Late Night"/>
    <s v="12"/>
    <s v="2024"/>
    <s v="6/"/>
    <s v="6"/>
    <s v="06/12/2024"/>
    <d v="2025-05-16T00:00:00"/>
    <n v="161"/>
    <s v="10"/>
    <s v="2023"/>
    <s v="/5"/>
    <s v="10"/>
    <s v="5"/>
    <x v="367"/>
  </r>
  <r>
    <x v="683"/>
    <s v="Christopher"/>
    <s v="7/17/2024"/>
    <s v="11/20/2024"/>
    <n v="15.99"/>
    <n v="163"/>
    <s v="Comedy"/>
    <n v="5"/>
    <n v="1"/>
    <b v="0"/>
    <n v="683"/>
    <n v="108"/>
    <x v="2"/>
    <s v="Cryptocurrency"/>
    <x v="2"/>
    <n v="10"/>
    <n v="4.2"/>
    <b v="0"/>
    <s v="Active"/>
    <n v="809"/>
    <s v="Smartphone"/>
    <s v="55+"/>
    <s v="Evening"/>
    <s v="11"/>
    <s v="2024"/>
    <s v="20"/>
    <s v="20"/>
    <s v="20/11/2024"/>
    <d v="2025-05-16T00:00:00"/>
    <n v="177"/>
    <s v="7/"/>
    <s v="2024"/>
    <s v="17"/>
    <s v="7"/>
    <s v="17"/>
    <x v="139"/>
  </r>
  <r>
    <x v="684"/>
    <s v="Joseph"/>
    <s v="6/27/2023"/>
    <s v="12/12/2024"/>
    <n v="7.99"/>
    <n v="217"/>
    <s v="Comedy"/>
    <n v="1"/>
    <n v="6"/>
    <b v="0"/>
    <n v="53"/>
    <n v="153"/>
    <x v="1"/>
    <s v="PayPal"/>
    <x v="3"/>
    <n v="2"/>
    <n v="3.1"/>
    <b v="1"/>
    <s v="Active"/>
    <n v="1431"/>
    <s v="Laptop"/>
    <s v="55+"/>
    <s v="Evening"/>
    <s v="12"/>
    <s v="2024"/>
    <s v="12"/>
    <s v="12"/>
    <s v="12/12/2024"/>
    <d v="2025-05-16T00:00:00"/>
    <n v="155"/>
    <s v="6/"/>
    <s v="2023"/>
    <s v="27"/>
    <s v="6"/>
    <s v="27"/>
    <x v="364"/>
  </r>
  <r>
    <x v="685"/>
    <s v="Jason"/>
    <s v="9/23/2023"/>
    <s v="12/11/2024"/>
    <n v="15.99"/>
    <n v="177"/>
    <s v="Horror"/>
    <n v="3"/>
    <n v="2"/>
    <b v="1"/>
    <n v="246"/>
    <n v="182"/>
    <x v="5"/>
    <s v="Debit Card"/>
    <x v="3"/>
    <n v="89"/>
    <n v="3.1"/>
    <b v="0"/>
    <s v="Active"/>
    <n v="2394"/>
    <s v="Tablet"/>
    <s v="18-24"/>
    <s v="Afternoon"/>
    <s v="12"/>
    <s v="2024"/>
    <s v="11"/>
    <s v="11"/>
    <s v="11/12/2024"/>
    <d v="2025-05-16T00:00:00"/>
    <n v="156"/>
    <s v="9/"/>
    <s v="2023"/>
    <s v="23"/>
    <s v="9"/>
    <s v="23"/>
    <x v="357"/>
  </r>
  <r>
    <x v="686"/>
    <s v="Erica"/>
    <s v="5/3/2023"/>
    <s v="12/8/2024"/>
    <n v="11.99"/>
    <n v="304"/>
    <s v="Comedy"/>
    <n v="1"/>
    <n v="1"/>
    <b v="1"/>
    <n v="389"/>
    <n v="137"/>
    <x v="3"/>
    <s v="Cryptocurrency"/>
    <x v="5"/>
    <n v="2"/>
    <n v="4.8"/>
    <b v="1"/>
    <s v="Active"/>
    <n v="4685"/>
    <s v="Desktop"/>
    <s v="55+"/>
    <s v="Morning"/>
    <s v="12"/>
    <s v="2024"/>
    <s v="8/"/>
    <s v="8"/>
    <s v="08/12/2024"/>
    <d v="2025-05-16T00:00:00"/>
    <n v="159"/>
    <s v="5/"/>
    <s v="2023"/>
    <s v="3/"/>
    <s v="5"/>
    <s v="3"/>
    <x v="107"/>
  </r>
  <r>
    <x v="687"/>
    <s v="Travis"/>
    <s v="12/20/2023"/>
    <s v="11/21/2024"/>
    <n v="15.99"/>
    <n v="90"/>
    <s v="Horror"/>
    <n v="3"/>
    <n v="2"/>
    <b v="0"/>
    <n v="399"/>
    <n v="9"/>
    <x v="6"/>
    <s v="PayPal"/>
    <x v="2"/>
    <n v="73"/>
    <n v="4.4000000000000004"/>
    <b v="1"/>
    <s v="Active"/>
    <n v="4332"/>
    <s v="Smartphone"/>
    <s v="55+"/>
    <s v="Afternoon"/>
    <s v="11"/>
    <s v="2024"/>
    <s v="21"/>
    <s v="21"/>
    <s v="21/11/2024"/>
    <d v="2025-05-16T00:00:00"/>
    <n v="176"/>
    <s v="12"/>
    <s v="2023"/>
    <s v="/2"/>
    <s v="12"/>
    <s v="2"/>
    <x v="9"/>
  </r>
  <r>
    <x v="688"/>
    <s v="Karen"/>
    <s v="10/31/2023"/>
    <s v="12/6/2024"/>
    <n v="15.99"/>
    <n v="108"/>
    <s v="Action"/>
    <n v="4"/>
    <n v="2"/>
    <b v="0"/>
    <n v="694"/>
    <n v="199"/>
    <x v="2"/>
    <s v="Cryptocurrency"/>
    <x v="2"/>
    <n v="81"/>
    <n v="5"/>
    <b v="0"/>
    <s v="Active"/>
    <n v="851"/>
    <s v="Laptop"/>
    <s v="45-54"/>
    <s v="Afternoon"/>
    <s v="12"/>
    <s v="2024"/>
    <s v="6/"/>
    <s v="6"/>
    <s v="06/12/2024"/>
    <d v="2025-05-16T00:00:00"/>
    <n v="161"/>
    <s v="10"/>
    <s v="2023"/>
    <s v="/3"/>
    <s v="10"/>
    <s v="3"/>
    <x v="101"/>
  </r>
  <r>
    <x v="689"/>
    <s v="Michael"/>
    <s v="1/1/2023"/>
    <s v="12/5/2024"/>
    <n v="11.99"/>
    <n v="96"/>
    <s v="Documentary"/>
    <n v="3"/>
    <n v="2"/>
    <b v="0"/>
    <n v="434"/>
    <n v="11"/>
    <x v="0"/>
    <s v="Credit Card"/>
    <x v="5"/>
    <n v="80"/>
    <n v="4.5999999999999996"/>
    <b v="0"/>
    <s v="Active"/>
    <n v="2261"/>
    <s v="Laptop"/>
    <s v="18-24"/>
    <s v="Afternoon"/>
    <s v="12"/>
    <s v="2024"/>
    <s v="5/"/>
    <s v="5"/>
    <s v="05/12/2024"/>
    <d v="2025-05-16T00:00:00"/>
    <n v="162"/>
    <s v="1/"/>
    <s v="2023"/>
    <s v="1/"/>
    <s v="1"/>
    <s v="1"/>
    <x v="171"/>
  </r>
  <r>
    <x v="690"/>
    <s v="Daniel"/>
    <s v="2/17/2024"/>
    <s v="11/30/2024"/>
    <n v="11.99"/>
    <n v="247"/>
    <s v="Action"/>
    <n v="2"/>
    <n v="3"/>
    <b v="0"/>
    <n v="696"/>
    <n v="28"/>
    <x v="5"/>
    <s v="Debit Card"/>
    <x v="5"/>
    <n v="79"/>
    <n v="4.8"/>
    <b v="0"/>
    <s v="Active"/>
    <n v="1500"/>
    <s v="Smartphone"/>
    <s v="55+"/>
    <s v="Late Night"/>
    <s v="11"/>
    <s v="2024"/>
    <s v="30"/>
    <s v="30"/>
    <s v="30/11/2024"/>
    <d v="2025-05-16T00:00:00"/>
    <n v="167"/>
    <s v="2/"/>
    <s v="2024"/>
    <s v="17"/>
    <s v="2"/>
    <s v="17"/>
    <x v="368"/>
  </r>
  <r>
    <x v="691"/>
    <s v="Paul"/>
    <s v="5/7/2024"/>
    <s v="11/24/2024"/>
    <n v="15.99"/>
    <n v="245"/>
    <s v="Romance"/>
    <n v="3"/>
    <n v="5"/>
    <b v="1"/>
    <n v="862"/>
    <n v="129"/>
    <x v="3"/>
    <s v="Debit Card"/>
    <x v="2"/>
    <n v="6"/>
    <n v="3.7"/>
    <b v="1"/>
    <s v="Active"/>
    <n v="2130"/>
    <s v="Tablet"/>
    <s v="25-34"/>
    <s v="Evening"/>
    <s v="11"/>
    <s v="2024"/>
    <s v="24"/>
    <s v="24"/>
    <s v="24/11/2024"/>
    <d v="2025-05-16T00:00:00"/>
    <n v="173"/>
    <s v="5/"/>
    <s v="2024"/>
    <s v="7/"/>
    <s v="5"/>
    <s v="7"/>
    <x v="369"/>
  </r>
  <r>
    <x v="692"/>
    <s v="Megan"/>
    <s v="2/13/2023"/>
    <s v="12/13/2024"/>
    <n v="7.99"/>
    <n v="366"/>
    <s v="Drama"/>
    <n v="4"/>
    <n v="5"/>
    <b v="0"/>
    <n v="631"/>
    <n v="56"/>
    <x v="6"/>
    <s v="PayPal"/>
    <x v="3"/>
    <n v="35"/>
    <n v="4.0999999999999996"/>
    <b v="0"/>
    <s v="Active"/>
    <n v="4308"/>
    <s v="Desktop"/>
    <s v="35-44"/>
    <s v="Late Night"/>
    <s v="12"/>
    <s v="2024"/>
    <s v="13"/>
    <s v="13"/>
    <s v="13/12/2024"/>
    <d v="2025-05-16T00:00:00"/>
    <n v="154"/>
    <s v="2/"/>
    <s v="2023"/>
    <s v="13"/>
    <s v="2"/>
    <s v="13"/>
    <x v="370"/>
  </r>
  <r>
    <x v="693"/>
    <s v="Todd"/>
    <s v="6/10/2024"/>
    <s v="12/9/2024"/>
    <n v="15.99"/>
    <n v="170"/>
    <s v="Sci-Fi"/>
    <n v="1"/>
    <n v="3"/>
    <b v="0"/>
    <n v="144"/>
    <n v="142"/>
    <x v="3"/>
    <s v="Cryptocurrency"/>
    <x v="0"/>
    <n v="81"/>
    <n v="4.7"/>
    <b v="1"/>
    <s v="Active"/>
    <n v="421"/>
    <s v="Laptop"/>
    <s v="25-34"/>
    <s v="Afternoon"/>
    <s v="12"/>
    <s v="2024"/>
    <s v="9/"/>
    <s v="9"/>
    <s v="09/12/2024"/>
    <d v="2025-05-16T00:00:00"/>
    <n v="158"/>
    <s v="6/"/>
    <s v="2024"/>
    <s v="10"/>
    <s v="6"/>
    <s v="10"/>
    <x v="371"/>
  </r>
  <r>
    <x v="694"/>
    <s v="Emma"/>
    <s v="9/16/2023"/>
    <s v="11/24/2024"/>
    <n v="7.99"/>
    <n v="447"/>
    <s v="Documentary"/>
    <n v="3"/>
    <n v="1"/>
    <b v="1"/>
    <n v="466"/>
    <n v="198"/>
    <x v="3"/>
    <s v="Cryptocurrency"/>
    <x v="0"/>
    <n v="3"/>
    <n v="4.5"/>
    <b v="0"/>
    <s v="Active"/>
    <n v="2163"/>
    <s v="Laptop"/>
    <s v="35-44"/>
    <s v="Late Night"/>
    <s v="11"/>
    <s v="2024"/>
    <s v="24"/>
    <s v="24"/>
    <s v="24/11/2024"/>
    <d v="2025-05-16T00:00:00"/>
    <n v="173"/>
    <s v="9/"/>
    <s v="2023"/>
    <s v="16"/>
    <s v="9"/>
    <s v="16"/>
    <x v="372"/>
  </r>
  <r>
    <x v="695"/>
    <s v="Amanda"/>
    <s v="4/17/2023"/>
    <s v="12/16/2024"/>
    <n v="7.99"/>
    <n v="369"/>
    <s v="Horror"/>
    <n v="3"/>
    <n v="1"/>
    <b v="0"/>
    <n v="759"/>
    <n v="56"/>
    <x v="4"/>
    <s v="PayPal"/>
    <x v="0"/>
    <n v="30"/>
    <n v="4"/>
    <b v="0"/>
    <s v="Active"/>
    <n v="3354"/>
    <s v="Tablet"/>
    <s v="18-24"/>
    <s v="Late Night"/>
    <s v="12"/>
    <s v="2024"/>
    <s v="16"/>
    <s v="16"/>
    <s v="16/12/2024"/>
    <d v="2025-05-16T00:00:00"/>
    <n v="151"/>
    <s v="4/"/>
    <s v="2023"/>
    <s v="17"/>
    <s v="4"/>
    <s v="17"/>
    <x v="204"/>
  </r>
  <r>
    <x v="696"/>
    <s v="Mark"/>
    <s v="6/24/2023"/>
    <s v="11/26/2024"/>
    <n v="15.99"/>
    <n v="62"/>
    <s v="Comedy"/>
    <n v="5"/>
    <n v="1"/>
    <b v="0"/>
    <n v="811"/>
    <n v="109"/>
    <x v="5"/>
    <s v="Cryptocurrency"/>
    <x v="1"/>
    <n v="14"/>
    <n v="3.1"/>
    <b v="0"/>
    <s v="Active"/>
    <n v="3702"/>
    <s v="Laptop"/>
    <s v="55+"/>
    <s v="Morning"/>
    <s v="11"/>
    <s v="2024"/>
    <s v="26"/>
    <s v="26"/>
    <s v="26/11/2024"/>
    <d v="2025-05-16T00:00:00"/>
    <n v="171"/>
    <s v="6/"/>
    <s v="2023"/>
    <s v="24"/>
    <s v="6"/>
    <s v="24"/>
    <x v="58"/>
  </r>
  <r>
    <x v="697"/>
    <s v="Dylan"/>
    <s v="1/6/2024"/>
    <s v="11/27/2024"/>
    <n v="7.99"/>
    <n v="294"/>
    <s v="Horror"/>
    <n v="1"/>
    <n v="3"/>
    <b v="1"/>
    <n v="936"/>
    <n v="120"/>
    <x v="6"/>
    <s v="Debit Card"/>
    <x v="3"/>
    <n v="49"/>
    <n v="3.2"/>
    <b v="1"/>
    <s v="Active"/>
    <n v="3758"/>
    <s v="Tablet"/>
    <s v="35-44"/>
    <s v="Afternoon"/>
    <s v="11"/>
    <s v="2024"/>
    <s v="27"/>
    <s v="27"/>
    <s v="27/11/2024"/>
    <d v="2025-05-16T00:00:00"/>
    <n v="170"/>
    <s v="1/"/>
    <s v="2024"/>
    <s v="6/"/>
    <s v="1"/>
    <s v="6"/>
    <x v="373"/>
  </r>
  <r>
    <x v="698"/>
    <s v="Garrett"/>
    <s v="4/24/2024"/>
    <s v="12/9/2024"/>
    <n v="11.99"/>
    <n v="10"/>
    <s v="Documentary"/>
    <n v="2"/>
    <n v="4"/>
    <b v="0"/>
    <n v="146"/>
    <n v="95"/>
    <x v="4"/>
    <s v="Credit Card"/>
    <x v="3"/>
    <n v="99"/>
    <n v="3.8"/>
    <b v="1"/>
    <s v="Active"/>
    <n v="3942"/>
    <s v="Tablet"/>
    <s v="35-44"/>
    <s v="Afternoon"/>
    <s v="12"/>
    <s v="2024"/>
    <s v="9/"/>
    <s v="9"/>
    <s v="09/12/2024"/>
    <d v="2025-05-16T00:00:00"/>
    <n v="158"/>
    <s v="4/"/>
    <s v="2024"/>
    <s v="24"/>
    <s v="4"/>
    <s v="24"/>
    <x v="324"/>
  </r>
  <r>
    <x v="699"/>
    <s v="Jason"/>
    <s v="4/15/2023"/>
    <s v="11/29/2024"/>
    <n v="11.99"/>
    <n v="389"/>
    <s v="Horror"/>
    <n v="2"/>
    <n v="2"/>
    <b v="1"/>
    <n v="631"/>
    <n v="85"/>
    <x v="4"/>
    <s v="Debit Card"/>
    <x v="3"/>
    <n v="53"/>
    <n v="3.3"/>
    <b v="1"/>
    <s v="Active"/>
    <n v="2242"/>
    <s v="Desktop"/>
    <s v="55+"/>
    <s v="Afternoon"/>
    <s v="11"/>
    <s v="2024"/>
    <s v="29"/>
    <s v="29"/>
    <s v="29/11/2024"/>
    <d v="2025-05-16T00:00:00"/>
    <n v="168"/>
    <s v="4/"/>
    <s v="2023"/>
    <s v="15"/>
    <s v="4"/>
    <s v="15"/>
    <x v="81"/>
  </r>
  <r>
    <x v="700"/>
    <s v="Michael"/>
    <s v="4/1/2024"/>
    <s v="12/5/2024"/>
    <n v="7.99"/>
    <n v="55"/>
    <s v="Sci-Fi"/>
    <n v="5"/>
    <n v="6"/>
    <b v="0"/>
    <n v="682"/>
    <n v="141"/>
    <x v="0"/>
    <s v="Debit Card"/>
    <x v="0"/>
    <n v="42"/>
    <n v="3.6"/>
    <b v="1"/>
    <s v="Active"/>
    <n v="2561"/>
    <s v="Desktop"/>
    <s v="45-54"/>
    <s v="Late Night"/>
    <s v="12"/>
    <s v="2024"/>
    <s v="5/"/>
    <s v="5"/>
    <s v="05/12/2024"/>
    <d v="2025-05-16T00:00:00"/>
    <n v="162"/>
    <s v="4/"/>
    <s v="2024"/>
    <s v="1/"/>
    <s v="4"/>
    <s v="1"/>
    <x v="374"/>
  </r>
  <r>
    <x v="701"/>
    <s v="Jonathon"/>
    <s v="4/2/2024"/>
    <s v="11/20/2024"/>
    <n v="11.99"/>
    <n v="208"/>
    <s v="Romance"/>
    <n v="4"/>
    <n v="6"/>
    <b v="1"/>
    <n v="135"/>
    <n v="9"/>
    <x v="0"/>
    <s v="PayPal"/>
    <x v="0"/>
    <n v="41"/>
    <n v="3"/>
    <b v="1"/>
    <s v="Active"/>
    <n v="2465"/>
    <s v="Tablet"/>
    <s v="35-44"/>
    <s v="Late Night"/>
    <s v="11"/>
    <s v="2024"/>
    <s v="20"/>
    <s v="20"/>
    <s v="20/11/2024"/>
    <d v="2025-05-16T00:00:00"/>
    <n v="177"/>
    <s v="4/"/>
    <s v="2024"/>
    <s v="2/"/>
    <s v="4"/>
    <s v="2"/>
    <x v="375"/>
  </r>
  <r>
    <x v="702"/>
    <s v="Sarah"/>
    <s v="7/24/2024"/>
    <s v="12/9/2024"/>
    <n v="15.99"/>
    <n v="198"/>
    <s v="Sci-Fi"/>
    <n v="5"/>
    <n v="5"/>
    <b v="1"/>
    <n v="255"/>
    <n v="183"/>
    <x v="1"/>
    <s v="Debit Card"/>
    <x v="5"/>
    <n v="92"/>
    <n v="4.9000000000000004"/>
    <b v="0"/>
    <s v="Active"/>
    <n v="4435"/>
    <s v="Tablet"/>
    <s v="18-24"/>
    <s v="Morning"/>
    <s v="12"/>
    <s v="2024"/>
    <s v="9/"/>
    <s v="9"/>
    <s v="09/12/2024"/>
    <d v="2025-05-16T00:00:00"/>
    <n v="158"/>
    <s v="7/"/>
    <s v="2024"/>
    <s v="24"/>
    <s v="7"/>
    <s v="24"/>
    <x v="376"/>
  </r>
  <r>
    <x v="703"/>
    <s v="Michael"/>
    <s v="7/9/2024"/>
    <s v="12/5/2024"/>
    <n v="11.99"/>
    <n v="280"/>
    <s v="Horror"/>
    <n v="1"/>
    <n v="1"/>
    <b v="1"/>
    <n v="702"/>
    <n v="58"/>
    <x v="6"/>
    <s v="PayPal"/>
    <x v="5"/>
    <n v="13"/>
    <n v="3.2"/>
    <b v="0"/>
    <s v="Active"/>
    <n v="4116"/>
    <s v="Smartphone"/>
    <s v="45-54"/>
    <s v="Afternoon"/>
    <s v="12"/>
    <s v="2024"/>
    <s v="5/"/>
    <s v="5"/>
    <s v="05/12/2024"/>
    <d v="2025-05-16T00:00:00"/>
    <n v="162"/>
    <s v="7/"/>
    <s v="2024"/>
    <s v="9/"/>
    <s v="7"/>
    <s v="9"/>
    <x v="377"/>
  </r>
  <r>
    <x v="704"/>
    <s v="Caitlin"/>
    <s v="11/2/2024"/>
    <s v="11/28/2024"/>
    <n v="7.99"/>
    <n v="161"/>
    <s v="Comedy"/>
    <n v="2"/>
    <n v="5"/>
    <b v="0"/>
    <n v="151"/>
    <n v="109"/>
    <x v="2"/>
    <s v="Cryptocurrency"/>
    <x v="4"/>
    <n v="27"/>
    <n v="3.3"/>
    <b v="0"/>
    <s v="Active"/>
    <n v="944"/>
    <s v="Smart TV"/>
    <s v="35-44"/>
    <s v="Afternoon"/>
    <s v="11"/>
    <s v="2024"/>
    <s v="28"/>
    <s v="28"/>
    <s v="28/11/2024"/>
    <d v="2025-05-16T00:00:00"/>
    <n v="169"/>
    <s v="11"/>
    <s v="2024"/>
    <s v="/2"/>
    <s v="11"/>
    <s v="2"/>
    <x v="57"/>
  </r>
  <r>
    <x v="705"/>
    <s v="Samantha"/>
    <s v="6/8/2024"/>
    <s v="11/27/2024"/>
    <n v="7.99"/>
    <n v="439"/>
    <s v="Action"/>
    <n v="2"/>
    <n v="2"/>
    <b v="1"/>
    <n v="421"/>
    <n v="138"/>
    <x v="3"/>
    <s v="Debit Card"/>
    <x v="3"/>
    <n v="14"/>
    <n v="4.0999999999999996"/>
    <b v="0"/>
    <s v="Active"/>
    <n v="4219"/>
    <s v="Smart TV"/>
    <s v="35-44"/>
    <s v="Morning"/>
    <s v="11"/>
    <s v="2024"/>
    <s v="27"/>
    <s v="27"/>
    <s v="27/11/2024"/>
    <d v="2025-05-16T00:00:00"/>
    <n v="170"/>
    <s v="6/"/>
    <s v="2024"/>
    <s v="8/"/>
    <s v="6"/>
    <s v="8"/>
    <x v="378"/>
  </r>
  <r>
    <x v="706"/>
    <s v="Joseph"/>
    <s v="11/3/2023"/>
    <s v="12/2/2024"/>
    <n v="7.99"/>
    <n v="339"/>
    <s v="Romance"/>
    <n v="5"/>
    <n v="5"/>
    <b v="1"/>
    <n v="354"/>
    <n v="129"/>
    <x v="6"/>
    <s v="Cryptocurrency"/>
    <x v="5"/>
    <n v="14"/>
    <n v="3.9"/>
    <b v="0"/>
    <s v="Active"/>
    <n v="4311"/>
    <s v="Desktop"/>
    <s v="45-54"/>
    <s v="Late Night"/>
    <s v="12"/>
    <s v="2024"/>
    <s v="2/"/>
    <s v="2"/>
    <s v="02/12/2024"/>
    <d v="2025-05-16T00:00:00"/>
    <n v="165"/>
    <s v="11"/>
    <s v="2023"/>
    <s v="/3"/>
    <s v="11"/>
    <s v="3"/>
    <x v="121"/>
  </r>
  <r>
    <x v="707"/>
    <s v="Joshua"/>
    <s v="10/15/2024"/>
    <s v="11/28/2024"/>
    <n v="11.99"/>
    <n v="52"/>
    <s v="Action"/>
    <n v="4"/>
    <n v="4"/>
    <b v="0"/>
    <n v="377"/>
    <n v="135"/>
    <x v="2"/>
    <s v="Credit Card"/>
    <x v="3"/>
    <n v="90"/>
    <n v="4.0999999999999996"/>
    <b v="1"/>
    <s v="Active"/>
    <n v="1972"/>
    <s v="Smart TV"/>
    <s v="25-34"/>
    <s v="Evening"/>
    <s v="11"/>
    <s v="2024"/>
    <s v="28"/>
    <s v="28"/>
    <s v="28/11/2024"/>
    <d v="2025-05-16T00:00:00"/>
    <n v="169"/>
    <s v="10"/>
    <s v="2024"/>
    <s v="/1"/>
    <s v="10"/>
    <s v="1"/>
    <x v="36"/>
  </r>
  <r>
    <x v="708"/>
    <s v="Ashley"/>
    <s v="5/8/2024"/>
    <s v="12/16/2024"/>
    <n v="15.99"/>
    <n v="297"/>
    <s v="Comedy"/>
    <n v="5"/>
    <n v="3"/>
    <b v="0"/>
    <n v="796"/>
    <n v="200"/>
    <x v="6"/>
    <s v="Cryptocurrency"/>
    <x v="5"/>
    <n v="36"/>
    <n v="3.1"/>
    <b v="1"/>
    <s v="Active"/>
    <n v="2132"/>
    <s v="Smartphone"/>
    <s v="55+"/>
    <s v="Evening"/>
    <s v="12"/>
    <s v="2024"/>
    <s v="16"/>
    <s v="16"/>
    <s v="16/12/2024"/>
    <d v="2025-05-16T00:00:00"/>
    <n v="151"/>
    <s v="5/"/>
    <s v="2024"/>
    <s v="8/"/>
    <s v="5"/>
    <s v="8"/>
    <x v="263"/>
  </r>
  <r>
    <x v="709"/>
    <s v="Michael"/>
    <s v="1/8/2023"/>
    <s v="11/19/2024"/>
    <n v="15.99"/>
    <n v="40"/>
    <s v="Documentary"/>
    <n v="5"/>
    <n v="1"/>
    <b v="1"/>
    <n v="841"/>
    <n v="179"/>
    <x v="4"/>
    <s v="PayPal"/>
    <x v="1"/>
    <n v="59"/>
    <n v="3.5"/>
    <b v="1"/>
    <s v="Active"/>
    <n v="2370"/>
    <s v="Smart TV"/>
    <s v="55+"/>
    <s v="Afternoon"/>
    <s v="11"/>
    <s v="2024"/>
    <s v="19"/>
    <s v="19"/>
    <s v="19/11/2024"/>
    <d v="2025-05-16T00:00:00"/>
    <n v="178"/>
    <s v="1/"/>
    <s v="2023"/>
    <s v="8/"/>
    <s v="1"/>
    <s v="8"/>
    <x v="316"/>
  </r>
  <r>
    <x v="710"/>
    <s v="Erin"/>
    <s v="2/7/2024"/>
    <s v="12/11/2024"/>
    <n v="15.99"/>
    <n v="379"/>
    <s v="Action"/>
    <n v="2"/>
    <n v="1"/>
    <b v="1"/>
    <n v="885"/>
    <n v="110"/>
    <x v="2"/>
    <s v="Debit Card"/>
    <x v="3"/>
    <n v="43"/>
    <n v="4.2"/>
    <b v="1"/>
    <s v="Active"/>
    <n v="1312"/>
    <s v="Smart TV"/>
    <s v="55+"/>
    <s v="Evening"/>
    <s v="12"/>
    <s v="2024"/>
    <s v="11"/>
    <s v="11"/>
    <s v="11/12/2024"/>
    <d v="2025-05-16T00:00:00"/>
    <n v="156"/>
    <s v="2/"/>
    <s v="2024"/>
    <s v="7/"/>
    <s v="2"/>
    <s v="7"/>
    <x v="137"/>
  </r>
  <r>
    <x v="711"/>
    <s v="Jason"/>
    <s v="4/13/2024"/>
    <s v="11/24/2024"/>
    <n v="15.99"/>
    <n v="82"/>
    <s v="Horror"/>
    <n v="2"/>
    <n v="3"/>
    <b v="0"/>
    <n v="999"/>
    <n v="190"/>
    <x v="6"/>
    <s v="PayPal"/>
    <x v="3"/>
    <n v="57"/>
    <n v="3.1"/>
    <b v="1"/>
    <s v="Active"/>
    <n v="4920"/>
    <s v="Tablet"/>
    <s v="35-44"/>
    <s v="Afternoon"/>
    <s v="11"/>
    <s v="2024"/>
    <s v="24"/>
    <s v="24"/>
    <s v="24/11/2024"/>
    <d v="2025-05-16T00:00:00"/>
    <n v="173"/>
    <s v="4/"/>
    <s v="2024"/>
    <s v="13"/>
    <s v="4"/>
    <s v="13"/>
    <x v="231"/>
  </r>
  <r>
    <x v="712"/>
    <s v="Grace"/>
    <s v="3/2/2023"/>
    <s v="11/23/2024"/>
    <n v="11.99"/>
    <n v="192"/>
    <s v="Action"/>
    <n v="3"/>
    <n v="3"/>
    <b v="0"/>
    <n v="585"/>
    <n v="82"/>
    <x v="5"/>
    <s v="Cryptocurrency"/>
    <x v="0"/>
    <n v="59"/>
    <n v="4.0999999999999996"/>
    <b v="1"/>
    <s v="Active"/>
    <n v="2897"/>
    <s v="Smart TV"/>
    <s v="45-54"/>
    <s v="Morning"/>
    <s v="11"/>
    <s v="2024"/>
    <s v="23"/>
    <s v="23"/>
    <s v="23/11/2024"/>
    <d v="2025-05-16T00:00:00"/>
    <n v="174"/>
    <s v="3/"/>
    <s v="2023"/>
    <s v="2/"/>
    <s v="3"/>
    <s v="2"/>
    <x v="334"/>
  </r>
  <r>
    <x v="713"/>
    <s v="Jennifer"/>
    <s v="10/19/2024"/>
    <s v="11/29/2024"/>
    <n v="15.99"/>
    <n v="286"/>
    <s v="Drama"/>
    <n v="5"/>
    <n v="2"/>
    <b v="0"/>
    <n v="617"/>
    <n v="89"/>
    <x v="1"/>
    <s v="PayPal"/>
    <x v="1"/>
    <n v="64"/>
    <n v="3.2"/>
    <b v="1"/>
    <s v="Active"/>
    <n v="1275"/>
    <s v="Smartphone"/>
    <s v="45-54"/>
    <s v="Afternoon"/>
    <s v="11"/>
    <s v="2024"/>
    <s v="29"/>
    <s v="29"/>
    <s v="29/11/2024"/>
    <d v="2025-05-16T00:00:00"/>
    <n v="168"/>
    <s v="10"/>
    <s v="2024"/>
    <s v="/1"/>
    <s v="10"/>
    <s v="1"/>
    <x v="36"/>
  </r>
  <r>
    <x v="714"/>
    <s v="Timothy"/>
    <s v="4/7/2024"/>
    <s v="12/11/2024"/>
    <n v="11.99"/>
    <n v="452"/>
    <s v="Horror"/>
    <n v="2"/>
    <n v="6"/>
    <b v="0"/>
    <n v="196"/>
    <n v="132"/>
    <x v="6"/>
    <s v="Cryptocurrency"/>
    <x v="3"/>
    <n v="84"/>
    <n v="3.7"/>
    <b v="1"/>
    <s v="Active"/>
    <n v="340"/>
    <s v="Tablet"/>
    <s v="18-24"/>
    <s v="Evening"/>
    <s v="12"/>
    <s v="2024"/>
    <s v="11"/>
    <s v="11"/>
    <s v="11/12/2024"/>
    <d v="2025-05-16T00:00:00"/>
    <n v="156"/>
    <s v="4/"/>
    <s v="2024"/>
    <s v="7/"/>
    <s v="4"/>
    <s v="7"/>
    <x v="379"/>
  </r>
  <r>
    <x v="715"/>
    <s v="Ann"/>
    <s v="3/3/2023"/>
    <s v="11/27/2024"/>
    <n v="7.99"/>
    <n v="417"/>
    <s v="Horror"/>
    <n v="4"/>
    <n v="5"/>
    <b v="0"/>
    <n v="792"/>
    <n v="187"/>
    <x v="6"/>
    <s v="Cryptocurrency"/>
    <x v="4"/>
    <n v="5"/>
    <n v="4.5999999999999996"/>
    <b v="1"/>
    <s v="Active"/>
    <n v="444"/>
    <s v="Smart TV"/>
    <s v="25-34"/>
    <s v="Afternoon"/>
    <s v="11"/>
    <s v="2024"/>
    <s v="27"/>
    <s v="27"/>
    <s v="27/11/2024"/>
    <d v="2025-05-16T00:00:00"/>
    <n v="170"/>
    <s v="3/"/>
    <s v="2023"/>
    <s v="3/"/>
    <s v="3"/>
    <s v="3"/>
    <x v="330"/>
  </r>
  <r>
    <x v="716"/>
    <s v="Angela"/>
    <s v="9/22/2023"/>
    <s v="12/13/2024"/>
    <n v="15.99"/>
    <n v="371"/>
    <s v="Comedy"/>
    <n v="1"/>
    <n v="5"/>
    <b v="1"/>
    <n v="466"/>
    <n v="176"/>
    <x v="1"/>
    <s v="Cryptocurrency"/>
    <x v="0"/>
    <n v="73"/>
    <n v="4.9000000000000004"/>
    <b v="0"/>
    <s v="Active"/>
    <n v="292"/>
    <s v="Desktop"/>
    <s v="25-34"/>
    <s v="Morning"/>
    <s v="12"/>
    <s v="2024"/>
    <s v="13"/>
    <s v="13"/>
    <s v="13/12/2024"/>
    <d v="2025-05-16T00:00:00"/>
    <n v="154"/>
    <s v="9/"/>
    <s v="2023"/>
    <s v="22"/>
    <s v="9"/>
    <s v="22"/>
    <x v="23"/>
  </r>
  <r>
    <x v="717"/>
    <s v="Matthew"/>
    <s v="11/9/2023"/>
    <s v="12/12/2024"/>
    <n v="15.99"/>
    <n v="110"/>
    <s v="Horror"/>
    <n v="2"/>
    <n v="5"/>
    <b v="1"/>
    <n v="684"/>
    <n v="32"/>
    <x v="2"/>
    <s v="PayPal"/>
    <x v="5"/>
    <n v="68"/>
    <n v="4"/>
    <b v="0"/>
    <s v="Active"/>
    <n v="53"/>
    <s v="Laptop"/>
    <s v="25-34"/>
    <s v="Late Night"/>
    <s v="12"/>
    <s v="2024"/>
    <s v="12"/>
    <s v="12"/>
    <s v="12/12/2024"/>
    <d v="2025-05-16T00:00:00"/>
    <n v="155"/>
    <s v="11"/>
    <s v="2023"/>
    <s v="/9"/>
    <s v="11"/>
    <s v="9"/>
    <x v="275"/>
  </r>
  <r>
    <x v="718"/>
    <s v="Rachel"/>
    <s v="6/24/2023"/>
    <s v="12/2/2024"/>
    <n v="15.99"/>
    <n v="274"/>
    <s v="Horror"/>
    <n v="2"/>
    <n v="1"/>
    <b v="1"/>
    <n v="155"/>
    <n v="94"/>
    <x v="2"/>
    <s v="Debit Card"/>
    <x v="1"/>
    <n v="96"/>
    <n v="3.5"/>
    <b v="0"/>
    <s v="Active"/>
    <n v="1638"/>
    <s v="Desktop"/>
    <s v="35-44"/>
    <s v="Evening"/>
    <s v="12"/>
    <s v="2024"/>
    <s v="2/"/>
    <s v="2"/>
    <s v="02/12/2024"/>
    <d v="2025-05-16T00:00:00"/>
    <n v="165"/>
    <s v="6/"/>
    <s v="2023"/>
    <s v="24"/>
    <s v="6"/>
    <s v="24"/>
    <x v="58"/>
  </r>
  <r>
    <x v="719"/>
    <s v="Tammy"/>
    <s v="3/15/2024"/>
    <s v="11/25/2024"/>
    <n v="15.99"/>
    <n v="412"/>
    <s v="Sci-Fi"/>
    <n v="2"/>
    <n v="5"/>
    <b v="1"/>
    <n v="450"/>
    <n v="147"/>
    <x v="4"/>
    <s v="Debit Card"/>
    <x v="0"/>
    <n v="11"/>
    <n v="4.4000000000000004"/>
    <b v="1"/>
    <s v="Active"/>
    <n v="3542"/>
    <s v="Tablet"/>
    <s v="25-34"/>
    <s v="Late Night"/>
    <s v="11"/>
    <s v="2024"/>
    <s v="25"/>
    <s v="25"/>
    <s v="25/11/2024"/>
    <d v="2025-05-16T00:00:00"/>
    <n v="172"/>
    <s v="3/"/>
    <s v="2024"/>
    <s v="15"/>
    <s v="3"/>
    <s v="15"/>
    <x v="60"/>
  </r>
  <r>
    <x v="720"/>
    <s v="Amy"/>
    <s v="2/10/2023"/>
    <s v="11/29/2024"/>
    <n v="11.99"/>
    <n v="341"/>
    <s v="Romance"/>
    <n v="4"/>
    <n v="1"/>
    <b v="1"/>
    <n v="744"/>
    <n v="146"/>
    <x v="4"/>
    <s v="PayPal"/>
    <x v="4"/>
    <n v="75"/>
    <n v="4.4000000000000004"/>
    <b v="0"/>
    <s v="Active"/>
    <n v="4935"/>
    <s v="Smart TV"/>
    <s v="35-44"/>
    <s v="Morning"/>
    <s v="11"/>
    <s v="2024"/>
    <s v="29"/>
    <s v="29"/>
    <s v="29/11/2024"/>
    <d v="2025-05-16T00:00:00"/>
    <n v="168"/>
    <s v="2/"/>
    <s v="2023"/>
    <s v="10"/>
    <s v="2"/>
    <s v="10"/>
    <x v="303"/>
  </r>
  <r>
    <x v="721"/>
    <s v="Desiree"/>
    <s v="11/13/2024"/>
    <s v="12/15/2024"/>
    <n v="11.99"/>
    <n v="388"/>
    <s v="Romance"/>
    <n v="3"/>
    <n v="6"/>
    <b v="0"/>
    <n v="51"/>
    <n v="27"/>
    <x v="1"/>
    <s v="Debit Card"/>
    <x v="1"/>
    <n v="66"/>
    <n v="3.2"/>
    <b v="1"/>
    <s v="Active"/>
    <n v="1216"/>
    <s v="Laptop"/>
    <s v="55+"/>
    <s v="Afternoon"/>
    <s v="12"/>
    <s v="2024"/>
    <s v="15"/>
    <s v="15"/>
    <s v="15/12/2024"/>
    <d v="2025-05-16T00:00:00"/>
    <n v="152"/>
    <s v="11"/>
    <s v="2024"/>
    <s v="/1"/>
    <s v="11"/>
    <s v="1"/>
    <x v="99"/>
  </r>
  <r>
    <x v="722"/>
    <s v="Erika"/>
    <s v="2/7/2023"/>
    <s v="11/19/2024"/>
    <n v="15.99"/>
    <n v="446"/>
    <s v="Sci-Fi"/>
    <n v="1"/>
    <n v="4"/>
    <b v="1"/>
    <n v="897"/>
    <n v="19"/>
    <x v="5"/>
    <s v="PayPal"/>
    <x v="4"/>
    <n v="14"/>
    <n v="3.5"/>
    <b v="1"/>
    <s v="Active"/>
    <n v="4409"/>
    <s v="Desktop"/>
    <s v="25-34"/>
    <s v="Late Night"/>
    <s v="11"/>
    <s v="2024"/>
    <s v="19"/>
    <s v="19"/>
    <s v="19/11/2024"/>
    <d v="2025-05-16T00:00:00"/>
    <n v="178"/>
    <s v="2/"/>
    <s v="2023"/>
    <s v="7/"/>
    <s v="2"/>
    <s v="7"/>
    <x v="125"/>
  </r>
  <r>
    <x v="723"/>
    <s v="Laurie"/>
    <s v="1/1/2024"/>
    <s v="12/17/2024"/>
    <n v="15.99"/>
    <n v="223"/>
    <s v="Action"/>
    <n v="5"/>
    <n v="3"/>
    <b v="1"/>
    <n v="499"/>
    <n v="124"/>
    <x v="1"/>
    <s v="PayPal"/>
    <x v="1"/>
    <n v="78"/>
    <n v="4.7"/>
    <b v="1"/>
    <s v="Active"/>
    <n v="2853"/>
    <s v="Laptop"/>
    <s v="45-54"/>
    <s v="Morning"/>
    <s v="12"/>
    <s v="2024"/>
    <s v="17"/>
    <s v="17"/>
    <s v="17/12/2024"/>
    <d v="2025-05-16T00:00:00"/>
    <n v="150"/>
    <s v="1/"/>
    <s v="2024"/>
    <s v="1/"/>
    <s v="1"/>
    <s v="1"/>
    <x v="301"/>
  </r>
  <r>
    <x v="724"/>
    <s v="Melvin"/>
    <s v="1/1/2024"/>
    <s v="12/16/2024"/>
    <n v="15.99"/>
    <n v="417"/>
    <s v="Sci-Fi"/>
    <n v="5"/>
    <n v="4"/>
    <b v="0"/>
    <n v="179"/>
    <n v="29"/>
    <x v="1"/>
    <s v="Credit Card"/>
    <x v="2"/>
    <n v="84"/>
    <n v="4.5"/>
    <b v="0"/>
    <s v="Active"/>
    <n v="1252"/>
    <s v="Smart TV"/>
    <s v="35-44"/>
    <s v="Evening"/>
    <s v="12"/>
    <s v="2024"/>
    <s v="16"/>
    <s v="16"/>
    <s v="16/12/2024"/>
    <d v="2025-05-16T00:00:00"/>
    <n v="151"/>
    <s v="1/"/>
    <s v="2024"/>
    <s v="1/"/>
    <s v="1"/>
    <s v="1"/>
    <x v="301"/>
  </r>
  <r>
    <x v="725"/>
    <s v="Jose"/>
    <s v="12/16/2023"/>
    <s v="11/20/2024"/>
    <n v="11.99"/>
    <n v="390"/>
    <s v="Romance"/>
    <n v="5"/>
    <n v="1"/>
    <b v="1"/>
    <n v="889"/>
    <n v="145"/>
    <x v="0"/>
    <s v="PayPal"/>
    <x v="0"/>
    <n v="60"/>
    <n v="4.5"/>
    <b v="1"/>
    <s v="Active"/>
    <n v="3027"/>
    <s v="Smart TV"/>
    <s v="55+"/>
    <s v="Late Night"/>
    <s v="11"/>
    <s v="2024"/>
    <s v="20"/>
    <s v="20"/>
    <s v="20/11/2024"/>
    <d v="2025-05-16T00:00:00"/>
    <n v="177"/>
    <s v="12"/>
    <s v="2023"/>
    <s v="/1"/>
    <s v="12"/>
    <s v="1"/>
    <x v="54"/>
  </r>
  <r>
    <x v="726"/>
    <s v="John"/>
    <s v="3/22/2023"/>
    <s v="12/2/2024"/>
    <n v="15.99"/>
    <n v="33"/>
    <s v="Comedy"/>
    <n v="4"/>
    <n v="2"/>
    <b v="0"/>
    <n v="191"/>
    <n v="25"/>
    <x v="2"/>
    <s v="Credit Card"/>
    <x v="1"/>
    <n v="44"/>
    <n v="4.5"/>
    <b v="1"/>
    <s v="Active"/>
    <n v="1228"/>
    <s v="Laptop"/>
    <s v="45-54"/>
    <s v="Evening"/>
    <s v="12"/>
    <s v="2024"/>
    <s v="2/"/>
    <s v="2"/>
    <s v="02/12/2024"/>
    <d v="2025-05-16T00:00:00"/>
    <n v="165"/>
    <s v="3/"/>
    <s v="2023"/>
    <s v="22"/>
    <s v="3"/>
    <s v="22"/>
    <x v="380"/>
  </r>
  <r>
    <x v="727"/>
    <s v="Cynthia"/>
    <s v="10/29/2024"/>
    <s v="12/5/2024"/>
    <n v="11.99"/>
    <n v="302"/>
    <s v="Action"/>
    <n v="5"/>
    <n v="5"/>
    <b v="1"/>
    <n v="42"/>
    <n v="196"/>
    <x v="3"/>
    <s v="Credit Card"/>
    <x v="0"/>
    <n v="74"/>
    <n v="4.5999999999999996"/>
    <b v="0"/>
    <s v="Active"/>
    <n v="3616"/>
    <s v="Desktop"/>
    <s v="18-24"/>
    <s v="Evening"/>
    <s v="12"/>
    <s v="2024"/>
    <s v="5/"/>
    <s v="5"/>
    <s v="05/12/2024"/>
    <d v="2025-05-16T00:00:00"/>
    <n v="162"/>
    <s v="10"/>
    <s v="2024"/>
    <s v="/2"/>
    <s v="10"/>
    <s v="2"/>
    <x v="71"/>
  </r>
  <r>
    <x v="728"/>
    <s v="Kurt"/>
    <s v="12/11/2024"/>
    <s v="11/27/2024"/>
    <n v="15.99"/>
    <n v="121"/>
    <s v="Horror"/>
    <n v="4"/>
    <n v="5"/>
    <b v="1"/>
    <n v="53"/>
    <n v="77"/>
    <x v="4"/>
    <s v="PayPal"/>
    <x v="0"/>
    <n v="54"/>
    <n v="3.1"/>
    <b v="1"/>
    <s v="Active"/>
    <n v="3913"/>
    <s v="Laptop"/>
    <s v="35-44"/>
    <s v="Morning"/>
    <s v="11"/>
    <s v="2024"/>
    <s v="27"/>
    <s v="27"/>
    <s v="27/11/2024"/>
    <d v="2025-05-16T00:00:00"/>
    <n v="170"/>
    <s v="12"/>
    <s v="2024"/>
    <s v="/1"/>
    <s v="12"/>
    <s v="1"/>
    <x v="95"/>
  </r>
  <r>
    <x v="729"/>
    <s v="Mary"/>
    <s v="2/8/2023"/>
    <s v="11/21/2024"/>
    <n v="7.99"/>
    <n v="112"/>
    <s v="Horror"/>
    <n v="5"/>
    <n v="6"/>
    <b v="0"/>
    <n v="535"/>
    <n v="43"/>
    <x v="2"/>
    <s v="Cryptocurrency"/>
    <x v="4"/>
    <n v="89"/>
    <n v="3.1"/>
    <b v="1"/>
    <s v="Active"/>
    <n v="775"/>
    <s v="Desktop"/>
    <s v="18-24"/>
    <s v="Evening"/>
    <s v="11"/>
    <s v="2024"/>
    <s v="21"/>
    <s v="21"/>
    <s v="21/11/2024"/>
    <d v="2025-05-16T00:00:00"/>
    <n v="176"/>
    <s v="2/"/>
    <s v="2023"/>
    <s v="8/"/>
    <s v="2"/>
    <s v="8"/>
    <x v="102"/>
  </r>
  <r>
    <x v="730"/>
    <s v="David"/>
    <s v="6/30/2023"/>
    <s v="12/5/2024"/>
    <n v="15.99"/>
    <n v="375"/>
    <s v="Romance"/>
    <n v="3"/>
    <n v="6"/>
    <b v="0"/>
    <n v="416"/>
    <n v="79"/>
    <x v="6"/>
    <s v="PayPal"/>
    <x v="0"/>
    <n v="33"/>
    <n v="3.2"/>
    <b v="1"/>
    <s v="Active"/>
    <n v="2536"/>
    <s v="Desktop"/>
    <s v="55+"/>
    <s v="Evening"/>
    <s v="12"/>
    <s v="2024"/>
    <s v="5/"/>
    <s v="5"/>
    <s v="05/12/2024"/>
    <d v="2025-05-16T00:00:00"/>
    <n v="162"/>
    <s v="6/"/>
    <s v="2023"/>
    <s v="30"/>
    <s v="6"/>
    <s v="30"/>
    <x v="381"/>
  </r>
  <r>
    <x v="731"/>
    <s v="Melissa"/>
    <s v="9/17/2024"/>
    <s v="12/1/2024"/>
    <n v="11.99"/>
    <n v="97"/>
    <s v="Comedy"/>
    <n v="3"/>
    <n v="2"/>
    <b v="0"/>
    <n v="287"/>
    <n v="39"/>
    <x v="6"/>
    <s v="PayPal"/>
    <x v="4"/>
    <n v="9"/>
    <n v="4.9000000000000004"/>
    <b v="0"/>
    <s v="Active"/>
    <n v="2331"/>
    <s v="Laptop"/>
    <s v="25-34"/>
    <s v="Evening"/>
    <s v="12"/>
    <s v="2024"/>
    <s v="1/"/>
    <s v="1"/>
    <s v="01/12/2024"/>
    <d v="2025-05-16T00:00:00"/>
    <n v="166"/>
    <s v="9/"/>
    <s v="2024"/>
    <s v="17"/>
    <s v="9"/>
    <s v="17"/>
    <x v="40"/>
  </r>
  <r>
    <x v="732"/>
    <s v="Glenda"/>
    <s v="6/8/2024"/>
    <s v="12/4/2024"/>
    <n v="15.99"/>
    <n v="306"/>
    <s v="Documentary"/>
    <n v="4"/>
    <n v="5"/>
    <b v="0"/>
    <n v="651"/>
    <n v="60"/>
    <x v="5"/>
    <s v="Cryptocurrency"/>
    <x v="2"/>
    <n v="86"/>
    <n v="3.1"/>
    <b v="0"/>
    <s v="Active"/>
    <n v="2953"/>
    <s v="Desktop"/>
    <s v="55+"/>
    <s v="Afternoon"/>
    <s v="12"/>
    <s v="2024"/>
    <s v="4/"/>
    <s v="4"/>
    <s v="04/12/2024"/>
    <d v="2025-05-16T00:00:00"/>
    <n v="163"/>
    <s v="6/"/>
    <s v="2024"/>
    <s v="8/"/>
    <s v="6"/>
    <s v="8"/>
    <x v="378"/>
  </r>
  <r>
    <x v="733"/>
    <s v="Melvin"/>
    <s v="7/25/2024"/>
    <s v="11/21/2024"/>
    <n v="11.99"/>
    <n v="136"/>
    <s v="Horror"/>
    <n v="5"/>
    <n v="2"/>
    <b v="1"/>
    <n v="821"/>
    <n v="174"/>
    <x v="6"/>
    <s v="Credit Card"/>
    <x v="1"/>
    <n v="92"/>
    <n v="3.6"/>
    <b v="1"/>
    <s v="Active"/>
    <n v="868"/>
    <s v="Desktop"/>
    <s v="45-54"/>
    <s v="Afternoon"/>
    <s v="11"/>
    <s v="2024"/>
    <s v="21"/>
    <s v="21"/>
    <s v="21/11/2024"/>
    <d v="2025-05-16T00:00:00"/>
    <n v="176"/>
    <s v="7/"/>
    <s v="2024"/>
    <s v="25"/>
    <s v="7"/>
    <s v="25"/>
    <x v="382"/>
  </r>
  <r>
    <x v="734"/>
    <s v="Brandon"/>
    <s v="5/12/2023"/>
    <s v="11/26/2024"/>
    <n v="7.99"/>
    <n v="12"/>
    <s v="Comedy"/>
    <n v="2"/>
    <n v="3"/>
    <b v="1"/>
    <n v="396"/>
    <n v="22"/>
    <x v="4"/>
    <s v="Cryptocurrency"/>
    <x v="0"/>
    <n v="70"/>
    <n v="3.5"/>
    <b v="1"/>
    <s v="Active"/>
    <n v="4808"/>
    <s v="Tablet"/>
    <s v="45-54"/>
    <s v="Late Night"/>
    <s v="11"/>
    <s v="2024"/>
    <s v="26"/>
    <s v="26"/>
    <s v="26/11/2024"/>
    <d v="2025-05-16T00:00:00"/>
    <n v="171"/>
    <s v="5/"/>
    <s v="2023"/>
    <s v="12"/>
    <s v="5"/>
    <s v="12"/>
    <x v="110"/>
  </r>
  <r>
    <x v="735"/>
    <s v="Duane"/>
    <s v="1/25/2024"/>
    <s v="12/5/2024"/>
    <n v="15.99"/>
    <n v="379"/>
    <s v="Documentary"/>
    <n v="4"/>
    <n v="5"/>
    <b v="1"/>
    <n v="726"/>
    <n v="103"/>
    <x v="5"/>
    <s v="PayPal"/>
    <x v="2"/>
    <n v="39"/>
    <n v="3.5"/>
    <b v="1"/>
    <s v="Active"/>
    <n v="4177"/>
    <s v="Desktop"/>
    <s v="18-24"/>
    <s v="Late Night"/>
    <s v="12"/>
    <s v="2024"/>
    <s v="5/"/>
    <s v="5"/>
    <s v="05/12/2024"/>
    <d v="2025-05-16T00:00:00"/>
    <n v="162"/>
    <s v="1/"/>
    <s v="2024"/>
    <s v="25"/>
    <s v="1"/>
    <s v="25"/>
    <x v="259"/>
  </r>
  <r>
    <x v="736"/>
    <s v="Laurie"/>
    <s v="11/4/2023"/>
    <s v="12/18/2024"/>
    <n v="15.99"/>
    <n v="205"/>
    <s v="Horror"/>
    <n v="3"/>
    <n v="2"/>
    <b v="1"/>
    <n v="420"/>
    <n v="24"/>
    <x v="6"/>
    <s v="Debit Card"/>
    <x v="3"/>
    <n v="61"/>
    <n v="4.8"/>
    <b v="0"/>
    <s v="Active"/>
    <n v="564"/>
    <s v="Desktop"/>
    <s v="45-54"/>
    <s v="Afternoon"/>
    <s v="12"/>
    <s v="2024"/>
    <s v="18"/>
    <s v="18"/>
    <s v="18/12/2024"/>
    <d v="2025-05-16T00:00:00"/>
    <n v="149"/>
    <s v="11"/>
    <s v="2023"/>
    <s v="/4"/>
    <s v="11"/>
    <s v="4"/>
    <x v="383"/>
  </r>
  <r>
    <x v="737"/>
    <s v="Cody"/>
    <s v="9/7/2023"/>
    <s v="11/25/2024"/>
    <n v="15.99"/>
    <n v="335"/>
    <s v="Action"/>
    <n v="3"/>
    <n v="6"/>
    <b v="1"/>
    <n v="75"/>
    <n v="177"/>
    <x v="2"/>
    <s v="PayPal"/>
    <x v="0"/>
    <n v="73"/>
    <n v="3.9"/>
    <b v="1"/>
    <s v="Active"/>
    <n v="1702"/>
    <s v="Desktop"/>
    <s v="18-24"/>
    <s v="Evening"/>
    <s v="11"/>
    <s v="2024"/>
    <s v="25"/>
    <s v="25"/>
    <s v="25/11/2024"/>
    <d v="2025-05-16T00:00:00"/>
    <n v="172"/>
    <s v="9/"/>
    <s v="2023"/>
    <s v="7/"/>
    <s v="9"/>
    <s v="7"/>
    <x v="384"/>
  </r>
  <r>
    <x v="738"/>
    <s v="Valerie"/>
    <s v="5/25/2024"/>
    <s v="11/22/2024"/>
    <n v="15.99"/>
    <n v="449"/>
    <s v="Horror"/>
    <n v="5"/>
    <n v="6"/>
    <b v="0"/>
    <n v="683"/>
    <n v="85"/>
    <x v="5"/>
    <s v="Debit Card"/>
    <x v="2"/>
    <n v="25"/>
    <n v="4.2"/>
    <b v="1"/>
    <s v="Active"/>
    <n v="249"/>
    <s v="Laptop"/>
    <s v="25-34"/>
    <s v="Afternoon"/>
    <s v="11"/>
    <s v="2024"/>
    <s v="22"/>
    <s v="22"/>
    <s v="22/11/2024"/>
    <d v="2025-05-16T00:00:00"/>
    <n v="175"/>
    <s v="5/"/>
    <s v="2024"/>
    <s v="25"/>
    <s v="5"/>
    <s v="25"/>
    <x v="385"/>
  </r>
  <r>
    <x v="739"/>
    <s v="Jennifer"/>
    <s v="4/10/2023"/>
    <s v="12/7/2024"/>
    <n v="7.99"/>
    <n v="453"/>
    <s v="Documentary"/>
    <n v="1"/>
    <n v="5"/>
    <b v="1"/>
    <n v="487"/>
    <n v="128"/>
    <x v="3"/>
    <s v="Cryptocurrency"/>
    <x v="2"/>
    <n v="41"/>
    <n v="4.5"/>
    <b v="1"/>
    <s v="Active"/>
    <n v="30"/>
    <s v="Smartphone"/>
    <s v="18-24"/>
    <s v="Evening"/>
    <s v="12"/>
    <s v="2024"/>
    <s v="7/"/>
    <s v="7"/>
    <s v="07/12/2024"/>
    <d v="2025-05-16T00:00:00"/>
    <n v="160"/>
    <s v="4/"/>
    <s v="2023"/>
    <s v="10"/>
    <s v="4"/>
    <s v="10"/>
    <x v="386"/>
  </r>
  <r>
    <x v="740"/>
    <s v="Tanya"/>
    <s v="10/25/2024"/>
    <s v="11/21/2024"/>
    <n v="7.99"/>
    <n v="252"/>
    <s v="Action"/>
    <n v="1"/>
    <n v="1"/>
    <b v="1"/>
    <n v="968"/>
    <n v="197"/>
    <x v="3"/>
    <s v="Debit Card"/>
    <x v="0"/>
    <n v="46"/>
    <n v="4"/>
    <b v="0"/>
    <s v="Active"/>
    <n v="3842"/>
    <s v="Tablet"/>
    <s v="18-24"/>
    <s v="Afternoon"/>
    <s v="11"/>
    <s v="2024"/>
    <s v="21"/>
    <s v="21"/>
    <s v="21/11/2024"/>
    <d v="2025-05-16T00:00:00"/>
    <n v="176"/>
    <s v="10"/>
    <s v="2024"/>
    <s v="/2"/>
    <s v="10"/>
    <s v="2"/>
    <x v="71"/>
  </r>
  <r>
    <x v="741"/>
    <s v="Daniel"/>
    <s v="10/30/2024"/>
    <s v="11/25/2024"/>
    <n v="11.99"/>
    <n v="379"/>
    <s v="Horror"/>
    <n v="2"/>
    <n v="1"/>
    <b v="1"/>
    <n v="632"/>
    <n v="82"/>
    <x v="0"/>
    <s v="Credit Card"/>
    <x v="3"/>
    <n v="29"/>
    <n v="3.2"/>
    <b v="1"/>
    <s v="Active"/>
    <n v="1299"/>
    <s v="Desktop"/>
    <s v="25-34"/>
    <s v="Afternoon"/>
    <s v="11"/>
    <s v="2024"/>
    <s v="25"/>
    <s v="25"/>
    <s v="25/11/2024"/>
    <d v="2025-05-16T00:00:00"/>
    <n v="172"/>
    <s v="10"/>
    <s v="2024"/>
    <s v="/3"/>
    <s v="10"/>
    <s v="3"/>
    <x v="34"/>
  </r>
  <r>
    <x v="742"/>
    <s v="Troy"/>
    <s v="2/17/2024"/>
    <s v="12/1/2024"/>
    <n v="7.99"/>
    <n v="280"/>
    <s v="Romance"/>
    <n v="3"/>
    <n v="1"/>
    <b v="0"/>
    <n v="188"/>
    <n v="103"/>
    <x v="5"/>
    <s v="Cryptocurrency"/>
    <x v="4"/>
    <n v="80"/>
    <n v="4.8"/>
    <b v="0"/>
    <s v="Active"/>
    <n v="2346"/>
    <s v="Smart TV"/>
    <s v="55+"/>
    <s v="Morning"/>
    <s v="12"/>
    <s v="2024"/>
    <s v="1/"/>
    <s v="1"/>
    <s v="01/12/2024"/>
    <d v="2025-05-16T00:00:00"/>
    <n v="166"/>
    <s v="2/"/>
    <s v="2024"/>
    <s v="17"/>
    <s v="2"/>
    <s v="17"/>
    <x v="368"/>
  </r>
  <r>
    <x v="743"/>
    <s v="Emily"/>
    <s v="4/6/2024"/>
    <s v="11/24/2024"/>
    <n v="7.99"/>
    <n v="187"/>
    <s v="Horror"/>
    <n v="3"/>
    <n v="3"/>
    <b v="0"/>
    <n v="987"/>
    <n v="166"/>
    <x v="4"/>
    <s v="PayPal"/>
    <x v="3"/>
    <n v="24"/>
    <n v="4.7"/>
    <b v="0"/>
    <s v="Active"/>
    <n v="215"/>
    <s v="Desktop"/>
    <s v="55+"/>
    <s v="Evening"/>
    <s v="11"/>
    <s v="2024"/>
    <s v="24"/>
    <s v="24"/>
    <s v="24/11/2024"/>
    <d v="2025-05-16T00:00:00"/>
    <n v="173"/>
    <s v="4/"/>
    <s v="2024"/>
    <s v="6/"/>
    <s v="4"/>
    <s v="6"/>
    <x v="51"/>
  </r>
  <r>
    <x v="744"/>
    <s v="Elizabeth"/>
    <s v="9/23/2023"/>
    <s v="12/2/2024"/>
    <n v="7.99"/>
    <n v="373"/>
    <s v="Action"/>
    <n v="2"/>
    <n v="1"/>
    <b v="1"/>
    <n v="925"/>
    <n v="12"/>
    <x v="2"/>
    <s v="PayPal"/>
    <x v="0"/>
    <n v="22"/>
    <n v="4.2"/>
    <b v="1"/>
    <s v="Active"/>
    <n v="3062"/>
    <s v="Laptop"/>
    <s v="35-44"/>
    <s v="Morning"/>
    <s v="12"/>
    <s v="2024"/>
    <s v="2/"/>
    <s v="2"/>
    <s v="02/12/2024"/>
    <d v="2025-05-16T00:00:00"/>
    <n v="165"/>
    <s v="9/"/>
    <s v="2023"/>
    <s v="23"/>
    <s v="9"/>
    <s v="23"/>
    <x v="357"/>
  </r>
  <r>
    <x v="745"/>
    <s v="Brian"/>
    <s v="5/28/2023"/>
    <s v="12/15/2024"/>
    <n v="15.99"/>
    <n v="482"/>
    <s v="Action"/>
    <n v="2"/>
    <n v="5"/>
    <b v="1"/>
    <n v="838"/>
    <n v="159"/>
    <x v="1"/>
    <s v="Debit Card"/>
    <x v="5"/>
    <n v="39"/>
    <n v="4.8"/>
    <b v="0"/>
    <s v="Active"/>
    <n v="2978"/>
    <s v="Tablet"/>
    <s v="45-54"/>
    <s v="Morning"/>
    <s v="12"/>
    <s v="2024"/>
    <s v="15"/>
    <s v="15"/>
    <s v="15/12/2024"/>
    <d v="2025-05-16T00:00:00"/>
    <n v="152"/>
    <s v="5/"/>
    <s v="2023"/>
    <s v="28"/>
    <s v="5"/>
    <s v="28"/>
    <x v="387"/>
  </r>
  <r>
    <x v="746"/>
    <s v="Claire"/>
    <s v="11/15/2023"/>
    <s v="12/11/2024"/>
    <n v="11.99"/>
    <n v="360"/>
    <s v="Sci-Fi"/>
    <n v="3"/>
    <n v="4"/>
    <b v="0"/>
    <n v="295"/>
    <n v="55"/>
    <x v="1"/>
    <s v="Credit Card"/>
    <x v="2"/>
    <n v="31"/>
    <n v="3.7"/>
    <b v="0"/>
    <s v="Active"/>
    <n v="1984"/>
    <s v="Tablet"/>
    <s v="25-34"/>
    <s v="Evening"/>
    <s v="12"/>
    <s v="2024"/>
    <s v="11"/>
    <s v="11"/>
    <s v="11/12/2024"/>
    <d v="2025-05-16T00:00:00"/>
    <n v="156"/>
    <s v="11"/>
    <s v="2023"/>
    <s v="/1"/>
    <s v="11"/>
    <s v="1"/>
    <x v="22"/>
  </r>
  <r>
    <x v="747"/>
    <s v="Samuel"/>
    <s v="1/16/2023"/>
    <s v="12/14/2024"/>
    <n v="15.99"/>
    <n v="463"/>
    <s v="Comedy"/>
    <n v="2"/>
    <n v="1"/>
    <b v="0"/>
    <n v="844"/>
    <n v="98"/>
    <x v="2"/>
    <s v="Cryptocurrency"/>
    <x v="4"/>
    <n v="15"/>
    <n v="3.6"/>
    <b v="1"/>
    <s v="Active"/>
    <n v="945"/>
    <s v="Smartphone"/>
    <s v="55+"/>
    <s v="Afternoon"/>
    <s v="12"/>
    <s v="2024"/>
    <s v="14"/>
    <s v="14"/>
    <s v="14/12/2024"/>
    <d v="2025-05-16T00:00:00"/>
    <n v="153"/>
    <s v="1/"/>
    <s v="2023"/>
    <s v="16"/>
    <s v="1"/>
    <s v="16"/>
    <x v="388"/>
  </r>
  <r>
    <x v="748"/>
    <s v="Caroline"/>
    <s v="1/2/2023"/>
    <s v="12/2/2024"/>
    <n v="15.99"/>
    <n v="13"/>
    <s v="Romance"/>
    <n v="3"/>
    <n v="5"/>
    <b v="0"/>
    <n v="378"/>
    <n v="123"/>
    <x v="3"/>
    <s v="Credit Card"/>
    <x v="1"/>
    <n v="3"/>
    <n v="4.2"/>
    <b v="0"/>
    <s v="Active"/>
    <n v="4134"/>
    <s v="Desktop"/>
    <s v="25-34"/>
    <s v="Late Night"/>
    <s v="12"/>
    <s v="2024"/>
    <s v="2/"/>
    <s v="2"/>
    <s v="02/12/2024"/>
    <d v="2025-05-16T00:00:00"/>
    <n v="165"/>
    <s v="1/"/>
    <s v="2023"/>
    <s v="2/"/>
    <s v="1"/>
    <s v="2"/>
    <x v="352"/>
  </r>
  <r>
    <x v="749"/>
    <s v="Benjamin"/>
    <s v="2/7/2023"/>
    <s v="12/16/2024"/>
    <n v="7.99"/>
    <n v="129"/>
    <s v="Documentary"/>
    <n v="4"/>
    <n v="5"/>
    <b v="0"/>
    <n v="439"/>
    <n v="10"/>
    <x v="2"/>
    <s v="Credit Card"/>
    <x v="5"/>
    <n v="11"/>
    <n v="3.7"/>
    <b v="0"/>
    <s v="Active"/>
    <n v="3741"/>
    <s v="Tablet"/>
    <s v="35-44"/>
    <s v="Morning"/>
    <s v="12"/>
    <s v="2024"/>
    <s v="16"/>
    <s v="16"/>
    <s v="16/12/2024"/>
    <d v="2025-05-16T00:00:00"/>
    <n v="151"/>
    <s v="2/"/>
    <s v="2023"/>
    <s v="7/"/>
    <s v="2"/>
    <s v="7"/>
    <x v="125"/>
  </r>
  <r>
    <x v="750"/>
    <s v="Matthew"/>
    <s v="5/2/2024"/>
    <s v="11/23/2024"/>
    <n v="7.99"/>
    <n v="290"/>
    <s v="Drama"/>
    <n v="5"/>
    <n v="5"/>
    <b v="0"/>
    <n v="84"/>
    <n v="52"/>
    <x v="1"/>
    <s v="Debit Card"/>
    <x v="0"/>
    <n v="91"/>
    <n v="3.1"/>
    <b v="1"/>
    <s v="Active"/>
    <n v="1408"/>
    <s v="Desktop"/>
    <s v="45-54"/>
    <s v="Afternoon"/>
    <s v="11"/>
    <s v="2024"/>
    <s v="23"/>
    <s v="23"/>
    <s v="23/11/2024"/>
    <d v="2025-05-16T00:00:00"/>
    <n v="174"/>
    <s v="5/"/>
    <s v="2024"/>
    <s v="2/"/>
    <s v="5"/>
    <s v="2"/>
    <x v="340"/>
  </r>
  <r>
    <x v="751"/>
    <s v="Yolanda"/>
    <s v="9/2/2024"/>
    <s v="11/25/2024"/>
    <n v="7.99"/>
    <n v="50"/>
    <s v="Action"/>
    <n v="2"/>
    <n v="3"/>
    <b v="1"/>
    <n v="502"/>
    <n v="5"/>
    <x v="3"/>
    <s v="Debit Card"/>
    <x v="0"/>
    <n v="96"/>
    <n v="4.4000000000000004"/>
    <b v="1"/>
    <s v="Active"/>
    <n v="1917"/>
    <s v="Tablet"/>
    <s v="55+"/>
    <s v="Afternoon"/>
    <s v="11"/>
    <s v="2024"/>
    <s v="25"/>
    <s v="25"/>
    <s v="25/11/2024"/>
    <d v="2025-05-16T00:00:00"/>
    <n v="172"/>
    <s v="9/"/>
    <s v="2024"/>
    <s v="2/"/>
    <s v="9"/>
    <s v="2"/>
    <x v="234"/>
  </r>
  <r>
    <x v="752"/>
    <s v="Amber"/>
    <s v="11/6/2024"/>
    <s v="12/6/2024"/>
    <n v="15.99"/>
    <n v="241"/>
    <s v="Romance"/>
    <n v="3"/>
    <n v="2"/>
    <b v="1"/>
    <n v="549"/>
    <n v="158"/>
    <x v="3"/>
    <s v="Debit Card"/>
    <x v="2"/>
    <n v="96"/>
    <n v="3.1"/>
    <b v="1"/>
    <s v="Active"/>
    <n v="1986"/>
    <s v="Smartphone"/>
    <s v="25-34"/>
    <s v="Morning"/>
    <s v="12"/>
    <s v="2024"/>
    <s v="6/"/>
    <s v="6"/>
    <s v="06/12/2024"/>
    <d v="2025-05-16T00:00:00"/>
    <n v="161"/>
    <s v="11"/>
    <s v="2024"/>
    <s v="/6"/>
    <s v="11"/>
    <s v="6"/>
    <x v="389"/>
  </r>
  <r>
    <x v="753"/>
    <s v="William"/>
    <s v="1/26/2024"/>
    <s v="11/28/2024"/>
    <n v="7.99"/>
    <n v="383"/>
    <s v="Horror"/>
    <n v="3"/>
    <n v="2"/>
    <b v="1"/>
    <n v="699"/>
    <n v="174"/>
    <x v="6"/>
    <s v="Credit Card"/>
    <x v="5"/>
    <n v="13"/>
    <n v="3.8"/>
    <b v="1"/>
    <s v="Active"/>
    <n v="3254"/>
    <s v="Smartphone"/>
    <s v="18-24"/>
    <s v="Afternoon"/>
    <s v="11"/>
    <s v="2024"/>
    <s v="28"/>
    <s v="28"/>
    <s v="28/11/2024"/>
    <d v="2025-05-16T00:00:00"/>
    <n v="169"/>
    <s v="1/"/>
    <s v="2024"/>
    <s v="26"/>
    <s v="1"/>
    <s v="26"/>
    <x v="135"/>
  </r>
  <r>
    <x v="754"/>
    <s v="Dawn"/>
    <s v="11/16/2024"/>
    <s v="11/29/2024"/>
    <n v="7.99"/>
    <n v="384"/>
    <s v="Sci-Fi"/>
    <n v="5"/>
    <n v="1"/>
    <b v="0"/>
    <n v="423"/>
    <n v="110"/>
    <x v="6"/>
    <s v="Credit Card"/>
    <x v="2"/>
    <n v="61"/>
    <n v="4.7"/>
    <b v="1"/>
    <s v="Active"/>
    <n v="3648"/>
    <s v="Smartphone"/>
    <s v="45-54"/>
    <s v="Morning"/>
    <s v="11"/>
    <s v="2024"/>
    <s v="29"/>
    <s v="29"/>
    <s v="29/11/2024"/>
    <d v="2025-05-16T00:00:00"/>
    <n v="168"/>
    <s v="11"/>
    <s v="2024"/>
    <s v="/1"/>
    <s v="11"/>
    <s v="1"/>
    <x v="99"/>
  </r>
  <r>
    <x v="755"/>
    <s v="Matthew"/>
    <s v="2/17/2023"/>
    <s v="12/4/2024"/>
    <n v="7.99"/>
    <n v="302"/>
    <s v="Horror"/>
    <n v="1"/>
    <n v="1"/>
    <b v="1"/>
    <n v="964"/>
    <n v="165"/>
    <x v="6"/>
    <s v="Cryptocurrency"/>
    <x v="4"/>
    <n v="47"/>
    <n v="4.4000000000000004"/>
    <b v="0"/>
    <s v="Active"/>
    <n v="3552"/>
    <s v="Smart TV"/>
    <s v="55+"/>
    <s v="Evening"/>
    <s v="12"/>
    <s v="2024"/>
    <s v="4/"/>
    <s v="4"/>
    <s v="04/12/2024"/>
    <d v="2025-05-16T00:00:00"/>
    <n v="163"/>
    <s v="2/"/>
    <s v="2023"/>
    <s v="17"/>
    <s v="2"/>
    <s v="17"/>
    <x v="90"/>
  </r>
  <r>
    <x v="756"/>
    <s v="Jose"/>
    <s v="2/19/2024"/>
    <s v="12/5/2024"/>
    <n v="15.99"/>
    <n v="24"/>
    <s v="Sci-Fi"/>
    <n v="2"/>
    <n v="1"/>
    <b v="0"/>
    <n v="742"/>
    <n v="150"/>
    <x v="0"/>
    <s v="Credit Card"/>
    <x v="5"/>
    <n v="57"/>
    <n v="3"/>
    <b v="0"/>
    <s v="Active"/>
    <n v="150"/>
    <s v="Smart TV"/>
    <s v="18-24"/>
    <s v="Morning"/>
    <s v="12"/>
    <s v="2024"/>
    <s v="5/"/>
    <s v="5"/>
    <s v="05/12/2024"/>
    <d v="2025-05-16T00:00:00"/>
    <n v="162"/>
    <s v="2/"/>
    <s v="2024"/>
    <s v="19"/>
    <s v="2"/>
    <s v="19"/>
    <x v="262"/>
  </r>
  <r>
    <x v="757"/>
    <s v="Peter"/>
    <s v="5/18/2024"/>
    <s v="11/20/2024"/>
    <n v="11.99"/>
    <n v="416"/>
    <s v="Romance"/>
    <n v="3"/>
    <n v="5"/>
    <b v="0"/>
    <n v="97"/>
    <n v="172"/>
    <x v="0"/>
    <s v="Credit Card"/>
    <x v="3"/>
    <n v="89"/>
    <n v="4.3"/>
    <b v="1"/>
    <s v="Active"/>
    <n v="786"/>
    <s v="Smart TV"/>
    <s v="18-24"/>
    <s v="Afternoon"/>
    <s v="11"/>
    <s v="2024"/>
    <s v="20"/>
    <s v="20"/>
    <s v="20/11/2024"/>
    <d v="2025-05-16T00:00:00"/>
    <n v="177"/>
    <s v="5/"/>
    <s v="2024"/>
    <s v="18"/>
    <s v="5"/>
    <s v="18"/>
    <x v="15"/>
  </r>
  <r>
    <x v="758"/>
    <s v="Sandra"/>
    <s v="9/10/2023"/>
    <s v="12/9/2024"/>
    <n v="15.99"/>
    <n v="272"/>
    <s v="Comedy"/>
    <n v="5"/>
    <n v="1"/>
    <b v="1"/>
    <n v="735"/>
    <n v="74"/>
    <x v="5"/>
    <s v="Credit Card"/>
    <x v="4"/>
    <n v="90"/>
    <n v="3.8"/>
    <b v="1"/>
    <s v="Active"/>
    <n v="1808"/>
    <s v="Tablet"/>
    <s v="25-34"/>
    <s v="Late Night"/>
    <s v="12"/>
    <s v="2024"/>
    <s v="9/"/>
    <s v="9"/>
    <s v="09/12/2024"/>
    <d v="2025-05-16T00:00:00"/>
    <n v="158"/>
    <s v="9/"/>
    <s v="2023"/>
    <s v="10"/>
    <s v="9"/>
    <s v="10"/>
    <x v="285"/>
  </r>
  <r>
    <x v="759"/>
    <s v="Dawn"/>
    <s v="5/23/2024"/>
    <s v="12/1/2024"/>
    <n v="15.99"/>
    <n v="294"/>
    <s v="Drama"/>
    <n v="3"/>
    <n v="6"/>
    <b v="0"/>
    <n v="709"/>
    <n v="181"/>
    <x v="5"/>
    <s v="Cryptocurrency"/>
    <x v="3"/>
    <n v="39"/>
    <n v="3.2"/>
    <b v="1"/>
    <s v="Active"/>
    <n v="3091"/>
    <s v="Laptop"/>
    <s v="45-54"/>
    <s v="Evening"/>
    <s v="12"/>
    <s v="2024"/>
    <s v="1/"/>
    <s v="1"/>
    <s v="01/12/2024"/>
    <d v="2025-05-16T00:00:00"/>
    <n v="166"/>
    <s v="5/"/>
    <s v="2024"/>
    <s v="23"/>
    <s v="5"/>
    <s v="23"/>
    <x v="390"/>
  </r>
  <r>
    <x v="760"/>
    <s v="John"/>
    <s v="9/13/2023"/>
    <s v="12/11/2024"/>
    <n v="15.99"/>
    <n v="18"/>
    <s v="Documentary"/>
    <n v="4"/>
    <n v="2"/>
    <b v="0"/>
    <n v="882"/>
    <n v="1"/>
    <x v="6"/>
    <s v="Credit Card"/>
    <x v="3"/>
    <n v="100"/>
    <n v="4.7"/>
    <b v="1"/>
    <s v="Active"/>
    <n v="3697"/>
    <s v="Desktop"/>
    <s v="25-34"/>
    <s v="Evening"/>
    <s v="12"/>
    <s v="2024"/>
    <s v="11"/>
    <s v="11"/>
    <s v="11/12/2024"/>
    <d v="2025-05-16T00:00:00"/>
    <n v="156"/>
    <s v="9/"/>
    <s v="2023"/>
    <s v="13"/>
    <s v="9"/>
    <s v="13"/>
    <x v="323"/>
  </r>
  <r>
    <x v="761"/>
    <s v="Cynthia"/>
    <s v="7/14/2024"/>
    <s v="12/12/2024"/>
    <n v="15.99"/>
    <n v="409"/>
    <s v="Action"/>
    <n v="1"/>
    <n v="2"/>
    <b v="1"/>
    <n v="131"/>
    <n v="85"/>
    <x v="5"/>
    <s v="Cryptocurrency"/>
    <x v="5"/>
    <n v="95"/>
    <n v="4.3"/>
    <b v="1"/>
    <s v="Active"/>
    <n v="4835"/>
    <s v="Laptop"/>
    <s v="18-24"/>
    <s v="Afternoon"/>
    <s v="12"/>
    <s v="2024"/>
    <s v="12"/>
    <s v="12"/>
    <s v="12/12/2024"/>
    <d v="2025-05-16T00:00:00"/>
    <n v="155"/>
    <s v="7/"/>
    <s v="2024"/>
    <s v="14"/>
    <s v="7"/>
    <s v="14"/>
    <x v="391"/>
  </r>
  <r>
    <x v="762"/>
    <s v="Mary"/>
    <s v="4/13/2024"/>
    <s v="11/29/2024"/>
    <n v="11.99"/>
    <n v="290"/>
    <s v="Romance"/>
    <n v="4"/>
    <n v="4"/>
    <b v="0"/>
    <n v="305"/>
    <n v="112"/>
    <x v="0"/>
    <s v="PayPal"/>
    <x v="3"/>
    <n v="57"/>
    <n v="4.5"/>
    <b v="0"/>
    <s v="Active"/>
    <n v="2023"/>
    <s v="Desktop"/>
    <s v="45-54"/>
    <s v="Morning"/>
    <s v="11"/>
    <s v="2024"/>
    <s v="29"/>
    <s v="29"/>
    <s v="29/11/2024"/>
    <d v="2025-05-16T00:00:00"/>
    <n v="168"/>
    <s v="4/"/>
    <s v="2024"/>
    <s v="13"/>
    <s v="4"/>
    <s v="13"/>
    <x v="231"/>
  </r>
  <r>
    <x v="763"/>
    <s v="Tiffany"/>
    <s v="10/10/2024"/>
    <s v="11/30/2024"/>
    <n v="15.99"/>
    <n v="102"/>
    <s v="Drama"/>
    <n v="5"/>
    <n v="3"/>
    <b v="0"/>
    <n v="456"/>
    <n v="52"/>
    <x v="5"/>
    <s v="Debit Card"/>
    <x v="5"/>
    <n v="32"/>
    <n v="4.9000000000000004"/>
    <b v="1"/>
    <s v="Active"/>
    <n v="1005"/>
    <s v="Tablet"/>
    <s v="25-34"/>
    <s v="Evening"/>
    <s v="11"/>
    <s v="2024"/>
    <s v="30"/>
    <s v="30"/>
    <s v="30/11/2024"/>
    <d v="2025-05-16T00:00:00"/>
    <n v="167"/>
    <s v="10"/>
    <s v="2024"/>
    <s v="/1"/>
    <s v="10"/>
    <s v="1"/>
    <x v="36"/>
  </r>
  <r>
    <x v="764"/>
    <s v="Michael"/>
    <s v="9/21/2023"/>
    <s v="12/2/2024"/>
    <n v="15.99"/>
    <n v="119"/>
    <s v="Sci-Fi"/>
    <n v="2"/>
    <n v="1"/>
    <b v="1"/>
    <n v="385"/>
    <n v="82"/>
    <x v="4"/>
    <s v="Cryptocurrency"/>
    <x v="4"/>
    <n v="87"/>
    <n v="3.3"/>
    <b v="0"/>
    <s v="Active"/>
    <n v="876"/>
    <s v="Tablet"/>
    <s v="35-44"/>
    <s v="Afternoon"/>
    <s v="12"/>
    <s v="2024"/>
    <s v="2/"/>
    <s v="2"/>
    <s v="02/12/2024"/>
    <d v="2025-05-16T00:00:00"/>
    <n v="165"/>
    <s v="9/"/>
    <s v="2023"/>
    <s v="21"/>
    <s v="9"/>
    <s v="21"/>
    <x v="392"/>
  </r>
  <r>
    <x v="765"/>
    <s v="Caitlin"/>
    <s v="7/25/2023"/>
    <s v="12/18/2024"/>
    <n v="11.99"/>
    <n v="87"/>
    <s v="Action"/>
    <n v="3"/>
    <n v="6"/>
    <b v="1"/>
    <n v="213"/>
    <n v="98"/>
    <x v="1"/>
    <s v="Debit Card"/>
    <x v="2"/>
    <n v="84"/>
    <n v="4.7"/>
    <b v="0"/>
    <s v="Active"/>
    <n v="2089"/>
    <s v="Tablet"/>
    <s v="25-34"/>
    <s v="Afternoon"/>
    <s v="12"/>
    <s v="2024"/>
    <s v="18"/>
    <s v="18"/>
    <s v="18/12/2024"/>
    <d v="2025-05-16T00:00:00"/>
    <n v="149"/>
    <s v="7/"/>
    <s v="2023"/>
    <s v="25"/>
    <s v="7"/>
    <s v="25"/>
    <x v="393"/>
  </r>
  <r>
    <x v="766"/>
    <s v="Charles"/>
    <s v="7/3/2023"/>
    <s v="11/30/2024"/>
    <n v="7.99"/>
    <n v="273"/>
    <s v="Drama"/>
    <n v="5"/>
    <n v="1"/>
    <b v="1"/>
    <n v="830"/>
    <n v="178"/>
    <x v="0"/>
    <s v="Cryptocurrency"/>
    <x v="5"/>
    <n v="37"/>
    <n v="3.7"/>
    <b v="1"/>
    <s v="Active"/>
    <n v="772"/>
    <s v="Smartphone"/>
    <s v="55+"/>
    <s v="Evening"/>
    <s v="11"/>
    <s v="2024"/>
    <s v="30"/>
    <s v="30"/>
    <s v="30/11/2024"/>
    <d v="2025-05-16T00:00:00"/>
    <n v="167"/>
    <s v="7/"/>
    <s v="2023"/>
    <s v="3/"/>
    <s v="7"/>
    <s v="3"/>
    <x v="19"/>
  </r>
  <r>
    <x v="767"/>
    <s v="Derek"/>
    <s v="6/3/2023"/>
    <s v="11/21/2024"/>
    <n v="15.99"/>
    <n v="281"/>
    <s v="Comedy"/>
    <n v="1"/>
    <n v="2"/>
    <b v="1"/>
    <n v="601"/>
    <n v="75"/>
    <x v="6"/>
    <s v="Credit Card"/>
    <x v="1"/>
    <n v="92"/>
    <n v="4.5"/>
    <b v="0"/>
    <s v="Active"/>
    <n v="373"/>
    <s v="Smart TV"/>
    <s v="45-54"/>
    <s v="Morning"/>
    <s v="11"/>
    <s v="2024"/>
    <s v="21"/>
    <s v="21"/>
    <s v="21/11/2024"/>
    <d v="2025-05-16T00:00:00"/>
    <n v="176"/>
    <s v="6/"/>
    <s v="2023"/>
    <s v="3/"/>
    <s v="6"/>
    <s v="3"/>
    <x v="394"/>
  </r>
  <r>
    <x v="768"/>
    <s v="Rebecca"/>
    <s v="1/12/2023"/>
    <s v="12/18/2024"/>
    <n v="7.99"/>
    <n v="115"/>
    <s v="Documentary"/>
    <n v="2"/>
    <n v="3"/>
    <b v="0"/>
    <n v="843"/>
    <n v="153"/>
    <x v="6"/>
    <s v="PayPal"/>
    <x v="2"/>
    <n v="6"/>
    <n v="3.3"/>
    <b v="1"/>
    <s v="Active"/>
    <n v="3425"/>
    <s v="Tablet"/>
    <s v="25-34"/>
    <s v="Morning"/>
    <s v="12"/>
    <s v="2024"/>
    <s v="18"/>
    <s v="18"/>
    <s v="18/12/2024"/>
    <d v="2025-05-16T00:00:00"/>
    <n v="149"/>
    <s v="1/"/>
    <s v="2023"/>
    <s v="12"/>
    <s v="1"/>
    <s v="12"/>
    <x v="395"/>
  </r>
  <r>
    <x v="769"/>
    <s v="John"/>
    <s v="2/25/2023"/>
    <s v="12/13/2024"/>
    <n v="11.99"/>
    <n v="483"/>
    <s v="Horror"/>
    <n v="2"/>
    <n v="6"/>
    <b v="0"/>
    <n v="386"/>
    <n v="192"/>
    <x v="4"/>
    <s v="PayPal"/>
    <x v="5"/>
    <n v="95"/>
    <n v="4.5999999999999996"/>
    <b v="1"/>
    <s v="Active"/>
    <n v="4422"/>
    <s v="Desktop"/>
    <s v="55+"/>
    <s v="Late Night"/>
    <s v="12"/>
    <s v="2024"/>
    <s v="13"/>
    <s v="13"/>
    <s v="13/12/2024"/>
    <d v="2025-05-16T00:00:00"/>
    <n v="154"/>
    <s v="2/"/>
    <s v="2023"/>
    <s v="25"/>
    <s v="2"/>
    <s v="25"/>
    <x v="130"/>
  </r>
  <r>
    <x v="770"/>
    <s v="Jordan"/>
    <s v="3/31/2024"/>
    <s v="12/11/2024"/>
    <n v="11.99"/>
    <n v="129"/>
    <s v="Drama"/>
    <n v="5"/>
    <n v="3"/>
    <b v="0"/>
    <n v="291"/>
    <n v="37"/>
    <x v="3"/>
    <s v="Credit Card"/>
    <x v="2"/>
    <n v="51"/>
    <n v="3.8"/>
    <b v="0"/>
    <s v="Active"/>
    <n v="4980"/>
    <s v="Tablet"/>
    <s v="25-34"/>
    <s v="Morning"/>
    <s v="12"/>
    <s v="2024"/>
    <s v="11"/>
    <s v="11"/>
    <s v="11/12/2024"/>
    <d v="2025-05-16T00:00:00"/>
    <n v="156"/>
    <s v="3/"/>
    <s v="2024"/>
    <s v="31"/>
    <s v="3"/>
    <s v="31"/>
    <x v="320"/>
  </r>
  <r>
    <x v="771"/>
    <s v="Norman"/>
    <s v="10/3/2024"/>
    <s v="12/10/2024"/>
    <n v="11.99"/>
    <n v="292"/>
    <s v="Drama"/>
    <n v="4"/>
    <n v="3"/>
    <b v="0"/>
    <n v="198"/>
    <n v="195"/>
    <x v="1"/>
    <s v="Credit Card"/>
    <x v="4"/>
    <n v="55"/>
    <n v="4.9000000000000004"/>
    <b v="1"/>
    <s v="Active"/>
    <n v="1367"/>
    <s v="Tablet"/>
    <s v="35-44"/>
    <s v="Late Night"/>
    <s v="12"/>
    <s v="2024"/>
    <s v="10"/>
    <s v="10"/>
    <s v="10/12/2024"/>
    <d v="2025-05-16T00:00:00"/>
    <n v="157"/>
    <s v="10"/>
    <s v="2024"/>
    <s v="/3"/>
    <s v="10"/>
    <s v="3"/>
    <x v="34"/>
  </r>
  <r>
    <x v="772"/>
    <s v="Lori"/>
    <s v="2/16/2023"/>
    <s v="12/10/2024"/>
    <n v="11.99"/>
    <n v="307"/>
    <s v="Horror"/>
    <n v="3"/>
    <n v="1"/>
    <b v="0"/>
    <n v="919"/>
    <n v="175"/>
    <x v="3"/>
    <s v="Debit Card"/>
    <x v="4"/>
    <n v="22"/>
    <n v="4"/>
    <b v="1"/>
    <s v="Active"/>
    <n v="2728"/>
    <s v="Desktop"/>
    <s v="35-44"/>
    <s v="Late Night"/>
    <s v="12"/>
    <s v="2024"/>
    <s v="10"/>
    <s v="10"/>
    <s v="10/12/2024"/>
    <d v="2025-05-16T00:00:00"/>
    <n v="157"/>
    <s v="2/"/>
    <s v="2023"/>
    <s v="16"/>
    <s v="2"/>
    <s v="16"/>
    <x v="396"/>
  </r>
  <r>
    <x v="773"/>
    <s v="Katrina"/>
    <s v="11/5/2023"/>
    <s v="12/4/2024"/>
    <n v="15.99"/>
    <n v="306"/>
    <s v="Drama"/>
    <n v="5"/>
    <n v="6"/>
    <b v="1"/>
    <n v="483"/>
    <n v="5"/>
    <x v="2"/>
    <s v="Debit Card"/>
    <x v="0"/>
    <n v="56"/>
    <n v="4.7"/>
    <b v="0"/>
    <s v="Active"/>
    <n v="1556"/>
    <s v="Tablet"/>
    <s v="35-44"/>
    <s v="Evening"/>
    <s v="12"/>
    <s v="2024"/>
    <s v="4/"/>
    <s v="4"/>
    <s v="04/12/2024"/>
    <d v="2025-05-16T00:00:00"/>
    <n v="163"/>
    <s v="11"/>
    <s v="2023"/>
    <s v="/5"/>
    <s v="11"/>
    <s v="5"/>
    <x v="397"/>
  </r>
  <r>
    <x v="774"/>
    <s v="Dawn"/>
    <s v="5/28/2023"/>
    <s v="12/14/2024"/>
    <n v="11.99"/>
    <n v="71"/>
    <s v="Sci-Fi"/>
    <n v="3"/>
    <n v="2"/>
    <b v="1"/>
    <n v="645"/>
    <n v="5"/>
    <x v="4"/>
    <s v="PayPal"/>
    <x v="2"/>
    <n v="66"/>
    <n v="3.9"/>
    <b v="0"/>
    <s v="Active"/>
    <n v="4566"/>
    <s v="Tablet"/>
    <s v="25-34"/>
    <s v="Late Night"/>
    <s v="12"/>
    <s v="2024"/>
    <s v="14"/>
    <s v="14"/>
    <s v="14/12/2024"/>
    <d v="2025-05-16T00:00:00"/>
    <n v="153"/>
    <s v="5/"/>
    <s v="2023"/>
    <s v="28"/>
    <s v="5"/>
    <s v="28"/>
    <x v="387"/>
  </r>
  <r>
    <x v="775"/>
    <s v="Shannon"/>
    <s v="12/26/2023"/>
    <s v="12/8/2024"/>
    <n v="15.99"/>
    <n v="253"/>
    <s v="Sci-Fi"/>
    <n v="1"/>
    <n v="2"/>
    <b v="1"/>
    <n v="653"/>
    <n v="53"/>
    <x v="0"/>
    <s v="PayPal"/>
    <x v="0"/>
    <n v="43"/>
    <n v="4.0999999999999996"/>
    <b v="1"/>
    <s v="Active"/>
    <n v="2969"/>
    <s v="Laptop"/>
    <s v="35-44"/>
    <s v="Evening"/>
    <s v="12"/>
    <s v="2024"/>
    <s v="8/"/>
    <s v="8"/>
    <s v="08/12/2024"/>
    <d v="2025-05-16T00:00:00"/>
    <n v="159"/>
    <s v="12"/>
    <s v="2023"/>
    <s v="/2"/>
    <s v="12"/>
    <s v="2"/>
    <x v="9"/>
  </r>
  <r>
    <x v="776"/>
    <s v="Eric"/>
    <s v="4/13/2024"/>
    <s v="12/13/2024"/>
    <n v="15.99"/>
    <n v="68"/>
    <s v="Horror"/>
    <n v="5"/>
    <n v="2"/>
    <b v="0"/>
    <n v="727"/>
    <n v="5"/>
    <x v="5"/>
    <s v="Cryptocurrency"/>
    <x v="5"/>
    <n v="8"/>
    <n v="4.5999999999999996"/>
    <b v="0"/>
    <s v="Active"/>
    <n v="3421"/>
    <s v="Smart TV"/>
    <s v="45-54"/>
    <s v="Late Night"/>
    <s v="12"/>
    <s v="2024"/>
    <s v="13"/>
    <s v="13"/>
    <s v="13/12/2024"/>
    <d v="2025-05-16T00:00:00"/>
    <n v="154"/>
    <s v="4/"/>
    <s v="2024"/>
    <s v="13"/>
    <s v="4"/>
    <s v="13"/>
    <x v="231"/>
  </r>
  <r>
    <x v="777"/>
    <s v="Amber"/>
    <s v="5/14/2023"/>
    <s v="12/16/2024"/>
    <n v="7.99"/>
    <n v="366"/>
    <s v="Drama"/>
    <n v="1"/>
    <n v="1"/>
    <b v="1"/>
    <n v="257"/>
    <n v="46"/>
    <x v="5"/>
    <s v="Debit Card"/>
    <x v="5"/>
    <n v="7"/>
    <n v="4.5"/>
    <b v="1"/>
    <s v="Active"/>
    <n v="2535"/>
    <s v="Tablet"/>
    <s v="25-34"/>
    <s v="Evening"/>
    <s v="12"/>
    <s v="2024"/>
    <s v="16"/>
    <s v="16"/>
    <s v="16/12/2024"/>
    <d v="2025-05-16T00:00:00"/>
    <n v="151"/>
    <s v="5/"/>
    <s v="2023"/>
    <s v="14"/>
    <s v="5"/>
    <s v="14"/>
    <x v="145"/>
  </r>
  <r>
    <x v="778"/>
    <s v="Robert"/>
    <s v="2/21/2024"/>
    <s v="12/11/2024"/>
    <n v="15.99"/>
    <n v="166"/>
    <s v="Romance"/>
    <n v="4"/>
    <n v="1"/>
    <b v="0"/>
    <n v="208"/>
    <n v="39"/>
    <x v="5"/>
    <s v="PayPal"/>
    <x v="3"/>
    <n v="53"/>
    <n v="5"/>
    <b v="1"/>
    <s v="Active"/>
    <n v="290"/>
    <s v="Smartphone"/>
    <s v="35-44"/>
    <s v="Evening"/>
    <s v="12"/>
    <s v="2024"/>
    <s v="11"/>
    <s v="11"/>
    <s v="11/12/2024"/>
    <d v="2025-05-16T00:00:00"/>
    <n v="156"/>
    <s v="2/"/>
    <s v="2024"/>
    <s v="21"/>
    <s v="2"/>
    <s v="21"/>
    <x v="398"/>
  </r>
  <r>
    <x v="779"/>
    <s v="Destiny"/>
    <s v="8/23/2024"/>
    <s v="12/3/2024"/>
    <n v="15.99"/>
    <n v="136"/>
    <s v="Comedy"/>
    <n v="2"/>
    <n v="4"/>
    <b v="1"/>
    <n v="471"/>
    <n v="91"/>
    <x v="1"/>
    <s v="Debit Card"/>
    <x v="2"/>
    <n v="70"/>
    <n v="4.4000000000000004"/>
    <b v="0"/>
    <s v="Active"/>
    <n v="756"/>
    <s v="Tablet"/>
    <s v="25-34"/>
    <s v="Afternoon"/>
    <s v="12"/>
    <s v="2024"/>
    <s v="3/"/>
    <s v="3"/>
    <s v="03/12/2024"/>
    <d v="2025-05-16T00:00:00"/>
    <n v="164"/>
    <s v="8/"/>
    <s v="2024"/>
    <s v="23"/>
    <s v="8"/>
    <s v="23"/>
    <x v="399"/>
  </r>
  <r>
    <x v="780"/>
    <s v="Pamela"/>
    <s v="7/21/2024"/>
    <s v="12/9/2024"/>
    <n v="7.99"/>
    <n v="358"/>
    <s v="Comedy"/>
    <n v="3"/>
    <n v="2"/>
    <b v="1"/>
    <n v="512"/>
    <n v="153"/>
    <x v="2"/>
    <s v="Credit Card"/>
    <x v="0"/>
    <n v="70"/>
    <n v="3.3"/>
    <b v="1"/>
    <s v="Active"/>
    <n v="947"/>
    <s v="Smart TV"/>
    <s v="18-24"/>
    <s v="Late Night"/>
    <s v="12"/>
    <s v="2024"/>
    <s v="9/"/>
    <s v="9"/>
    <s v="09/12/2024"/>
    <d v="2025-05-16T00:00:00"/>
    <n v="158"/>
    <s v="7/"/>
    <s v="2024"/>
    <s v="21"/>
    <s v="7"/>
    <s v="21"/>
    <x v="235"/>
  </r>
  <r>
    <x v="781"/>
    <s v="Nicole"/>
    <s v="3/10/2023"/>
    <s v="12/16/2024"/>
    <n v="15.99"/>
    <n v="399"/>
    <s v="Drama"/>
    <n v="1"/>
    <n v="2"/>
    <b v="0"/>
    <n v="355"/>
    <n v="181"/>
    <x v="0"/>
    <s v="Credit Card"/>
    <x v="0"/>
    <n v="79"/>
    <n v="3.4"/>
    <b v="1"/>
    <s v="Active"/>
    <n v="2138"/>
    <s v="Desktop"/>
    <s v="45-54"/>
    <s v="Late Night"/>
    <s v="12"/>
    <s v="2024"/>
    <s v="16"/>
    <s v="16"/>
    <s v="16/12/2024"/>
    <d v="2025-05-16T00:00:00"/>
    <n v="151"/>
    <s v="3/"/>
    <s v="2023"/>
    <s v="10"/>
    <s v="3"/>
    <s v="10"/>
    <x v="400"/>
  </r>
  <r>
    <x v="782"/>
    <s v="Timothy"/>
    <s v="10/12/2023"/>
    <s v="12/7/2024"/>
    <n v="11.99"/>
    <n v="285"/>
    <s v="Romance"/>
    <n v="1"/>
    <n v="5"/>
    <b v="0"/>
    <n v="634"/>
    <n v="168"/>
    <x v="0"/>
    <s v="Cryptocurrency"/>
    <x v="1"/>
    <n v="76"/>
    <n v="3.3"/>
    <b v="1"/>
    <s v="Active"/>
    <n v="3151"/>
    <s v="Desktop"/>
    <s v="45-54"/>
    <s v="Afternoon"/>
    <s v="12"/>
    <s v="2024"/>
    <s v="7/"/>
    <s v="7"/>
    <s v="07/12/2024"/>
    <d v="2025-05-16T00:00:00"/>
    <n v="160"/>
    <s v="10"/>
    <s v="2023"/>
    <s v="/1"/>
    <s v="10"/>
    <s v="1"/>
    <x v="55"/>
  </r>
  <r>
    <x v="783"/>
    <s v="Alexandra"/>
    <s v="7/19/2023"/>
    <s v="12/17/2024"/>
    <n v="7.99"/>
    <n v="424"/>
    <s v="Horror"/>
    <n v="2"/>
    <n v="3"/>
    <b v="0"/>
    <n v="942"/>
    <n v="127"/>
    <x v="5"/>
    <s v="PayPal"/>
    <x v="4"/>
    <n v="95"/>
    <n v="4.8"/>
    <b v="1"/>
    <s v="Active"/>
    <n v="670"/>
    <s v="Smart TV"/>
    <s v="45-54"/>
    <s v="Afternoon"/>
    <s v="12"/>
    <s v="2024"/>
    <s v="17"/>
    <s v="17"/>
    <s v="17/12/2024"/>
    <d v="2025-05-16T00:00:00"/>
    <n v="150"/>
    <s v="7/"/>
    <s v="2023"/>
    <s v="19"/>
    <s v="7"/>
    <s v="19"/>
    <x v="401"/>
  </r>
  <r>
    <x v="784"/>
    <s v="Patricia"/>
    <s v="1/30/2024"/>
    <s v="11/26/2024"/>
    <n v="11.99"/>
    <n v="467"/>
    <s v="Action"/>
    <n v="1"/>
    <n v="3"/>
    <b v="1"/>
    <n v="350"/>
    <n v="134"/>
    <x v="5"/>
    <s v="Debit Card"/>
    <x v="4"/>
    <n v="1"/>
    <n v="3.9"/>
    <b v="0"/>
    <s v="Active"/>
    <n v="3037"/>
    <s v="Smartphone"/>
    <s v="25-34"/>
    <s v="Afternoon"/>
    <s v="11"/>
    <s v="2024"/>
    <s v="26"/>
    <s v="26"/>
    <s v="26/11/2024"/>
    <d v="2025-05-16T00:00:00"/>
    <n v="171"/>
    <s v="1/"/>
    <s v="2024"/>
    <s v="30"/>
    <s v="1"/>
    <s v="30"/>
    <x v="27"/>
  </r>
  <r>
    <x v="785"/>
    <s v="Katrina"/>
    <s v="1/5/2023"/>
    <s v="12/17/2024"/>
    <n v="15.99"/>
    <n v="443"/>
    <s v="Romance"/>
    <n v="1"/>
    <n v="3"/>
    <b v="0"/>
    <n v="326"/>
    <n v="59"/>
    <x v="5"/>
    <s v="PayPal"/>
    <x v="0"/>
    <n v="57"/>
    <n v="3.9"/>
    <b v="0"/>
    <s v="Active"/>
    <n v="3712"/>
    <s v="Desktop"/>
    <s v="35-44"/>
    <s v="Late Night"/>
    <s v="12"/>
    <s v="2024"/>
    <s v="17"/>
    <s v="17"/>
    <s v="17/12/2024"/>
    <d v="2025-05-16T00:00:00"/>
    <n v="150"/>
    <s v="1/"/>
    <s v="2023"/>
    <s v="5/"/>
    <s v="1"/>
    <s v="5"/>
    <x v="194"/>
  </r>
  <r>
    <x v="786"/>
    <s v="Andrea"/>
    <s v="10/4/2023"/>
    <s v="12/1/2024"/>
    <n v="15.99"/>
    <n v="214"/>
    <s v="Sci-Fi"/>
    <n v="1"/>
    <n v="3"/>
    <b v="0"/>
    <n v="61"/>
    <n v="148"/>
    <x v="2"/>
    <s v="Cryptocurrency"/>
    <x v="1"/>
    <n v="95"/>
    <n v="4.0999999999999996"/>
    <b v="1"/>
    <s v="Active"/>
    <n v="2029"/>
    <s v="Smartphone"/>
    <s v="45-54"/>
    <s v="Late Night"/>
    <s v="12"/>
    <s v="2024"/>
    <s v="1/"/>
    <s v="1"/>
    <s v="01/12/2024"/>
    <d v="2025-05-16T00:00:00"/>
    <n v="166"/>
    <s v="10"/>
    <s v="2023"/>
    <s v="/4"/>
    <s v="10"/>
    <s v="4"/>
    <x v="402"/>
  </r>
  <r>
    <x v="787"/>
    <s v="Suzanne"/>
    <s v="10/3/2023"/>
    <s v="11/22/2024"/>
    <n v="15.99"/>
    <n v="437"/>
    <s v="Horror"/>
    <n v="2"/>
    <n v="2"/>
    <b v="1"/>
    <n v="328"/>
    <n v="170"/>
    <x v="6"/>
    <s v="Debit Card"/>
    <x v="4"/>
    <n v="25"/>
    <n v="3.6"/>
    <b v="0"/>
    <s v="Active"/>
    <n v="2406"/>
    <s v="Smart TV"/>
    <s v="25-34"/>
    <s v="Late Night"/>
    <s v="11"/>
    <s v="2024"/>
    <s v="22"/>
    <s v="22"/>
    <s v="22/11/2024"/>
    <d v="2025-05-16T00:00:00"/>
    <n v="175"/>
    <s v="10"/>
    <s v="2023"/>
    <s v="/3"/>
    <s v="10"/>
    <s v="3"/>
    <x v="101"/>
  </r>
  <r>
    <x v="788"/>
    <s v="Benjamin"/>
    <s v="2/11/2023"/>
    <s v="12/10/2024"/>
    <n v="15.99"/>
    <n v="419"/>
    <s v="Drama"/>
    <n v="2"/>
    <n v="1"/>
    <b v="0"/>
    <n v="591"/>
    <n v="166"/>
    <x v="4"/>
    <s v="PayPal"/>
    <x v="1"/>
    <n v="26"/>
    <n v="3.5"/>
    <b v="1"/>
    <s v="Active"/>
    <n v="3264"/>
    <s v="Desktop"/>
    <s v="55+"/>
    <s v="Late Night"/>
    <s v="12"/>
    <s v="2024"/>
    <s v="10"/>
    <s v="10"/>
    <s v="10/12/2024"/>
    <d v="2025-05-16T00:00:00"/>
    <n v="157"/>
    <s v="2/"/>
    <s v="2023"/>
    <s v="11"/>
    <s v="2"/>
    <s v="11"/>
    <x v="403"/>
  </r>
  <r>
    <x v="789"/>
    <s v="Shannon"/>
    <s v="7/15/2024"/>
    <s v="11/24/2024"/>
    <n v="11.99"/>
    <n v="129"/>
    <s v="Action"/>
    <n v="2"/>
    <n v="5"/>
    <b v="0"/>
    <n v="527"/>
    <n v="153"/>
    <x v="4"/>
    <s v="PayPal"/>
    <x v="1"/>
    <n v="0"/>
    <n v="4.5999999999999996"/>
    <b v="0"/>
    <s v="Active"/>
    <n v="1135"/>
    <s v="Tablet"/>
    <s v="25-34"/>
    <s v="Late Night"/>
    <s v="11"/>
    <s v="2024"/>
    <s v="24"/>
    <s v="24"/>
    <s v="24/11/2024"/>
    <d v="2025-05-16T00:00:00"/>
    <n v="173"/>
    <s v="7/"/>
    <s v="2024"/>
    <s v="15"/>
    <s v="7"/>
    <s v="15"/>
    <x v="327"/>
  </r>
  <r>
    <x v="790"/>
    <s v="Stephen"/>
    <s v="11/9/2024"/>
    <s v="12/1/2024"/>
    <n v="15.99"/>
    <n v="75"/>
    <s v="Sci-Fi"/>
    <n v="5"/>
    <n v="1"/>
    <b v="1"/>
    <n v="115"/>
    <n v="122"/>
    <x v="4"/>
    <s v="Debit Card"/>
    <x v="0"/>
    <n v="86"/>
    <n v="3.5"/>
    <b v="0"/>
    <s v="Active"/>
    <n v="3761"/>
    <s v="Tablet"/>
    <s v="25-34"/>
    <s v="Evening"/>
    <s v="12"/>
    <s v="2024"/>
    <s v="1/"/>
    <s v="1"/>
    <s v="01/12/2024"/>
    <d v="2025-05-16T00:00:00"/>
    <n v="166"/>
    <s v="11"/>
    <s v="2024"/>
    <s v="/9"/>
    <s v="11"/>
    <s v="9"/>
    <x v="404"/>
  </r>
  <r>
    <x v="791"/>
    <s v="Courtney"/>
    <s v="10/3/2024"/>
    <s v="12/5/2024"/>
    <n v="7.99"/>
    <n v="346"/>
    <s v="Documentary"/>
    <n v="5"/>
    <n v="5"/>
    <b v="1"/>
    <n v="732"/>
    <n v="144"/>
    <x v="6"/>
    <s v="PayPal"/>
    <x v="5"/>
    <n v="73"/>
    <n v="4.9000000000000004"/>
    <b v="0"/>
    <s v="Active"/>
    <n v="3633"/>
    <s v="Tablet"/>
    <s v="55+"/>
    <s v="Late Night"/>
    <s v="12"/>
    <s v="2024"/>
    <s v="5/"/>
    <s v="5"/>
    <s v="05/12/2024"/>
    <d v="2025-05-16T00:00:00"/>
    <n v="162"/>
    <s v="10"/>
    <s v="2024"/>
    <s v="/3"/>
    <s v="10"/>
    <s v="3"/>
    <x v="34"/>
  </r>
  <r>
    <x v="792"/>
    <s v="Daniel"/>
    <s v="5/11/2023"/>
    <s v="12/1/2024"/>
    <n v="11.99"/>
    <n v="480"/>
    <s v="Horror"/>
    <n v="4"/>
    <n v="6"/>
    <b v="1"/>
    <n v="509"/>
    <n v="12"/>
    <x v="1"/>
    <s v="Credit Card"/>
    <x v="4"/>
    <n v="43"/>
    <n v="3.1"/>
    <b v="0"/>
    <s v="Active"/>
    <n v="3308"/>
    <s v="Smartphone"/>
    <s v="25-34"/>
    <s v="Evening"/>
    <s v="12"/>
    <s v="2024"/>
    <s v="1/"/>
    <s v="1"/>
    <s v="01/12/2024"/>
    <d v="2025-05-16T00:00:00"/>
    <n v="166"/>
    <s v="5/"/>
    <s v="2023"/>
    <s v="11"/>
    <s v="5"/>
    <s v="11"/>
    <x v="405"/>
  </r>
  <r>
    <x v="793"/>
    <s v="Janet"/>
    <s v="6/25/2024"/>
    <s v="12/2/2024"/>
    <n v="11.99"/>
    <n v="188"/>
    <s v="Horror"/>
    <n v="2"/>
    <n v="2"/>
    <b v="1"/>
    <n v="655"/>
    <n v="16"/>
    <x v="0"/>
    <s v="PayPal"/>
    <x v="4"/>
    <n v="50"/>
    <n v="3.3"/>
    <b v="1"/>
    <s v="Active"/>
    <n v="1311"/>
    <s v="Laptop"/>
    <s v="35-44"/>
    <s v="Late Night"/>
    <s v="12"/>
    <s v="2024"/>
    <s v="2/"/>
    <s v="2"/>
    <s v="02/12/2024"/>
    <d v="2025-05-16T00:00:00"/>
    <n v="165"/>
    <s v="6/"/>
    <s v="2024"/>
    <s v="25"/>
    <s v="6"/>
    <s v="25"/>
    <x v="406"/>
  </r>
  <r>
    <x v="794"/>
    <s v="Phyllis"/>
    <s v="2/28/2024"/>
    <s v="12/4/2024"/>
    <n v="7.99"/>
    <n v="420"/>
    <s v="Drama"/>
    <n v="4"/>
    <n v="1"/>
    <b v="0"/>
    <n v="399"/>
    <n v="45"/>
    <x v="0"/>
    <s v="Debit Card"/>
    <x v="5"/>
    <n v="52"/>
    <n v="4"/>
    <b v="0"/>
    <s v="Active"/>
    <n v="4333"/>
    <s v="Desktop"/>
    <s v="25-34"/>
    <s v="Morning"/>
    <s v="12"/>
    <s v="2024"/>
    <s v="4/"/>
    <s v="4"/>
    <s v="04/12/2024"/>
    <d v="2025-05-16T00:00:00"/>
    <n v="163"/>
    <s v="2/"/>
    <s v="2024"/>
    <s v="28"/>
    <s v="2"/>
    <s v="28"/>
    <x v="326"/>
  </r>
  <r>
    <x v="795"/>
    <s v="Amanda"/>
    <s v="6/10/2023"/>
    <s v="12/11/2024"/>
    <n v="15.99"/>
    <n v="204"/>
    <s v="Horror"/>
    <n v="3"/>
    <n v="5"/>
    <b v="0"/>
    <n v="597"/>
    <n v="118"/>
    <x v="5"/>
    <s v="Debit Card"/>
    <x v="4"/>
    <n v="60"/>
    <n v="3.1"/>
    <b v="1"/>
    <s v="Active"/>
    <n v="4575"/>
    <s v="Smartphone"/>
    <s v="35-44"/>
    <s v="Evening"/>
    <s v="12"/>
    <s v="2024"/>
    <s v="11"/>
    <s v="11"/>
    <s v="11/12/2024"/>
    <d v="2025-05-16T00:00:00"/>
    <n v="156"/>
    <s v="6/"/>
    <s v="2023"/>
    <s v="10"/>
    <s v="6"/>
    <s v="10"/>
    <x v="126"/>
  </r>
  <r>
    <x v="796"/>
    <s v="Timothy"/>
    <s v="8/24/2023"/>
    <s v="12/8/2024"/>
    <n v="15.99"/>
    <n v="355"/>
    <s v="Horror"/>
    <n v="1"/>
    <n v="1"/>
    <b v="1"/>
    <n v="358"/>
    <n v="173"/>
    <x v="1"/>
    <s v="Cryptocurrency"/>
    <x v="0"/>
    <n v="60"/>
    <n v="4.8"/>
    <b v="0"/>
    <s v="Active"/>
    <n v="2448"/>
    <s v="Desktop"/>
    <s v="18-24"/>
    <s v="Afternoon"/>
    <s v="12"/>
    <s v="2024"/>
    <s v="8/"/>
    <s v="8"/>
    <s v="08/12/2024"/>
    <d v="2025-05-16T00:00:00"/>
    <n v="159"/>
    <s v="8/"/>
    <s v="2023"/>
    <s v="24"/>
    <s v="8"/>
    <s v="24"/>
    <x v="407"/>
  </r>
  <r>
    <x v="797"/>
    <s v="Lynn"/>
    <s v="8/20/2024"/>
    <s v="12/3/2024"/>
    <n v="7.99"/>
    <n v="200"/>
    <s v="Drama"/>
    <n v="3"/>
    <n v="2"/>
    <b v="0"/>
    <n v="453"/>
    <n v="172"/>
    <x v="1"/>
    <s v="PayPal"/>
    <x v="4"/>
    <n v="1"/>
    <n v="4.4000000000000004"/>
    <b v="1"/>
    <s v="Active"/>
    <n v="1072"/>
    <s v="Tablet"/>
    <s v="55+"/>
    <s v="Morning"/>
    <s v="12"/>
    <s v="2024"/>
    <s v="3/"/>
    <s v="3"/>
    <s v="03/12/2024"/>
    <d v="2025-05-16T00:00:00"/>
    <n v="164"/>
    <s v="8/"/>
    <s v="2024"/>
    <s v="20"/>
    <s v="8"/>
    <s v="20"/>
    <x v="408"/>
  </r>
  <r>
    <x v="798"/>
    <s v="Courtney"/>
    <s v="3/26/2023"/>
    <s v="11/29/2024"/>
    <n v="7.99"/>
    <n v="178"/>
    <s v="Action"/>
    <n v="2"/>
    <n v="2"/>
    <b v="1"/>
    <n v="378"/>
    <n v="117"/>
    <x v="3"/>
    <s v="Credit Card"/>
    <x v="0"/>
    <n v="63"/>
    <n v="4.8"/>
    <b v="1"/>
    <s v="Active"/>
    <n v="1784"/>
    <s v="Desktop"/>
    <s v="45-54"/>
    <s v="Evening"/>
    <s v="11"/>
    <s v="2024"/>
    <s v="29"/>
    <s v="29"/>
    <s v="29/11/2024"/>
    <d v="2025-05-16T00:00:00"/>
    <n v="168"/>
    <s v="3/"/>
    <s v="2023"/>
    <s v="26"/>
    <s v="3"/>
    <s v="26"/>
    <x v="47"/>
  </r>
  <r>
    <x v="799"/>
    <s v="Reginald"/>
    <s v="7/14/2024"/>
    <s v="12/11/2024"/>
    <n v="11.99"/>
    <n v="337"/>
    <s v="Documentary"/>
    <n v="2"/>
    <n v="2"/>
    <b v="1"/>
    <n v="750"/>
    <n v="146"/>
    <x v="3"/>
    <s v="Credit Card"/>
    <x v="4"/>
    <n v="100"/>
    <n v="4.0999999999999996"/>
    <b v="1"/>
    <s v="Active"/>
    <n v="3787"/>
    <s v="Desktop"/>
    <s v="35-44"/>
    <s v="Late Night"/>
    <s v="12"/>
    <s v="2024"/>
    <s v="11"/>
    <s v="11"/>
    <s v="11/12/2024"/>
    <d v="2025-05-16T00:00:00"/>
    <n v="156"/>
    <s v="7/"/>
    <s v="2024"/>
    <s v="14"/>
    <s v="7"/>
    <s v="14"/>
    <x v="391"/>
  </r>
  <r>
    <x v="800"/>
    <s v="Lori"/>
    <s v="8/8/2023"/>
    <s v="11/30/2024"/>
    <n v="11.99"/>
    <n v="24"/>
    <s v="Drama"/>
    <n v="4"/>
    <n v="4"/>
    <b v="0"/>
    <n v="30"/>
    <n v="20"/>
    <x v="2"/>
    <s v="Cryptocurrency"/>
    <x v="0"/>
    <n v="98"/>
    <n v="3.9"/>
    <b v="0"/>
    <s v="Active"/>
    <n v="4477"/>
    <s v="Laptop"/>
    <s v="18-24"/>
    <s v="Afternoon"/>
    <s v="11"/>
    <s v="2024"/>
    <s v="30"/>
    <s v="30"/>
    <s v="30/11/2024"/>
    <d v="2025-05-16T00:00:00"/>
    <n v="167"/>
    <s v="8/"/>
    <s v="2023"/>
    <s v="8/"/>
    <s v="8"/>
    <s v="8"/>
    <x v="209"/>
  </r>
  <r>
    <x v="801"/>
    <s v="Jaclyn"/>
    <s v="2/9/2023"/>
    <s v="11/30/2024"/>
    <n v="11.99"/>
    <n v="167"/>
    <s v="Sci-Fi"/>
    <n v="5"/>
    <n v="5"/>
    <b v="0"/>
    <n v="127"/>
    <n v="138"/>
    <x v="2"/>
    <s v="Credit Card"/>
    <x v="2"/>
    <n v="66"/>
    <n v="4.7"/>
    <b v="1"/>
    <s v="Active"/>
    <n v="711"/>
    <s v="Smart TV"/>
    <s v="35-44"/>
    <s v="Evening"/>
    <s v="11"/>
    <s v="2024"/>
    <s v="30"/>
    <s v="30"/>
    <s v="30/11/2024"/>
    <d v="2025-05-16T00:00:00"/>
    <n v="167"/>
    <s v="2/"/>
    <s v="2023"/>
    <s v="9/"/>
    <s v="2"/>
    <s v="9"/>
    <x v="191"/>
  </r>
  <r>
    <x v="802"/>
    <s v="Cheryl"/>
    <s v="6/7/2024"/>
    <s v="12/11/2024"/>
    <n v="7.99"/>
    <n v="289"/>
    <s v="Drama"/>
    <n v="5"/>
    <n v="2"/>
    <b v="0"/>
    <n v="216"/>
    <n v="162"/>
    <x v="6"/>
    <s v="PayPal"/>
    <x v="0"/>
    <n v="99"/>
    <n v="3.7"/>
    <b v="1"/>
    <s v="Active"/>
    <n v="3711"/>
    <s v="Smart TV"/>
    <s v="55+"/>
    <s v="Late Night"/>
    <s v="12"/>
    <s v="2024"/>
    <s v="11"/>
    <s v="11"/>
    <s v="11/12/2024"/>
    <d v="2025-05-16T00:00:00"/>
    <n v="156"/>
    <s v="6/"/>
    <s v="2024"/>
    <s v="7/"/>
    <s v="6"/>
    <s v="7"/>
    <x v="325"/>
  </r>
  <r>
    <x v="803"/>
    <s v="Jennifer"/>
    <s v="7/7/2023"/>
    <s v="12/13/2024"/>
    <n v="7.99"/>
    <n v="450"/>
    <s v="Action"/>
    <n v="1"/>
    <n v="2"/>
    <b v="1"/>
    <n v="12"/>
    <n v="133"/>
    <x v="1"/>
    <s v="Debit Card"/>
    <x v="0"/>
    <n v="100"/>
    <n v="3.4"/>
    <b v="0"/>
    <s v="Active"/>
    <n v="2534"/>
    <s v="Tablet"/>
    <s v="35-44"/>
    <s v="Afternoon"/>
    <s v="12"/>
    <s v="2024"/>
    <s v="13"/>
    <s v="13"/>
    <s v="13/12/2024"/>
    <d v="2025-05-16T00:00:00"/>
    <n v="154"/>
    <s v="7/"/>
    <s v="2023"/>
    <s v="7/"/>
    <s v="7"/>
    <s v="7"/>
    <x v="339"/>
  </r>
  <r>
    <x v="804"/>
    <s v="Jennifer"/>
    <s v="6/4/2024"/>
    <s v="12/17/2024"/>
    <n v="11.99"/>
    <n v="165"/>
    <s v="Sci-Fi"/>
    <n v="5"/>
    <n v="5"/>
    <b v="0"/>
    <n v="421"/>
    <n v="3"/>
    <x v="0"/>
    <s v="Cryptocurrency"/>
    <x v="4"/>
    <n v="96"/>
    <n v="4.5"/>
    <b v="1"/>
    <s v="Active"/>
    <n v="2624"/>
    <s v="Desktop"/>
    <s v="55+"/>
    <s v="Evening"/>
    <s v="12"/>
    <s v="2024"/>
    <s v="17"/>
    <s v="17"/>
    <s v="17/12/2024"/>
    <d v="2025-05-16T00:00:00"/>
    <n v="150"/>
    <s v="6/"/>
    <s v="2024"/>
    <s v="4/"/>
    <s v="6"/>
    <s v="4"/>
    <x v="300"/>
  </r>
  <r>
    <x v="805"/>
    <s v="Deborah"/>
    <s v="5/8/2023"/>
    <s v="12/17/2024"/>
    <n v="15.99"/>
    <n v="391"/>
    <s v="Action"/>
    <n v="2"/>
    <n v="2"/>
    <b v="0"/>
    <n v="988"/>
    <n v="82"/>
    <x v="0"/>
    <s v="PayPal"/>
    <x v="1"/>
    <n v="73"/>
    <n v="3"/>
    <b v="1"/>
    <s v="Active"/>
    <n v="3617"/>
    <s v="Smart TV"/>
    <s v="18-24"/>
    <s v="Morning"/>
    <s v="12"/>
    <s v="2024"/>
    <s v="17"/>
    <s v="17"/>
    <s v="17/12/2024"/>
    <d v="2025-05-16T00:00:00"/>
    <n v="150"/>
    <s v="5/"/>
    <s v="2023"/>
    <s v="8/"/>
    <s v="5"/>
    <s v="8"/>
    <x v="273"/>
  </r>
  <r>
    <x v="806"/>
    <s v="Tina"/>
    <s v="7/14/2024"/>
    <s v="11/23/2024"/>
    <n v="11.99"/>
    <n v="318"/>
    <s v="Drama"/>
    <n v="2"/>
    <n v="1"/>
    <b v="0"/>
    <n v="376"/>
    <n v="44"/>
    <x v="0"/>
    <s v="Cryptocurrency"/>
    <x v="2"/>
    <n v="42"/>
    <n v="3.9"/>
    <b v="0"/>
    <s v="Active"/>
    <n v="3078"/>
    <s v="Tablet"/>
    <s v="25-34"/>
    <s v="Morning"/>
    <s v="11"/>
    <s v="2024"/>
    <s v="23"/>
    <s v="23"/>
    <s v="23/11/2024"/>
    <d v="2025-05-16T00:00:00"/>
    <n v="174"/>
    <s v="7/"/>
    <s v="2024"/>
    <s v="14"/>
    <s v="7"/>
    <s v="14"/>
    <x v="391"/>
  </r>
  <r>
    <x v="807"/>
    <s v="Allison"/>
    <s v="6/22/2024"/>
    <s v="11/29/2024"/>
    <n v="15.99"/>
    <n v="157"/>
    <s v="Documentary"/>
    <n v="2"/>
    <n v="2"/>
    <b v="0"/>
    <n v="542"/>
    <n v="80"/>
    <x v="4"/>
    <s v="PayPal"/>
    <x v="4"/>
    <n v="53"/>
    <n v="4.2"/>
    <b v="0"/>
    <s v="Active"/>
    <n v="164"/>
    <s v="Smart TV"/>
    <s v="35-44"/>
    <s v="Evening"/>
    <s v="11"/>
    <s v="2024"/>
    <s v="29"/>
    <s v="29"/>
    <s v="29/11/2024"/>
    <d v="2025-05-16T00:00:00"/>
    <n v="168"/>
    <s v="6/"/>
    <s v="2024"/>
    <s v="22"/>
    <s v="6"/>
    <s v="22"/>
    <x v="286"/>
  </r>
  <r>
    <x v="808"/>
    <s v="Sara"/>
    <s v="1/10/2023"/>
    <s v="11/19/2024"/>
    <n v="11.99"/>
    <n v="25"/>
    <s v="Drama"/>
    <n v="3"/>
    <n v="5"/>
    <b v="1"/>
    <n v="232"/>
    <n v="196"/>
    <x v="2"/>
    <s v="Debit Card"/>
    <x v="3"/>
    <n v="48"/>
    <n v="3.2"/>
    <b v="0"/>
    <s v="Active"/>
    <n v="2805"/>
    <s v="Smart TV"/>
    <s v="18-24"/>
    <s v="Morning"/>
    <s v="11"/>
    <s v="2024"/>
    <s v="19"/>
    <s v="19"/>
    <s v="19/11/2024"/>
    <d v="2025-05-16T00:00:00"/>
    <n v="178"/>
    <s v="1/"/>
    <s v="2023"/>
    <s v="10"/>
    <s v="1"/>
    <s v="10"/>
    <x v="409"/>
  </r>
  <r>
    <x v="809"/>
    <s v="Joel"/>
    <s v="4/12/2023"/>
    <s v="12/9/2024"/>
    <n v="11.99"/>
    <n v="112"/>
    <s v="Drama"/>
    <n v="3"/>
    <n v="4"/>
    <b v="1"/>
    <n v="505"/>
    <n v="118"/>
    <x v="2"/>
    <s v="PayPal"/>
    <x v="4"/>
    <n v="81"/>
    <n v="3.9"/>
    <b v="0"/>
    <s v="Active"/>
    <n v="3848"/>
    <s v="Desktop"/>
    <s v="25-34"/>
    <s v="Afternoon"/>
    <s v="12"/>
    <s v="2024"/>
    <s v="9/"/>
    <s v="9"/>
    <s v="09/12/2024"/>
    <d v="2025-05-16T00:00:00"/>
    <n v="158"/>
    <s v="4/"/>
    <s v="2023"/>
    <s v="12"/>
    <s v="4"/>
    <s v="12"/>
    <x v="233"/>
  </r>
  <r>
    <x v="810"/>
    <s v="Diana"/>
    <s v="5/12/2023"/>
    <s v="12/14/2024"/>
    <n v="11.99"/>
    <n v="479"/>
    <s v="Action"/>
    <n v="2"/>
    <n v="5"/>
    <b v="0"/>
    <n v="394"/>
    <n v="35"/>
    <x v="4"/>
    <s v="Cryptocurrency"/>
    <x v="2"/>
    <n v="93"/>
    <n v="3.7"/>
    <b v="0"/>
    <s v="Active"/>
    <n v="836"/>
    <s v="Desktop"/>
    <s v="25-34"/>
    <s v="Late Night"/>
    <s v="12"/>
    <s v="2024"/>
    <s v="14"/>
    <s v="14"/>
    <s v="14/12/2024"/>
    <d v="2025-05-16T00:00:00"/>
    <n v="153"/>
    <s v="5/"/>
    <s v="2023"/>
    <s v="12"/>
    <s v="5"/>
    <s v="12"/>
    <x v="110"/>
  </r>
  <r>
    <x v="811"/>
    <s v="James"/>
    <s v="7/31/2023"/>
    <s v="12/18/2024"/>
    <n v="11.99"/>
    <n v="233"/>
    <s v="Romance"/>
    <n v="1"/>
    <n v="2"/>
    <b v="1"/>
    <n v="769"/>
    <n v="132"/>
    <x v="3"/>
    <s v="PayPal"/>
    <x v="0"/>
    <n v="82"/>
    <n v="4.3"/>
    <b v="1"/>
    <s v="Active"/>
    <n v="2761"/>
    <s v="Laptop"/>
    <s v="18-24"/>
    <s v="Morning"/>
    <s v="12"/>
    <s v="2024"/>
    <s v="18"/>
    <s v="18"/>
    <s v="18/12/2024"/>
    <d v="2025-05-16T00:00:00"/>
    <n v="149"/>
    <s v="7/"/>
    <s v="2023"/>
    <s v="31"/>
    <s v="7"/>
    <s v="31"/>
    <x v="63"/>
  </r>
  <r>
    <x v="812"/>
    <s v="Jeffrey"/>
    <s v="11/27/2024"/>
    <s v="12/18/2024"/>
    <n v="7.99"/>
    <n v="44"/>
    <s v="Drama"/>
    <n v="4"/>
    <n v="4"/>
    <b v="0"/>
    <n v="89"/>
    <n v="90"/>
    <x v="3"/>
    <s v="Debit Card"/>
    <x v="5"/>
    <n v="48"/>
    <n v="5"/>
    <b v="1"/>
    <s v="Active"/>
    <n v="4633"/>
    <s v="Tablet"/>
    <s v="35-44"/>
    <s v="Late Night"/>
    <s v="12"/>
    <s v="2024"/>
    <s v="18"/>
    <s v="18"/>
    <s v="18/12/2024"/>
    <d v="2025-05-16T00:00:00"/>
    <n v="149"/>
    <s v="11"/>
    <s v="2024"/>
    <s v="/2"/>
    <s v="11"/>
    <s v="2"/>
    <x v="57"/>
  </r>
  <r>
    <x v="813"/>
    <s v="Christian"/>
    <s v="12/8/2024"/>
    <s v="12/15/2024"/>
    <n v="15.99"/>
    <n v="456"/>
    <s v="Action"/>
    <n v="2"/>
    <n v="3"/>
    <b v="1"/>
    <n v="240"/>
    <n v="83"/>
    <x v="1"/>
    <s v="Credit Card"/>
    <x v="0"/>
    <n v="76"/>
    <n v="4"/>
    <b v="0"/>
    <s v="Active"/>
    <n v="4260"/>
    <s v="Smart TV"/>
    <s v="18-24"/>
    <s v="Late Night"/>
    <s v="12"/>
    <s v="2024"/>
    <s v="15"/>
    <s v="15"/>
    <s v="15/12/2024"/>
    <d v="2025-05-16T00:00:00"/>
    <n v="152"/>
    <s v="12"/>
    <s v="2024"/>
    <s v="/8"/>
    <s v="12"/>
    <s v="8"/>
    <x v="166"/>
  </r>
  <r>
    <x v="814"/>
    <s v="Hunter"/>
    <s v="9/12/2023"/>
    <s v="12/6/2024"/>
    <n v="7.99"/>
    <n v="486"/>
    <s v="Drama"/>
    <n v="3"/>
    <n v="2"/>
    <b v="0"/>
    <n v="181"/>
    <n v="15"/>
    <x v="5"/>
    <s v="Credit Card"/>
    <x v="1"/>
    <n v="0"/>
    <n v="4.2"/>
    <b v="0"/>
    <s v="Active"/>
    <n v="447"/>
    <s v="Tablet"/>
    <s v="18-24"/>
    <s v="Morning"/>
    <s v="12"/>
    <s v="2024"/>
    <s v="6/"/>
    <s v="6"/>
    <s v="06/12/2024"/>
    <d v="2025-05-16T00:00:00"/>
    <n v="161"/>
    <s v="9/"/>
    <s v="2023"/>
    <s v="12"/>
    <s v="9"/>
    <s v="12"/>
    <x v="410"/>
  </r>
  <r>
    <x v="815"/>
    <s v="Shane"/>
    <s v="11/11/2024"/>
    <s v="12/1/2024"/>
    <n v="11.99"/>
    <n v="308"/>
    <s v="Action"/>
    <n v="4"/>
    <n v="3"/>
    <b v="1"/>
    <n v="284"/>
    <n v="81"/>
    <x v="4"/>
    <s v="Credit Card"/>
    <x v="3"/>
    <n v="92"/>
    <n v="3.7"/>
    <b v="1"/>
    <s v="Active"/>
    <n v="1298"/>
    <s v="Tablet"/>
    <s v="18-24"/>
    <s v="Afternoon"/>
    <s v="12"/>
    <s v="2024"/>
    <s v="1/"/>
    <s v="1"/>
    <s v="01/12/2024"/>
    <d v="2025-05-16T00:00:00"/>
    <n v="166"/>
    <s v="11"/>
    <s v="2024"/>
    <s v="/1"/>
    <s v="11"/>
    <s v="1"/>
    <x v="99"/>
  </r>
  <r>
    <x v="816"/>
    <s v="Brittany"/>
    <s v="6/28/2024"/>
    <s v="12/2/2024"/>
    <n v="7.99"/>
    <n v="161"/>
    <s v="Romance"/>
    <n v="3"/>
    <n v="5"/>
    <b v="0"/>
    <n v="698"/>
    <n v="77"/>
    <x v="1"/>
    <s v="PayPal"/>
    <x v="3"/>
    <n v="32"/>
    <n v="3.7"/>
    <b v="0"/>
    <s v="Active"/>
    <n v="3445"/>
    <s v="Laptop"/>
    <s v="45-54"/>
    <s v="Afternoon"/>
    <s v="12"/>
    <s v="2024"/>
    <s v="2/"/>
    <s v="2"/>
    <s v="02/12/2024"/>
    <d v="2025-05-16T00:00:00"/>
    <n v="165"/>
    <s v="6/"/>
    <s v="2024"/>
    <s v="28"/>
    <s v="6"/>
    <s v="28"/>
    <x v="411"/>
  </r>
  <r>
    <x v="817"/>
    <s v="Erica"/>
    <s v="7/7/2023"/>
    <s v="12/14/2024"/>
    <n v="15.99"/>
    <n v="316"/>
    <s v="Comedy"/>
    <n v="3"/>
    <n v="1"/>
    <b v="0"/>
    <n v="734"/>
    <n v="21"/>
    <x v="1"/>
    <s v="Credit Card"/>
    <x v="0"/>
    <n v="65"/>
    <n v="4.5999999999999996"/>
    <b v="0"/>
    <s v="Active"/>
    <n v="3039"/>
    <s v="Smart TV"/>
    <s v="55+"/>
    <s v="Late Night"/>
    <s v="12"/>
    <s v="2024"/>
    <s v="14"/>
    <s v="14"/>
    <s v="14/12/2024"/>
    <d v="2025-05-16T00:00:00"/>
    <n v="153"/>
    <s v="7/"/>
    <s v="2023"/>
    <s v="7/"/>
    <s v="7"/>
    <s v="7"/>
    <x v="339"/>
  </r>
  <r>
    <x v="818"/>
    <s v="Justin"/>
    <s v="1/27/2024"/>
    <s v="11/26/2024"/>
    <n v="11.99"/>
    <n v="133"/>
    <s v="Drama"/>
    <n v="5"/>
    <n v="4"/>
    <b v="0"/>
    <n v="951"/>
    <n v="86"/>
    <x v="2"/>
    <s v="PayPal"/>
    <x v="1"/>
    <n v="88"/>
    <n v="4.4000000000000004"/>
    <b v="0"/>
    <s v="Active"/>
    <n v="3815"/>
    <s v="Smart TV"/>
    <s v="45-54"/>
    <s v="Evening"/>
    <s v="11"/>
    <s v="2024"/>
    <s v="26"/>
    <s v="26"/>
    <s v="26/11/2024"/>
    <d v="2025-05-16T00:00:00"/>
    <n v="171"/>
    <s v="1/"/>
    <s v="2024"/>
    <s v="27"/>
    <s v="1"/>
    <s v="27"/>
    <x v="412"/>
  </r>
  <r>
    <x v="819"/>
    <s v="Sarah"/>
    <s v="5/28/2024"/>
    <s v="11/30/2024"/>
    <n v="15.99"/>
    <n v="270"/>
    <s v="Comedy"/>
    <n v="3"/>
    <n v="6"/>
    <b v="0"/>
    <n v="271"/>
    <n v="5"/>
    <x v="2"/>
    <s v="Credit Card"/>
    <x v="3"/>
    <n v="41"/>
    <n v="3.5"/>
    <b v="0"/>
    <s v="Active"/>
    <n v="1135"/>
    <s v="Laptop"/>
    <s v="18-24"/>
    <s v="Late Night"/>
    <s v="11"/>
    <s v="2024"/>
    <s v="30"/>
    <s v="30"/>
    <s v="30/11/2024"/>
    <d v="2025-05-16T00:00:00"/>
    <n v="167"/>
    <s v="5/"/>
    <s v="2024"/>
    <s v="28"/>
    <s v="5"/>
    <s v="28"/>
    <x v="413"/>
  </r>
  <r>
    <x v="820"/>
    <s v="Lindsay"/>
    <s v="7/21/2023"/>
    <s v="11/22/2024"/>
    <n v="11.99"/>
    <n v="85"/>
    <s v="Horror"/>
    <n v="3"/>
    <n v="1"/>
    <b v="1"/>
    <n v="851"/>
    <n v="48"/>
    <x v="0"/>
    <s v="Cryptocurrency"/>
    <x v="5"/>
    <n v="45"/>
    <n v="4.5999999999999996"/>
    <b v="0"/>
    <s v="Active"/>
    <n v="2706"/>
    <s v="Tablet"/>
    <s v="35-44"/>
    <s v="Evening"/>
    <s v="11"/>
    <s v="2024"/>
    <s v="22"/>
    <s v="22"/>
    <s v="22/11/2024"/>
    <d v="2025-05-16T00:00:00"/>
    <n v="175"/>
    <s v="7/"/>
    <s v="2023"/>
    <s v="21"/>
    <s v="7"/>
    <s v="21"/>
    <x v="207"/>
  </r>
  <r>
    <x v="821"/>
    <s v="Rachel"/>
    <s v="4/28/2023"/>
    <s v="11/29/2024"/>
    <n v="11.99"/>
    <n v="65"/>
    <s v="Drama"/>
    <n v="2"/>
    <n v="3"/>
    <b v="1"/>
    <n v="302"/>
    <n v="6"/>
    <x v="2"/>
    <s v="PayPal"/>
    <x v="0"/>
    <n v="81"/>
    <n v="3.5"/>
    <b v="1"/>
    <s v="Active"/>
    <n v="3828"/>
    <s v="Tablet"/>
    <s v="18-24"/>
    <s v="Evening"/>
    <s v="11"/>
    <s v="2024"/>
    <s v="29"/>
    <s v="29"/>
    <s v="29/11/2024"/>
    <d v="2025-05-16T00:00:00"/>
    <n v="168"/>
    <s v="4/"/>
    <s v="2023"/>
    <s v="28"/>
    <s v="4"/>
    <s v="28"/>
    <x v="414"/>
  </r>
  <r>
    <x v="822"/>
    <s v="David"/>
    <s v="12/9/2024"/>
    <s v="12/13/2024"/>
    <n v="7.99"/>
    <n v="393"/>
    <s v="Drama"/>
    <n v="3"/>
    <n v="3"/>
    <b v="0"/>
    <n v="829"/>
    <n v="117"/>
    <x v="0"/>
    <s v="Credit Card"/>
    <x v="0"/>
    <n v="65"/>
    <n v="4.9000000000000004"/>
    <b v="1"/>
    <s v="Active"/>
    <n v="4409"/>
    <s v="Smart TV"/>
    <s v="35-44"/>
    <s v="Afternoon"/>
    <s v="12"/>
    <s v="2024"/>
    <s v="13"/>
    <s v="13"/>
    <s v="13/12/2024"/>
    <d v="2025-05-16T00:00:00"/>
    <n v="154"/>
    <s v="12"/>
    <s v="2024"/>
    <s v="/9"/>
    <s v="12"/>
    <s v="9"/>
    <x v="365"/>
  </r>
  <r>
    <x v="823"/>
    <s v="Breanna"/>
    <s v="2/16/2023"/>
    <s v="12/12/2024"/>
    <n v="11.99"/>
    <n v="181"/>
    <s v="Action"/>
    <n v="5"/>
    <n v="5"/>
    <b v="0"/>
    <n v="860"/>
    <n v="148"/>
    <x v="0"/>
    <s v="Debit Card"/>
    <x v="2"/>
    <n v="3"/>
    <n v="4.3"/>
    <b v="1"/>
    <s v="Active"/>
    <n v="433"/>
    <s v="Tablet"/>
    <s v="18-24"/>
    <s v="Afternoon"/>
    <s v="12"/>
    <s v="2024"/>
    <s v="12"/>
    <s v="12"/>
    <s v="12/12/2024"/>
    <d v="2025-05-16T00:00:00"/>
    <n v="155"/>
    <s v="2/"/>
    <s v="2023"/>
    <s v="16"/>
    <s v="2"/>
    <s v="16"/>
    <x v="396"/>
  </r>
  <r>
    <x v="824"/>
    <s v="James"/>
    <s v="12/3/2023"/>
    <s v="12/9/2024"/>
    <n v="11.99"/>
    <n v="416"/>
    <s v="Sci-Fi"/>
    <n v="5"/>
    <n v="4"/>
    <b v="1"/>
    <n v="964"/>
    <n v="187"/>
    <x v="0"/>
    <s v="Cryptocurrency"/>
    <x v="5"/>
    <n v="6"/>
    <n v="3.2"/>
    <b v="0"/>
    <s v="Active"/>
    <n v="2554"/>
    <s v="Smart TV"/>
    <s v="35-44"/>
    <s v="Late Night"/>
    <s v="12"/>
    <s v="2024"/>
    <s v="9/"/>
    <s v="9"/>
    <s v="09/12/2024"/>
    <d v="2025-05-16T00:00:00"/>
    <n v="158"/>
    <s v="12"/>
    <s v="2023"/>
    <s v="/3"/>
    <s v="12"/>
    <s v="3"/>
    <x v="69"/>
  </r>
  <r>
    <x v="825"/>
    <s v="Hector"/>
    <s v="5/17/2024"/>
    <s v="11/29/2024"/>
    <n v="15.99"/>
    <n v="243"/>
    <s v="Sci-Fi"/>
    <n v="3"/>
    <n v="2"/>
    <b v="0"/>
    <n v="40"/>
    <n v="52"/>
    <x v="1"/>
    <s v="Cryptocurrency"/>
    <x v="4"/>
    <n v="4"/>
    <n v="4"/>
    <b v="1"/>
    <s v="Active"/>
    <n v="1348"/>
    <s v="Desktop"/>
    <s v="25-34"/>
    <s v="Morning"/>
    <s v="11"/>
    <s v="2024"/>
    <s v="29"/>
    <s v="29"/>
    <s v="29/11/2024"/>
    <d v="2025-05-16T00:00:00"/>
    <n v="168"/>
    <s v="5/"/>
    <s v="2024"/>
    <s v="17"/>
    <s v="5"/>
    <s v="17"/>
    <x v="216"/>
  </r>
  <r>
    <x v="826"/>
    <s v="Jennifer"/>
    <s v="12/11/2024"/>
    <s v="12/8/2024"/>
    <n v="11.99"/>
    <n v="381"/>
    <s v="Romance"/>
    <n v="2"/>
    <n v="3"/>
    <b v="1"/>
    <n v="568"/>
    <n v="62"/>
    <x v="5"/>
    <s v="Debit Card"/>
    <x v="2"/>
    <n v="50"/>
    <n v="4.8"/>
    <b v="0"/>
    <s v="Active"/>
    <n v="1375"/>
    <s v="Laptop"/>
    <s v="25-34"/>
    <s v="Late Night"/>
    <s v="12"/>
    <s v="2024"/>
    <s v="8/"/>
    <s v="8"/>
    <s v="08/12/2024"/>
    <d v="2025-05-16T00:00:00"/>
    <n v="159"/>
    <s v="12"/>
    <s v="2024"/>
    <s v="/1"/>
    <s v="12"/>
    <s v="1"/>
    <x v="95"/>
  </r>
  <r>
    <x v="827"/>
    <s v="James"/>
    <s v="10/4/2023"/>
    <s v="12/11/2024"/>
    <n v="11.99"/>
    <n v="71"/>
    <s v="Comedy"/>
    <n v="5"/>
    <n v="4"/>
    <b v="1"/>
    <n v="666"/>
    <n v="100"/>
    <x v="4"/>
    <s v="Credit Card"/>
    <x v="2"/>
    <n v="97"/>
    <n v="3.1"/>
    <b v="0"/>
    <s v="Active"/>
    <n v="3630"/>
    <s v="Desktop"/>
    <s v="45-54"/>
    <s v="Late Night"/>
    <s v="12"/>
    <s v="2024"/>
    <s v="11"/>
    <s v="11"/>
    <s v="11/12/2024"/>
    <d v="2025-05-16T00:00:00"/>
    <n v="156"/>
    <s v="10"/>
    <s v="2023"/>
    <s v="/4"/>
    <s v="10"/>
    <s v="4"/>
    <x v="402"/>
  </r>
  <r>
    <x v="828"/>
    <s v="Dale"/>
    <s v="8/14/2024"/>
    <s v="12/7/2024"/>
    <n v="11.99"/>
    <n v="219"/>
    <s v="Horror"/>
    <n v="4"/>
    <n v="1"/>
    <b v="1"/>
    <n v="318"/>
    <n v="37"/>
    <x v="6"/>
    <s v="Cryptocurrency"/>
    <x v="3"/>
    <n v="69"/>
    <n v="3.9"/>
    <b v="1"/>
    <s v="Active"/>
    <n v="1457"/>
    <s v="Laptop"/>
    <s v="45-54"/>
    <s v="Late Night"/>
    <s v="12"/>
    <s v="2024"/>
    <s v="7/"/>
    <s v="7"/>
    <s v="07/12/2024"/>
    <d v="2025-05-16T00:00:00"/>
    <n v="160"/>
    <s v="8/"/>
    <s v="2024"/>
    <s v="14"/>
    <s v="8"/>
    <s v="14"/>
    <x v="415"/>
  </r>
  <r>
    <x v="829"/>
    <s v="Lisa"/>
    <s v="11/7/2023"/>
    <s v="12/15/2024"/>
    <n v="15.99"/>
    <n v="335"/>
    <s v="Action"/>
    <n v="2"/>
    <n v="4"/>
    <b v="0"/>
    <n v="609"/>
    <n v="181"/>
    <x v="1"/>
    <s v="PayPal"/>
    <x v="0"/>
    <n v="81"/>
    <n v="4.7"/>
    <b v="1"/>
    <s v="Active"/>
    <n v="3332"/>
    <s v="Laptop"/>
    <s v="18-24"/>
    <s v="Late Night"/>
    <s v="12"/>
    <s v="2024"/>
    <s v="15"/>
    <s v="15"/>
    <s v="15/12/2024"/>
    <d v="2025-05-16T00:00:00"/>
    <n v="152"/>
    <s v="11"/>
    <s v="2023"/>
    <s v="/7"/>
    <s v="11"/>
    <s v="7"/>
    <x v="255"/>
  </r>
  <r>
    <x v="830"/>
    <s v="Anthony"/>
    <s v="6/8/2023"/>
    <s v="12/18/2024"/>
    <n v="7.99"/>
    <n v="435"/>
    <s v="Comedy"/>
    <n v="2"/>
    <n v="1"/>
    <b v="0"/>
    <n v="163"/>
    <n v="69"/>
    <x v="3"/>
    <s v="PayPal"/>
    <x v="1"/>
    <n v="24"/>
    <n v="4.8"/>
    <b v="1"/>
    <s v="Active"/>
    <n v="3815"/>
    <s v="Laptop"/>
    <s v="35-44"/>
    <s v="Afternoon"/>
    <s v="12"/>
    <s v="2024"/>
    <s v="18"/>
    <s v="18"/>
    <s v="18/12/2024"/>
    <d v="2025-05-16T00:00:00"/>
    <n v="149"/>
    <s v="6/"/>
    <s v="2023"/>
    <s v="8/"/>
    <s v="6"/>
    <s v="8"/>
    <x v="146"/>
  </r>
  <r>
    <x v="831"/>
    <s v="Christine"/>
    <s v="5/10/2024"/>
    <s v="12/9/2024"/>
    <n v="15.99"/>
    <n v="423"/>
    <s v="Drama"/>
    <n v="4"/>
    <n v="3"/>
    <b v="0"/>
    <n v="648"/>
    <n v="46"/>
    <x v="0"/>
    <s v="Debit Card"/>
    <x v="3"/>
    <n v="0"/>
    <n v="4.5"/>
    <b v="0"/>
    <s v="Active"/>
    <n v="3859"/>
    <s v="Smartphone"/>
    <s v="55+"/>
    <s v="Late Night"/>
    <s v="12"/>
    <s v="2024"/>
    <s v="9/"/>
    <s v="9"/>
    <s v="09/12/2024"/>
    <d v="2025-05-16T00:00:00"/>
    <n v="158"/>
    <s v="5/"/>
    <s v="2024"/>
    <s v="10"/>
    <s v="5"/>
    <s v="10"/>
    <x v="199"/>
  </r>
  <r>
    <x v="832"/>
    <s v="Stephen"/>
    <s v="5/28/2023"/>
    <s v="12/5/2024"/>
    <n v="7.99"/>
    <n v="304"/>
    <s v="Romance"/>
    <n v="1"/>
    <n v="3"/>
    <b v="0"/>
    <n v="975"/>
    <n v="10"/>
    <x v="1"/>
    <s v="PayPal"/>
    <x v="4"/>
    <n v="48"/>
    <n v="3.2"/>
    <b v="0"/>
    <s v="Active"/>
    <n v="3923"/>
    <s v="Smart TV"/>
    <s v="25-34"/>
    <s v="Late Night"/>
    <s v="12"/>
    <s v="2024"/>
    <s v="5/"/>
    <s v="5"/>
    <s v="05/12/2024"/>
    <d v="2025-05-16T00:00:00"/>
    <n v="162"/>
    <s v="5/"/>
    <s v="2023"/>
    <s v="28"/>
    <s v="5"/>
    <s v="28"/>
    <x v="387"/>
  </r>
  <r>
    <x v="833"/>
    <s v="Marvin"/>
    <s v="2/24/2024"/>
    <s v="12/17/2024"/>
    <n v="11.99"/>
    <n v="455"/>
    <s v="Drama"/>
    <n v="3"/>
    <n v="6"/>
    <b v="1"/>
    <n v="15"/>
    <n v="36"/>
    <x v="5"/>
    <s v="Debit Card"/>
    <x v="4"/>
    <n v="37"/>
    <n v="4.2"/>
    <b v="0"/>
    <s v="Active"/>
    <n v="4486"/>
    <s v="Tablet"/>
    <s v="18-24"/>
    <s v="Afternoon"/>
    <s v="12"/>
    <s v="2024"/>
    <s v="17"/>
    <s v="17"/>
    <s v="17/12/2024"/>
    <d v="2025-05-16T00:00:00"/>
    <n v="150"/>
    <s v="2/"/>
    <s v="2024"/>
    <s v="24"/>
    <s v="2"/>
    <s v="24"/>
    <x v="292"/>
  </r>
  <r>
    <x v="834"/>
    <s v="Jasmine"/>
    <s v="4/29/2023"/>
    <s v="11/30/2024"/>
    <n v="11.99"/>
    <n v="449"/>
    <s v="Documentary"/>
    <n v="1"/>
    <n v="2"/>
    <b v="1"/>
    <n v="268"/>
    <n v="11"/>
    <x v="1"/>
    <s v="Debit Card"/>
    <x v="4"/>
    <n v="62"/>
    <n v="5"/>
    <b v="0"/>
    <s v="Active"/>
    <n v="993"/>
    <s v="Desktop"/>
    <s v="25-34"/>
    <s v="Evening"/>
    <s v="11"/>
    <s v="2024"/>
    <s v="30"/>
    <s v="30"/>
    <s v="30/11/2024"/>
    <d v="2025-05-16T00:00:00"/>
    <n v="167"/>
    <s v="4/"/>
    <s v="2023"/>
    <s v="29"/>
    <s v="4"/>
    <s v="29"/>
    <x v="416"/>
  </r>
  <r>
    <x v="835"/>
    <s v="Shannon"/>
    <s v="11/9/2023"/>
    <s v="11/23/2024"/>
    <n v="15.99"/>
    <n v="39"/>
    <s v="Drama"/>
    <n v="3"/>
    <n v="1"/>
    <b v="1"/>
    <n v="791"/>
    <n v="3"/>
    <x v="5"/>
    <s v="Credit Card"/>
    <x v="3"/>
    <n v="33"/>
    <n v="3.1"/>
    <b v="1"/>
    <s v="Active"/>
    <n v="631"/>
    <s v="Smart TV"/>
    <s v="25-34"/>
    <s v="Morning"/>
    <s v="11"/>
    <s v="2024"/>
    <s v="23"/>
    <s v="23"/>
    <s v="23/11/2024"/>
    <d v="2025-05-16T00:00:00"/>
    <n v="174"/>
    <s v="11"/>
    <s v="2023"/>
    <s v="/9"/>
    <s v="11"/>
    <s v="9"/>
    <x v="275"/>
  </r>
  <r>
    <x v="836"/>
    <s v="Kenneth"/>
    <s v="10/25/2024"/>
    <s v="11/19/2024"/>
    <n v="15.99"/>
    <n v="139"/>
    <s v="Comedy"/>
    <n v="2"/>
    <n v="1"/>
    <b v="0"/>
    <n v="257"/>
    <n v="173"/>
    <x v="4"/>
    <s v="Debit Card"/>
    <x v="4"/>
    <n v="16"/>
    <n v="3.7"/>
    <b v="1"/>
    <s v="Active"/>
    <n v="214"/>
    <s v="Smart TV"/>
    <s v="25-34"/>
    <s v="Late Night"/>
    <s v="11"/>
    <s v="2024"/>
    <s v="19"/>
    <s v="19"/>
    <s v="19/11/2024"/>
    <d v="2025-05-16T00:00:00"/>
    <n v="178"/>
    <s v="10"/>
    <s v="2024"/>
    <s v="/2"/>
    <s v="10"/>
    <s v="2"/>
    <x v="71"/>
  </r>
  <r>
    <x v="837"/>
    <s v="Michelle"/>
    <s v="11/19/2023"/>
    <s v="12/18/2024"/>
    <n v="7.99"/>
    <n v="345"/>
    <s v="Sci-Fi"/>
    <n v="1"/>
    <n v="4"/>
    <b v="0"/>
    <n v="767"/>
    <n v="66"/>
    <x v="1"/>
    <s v="Debit Card"/>
    <x v="2"/>
    <n v="70"/>
    <n v="3.8"/>
    <b v="0"/>
    <s v="Active"/>
    <n v="2327"/>
    <s v="Desktop"/>
    <s v="18-24"/>
    <s v="Late Night"/>
    <s v="12"/>
    <s v="2024"/>
    <s v="18"/>
    <s v="18"/>
    <s v="18/12/2024"/>
    <d v="2025-05-16T00:00:00"/>
    <n v="149"/>
    <s v="11"/>
    <s v="2023"/>
    <s v="/1"/>
    <s v="11"/>
    <s v="1"/>
    <x v="22"/>
  </r>
  <r>
    <x v="838"/>
    <s v="Ethan"/>
    <s v="9/15/2023"/>
    <s v="12/6/2024"/>
    <n v="11.99"/>
    <n v="500"/>
    <s v="Documentary"/>
    <n v="3"/>
    <n v="5"/>
    <b v="1"/>
    <n v="362"/>
    <n v="38"/>
    <x v="6"/>
    <s v="Debit Card"/>
    <x v="0"/>
    <n v="100"/>
    <n v="4"/>
    <b v="0"/>
    <s v="Active"/>
    <n v="3679"/>
    <s v="Smart TV"/>
    <s v="55+"/>
    <s v="Evening"/>
    <s v="12"/>
    <s v="2024"/>
    <s v="6/"/>
    <s v="6"/>
    <s v="06/12/2024"/>
    <d v="2025-05-16T00:00:00"/>
    <n v="161"/>
    <s v="9/"/>
    <s v="2023"/>
    <s v="15"/>
    <s v="9"/>
    <s v="15"/>
    <x v="35"/>
  </r>
  <r>
    <x v="839"/>
    <s v="Charles"/>
    <s v="3/7/2024"/>
    <s v="11/28/2024"/>
    <n v="11.99"/>
    <n v="365"/>
    <s v="Comedy"/>
    <n v="5"/>
    <n v="5"/>
    <b v="1"/>
    <n v="779"/>
    <n v="113"/>
    <x v="2"/>
    <s v="PayPal"/>
    <x v="1"/>
    <n v="65"/>
    <n v="4.2"/>
    <b v="0"/>
    <s v="Active"/>
    <n v="2238"/>
    <s v="Smartphone"/>
    <s v="55+"/>
    <s v="Afternoon"/>
    <s v="11"/>
    <s v="2024"/>
    <s v="28"/>
    <s v="28"/>
    <s v="28/11/2024"/>
    <d v="2025-05-16T00:00:00"/>
    <n v="169"/>
    <s v="3/"/>
    <s v="2024"/>
    <s v="7/"/>
    <s v="3"/>
    <s v="7"/>
    <x v="417"/>
  </r>
  <r>
    <x v="840"/>
    <s v="Stephanie"/>
    <s v="10/16/2024"/>
    <s v="12/8/2024"/>
    <n v="7.99"/>
    <n v="479"/>
    <s v="Romance"/>
    <n v="4"/>
    <n v="5"/>
    <b v="0"/>
    <n v="159"/>
    <n v="136"/>
    <x v="1"/>
    <s v="Cryptocurrency"/>
    <x v="1"/>
    <n v="7"/>
    <n v="4.2"/>
    <b v="1"/>
    <s v="Active"/>
    <n v="3655"/>
    <s v="Smart TV"/>
    <s v="18-24"/>
    <s v="Evening"/>
    <s v="12"/>
    <s v="2024"/>
    <s v="8/"/>
    <s v="8"/>
    <s v="08/12/2024"/>
    <d v="2025-05-16T00:00:00"/>
    <n v="159"/>
    <s v="10"/>
    <s v="2024"/>
    <s v="/1"/>
    <s v="10"/>
    <s v="1"/>
    <x v="36"/>
  </r>
  <r>
    <x v="841"/>
    <s v="Robert"/>
    <s v="9/24/2023"/>
    <s v="12/7/2024"/>
    <n v="7.99"/>
    <n v="63"/>
    <s v="Horror"/>
    <n v="4"/>
    <n v="2"/>
    <b v="1"/>
    <n v="104"/>
    <n v="72"/>
    <x v="6"/>
    <s v="Cryptocurrency"/>
    <x v="2"/>
    <n v="17"/>
    <n v="4.9000000000000004"/>
    <b v="1"/>
    <s v="Active"/>
    <n v="1587"/>
    <s v="Laptop"/>
    <s v="18-24"/>
    <s v="Afternoon"/>
    <s v="12"/>
    <s v="2024"/>
    <s v="7/"/>
    <s v="7"/>
    <s v="07/12/2024"/>
    <d v="2025-05-16T00:00:00"/>
    <n v="160"/>
    <s v="9/"/>
    <s v="2023"/>
    <s v="24"/>
    <s v="9"/>
    <s v="24"/>
    <x v="136"/>
  </r>
  <r>
    <x v="842"/>
    <s v="Larry"/>
    <s v="4/5/2023"/>
    <s v="12/11/2024"/>
    <n v="11.99"/>
    <n v="104"/>
    <s v="Documentary"/>
    <n v="2"/>
    <n v="6"/>
    <b v="0"/>
    <n v="570"/>
    <n v="29"/>
    <x v="2"/>
    <s v="PayPal"/>
    <x v="1"/>
    <n v="56"/>
    <n v="3.9"/>
    <b v="1"/>
    <s v="Active"/>
    <n v="4501"/>
    <s v="Desktop"/>
    <s v="35-44"/>
    <s v="Late Night"/>
    <s v="12"/>
    <s v="2024"/>
    <s v="11"/>
    <s v="11"/>
    <s v="11/12/2024"/>
    <d v="2025-05-16T00:00:00"/>
    <n v="156"/>
    <s v="4/"/>
    <s v="2023"/>
    <s v="5/"/>
    <s v="4"/>
    <s v="5"/>
    <x v="343"/>
  </r>
  <r>
    <x v="843"/>
    <s v="Andrew"/>
    <s v="12/15/2023"/>
    <s v="11/25/2024"/>
    <n v="15.99"/>
    <n v="380"/>
    <s v="Horror"/>
    <n v="5"/>
    <n v="5"/>
    <b v="1"/>
    <n v="112"/>
    <n v="149"/>
    <x v="4"/>
    <s v="Cryptocurrency"/>
    <x v="2"/>
    <n v="74"/>
    <n v="3.4"/>
    <b v="1"/>
    <s v="Active"/>
    <n v="1910"/>
    <s v="Tablet"/>
    <s v="45-54"/>
    <s v="Morning"/>
    <s v="11"/>
    <s v="2024"/>
    <s v="25"/>
    <s v="25"/>
    <s v="25/11/2024"/>
    <d v="2025-05-16T00:00:00"/>
    <n v="172"/>
    <s v="12"/>
    <s v="2023"/>
    <s v="/1"/>
    <s v="12"/>
    <s v="1"/>
    <x v="54"/>
  </r>
  <r>
    <x v="844"/>
    <s v="Michele"/>
    <s v="2/12/2024"/>
    <s v="12/13/2024"/>
    <n v="7.99"/>
    <n v="500"/>
    <s v="Drama"/>
    <n v="5"/>
    <n v="4"/>
    <b v="1"/>
    <n v="568"/>
    <n v="151"/>
    <x v="5"/>
    <s v="Cryptocurrency"/>
    <x v="5"/>
    <n v="11"/>
    <n v="3.6"/>
    <b v="0"/>
    <s v="Active"/>
    <n v="2731"/>
    <s v="Smartphone"/>
    <s v="45-54"/>
    <s v="Late Night"/>
    <s v="12"/>
    <s v="2024"/>
    <s v="13"/>
    <s v="13"/>
    <s v="13/12/2024"/>
    <d v="2025-05-16T00:00:00"/>
    <n v="154"/>
    <s v="2/"/>
    <s v="2024"/>
    <s v="12"/>
    <s v="2"/>
    <s v="12"/>
    <x v="350"/>
  </r>
  <r>
    <x v="845"/>
    <s v="Victor"/>
    <s v="1/30/2023"/>
    <s v="12/15/2024"/>
    <n v="15.99"/>
    <n v="247"/>
    <s v="Romance"/>
    <n v="2"/>
    <n v="2"/>
    <b v="0"/>
    <n v="943"/>
    <n v="42"/>
    <x v="2"/>
    <s v="PayPal"/>
    <x v="3"/>
    <n v="85"/>
    <n v="3.5"/>
    <b v="1"/>
    <s v="Active"/>
    <n v="4517"/>
    <s v="Smartphone"/>
    <s v="35-44"/>
    <s v="Evening"/>
    <s v="12"/>
    <s v="2024"/>
    <s v="15"/>
    <s v="15"/>
    <s v="15/12/2024"/>
    <d v="2025-05-16T00:00:00"/>
    <n v="152"/>
    <s v="1/"/>
    <s v="2023"/>
    <s v="30"/>
    <s v="1"/>
    <s v="30"/>
    <x v="418"/>
  </r>
  <r>
    <x v="846"/>
    <s v="Craig"/>
    <s v="2/19/2023"/>
    <s v="12/5/2024"/>
    <n v="11.99"/>
    <n v="486"/>
    <s v="Sci-Fi"/>
    <n v="2"/>
    <n v="6"/>
    <b v="0"/>
    <n v="887"/>
    <n v="128"/>
    <x v="0"/>
    <s v="Credit Card"/>
    <x v="1"/>
    <n v="59"/>
    <n v="4.4000000000000004"/>
    <b v="0"/>
    <s v="Active"/>
    <n v="1238"/>
    <s v="Laptop"/>
    <s v="35-44"/>
    <s v="Morning"/>
    <s v="12"/>
    <s v="2024"/>
    <s v="5/"/>
    <s v="5"/>
    <s v="05/12/2024"/>
    <d v="2025-05-16T00:00:00"/>
    <n v="162"/>
    <s v="2/"/>
    <s v="2023"/>
    <s v="19"/>
    <s v="2"/>
    <s v="19"/>
    <x v="62"/>
  </r>
  <r>
    <x v="847"/>
    <s v="William"/>
    <s v="3/10/2024"/>
    <s v="11/19/2024"/>
    <n v="7.99"/>
    <n v="220"/>
    <s v="Action"/>
    <n v="2"/>
    <n v="1"/>
    <b v="0"/>
    <n v="998"/>
    <n v="187"/>
    <x v="3"/>
    <s v="Debit Card"/>
    <x v="4"/>
    <n v="17"/>
    <n v="4.4000000000000004"/>
    <b v="0"/>
    <s v="Active"/>
    <n v="1786"/>
    <s v="Smart TV"/>
    <s v="55+"/>
    <s v="Morning"/>
    <s v="11"/>
    <s v="2024"/>
    <s v="19"/>
    <s v="19"/>
    <s v="19/11/2024"/>
    <d v="2025-05-16T00:00:00"/>
    <n v="178"/>
    <s v="3/"/>
    <s v="2024"/>
    <s v="10"/>
    <s v="3"/>
    <s v="10"/>
    <x v="419"/>
  </r>
  <r>
    <x v="848"/>
    <s v="Stephanie"/>
    <s v="9/21/2023"/>
    <s v="11/25/2024"/>
    <n v="15.99"/>
    <n v="21"/>
    <s v="Drama"/>
    <n v="5"/>
    <n v="1"/>
    <b v="1"/>
    <n v="484"/>
    <n v="112"/>
    <x v="3"/>
    <s v="Credit Card"/>
    <x v="0"/>
    <n v="88"/>
    <n v="3.5"/>
    <b v="1"/>
    <s v="Active"/>
    <n v="1683"/>
    <s v="Tablet"/>
    <s v="55+"/>
    <s v="Morning"/>
    <s v="11"/>
    <s v="2024"/>
    <s v="25"/>
    <s v="25"/>
    <s v="25/11/2024"/>
    <d v="2025-05-16T00:00:00"/>
    <n v="172"/>
    <s v="9/"/>
    <s v="2023"/>
    <s v="21"/>
    <s v="9"/>
    <s v="21"/>
    <x v="392"/>
  </r>
  <r>
    <x v="849"/>
    <s v="John"/>
    <s v="8/25/2024"/>
    <s v="11/25/2024"/>
    <n v="11.99"/>
    <n v="417"/>
    <s v="Action"/>
    <n v="2"/>
    <n v="5"/>
    <b v="1"/>
    <n v="458"/>
    <n v="145"/>
    <x v="5"/>
    <s v="Debit Card"/>
    <x v="3"/>
    <n v="91"/>
    <n v="3.3"/>
    <b v="1"/>
    <s v="Active"/>
    <n v="996"/>
    <s v="Laptop"/>
    <s v="25-34"/>
    <s v="Evening"/>
    <s v="11"/>
    <s v="2024"/>
    <s v="25"/>
    <s v="25"/>
    <s v="25/11/2024"/>
    <d v="2025-05-16T00:00:00"/>
    <n v="172"/>
    <s v="8/"/>
    <s v="2024"/>
    <s v="25"/>
    <s v="8"/>
    <s v="25"/>
    <x v="6"/>
  </r>
  <r>
    <x v="850"/>
    <s v="Desiree"/>
    <s v="6/24/2024"/>
    <s v="11/20/2024"/>
    <n v="11.99"/>
    <n v="191"/>
    <s v="Comedy"/>
    <n v="1"/>
    <n v="4"/>
    <b v="0"/>
    <n v="925"/>
    <n v="124"/>
    <x v="5"/>
    <s v="Cryptocurrency"/>
    <x v="0"/>
    <n v="37"/>
    <n v="4.0999999999999996"/>
    <b v="0"/>
    <s v="Active"/>
    <n v="608"/>
    <s v="Smartphone"/>
    <s v="18-24"/>
    <s v="Evening"/>
    <s v="11"/>
    <s v="2024"/>
    <s v="20"/>
    <s v="20"/>
    <s v="20/11/2024"/>
    <d v="2025-05-16T00:00:00"/>
    <n v="177"/>
    <s v="6/"/>
    <s v="2024"/>
    <s v="24"/>
    <s v="6"/>
    <s v="24"/>
    <x v="78"/>
  </r>
  <r>
    <x v="851"/>
    <s v="Edward"/>
    <s v="1/9/2024"/>
    <s v="11/26/2024"/>
    <n v="7.99"/>
    <n v="460"/>
    <s v="Comedy"/>
    <n v="5"/>
    <n v="2"/>
    <b v="0"/>
    <n v="559"/>
    <n v="136"/>
    <x v="6"/>
    <s v="Credit Card"/>
    <x v="1"/>
    <n v="58"/>
    <n v="3.6"/>
    <b v="0"/>
    <s v="Active"/>
    <n v="4650"/>
    <s v="Desktop"/>
    <s v="55+"/>
    <s v="Morning"/>
    <s v="11"/>
    <s v="2024"/>
    <s v="26"/>
    <s v="26"/>
    <s v="26/11/2024"/>
    <d v="2025-05-16T00:00:00"/>
    <n v="171"/>
    <s v="1/"/>
    <s v="2024"/>
    <s v="9/"/>
    <s v="1"/>
    <s v="9"/>
    <x v="173"/>
  </r>
  <r>
    <x v="852"/>
    <s v="Jason"/>
    <s v="9/5/2023"/>
    <s v="12/13/2024"/>
    <n v="7.99"/>
    <n v="413"/>
    <s v="Documentary"/>
    <n v="5"/>
    <n v="5"/>
    <b v="1"/>
    <n v="895"/>
    <n v="3"/>
    <x v="0"/>
    <s v="Credit Card"/>
    <x v="1"/>
    <n v="87"/>
    <n v="3.2"/>
    <b v="1"/>
    <s v="Active"/>
    <n v="1340"/>
    <s v="Laptop"/>
    <s v="35-44"/>
    <s v="Late Night"/>
    <s v="12"/>
    <s v="2024"/>
    <s v="13"/>
    <s v="13"/>
    <s v="13/12/2024"/>
    <d v="2025-05-16T00:00:00"/>
    <n v="154"/>
    <s v="9/"/>
    <s v="2023"/>
    <s v="5/"/>
    <s v="9"/>
    <s v="5"/>
    <x v="113"/>
  </r>
  <r>
    <x v="853"/>
    <s v="Elizabeth"/>
    <s v="5/11/2023"/>
    <s v="12/17/2024"/>
    <n v="7.99"/>
    <n v="484"/>
    <s v="Action"/>
    <n v="1"/>
    <n v="6"/>
    <b v="1"/>
    <n v="570"/>
    <n v="18"/>
    <x v="5"/>
    <s v="Credit Card"/>
    <x v="0"/>
    <n v="5"/>
    <n v="4.5999999999999996"/>
    <b v="1"/>
    <s v="Active"/>
    <n v="1821"/>
    <s v="Smartphone"/>
    <s v="25-34"/>
    <s v="Morning"/>
    <s v="12"/>
    <s v="2024"/>
    <s v="17"/>
    <s v="17"/>
    <s v="17/12/2024"/>
    <d v="2025-05-16T00:00:00"/>
    <n v="150"/>
    <s v="5/"/>
    <s v="2023"/>
    <s v="11"/>
    <s v="5"/>
    <s v="11"/>
    <x v="405"/>
  </r>
  <r>
    <x v="854"/>
    <s v="Nicole"/>
    <s v="9/4/2024"/>
    <s v="11/19/2024"/>
    <n v="15.99"/>
    <n v="227"/>
    <s v="Romance"/>
    <n v="1"/>
    <n v="4"/>
    <b v="1"/>
    <n v="187"/>
    <n v="48"/>
    <x v="0"/>
    <s v="Credit Card"/>
    <x v="5"/>
    <n v="6"/>
    <n v="3.4"/>
    <b v="1"/>
    <s v="Active"/>
    <n v="3020"/>
    <s v="Laptop"/>
    <s v="45-54"/>
    <s v="Evening"/>
    <s v="11"/>
    <s v="2024"/>
    <s v="19"/>
    <s v="19"/>
    <s v="19/11/2024"/>
    <d v="2025-05-16T00:00:00"/>
    <n v="178"/>
    <s v="9/"/>
    <s v="2024"/>
    <s v="4/"/>
    <s v="9"/>
    <s v="4"/>
    <x v="420"/>
  </r>
  <r>
    <x v="855"/>
    <s v="Amy"/>
    <s v="12/8/2024"/>
    <s v="12/17/2024"/>
    <n v="11.99"/>
    <n v="313"/>
    <s v="Sci-Fi"/>
    <n v="5"/>
    <n v="6"/>
    <b v="1"/>
    <n v="900"/>
    <n v="135"/>
    <x v="1"/>
    <s v="Debit Card"/>
    <x v="5"/>
    <n v="87"/>
    <n v="4.8"/>
    <b v="0"/>
    <s v="Active"/>
    <n v="1243"/>
    <s v="Smartphone"/>
    <s v="55+"/>
    <s v="Afternoon"/>
    <s v="12"/>
    <s v="2024"/>
    <s v="17"/>
    <s v="17"/>
    <s v="17/12/2024"/>
    <d v="2025-05-16T00:00:00"/>
    <n v="150"/>
    <s v="12"/>
    <s v="2024"/>
    <s v="/8"/>
    <s v="12"/>
    <s v="8"/>
    <x v="166"/>
  </r>
  <r>
    <x v="856"/>
    <s v="Leslie"/>
    <s v="4/17/2023"/>
    <s v="11/23/2024"/>
    <n v="11.99"/>
    <n v="491"/>
    <s v="Horror"/>
    <n v="2"/>
    <n v="3"/>
    <b v="1"/>
    <n v="194"/>
    <n v="187"/>
    <x v="3"/>
    <s v="PayPal"/>
    <x v="5"/>
    <n v="44"/>
    <n v="4.4000000000000004"/>
    <b v="1"/>
    <s v="Active"/>
    <n v="540"/>
    <s v="Smartphone"/>
    <s v="25-34"/>
    <s v="Afternoon"/>
    <s v="11"/>
    <s v="2024"/>
    <s v="23"/>
    <s v="23"/>
    <s v="23/11/2024"/>
    <d v="2025-05-16T00:00:00"/>
    <n v="174"/>
    <s v="4/"/>
    <s v="2023"/>
    <s v="17"/>
    <s v="4"/>
    <s v="17"/>
    <x v="204"/>
  </r>
  <r>
    <x v="857"/>
    <s v="Alicia"/>
    <s v="12/26/2023"/>
    <s v="12/16/2024"/>
    <n v="15.99"/>
    <n v="50"/>
    <s v="Sci-Fi"/>
    <n v="4"/>
    <n v="2"/>
    <b v="1"/>
    <n v="155"/>
    <n v="115"/>
    <x v="0"/>
    <s v="Debit Card"/>
    <x v="1"/>
    <n v="92"/>
    <n v="4.3"/>
    <b v="0"/>
    <s v="Active"/>
    <n v="2583"/>
    <s v="Desktop"/>
    <s v="45-54"/>
    <s v="Afternoon"/>
    <s v="12"/>
    <s v="2024"/>
    <s v="16"/>
    <s v="16"/>
    <s v="16/12/2024"/>
    <d v="2025-05-16T00:00:00"/>
    <n v="151"/>
    <s v="12"/>
    <s v="2023"/>
    <s v="/2"/>
    <s v="12"/>
    <s v="2"/>
    <x v="9"/>
  </r>
  <r>
    <x v="858"/>
    <s v="Donald"/>
    <s v="5/14/2023"/>
    <s v="12/4/2024"/>
    <n v="7.99"/>
    <n v="73"/>
    <s v="Romance"/>
    <n v="2"/>
    <n v="1"/>
    <b v="1"/>
    <n v="184"/>
    <n v="172"/>
    <x v="3"/>
    <s v="Cryptocurrency"/>
    <x v="4"/>
    <n v="41"/>
    <n v="4.8"/>
    <b v="0"/>
    <s v="Active"/>
    <n v="3463"/>
    <s v="Smartphone"/>
    <s v="35-44"/>
    <s v="Morning"/>
    <s v="12"/>
    <s v="2024"/>
    <s v="4/"/>
    <s v="4"/>
    <s v="04/12/2024"/>
    <d v="2025-05-16T00:00:00"/>
    <n v="163"/>
    <s v="5/"/>
    <s v="2023"/>
    <s v="14"/>
    <s v="5"/>
    <s v="14"/>
    <x v="145"/>
  </r>
  <r>
    <x v="859"/>
    <s v="Michael"/>
    <s v="6/19/2024"/>
    <s v="11/29/2024"/>
    <n v="11.99"/>
    <n v="139"/>
    <s v="Sci-Fi"/>
    <n v="4"/>
    <n v="5"/>
    <b v="1"/>
    <n v="539"/>
    <n v="152"/>
    <x v="1"/>
    <s v="Debit Card"/>
    <x v="1"/>
    <n v="48"/>
    <n v="3.8"/>
    <b v="1"/>
    <s v="Active"/>
    <n v="4130"/>
    <s v="Desktop"/>
    <s v="35-44"/>
    <s v="Afternoon"/>
    <s v="11"/>
    <s v="2024"/>
    <s v="29"/>
    <s v="29"/>
    <s v="29/11/2024"/>
    <d v="2025-05-16T00:00:00"/>
    <n v="168"/>
    <s v="6/"/>
    <s v="2024"/>
    <s v="19"/>
    <s v="6"/>
    <s v="19"/>
    <x v="421"/>
  </r>
  <r>
    <x v="860"/>
    <s v="Grant"/>
    <s v="1/17/2024"/>
    <s v="11/29/2024"/>
    <n v="11.99"/>
    <n v="327"/>
    <s v="Documentary"/>
    <n v="2"/>
    <n v="6"/>
    <b v="1"/>
    <n v="182"/>
    <n v="14"/>
    <x v="0"/>
    <s v="Debit Card"/>
    <x v="5"/>
    <n v="90"/>
    <n v="3.4"/>
    <b v="0"/>
    <s v="Active"/>
    <n v="3918"/>
    <s v="Laptop"/>
    <s v="18-24"/>
    <s v="Late Night"/>
    <s v="11"/>
    <s v="2024"/>
    <s v="29"/>
    <s v="29"/>
    <s v="29/11/2024"/>
    <d v="2025-05-16T00:00:00"/>
    <n v="168"/>
    <s v="1/"/>
    <s v="2024"/>
    <s v="17"/>
    <s v="1"/>
    <s v="17"/>
    <x v="331"/>
  </r>
  <r>
    <x v="861"/>
    <s v="Michelle"/>
    <s v="7/22/2024"/>
    <s v="12/16/2024"/>
    <n v="11.99"/>
    <n v="206"/>
    <s v="Drama"/>
    <n v="4"/>
    <n v="1"/>
    <b v="0"/>
    <n v="981"/>
    <n v="60"/>
    <x v="2"/>
    <s v="PayPal"/>
    <x v="4"/>
    <n v="41"/>
    <n v="4.4000000000000004"/>
    <b v="1"/>
    <s v="Active"/>
    <n v="4264"/>
    <s v="Desktop"/>
    <s v="25-34"/>
    <s v="Late Night"/>
    <s v="12"/>
    <s v="2024"/>
    <s v="16"/>
    <s v="16"/>
    <s v="16/12/2024"/>
    <d v="2025-05-16T00:00:00"/>
    <n v="151"/>
    <s v="7/"/>
    <s v="2024"/>
    <s v="22"/>
    <s v="7"/>
    <s v="22"/>
    <x v="72"/>
  </r>
  <r>
    <x v="862"/>
    <s v="Sydney"/>
    <s v="10/26/2023"/>
    <s v="11/20/2024"/>
    <n v="15.99"/>
    <n v="23"/>
    <s v="Sci-Fi"/>
    <n v="3"/>
    <n v="3"/>
    <b v="1"/>
    <n v="489"/>
    <n v="7"/>
    <x v="3"/>
    <s v="Debit Card"/>
    <x v="2"/>
    <n v="54"/>
    <n v="4.5"/>
    <b v="1"/>
    <s v="Active"/>
    <n v="1485"/>
    <s v="Tablet"/>
    <s v="18-24"/>
    <s v="Evening"/>
    <s v="11"/>
    <s v="2024"/>
    <s v="20"/>
    <s v="20"/>
    <s v="20/11/2024"/>
    <d v="2025-05-16T00:00:00"/>
    <n v="177"/>
    <s v="10"/>
    <s v="2023"/>
    <s v="/2"/>
    <s v="10"/>
    <s v="2"/>
    <x v="68"/>
  </r>
  <r>
    <x v="863"/>
    <s v="Shawna"/>
    <s v="11/24/2024"/>
    <s v="11/24/2024"/>
    <n v="15.99"/>
    <n v="158"/>
    <s v="Comedy"/>
    <n v="1"/>
    <n v="5"/>
    <b v="1"/>
    <n v="603"/>
    <n v="72"/>
    <x v="3"/>
    <s v="Credit Card"/>
    <x v="0"/>
    <n v="88"/>
    <n v="3.3"/>
    <b v="0"/>
    <s v="Active"/>
    <n v="3508"/>
    <s v="Smart TV"/>
    <s v="55+"/>
    <s v="Afternoon"/>
    <s v="11"/>
    <s v="2024"/>
    <s v="24"/>
    <s v="24"/>
    <s v="24/11/2024"/>
    <d v="2025-05-16T00:00:00"/>
    <n v="173"/>
    <s v="11"/>
    <s v="2024"/>
    <s v="/2"/>
    <s v="11"/>
    <s v="2"/>
    <x v="57"/>
  </r>
  <r>
    <x v="864"/>
    <s v="Allison"/>
    <s v="1/26/2023"/>
    <s v="12/15/2024"/>
    <n v="15.99"/>
    <n v="459"/>
    <s v="Comedy"/>
    <n v="2"/>
    <n v="1"/>
    <b v="0"/>
    <n v="445"/>
    <n v="153"/>
    <x v="6"/>
    <s v="PayPal"/>
    <x v="0"/>
    <n v="13"/>
    <n v="4.2"/>
    <b v="0"/>
    <s v="Active"/>
    <n v="3433"/>
    <s v="Desktop"/>
    <s v="45-54"/>
    <s v="Evening"/>
    <s v="12"/>
    <s v="2024"/>
    <s v="15"/>
    <s v="15"/>
    <s v="15/12/2024"/>
    <d v="2025-05-16T00:00:00"/>
    <n v="152"/>
    <s v="1/"/>
    <s v="2023"/>
    <s v="26"/>
    <s v="1"/>
    <s v="26"/>
    <x v="239"/>
  </r>
  <r>
    <x v="865"/>
    <s v="Andrew"/>
    <s v="6/12/2024"/>
    <s v="12/12/2024"/>
    <n v="15.99"/>
    <n v="30"/>
    <s v="Documentary"/>
    <n v="4"/>
    <n v="6"/>
    <b v="0"/>
    <n v="233"/>
    <n v="10"/>
    <x v="5"/>
    <s v="Cryptocurrency"/>
    <x v="3"/>
    <n v="71"/>
    <n v="4.5999999999999996"/>
    <b v="0"/>
    <s v="Active"/>
    <n v="3610"/>
    <s v="Smartphone"/>
    <s v="45-54"/>
    <s v="Late Night"/>
    <s v="12"/>
    <s v="2024"/>
    <s v="12"/>
    <s v="12"/>
    <s v="12/12/2024"/>
    <d v="2025-05-16T00:00:00"/>
    <n v="155"/>
    <s v="6/"/>
    <s v="2024"/>
    <s v="12"/>
    <s v="6"/>
    <s v="12"/>
    <x v="422"/>
  </r>
  <r>
    <x v="866"/>
    <s v="Mark"/>
    <s v="4/8/2024"/>
    <s v="11/19/2024"/>
    <n v="11.99"/>
    <n v="42"/>
    <s v="Documentary"/>
    <n v="5"/>
    <n v="2"/>
    <b v="1"/>
    <n v="464"/>
    <n v="171"/>
    <x v="0"/>
    <s v="Cryptocurrency"/>
    <x v="4"/>
    <n v="88"/>
    <n v="4.5999999999999996"/>
    <b v="1"/>
    <s v="Active"/>
    <n v="3307"/>
    <s v="Smart TV"/>
    <s v="18-24"/>
    <s v="Morning"/>
    <s v="11"/>
    <s v="2024"/>
    <s v="19"/>
    <s v="19"/>
    <s v="19/11/2024"/>
    <d v="2025-05-16T00:00:00"/>
    <n v="178"/>
    <s v="4/"/>
    <s v="2024"/>
    <s v="8/"/>
    <s v="4"/>
    <s v="8"/>
    <x v="347"/>
  </r>
  <r>
    <x v="867"/>
    <s v="Nicole"/>
    <s v="6/2/2024"/>
    <s v="12/17/2024"/>
    <n v="11.99"/>
    <n v="242"/>
    <s v="Horror"/>
    <n v="3"/>
    <n v="1"/>
    <b v="0"/>
    <n v="273"/>
    <n v="96"/>
    <x v="5"/>
    <s v="Credit Card"/>
    <x v="5"/>
    <n v="34"/>
    <n v="4.9000000000000004"/>
    <b v="1"/>
    <s v="Active"/>
    <n v="868"/>
    <s v="Smart TV"/>
    <s v="18-24"/>
    <s v="Morning"/>
    <s v="12"/>
    <s v="2024"/>
    <s v="17"/>
    <s v="17"/>
    <s v="17/12/2024"/>
    <d v="2025-05-16T00:00:00"/>
    <n v="150"/>
    <s v="6/"/>
    <s v="2024"/>
    <s v="2/"/>
    <s v="6"/>
    <s v="2"/>
    <x v="189"/>
  </r>
  <r>
    <x v="868"/>
    <s v="Matthew"/>
    <s v="10/6/2024"/>
    <s v="11/27/2024"/>
    <n v="11.99"/>
    <n v="25"/>
    <s v="Drama"/>
    <n v="5"/>
    <n v="2"/>
    <b v="0"/>
    <n v="162"/>
    <n v="147"/>
    <x v="5"/>
    <s v="Debit Card"/>
    <x v="4"/>
    <n v="82"/>
    <n v="4.3"/>
    <b v="0"/>
    <s v="Active"/>
    <n v="4358"/>
    <s v="Smart TV"/>
    <s v="25-34"/>
    <s v="Late Night"/>
    <s v="11"/>
    <s v="2024"/>
    <s v="27"/>
    <s v="27"/>
    <s v="27/11/2024"/>
    <d v="2025-05-16T00:00:00"/>
    <n v="170"/>
    <s v="10"/>
    <s v="2024"/>
    <s v="/6"/>
    <s v="10"/>
    <s v="6"/>
    <x v="423"/>
  </r>
  <r>
    <x v="869"/>
    <s v="David"/>
    <s v="3/4/2023"/>
    <s v="12/8/2024"/>
    <n v="7.99"/>
    <n v="140"/>
    <s v="Romance"/>
    <n v="4"/>
    <n v="4"/>
    <b v="0"/>
    <n v="218"/>
    <n v="5"/>
    <x v="3"/>
    <s v="PayPal"/>
    <x v="5"/>
    <n v="86"/>
    <n v="3.6"/>
    <b v="0"/>
    <s v="Active"/>
    <n v="4552"/>
    <s v="Desktop"/>
    <s v="55+"/>
    <s v="Late Night"/>
    <s v="12"/>
    <s v="2024"/>
    <s v="8/"/>
    <s v="8"/>
    <s v="08/12/2024"/>
    <d v="2025-05-16T00:00:00"/>
    <n v="159"/>
    <s v="3/"/>
    <s v="2023"/>
    <s v="4/"/>
    <s v="3"/>
    <s v="4"/>
    <x v="174"/>
  </r>
  <r>
    <x v="870"/>
    <s v="Shane"/>
    <s v="8/26/2023"/>
    <s v="12/17/2024"/>
    <n v="15.99"/>
    <n v="192"/>
    <s v="Comedy"/>
    <n v="5"/>
    <n v="3"/>
    <b v="0"/>
    <n v="39"/>
    <n v="18"/>
    <x v="2"/>
    <s v="Cryptocurrency"/>
    <x v="1"/>
    <n v="75"/>
    <n v="3.3"/>
    <b v="1"/>
    <s v="Active"/>
    <n v="3003"/>
    <s v="Desktop"/>
    <s v="18-24"/>
    <s v="Morning"/>
    <s v="12"/>
    <s v="2024"/>
    <s v="17"/>
    <s v="17"/>
    <s v="17/12/2024"/>
    <d v="2025-05-16T00:00:00"/>
    <n v="150"/>
    <s v="8/"/>
    <s v="2023"/>
    <s v="26"/>
    <s v="8"/>
    <s v="26"/>
    <x v="278"/>
  </r>
  <r>
    <x v="871"/>
    <s v="Kathryn"/>
    <s v="4/2/2024"/>
    <s v="12/11/2024"/>
    <n v="15.99"/>
    <n v="267"/>
    <s v="Romance"/>
    <n v="1"/>
    <n v="2"/>
    <b v="0"/>
    <n v="107"/>
    <n v="140"/>
    <x v="4"/>
    <s v="PayPal"/>
    <x v="5"/>
    <n v="7"/>
    <n v="4.8"/>
    <b v="0"/>
    <s v="Active"/>
    <n v="783"/>
    <s v="Smart TV"/>
    <s v="25-34"/>
    <s v="Evening"/>
    <s v="12"/>
    <s v="2024"/>
    <s v="11"/>
    <s v="11"/>
    <s v="11/12/2024"/>
    <d v="2025-05-16T00:00:00"/>
    <n v="156"/>
    <s v="4/"/>
    <s v="2024"/>
    <s v="2/"/>
    <s v="4"/>
    <s v="2"/>
    <x v="375"/>
  </r>
  <r>
    <x v="872"/>
    <s v="John"/>
    <s v="4/14/2023"/>
    <s v="12/15/2024"/>
    <n v="11.99"/>
    <n v="410"/>
    <s v="Romance"/>
    <n v="4"/>
    <n v="4"/>
    <b v="0"/>
    <n v="513"/>
    <n v="52"/>
    <x v="1"/>
    <s v="Debit Card"/>
    <x v="5"/>
    <n v="19"/>
    <n v="4.7"/>
    <b v="0"/>
    <s v="Active"/>
    <n v="3578"/>
    <s v="Smart TV"/>
    <s v="25-34"/>
    <s v="Late Night"/>
    <s v="12"/>
    <s v="2024"/>
    <s v="15"/>
    <s v="15"/>
    <s v="15/12/2024"/>
    <d v="2025-05-16T00:00:00"/>
    <n v="152"/>
    <s v="4/"/>
    <s v="2023"/>
    <s v="14"/>
    <s v="4"/>
    <s v="14"/>
    <x v="345"/>
  </r>
  <r>
    <x v="873"/>
    <s v="Kara"/>
    <s v="9/23/2024"/>
    <s v="12/15/2024"/>
    <n v="7.99"/>
    <n v="281"/>
    <s v="Comedy"/>
    <n v="4"/>
    <n v="5"/>
    <b v="0"/>
    <n v="905"/>
    <n v="128"/>
    <x v="5"/>
    <s v="Cryptocurrency"/>
    <x v="1"/>
    <n v="70"/>
    <n v="4.3"/>
    <b v="0"/>
    <s v="Active"/>
    <n v="1952"/>
    <s v="Laptop"/>
    <s v="18-24"/>
    <s v="Evening"/>
    <s v="12"/>
    <s v="2024"/>
    <s v="15"/>
    <s v="15"/>
    <s v="15/12/2024"/>
    <d v="2025-05-16T00:00:00"/>
    <n v="152"/>
    <s v="9/"/>
    <s v="2024"/>
    <s v="23"/>
    <s v="9"/>
    <s v="23"/>
    <x v="177"/>
  </r>
  <r>
    <x v="874"/>
    <s v="Julie"/>
    <s v="3/7/2024"/>
    <s v="11/27/2024"/>
    <n v="15.99"/>
    <n v="478"/>
    <s v="Comedy"/>
    <n v="4"/>
    <n v="3"/>
    <b v="1"/>
    <n v="551"/>
    <n v="96"/>
    <x v="2"/>
    <s v="Cryptocurrency"/>
    <x v="3"/>
    <n v="65"/>
    <n v="4.5999999999999996"/>
    <b v="1"/>
    <s v="Active"/>
    <n v="860"/>
    <s v="Laptop"/>
    <s v="55+"/>
    <s v="Morning"/>
    <s v="11"/>
    <s v="2024"/>
    <s v="27"/>
    <s v="27"/>
    <s v="27/11/2024"/>
    <d v="2025-05-16T00:00:00"/>
    <n v="170"/>
    <s v="3/"/>
    <s v="2024"/>
    <s v="7/"/>
    <s v="3"/>
    <s v="7"/>
    <x v="417"/>
  </r>
  <r>
    <x v="875"/>
    <s v="Joshua"/>
    <s v="4/19/2024"/>
    <s v="11/24/2024"/>
    <n v="7.99"/>
    <n v="44"/>
    <s v="Action"/>
    <n v="4"/>
    <n v="5"/>
    <b v="1"/>
    <n v="190"/>
    <n v="193"/>
    <x v="6"/>
    <s v="PayPal"/>
    <x v="0"/>
    <n v="13"/>
    <n v="3.1"/>
    <b v="0"/>
    <s v="Active"/>
    <n v="3"/>
    <s v="Laptop"/>
    <s v="18-24"/>
    <s v="Late Night"/>
    <s v="11"/>
    <s v="2024"/>
    <s v="24"/>
    <s v="24"/>
    <s v="24/11/2024"/>
    <d v="2025-05-16T00:00:00"/>
    <n v="173"/>
    <s v="4/"/>
    <s v="2024"/>
    <s v="19"/>
    <s v="4"/>
    <s v="19"/>
    <x v="249"/>
  </r>
  <r>
    <x v="876"/>
    <s v="Gary"/>
    <s v="12/1/2024"/>
    <s v="12/16/2024"/>
    <n v="15.99"/>
    <n v="250"/>
    <s v="Action"/>
    <n v="1"/>
    <n v="2"/>
    <b v="1"/>
    <n v="69"/>
    <n v="35"/>
    <x v="1"/>
    <s v="Credit Card"/>
    <x v="1"/>
    <n v="13"/>
    <n v="3.3"/>
    <b v="1"/>
    <s v="Active"/>
    <n v="1836"/>
    <s v="Smart TV"/>
    <s v="25-34"/>
    <s v="Evening"/>
    <s v="12"/>
    <s v="2024"/>
    <s v="16"/>
    <s v="16"/>
    <s v="16/12/2024"/>
    <d v="2025-05-16T00:00:00"/>
    <n v="151"/>
    <s v="12"/>
    <s v="2024"/>
    <s v="/1"/>
    <s v="12"/>
    <s v="1"/>
    <x v="95"/>
  </r>
  <r>
    <x v="877"/>
    <s v="Chelsea"/>
    <s v="10/21/2023"/>
    <s v="12/4/2024"/>
    <n v="7.99"/>
    <n v="225"/>
    <s v="Drama"/>
    <n v="5"/>
    <n v="5"/>
    <b v="0"/>
    <n v="274"/>
    <n v="83"/>
    <x v="2"/>
    <s v="Credit Card"/>
    <x v="1"/>
    <n v="45"/>
    <n v="3.9"/>
    <b v="0"/>
    <s v="Active"/>
    <n v="808"/>
    <s v="Smartphone"/>
    <s v="35-44"/>
    <s v="Afternoon"/>
    <s v="12"/>
    <s v="2024"/>
    <s v="4/"/>
    <s v="4"/>
    <s v="04/12/2024"/>
    <d v="2025-05-16T00:00:00"/>
    <n v="163"/>
    <s v="10"/>
    <s v="2023"/>
    <s v="/2"/>
    <s v="10"/>
    <s v="2"/>
    <x v="68"/>
  </r>
  <r>
    <x v="878"/>
    <s v="John"/>
    <s v="9/16/2024"/>
    <s v="11/21/2024"/>
    <n v="15.99"/>
    <n v="473"/>
    <s v="Sci-Fi"/>
    <n v="4"/>
    <n v="4"/>
    <b v="0"/>
    <n v="605"/>
    <n v="93"/>
    <x v="5"/>
    <s v="Debit Card"/>
    <x v="2"/>
    <n v="13"/>
    <n v="4.8"/>
    <b v="0"/>
    <s v="Active"/>
    <n v="2141"/>
    <s v="Desktop"/>
    <s v="35-44"/>
    <s v="Late Night"/>
    <s v="11"/>
    <s v="2024"/>
    <s v="21"/>
    <s v="21"/>
    <s v="21/11/2024"/>
    <d v="2025-05-16T00:00:00"/>
    <n v="176"/>
    <s v="9/"/>
    <s v="2024"/>
    <s v="16"/>
    <s v="9"/>
    <s v="16"/>
    <x v="237"/>
  </r>
  <r>
    <x v="879"/>
    <s v="Sandra"/>
    <s v="11/13/2024"/>
    <s v="12/8/2024"/>
    <n v="11.99"/>
    <n v="236"/>
    <s v="Sci-Fi"/>
    <n v="1"/>
    <n v="5"/>
    <b v="1"/>
    <n v="225"/>
    <n v="94"/>
    <x v="5"/>
    <s v="Debit Card"/>
    <x v="4"/>
    <n v="61"/>
    <n v="3.7"/>
    <b v="0"/>
    <s v="Active"/>
    <n v="1254"/>
    <s v="Laptop"/>
    <s v="35-44"/>
    <s v="Evening"/>
    <s v="12"/>
    <s v="2024"/>
    <s v="8/"/>
    <s v="8"/>
    <s v="08/12/2024"/>
    <d v="2025-05-16T00:00:00"/>
    <n v="159"/>
    <s v="11"/>
    <s v="2024"/>
    <s v="/1"/>
    <s v="11"/>
    <s v="1"/>
    <x v="99"/>
  </r>
  <r>
    <x v="880"/>
    <s v="Jennifer"/>
    <s v="2/4/2023"/>
    <s v="11/30/2024"/>
    <n v="11.99"/>
    <n v="349"/>
    <s v="Comedy"/>
    <n v="4"/>
    <n v="4"/>
    <b v="1"/>
    <n v="386"/>
    <n v="195"/>
    <x v="0"/>
    <s v="Cryptocurrency"/>
    <x v="1"/>
    <n v="59"/>
    <n v="4.5999999999999996"/>
    <b v="0"/>
    <s v="Active"/>
    <n v="2864"/>
    <s v="Laptop"/>
    <s v="35-44"/>
    <s v="Late Night"/>
    <s v="11"/>
    <s v="2024"/>
    <s v="30"/>
    <s v="30"/>
    <s v="30/11/2024"/>
    <d v="2025-05-16T00:00:00"/>
    <n v="167"/>
    <s v="2/"/>
    <s v="2023"/>
    <s v="4/"/>
    <s v="2"/>
    <s v="4"/>
    <x v="424"/>
  </r>
  <r>
    <x v="881"/>
    <s v="Margaret"/>
    <s v="4/16/2023"/>
    <s v="12/8/2024"/>
    <n v="15.99"/>
    <n v="139"/>
    <s v="Comedy"/>
    <n v="4"/>
    <n v="5"/>
    <b v="1"/>
    <n v="442"/>
    <n v="110"/>
    <x v="1"/>
    <s v="Credit Card"/>
    <x v="0"/>
    <n v="91"/>
    <n v="4.7"/>
    <b v="1"/>
    <s v="Active"/>
    <n v="4589"/>
    <s v="Smartphone"/>
    <s v="55+"/>
    <s v="Evening"/>
    <s v="12"/>
    <s v="2024"/>
    <s v="8/"/>
    <s v="8"/>
    <s v="08/12/2024"/>
    <d v="2025-05-16T00:00:00"/>
    <n v="159"/>
    <s v="4/"/>
    <s v="2023"/>
    <s v="16"/>
    <s v="4"/>
    <s v="16"/>
    <x v="425"/>
  </r>
  <r>
    <x v="882"/>
    <s v="Jason"/>
    <s v="1/16/2024"/>
    <s v="12/2/2024"/>
    <n v="15.99"/>
    <n v="278"/>
    <s v="Romance"/>
    <n v="3"/>
    <n v="2"/>
    <b v="1"/>
    <n v="382"/>
    <n v="25"/>
    <x v="2"/>
    <s v="PayPal"/>
    <x v="5"/>
    <n v="72"/>
    <n v="4.4000000000000004"/>
    <b v="0"/>
    <s v="Active"/>
    <n v="2932"/>
    <s v="Smartphone"/>
    <s v="55+"/>
    <s v="Afternoon"/>
    <s v="12"/>
    <s v="2024"/>
    <s v="2/"/>
    <s v="2"/>
    <s v="02/12/2024"/>
    <d v="2025-05-16T00:00:00"/>
    <n v="165"/>
    <s v="1/"/>
    <s v="2024"/>
    <s v="16"/>
    <s v="1"/>
    <s v="16"/>
    <x v="238"/>
  </r>
  <r>
    <x v="883"/>
    <s v="Nichole"/>
    <s v="7/30/2024"/>
    <s v="12/17/2024"/>
    <n v="7.99"/>
    <n v="242"/>
    <s v="Horror"/>
    <n v="5"/>
    <n v="2"/>
    <b v="1"/>
    <n v="156"/>
    <n v="166"/>
    <x v="6"/>
    <s v="Cryptocurrency"/>
    <x v="0"/>
    <n v="53"/>
    <n v="5"/>
    <b v="0"/>
    <s v="Active"/>
    <n v="1697"/>
    <s v="Tablet"/>
    <s v="18-24"/>
    <s v="Late Night"/>
    <s v="12"/>
    <s v="2024"/>
    <s v="17"/>
    <s v="17"/>
    <s v="17/12/2024"/>
    <d v="2025-05-16T00:00:00"/>
    <n v="150"/>
    <s v="7/"/>
    <s v="2024"/>
    <s v="30"/>
    <s v="7"/>
    <s v="30"/>
    <x v="252"/>
  </r>
  <r>
    <x v="884"/>
    <s v="Eric"/>
    <s v="11/30/2023"/>
    <s v="12/14/2024"/>
    <n v="11.99"/>
    <n v="251"/>
    <s v="Horror"/>
    <n v="5"/>
    <n v="6"/>
    <b v="1"/>
    <n v="687"/>
    <n v="160"/>
    <x v="3"/>
    <s v="Debit Card"/>
    <x v="4"/>
    <n v="88"/>
    <n v="4.5"/>
    <b v="0"/>
    <s v="Active"/>
    <n v="1411"/>
    <s v="Tablet"/>
    <s v="18-24"/>
    <s v="Evening"/>
    <s v="12"/>
    <s v="2024"/>
    <s v="14"/>
    <s v="14"/>
    <s v="14/12/2024"/>
    <d v="2025-05-16T00:00:00"/>
    <n v="153"/>
    <s v="11"/>
    <s v="2023"/>
    <s v="/3"/>
    <s v="11"/>
    <s v="3"/>
    <x v="121"/>
  </r>
  <r>
    <x v="885"/>
    <s v="Nathan"/>
    <s v="4/13/2024"/>
    <s v="12/10/2024"/>
    <n v="7.99"/>
    <n v="268"/>
    <s v="Drama"/>
    <n v="4"/>
    <n v="4"/>
    <b v="1"/>
    <n v="778"/>
    <n v="122"/>
    <x v="1"/>
    <s v="Credit Card"/>
    <x v="0"/>
    <n v="12"/>
    <n v="3.8"/>
    <b v="1"/>
    <s v="Active"/>
    <n v="3437"/>
    <s v="Laptop"/>
    <s v="25-34"/>
    <s v="Evening"/>
    <s v="12"/>
    <s v="2024"/>
    <s v="10"/>
    <s v="10"/>
    <s v="10/12/2024"/>
    <d v="2025-05-16T00:00:00"/>
    <n v="157"/>
    <s v="4/"/>
    <s v="2024"/>
    <s v="13"/>
    <s v="4"/>
    <s v="13"/>
    <x v="231"/>
  </r>
  <r>
    <x v="886"/>
    <s v="Rachel"/>
    <s v="10/6/2024"/>
    <s v="12/2/2024"/>
    <n v="7.99"/>
    <n v="322"/>
    <s v="Comedy"/>
    <n v="4"/>
    <n v="6"/>
    <b v="0"/>
    <n v="616"/>
    <n v="45"/>
    <x v="5"/>
    <s v="PayPal"/>
    <x v="3"/>
    <n v="22"/>
    <n v="4.9000000000000004"/>
    <b v="1"/>
    <s v="Active"/>
    <n v="4509"/>
    <s v="Smart TV"/>
    <s v="35-44"/>
    <s v="Evening"/>
    <s v="12"/>
    <s v="2024"/>
    <s v="2/"/>
    <s v="2"/>
    <s v="02/12/2024"/>
    <d v="2025-05-16T00:00:00"/>
    <n v="165"/>
    <s v="10"/>
    <s v="2024"/>
    <s v="/6"/>
    <s v="10"/>
    <s v="6"/>
    <x v="423"/>
  </r>
  <r>
    <x v="887"/>
    <s v="Natalie"/>
    <s v="6/25/2023"/>
    <s v="11/30/2024"/>
    <n v="7.99"/>
    <n v="356"/>
    <s v="Documentary"/>
    <n v="3"/>
    <n v="3"/>
    <b v="1"/>
    <n v="314"/>
    <n v="50"/>
    <x v="1"/>
    <s v="Credit Card"/>
    <x v="2"/>
    <n v="7"/>
    <n v="4.9000000000000004"/>
    <b v="1"/>
    <s v="Active"/>
    <n v="3165"/>
    <s v="Smart TV"/>
    <s v="25-34"/>
    <s v="Morning"/>
    <s v="11"/>
    <s v="2024"/>
    <s v="30"/>
    <s v="30"/>
    <s v="30/11/2024"/>
    <d v="2025-05-16T00:00:00"/>
    <n v="167"/>
    <s v="6/"/>
    <s v="2023"/>
    <s v="25"/>
    <s v="6"/>
    <s v="25"/>
    <x v="426"/>
  </r>
  <r>
    <x v="888"/>
    <s v="Chad"/>
    <s v="2/18/2023"/>
    <s v="12/4/2024"/>
    <n v="15.99"/>
    <n v="28"/>
    <s v="Documentary"/>
    <n v="2"/>
    <n v="1"/>
    <b v="1"/>
    <n v="666"/>
    <n v="65"/>
    <x v="6"/>
    <s v="PayPal"/>
    <x v="1"/>
    <n v="21"/>
    <n v="4.3"/>
    <b v="0"/>
    <s v="Active"/>
    <n v="2538"/>
    <s v="Desktop"/>
    <s v="18-24"/>
    <s v="Late Night"/>
    <s v="12"/>
    <s v="2024"/>
    <s v="4/"/>
    <s v="4"/>
    <s v="04/12/2024"/>
    <d v="2025-05-16T00:00:00"/>
    <n v="163"/>
    <s v="2/"/>
    <s v="2023"/>
    <s v="18"/>
    <s v="2"/>
    <s v="18"/>
    <x v="427"/>
  </r>
  <r>
    <x v="889"/>
    <s v="Megan"/>
    <s v="2/28/2024"/>
    <s v="12/17/2024"/>
    <n v="11.99"/>
    <n v="43"/>
    <s v="Comedy"/>
    <n v="5"/>
    <n v="2"/>
    <b v="0"/>
    <n v="767"/>
    <n v="83"/>
    <x v="4"/>
    <s v="Cryptocurrency"/>
    <x v="1"/>
    <n v="58"/>
    <n v="3"/>
    <b v="1"/>
    <s v="Active"/>
    <n v="245"/>
    <s v="Desktop"/>
    <s v="35-44"/>
    <s v="Afternoon"/>
    <s v="12"/>
    <s v="2024"/>
    <s v="17"/>
    <s v="17"/>
    <s v="17/12/2024"/>
    <d v="2025-05-16T00:00:00"/>
    <n v="150"/>
    <s v="2/"/>
    <s v="2024"/>
    <s v="28"/>
    <s v="2"/>
    <s v="28"/>
    <x v="326"/>
  </r>
  <r>
    <x v="890"/>
    <s v="Martin"/>
    <s v="5/27/2023"/>
    <s v="11/29/2024"/>
    <n v="11.99"/>
    <n v="391"/>
    <s v="Drama"/>
    <n v="3"/>
    <n v="3"/>
    <b v="1"/>
    <n v="811"/>
    <n v="3"/>
    <x v="0"/>
    <s v="PayPal"/>
    <x v="5"/>
    <n v="17"/>
    <n v="4.2"/>
    <b v="0"/>
    <s v="Active"/>
    <n v="1364"/>
    <s v="Smart TV"/>
    <s v="35-44"/>
    <s v="Morning"/>
    <s v="11"/>
    <s v="2024"/>
    <s v="29"/>
    <s v="29"/>
    <s v="29/11/2024"/>
    <d v="2025-05-16T00:00:00"/>
    <n v="168"/>
    <s v="5/"/>
    <s v="2023"/>
    <s v="27"/>
    <s v="5"/>
    <s v="27"/>
    <x v="312"/>
  </r>
  <r>
    <x v="891"/>
    <s v="Ryan"/>
    <s v="6/26/2024"/>
    <s v="12/18/2024"/>
    <n v="7.99"/>
    <n v="300"/>
    <s v="Sci-Fi"/>
    <n v="1"/>
    <n v="4"/>
    <b v="1"/>
    <n v="413"/>
    <n v="154"/>
    <x v="1"/>
    <s v="PayPal"/>
    <x v="5"/>
    <n v="64"/>
    <n v="4.0999999999999996"/>
    <b v="0"/>
    <s v="Active"/>
    <n v="732"/>
    <s v="Desktop"/>
    <s v="55+"/>
    <s v="Evening"/>
    <s v="12"/>
    <s v="2024"/>
    <s v="18"/>
    <s v="18"/>
    <s v="18/12/2024"/>
    <d v="2025-05-16T00:00:00"/>
    <n v="149"/>
    <s v="6/"/>
    <s v="2024"/>
    <s v="26"/>
    <s v="6"/>
    <s v="26"/>
    <x v="346"/>
  </r>
  <r>
    <x v="892"/>
    <s v="Angela"/>
    <s v="1/2/2023"/>
    <s v="12/15/2024"/>
    <n v="11.99"/>
    <n v="75"/>
    <s v="Horror"/>
    <n v="3"/>
    <n v="3"/>
    <b v="0"/>
    <n v="324"/>
    <n v="175"/>
    <x v="0"/>
    <s v="Debit Card"/>
    <x v="1"/>
    <n v="18"/>
    <n v="3.3"/>
    <b v="0"/>
    <s v="Active"/>
    <n v="4976"/>
    <s v="Tablet"/>
    <s v="45-54"/>
    <s v="Evening"/>
    <s v="12"/>
    <s v="2024"/>
    <s v="15"/>
    <s v="15"/>
    <s v="15/12/2024"/>
    <d v="2025-05-16T00:00:00"/>
    <n v="152"/>
    <s v="1/"/>
    <s v="2023"/>
    <s v="2/"/>
    <s v="1"/>
    <s v="2"/>
    <x v="352"/>
  </r>
  <r>
    <x v="893"/>
    <s v="Chad"/>
    <s v="8/9/2024"/>
    <s v="12/2/2024"/>
    <n v="11.99"/>
    <n v="154"/>
    <s v="Romance"/>
    <n v="1"/>
    <n v="5"/>
    <b v="1"/>
    <n v="52"/>
    <n v="108"/>
    <x v="5"/>
    <s v="Credit Card"/>
    <x v="1"/>
    <n v="94"/>
    <n v="4.0999999999999996"/>
    <b v="0"/>
    <s v="Active"/>
    <n v="4176"/>
    <s v="Tablet"/>
    <s v="18-24"/>
    <s v="Late Night"/>
    <s v="12"/>
    <s v="2024"/>
    <s v="2/"/>
    <s v="2"/>
    <s v="02/12/2024"/>
    <d v="2025-05-16T00:00:00"/>
    <n v="165"/>
    <s v="8/"/>
    <s v="2024"/>
    <s v="9/"/>
    <s v="8"/>
    <s v="9"/>
    <x v="428"/>
  </r>
  <r>
    <x v="894"/>
    <s v="Mary"/>
    <s v="5/19/2023"/>
    <s v="12/7/2024"/>
    <n v="7.99"/>
    <n v="179"/>
    <s v="Comedy"/>
    <n v="2"/>
    <n v="6"/>
    <b v="0"/>
    <n v="680"/>
    <n v="50"/>
    <x v="0"/>
    <s v="Credit Card"/>
    <x v="4"/>
    <n v="52"/>
    <n v="3.4"/>
    <b v="0"/>
    <s v="Active"/>
    <n v="2919"/>
    <s v="Smartphone"/>
    <s v="25-34"/>
    <s v="Late Night"/>
    <s v="12"/>
    <s v="2024"/>
    <s v="7/"/>
    <s v="7"/>
    <s v="07/12/2024"/>
    <d v="2025-05-16T00:00:00"/>
    <n v="160"/>
    <s v="5/"/>
    <s v="2023"/>
    <s v="19"/>
    <s v="5"/>
    <s v="19"/>
    <x v="329"/>
  </r>
  <r>
    <x v="895"/>
    <s v="Marissa"/>
    <s v="9/13/2023"/>
    <s v="12/10/2024"/>
    <n v="11.99"/>
    <n v="147"/>
    <s v="Documentary"/>
    <n v="1"/>
    <n v="1"/>
    <b v="1"/>
    <n v="780"/>
    <n v="76"/>
    <x v="0"/>
    <s v="Credit Card"/>
    <x v="2"/>
    <n v="21"/>
    <n v="4.4000000000000004"/>
    <b v="1"/>
    <s v="Active"/>
    <n v="3081"/>
    <s v="Tablet"/>
    <s v="25-34"/>
    <s v="Late Night"/>
    <s v="12"/>
    <s v="2024"/>
    <s v="10"/>
    <s v="10"/>
    <s v="10/12/2024"/>
    <d v="2025-05-16T00:00:00"/>
    <n v="157"/>
    <s v="9/"/>
    <s v="2023"/>
    <s v="13"/>
    <s v="9"/>
    <s v="13"/>
    <x v="323"/>
  </r>
  <r>
    <x v="896"/>
    <s v="Patrick"/>
    <s v="6/16/2023"/>
    <s v="11/27/2024"/>
    <n v="11.99"/>
    <n v="235"/>
    <s v="Horror"/>
    <n v="3"/>
    <n v="1"/>
    <b v="1"/>
    <n v="569"/>
    <n v="176"/>
    <x v="6"/>
    <s v="Debit Card"/>
    <x v="5"/>
    <n v="18"/>
    <n v="3.8"/>
    <b v="1"/>
    <s v="Active"/>
    <n v="3138"/>
    <s v="Desktop"/>
    <s v="35-44"/>
    <s v="Afternoon"/>
    <s v="11"/>
    <s v="2024"/>
    <s v="27"/>
    <s v="27"/>
    <s v="27/11/2024"/>
    <d v="2025-05-16T00:00:00"/>
    <n v="170"/>
    <s v="6/"/>
    <s v="2023"/>
    <s v="16"/>
    <s v="6"/>
    <s v="16"/>
    <x v="429"/>
  </r>
  <r>
    <x v="897"/>
    <s v="Kelly"/>
    <s v="1/3/2023"/>
    <s v="12/4/2024"/>
    <n v="11.99"/>
    <n v="390"/>
    <s v="Romance"/>
    <n v="3"/>
    <n v="1"/>
    <b v="0"/>
    <n v="256"/>
    <n v="183"/>
    <x v="5"/>
    <s v="Credit Card"/>
    <x v="1"/>
    <n v="89"/>
    <n v="3.2"/>
    <b v="1"/>
    <s v="Active"/>
    <n v="1180"/>
    <s v="Smart TV"/>
    <s v="45-54"/>
    <s v="Evening"/>
    <s v="12"/>
    <s v="2024"/>
    <s v="4/"/>
    <s v="4"/>
    <s v="04/12/2024"/>
    <d v="2025-05-16T00:00:00"/>
    <n v="163"/>
    <s v="1/"/>
    <s v="2023"/>
    <s v="3/"/>
    <s v="1"/>
    <s v="3"/>
    <x v="186"/>
  </r>
  <r>
    <x v="898"/>
    <s v="Mary"/>
    <s v="7/22/2024"/>
    <s v="12/18/2024"/>
    <n v="7.99"/>
    <n v="116"/>
    <s v="Action"/>
    <n v="1"/>
    <n v="4"/>
    <b v="0"/>
    <n v="799"/>
    <n v="137"/>
    <x v="0"/>
    <s v="Credit Card"/>
    <x v="2"/>
    <n v="78"/>
    <n v="4.5999999999999996"/>
    <b v="1"/>
    <s v="Active"/>
    <n v="4518"/>
    <s v="Desktop"/>
    <s v="55+"/>
    <s v="Evening"/>
    <s v="12"/>
    <s v="2024"/>
    <s v="18"/>
    <s v="18"/>
    <s v="18/12/2024"/>
    <d v="2025-05-16T00:00:00"/>
    <n v="149"/>
    <s v="7/"/>
    <s v="2024"/>
    <s v="22"/>
    <s v="7"/>
    <s v="22"/>
    <x v="72"/>
  </r>
  <r>
    <x v="899"/>
    <s v="Cynthia"/>
    <s v="3/3/2023"/>
    <s v="12/4/2024"/>
    <n v="15.99"/>
    <n v="492"/>
    <s v="Action"/>
    <n v="1"/>
    <n v="2"/>
    <b v="0"/>
    <n v="237"/>
    <n v="55"/>
    <x v="4"/>
    <s v="Cryptocurrency"/>
    <x v="2"/>
    <n v="15"/>
    <n v="4.9000000000000004"/>
    <b v="1"/>
    <s v="Active"/>
    <n v="3843"/>
    <s v="Smartphone"/>
    <s v="35-44"/>
    <s v="Evening"/>
    <s v="12"/>
    <s v="2024"/>
    <s v="4/"/>
    <s v="4"/>
    <s v="04/12/2024"/>
    <d v="2025-05-16T00:00:00"/>
    <n v="163"/>
    <s v="3/"/>
    <s v="2023"/>
    <s v="3/"/>
    <s v="3"/>
    <s v="3"/>
    <x v="330"/>
  </r>
  <r>
    <x v="900"/>
    <s v="Jasmine"/>
    <s v="6/4/2024"/>
    <s v="11/22/2024"/>
    <n v="7.99"/>
    <n v="159"/>
    <s v="Action"/>
    <n v="4"/>
    <n v="5"/>
    <b v="1"/>
    <n v="138"/>
    <n v="3"/>
    <x v="5"/>
    <s v="Debit Card"/>
    <x v="0"/>
    <n v="12"/>
    <n v="3.9"/>
    <b v="1"/>
    <s v="Active"/>
    <n v="3604"/>
    <s v="Laptop"/>
    <s v="25-34"/>
    <s v="Morning"/>
    <s v="11"/>
    <s v="2024"/>
    <s v="22"/>
    <s v="22"/>
    <s v="22/11/2024"/>
    <d v="2025-05-16T00:00:00"/>
    <n v="175"/>
    <s v="6/"/>
    <s v="2024"/>
    <s v="4/"/>
    <s v="6"/>
    <s v="4"/>
    <x v="300"/>
  </r>
  <r>
    <x v="901"/>
    <s v="Sarah"/>
    <s v="6/8/2023"/>
    <s v="11/20/2024"/>
    <n v="7.99"/>
    <n v="279"/>
    <s v="Romance"/>
    <n v="4"/>
    <n v="6"/>
    <b v="0"/>
    <n v="636"/>
    <n v="176"/>
    <x v="6"/>
    <s v="Cryptocurrency"/>
    <x v="5"/>
    <n v="32"/>
    <n v="3.7"/>
    <b v="1"/>
    <s v="Active"/>
    <n v="4445"/>
    <s v="Smartphone"/>
    <s v="25-34"/>
    <s v="Afternoon"/>
    <s v="11"/>
    <s v="2024"/>
    <s v="20"/>
    <s v="20"/>
    <s v="20/11/2024"/>
    <d v="2025-05-16T00:00:00"/>
    <n v="177"/>
    <s v="6/"/>
    <s v="2023"/>
    <s v="8/"/>
    <s v="6"/>
    <s v="8"/>
    <x v="146"/>
  </r>
  <r>
    <x v="902"/>
    <s v="Adam"/>
    <s v="7/17/2024"/>
    <s v="11/26/2024"/>
    <n v="15.99"/>
    <n v="386"/>
    <s v="Action"/>
    <n v="2"/>
    <n v="6"/>
    <b v="1"/>
    <n v="461"/>
    <n v="178"/>
    <x v="0"/>
    <s v="Cryptocurrency"/>
    <x v="0"/>
    <n v="79"/>
    <n v="3.7"/>
    <b v="0"/>
    <s v="Active"/>
    <n v="1587"/>
    <s v="Tablet"/>
    <s v="35-44"/>
    <s v="Afternoon"/>
    <s v="11"/>
    <s v="2024"/>
    <s v="26"/>
    <s v="26"/>
    <s v="26/11/2024"/>
    <d v="2025-05-16T00:00:00"/>
    <n v="171"/>
    <s v="7/"/>
    <s v="2024"/>
    <s v="17"/>
    <s v="7"/>
    <s v="17"/>
    <x v="139"/>
  </r>
  <r>
    <x v="903"/>
    <s v="Mason"/>
    <s v="6/21/2024"/>
    <s v="12/7/2024"/>
    <n v="15.99"/>
    <n v="332"/>
    <s v="Sci-Fi"/>
    <n v="1"/>
    <n v="6"/>
    <b v="0"/>
    <n v="20"/>
    <n v="128"/>
    <x v="4"/>
    <s v="Credit Card"/>
    <x v="4"/>
    <n v="50"/>
    <n v="5"/>
    <b v="0"/>
    <s v="Active"/>
    <n v="4400"/>
    <s v="Smart TV"/>
    <s v="45-54"/>
    <s v="Late Night"/>
    <s v="12"/>
    <s v="2024"/>
    <s v="7/"/>
    <s v="7"/>
    <s v="07/12/2024"/>
    <d v="2025-05-16T00:00:00"/>
    <n v="160"/>
    <s v="6/"/>
    <s v="2024"/>
    <s v="21"/>
    <s v="6"/>
    <s v="21"/>
    <x v="192"/>
  </r>
  <r>
    <x v="904"/>
    <s v="Amy"/>
    <s v="1/1/2024"/>
    <s v="11/21/2024"/>
    <n v="11.99"/>
    <n v="176"/>
    <s v="Documentary"/>
    <n v="5"/>
    <n v="5"/>
    <b v="1"/>
    <n v="276"/>
    <n v="138"/>
    <x v="4"/>
    <s v="PayPal"/>
    <x v="3"/>
    <n v="56"/>
    <n v="4.7"/>
    <b v="0"/>
    <s v="Active"/>
    <n v="2891"/>
    <s v="Smartphone"/>
    <s v="18-24"/>
    <s v="Morning"/>
    <s v="11"/>
    <s v="2024"/>
    <s v="21"/>
    <s v="21"/>
    <s v="21/11/2024"/>
    <d v="2025-05-16T00:00:00"/>
    <n v="176"/>
    <s v="1/"/>
    <s v="2024"/>
    <s v="1/"/>
    <s v="1"/>
    <s v="1"/>
    <x v="301"/>
  </r>
  <r>
    <x v="905"/>
    <s v="Craig"/>
    <s v="6/7/2024"/>
    <s v="12/18/2024"/>
    <n v="11.99"/>
    <n v="221"/>
    <s v="Romance"/>
    <n v="4"/>
    <n v="1"/>
    <b v="1"/>
    <n v="603"/>
    <n v="141"/>
    <x v="5"/>
    <s v="Cryptocurrency"/>
    <x v="0"/>
    <n v="44"/>
    <n v="3.3"/>
    <b v="1"/>
    <s v="Active"/>
    <n v="1363"/>
    <s v="Smartphone"/>
    <s v="35-44"/>
    <s v="Afternoon"/>
    <s v="12"/>
    <s v="2024"/>
    <s v="18"/>
    <s v="18"/>
    <s v="18/12/2024"/>
    <d v="2025-05-16T00:00:00"/>
    <n v="149"/>
    <s v="6/"/>
    <s v="2024"/>
    <s v="7/"/>
    <s v="6"/>
    <s v="7"/>
    <x v="325"/>
  </r>
  <r>
    <x v="906"/>
    <s v="Lindsay"/>
    <s v="12/31/2023"/>
    <s v="12/5/2024"/>
    <n v="7.99"/>
    <n v="263"/>
    <s v="Horror"/>
    <n v="4"/>
    <n v="1"/>
    <b v="1"/>
    <n v="799"/>
    <n v="14"/>
    <x v="0"/>
    <s v="Credit Card"/>
    <x v="2"/>
    <n v="32"/>
    <n v="3.3"/>
    <b v="0"/>
    <s v="Active"/>
    <n v="2323"/>
    <s v="Smart TV"/>
    <s v="55+"/>
    <s v="Evening"/>
    <s v="12"/>
    <s v="2024"/>
    <s v="5/"/>
    <s v="5"/>
    <s v="05/12/2024"/>
    <d v="2025-05-16T00:00:00"/>
    <n v="162"/>
    <s v="12"/>
    <s v="2023"/>
    <s v="/3"/>
    <s v="12"/>
    <s v="3"/>
    <x v="69"/>
  </r>
  <r>
    <x v="907"/>
    <s v="Charles"/>
    <s v="9/23/2023"/>
    <s v="11/27/2024"/>
    <n v="15.99"/>
    <n v="222"/>
    <s v="Documentary"/>
    <n v="1"/>
    <n v="3"/>
    <b v="0"/>
    <n v="785"/>
    <n v="147"/>
    <x v="6"/>
    <s v="Credit Card"/>
    <x v="2"/>
    <n v="21"/>
    <n v="4.8"/>
    <b v="1"/>
    <s v="Active"/>
    <n v="4291"/>
    <s v="Smart TV"/>
    <s v="45-54"/>
    <s v="Morning"/>
    <s v="11"/>
    <s v="2024"/>
    <s v="27"/>
    <s v="27"/>
    <s v="27/11/2024"/>
    <d v="2025-05-16T00:00:00"/>
    <n v="170"/>
    <s v="9/"/>
    <s v="2023"/>
    <s v="23"/>
    <s v="9"/>
    <s v="23"/>
    <x v="357"/>
  </r>
  <r>
    <x v="908"/>
    <s v="Joseph"/>
    <s v="12/8/2024"/>
    <s v="12/12/2024"/>
    <n v="11.99"/>
    <n v="39"/>
    <s v="Romance"/>
    <n v="5"/>
    <n v="3"/>
    <b v="1"/>
    <n v="28"/>
    <n v="189"/>
    <x v="1"/>
    <s v="Credit Card"/>
    <x v="5"/>
    <n v="26"/>
    <n v="4.5999999999999996"/>
    <b v="1"/>
    <s v="Active"/>
    <n v="4938"/>
    <s v="Smartphone"/>
    <s v="55+"/>
    <s v="Evening"/>
    <s v="12"/>
    <s v="2024"/>
    <s v="12"/>
    <s v="12"/>
    <s v="12/12/2024"/>
    <d v="2025-05-16T00:00:00"/>
    <n v="155"/>
    <s v="12"/>
    <s v="2024"/>
    <s v="/8"/>
    <s v="12"/>
    <s v="8"/>
    <x v="166"/>
  </r>
  <r>
    <x v="909"/>
    <s v="Michael"/>
    <s v="5/29/2023"/>
    <s v="11/28/2024"/>
    <n v="11.99"/>
    <n v="445"/>
    <s v="Action"/>
    <n v="3"/>
    <n v="2"/>
    <b v="1"/>
    <n v="637"/>
    <n v="14"/>
    <x v="0"/>
    <s v="Debit Card"/>
    <x v="5"/>
    <n v="50"/>
    <n v="3.2"/>
    <b v="1"/>
    <s v="Active"/>
    <n v="913"/>
    <s v="Desktop"/>
    <s v="45-54"/>
    <s v="Late Night"/>
    <s v="11"/>
    <s v="2024"/>
    <s v="28"/>
    <s v="28"/>
    <s v="28/11/2024"/>
    <d v="2025-05-16T00:00:00"/>
    <n v="169"/>
    <s v="5/"/>
    <s v="2023"/>
    <s v="29"/>
    <s v="5"/>
    <s v="29"/>
    <x v="196"/>
  </r>
  <r>
    <x v="910"/>
    <s v="James"/>
    <s v="4/25/2024"/>
    <s v="12/10/2024"/>
    <n v="11.99"/>
    <n v="164"/>
    <s v="Sci-Fi"/>
    <n v="3"/>
    <n v="3"/>
    <b v="1"/>
    <n v="79"/>
    <n v="130"/>
    <x v="1"/>
    <s v="PayPal"/>
    <x v="5"/>
    <n v="47"/>
    <n v="3.9"/>
    <b v="0"/>
    <s v="Active"/>
    <n v="3925"/>
    <s v="Laptop"/>
    <s v="55+"/>
    <s v="Morning"/>
    <s v="12"/>
    <s v="2024"/>
    <s v="10"/>
    <s v="10"/>
    <s v="10/12/2024"/>
    <d v="2025-05-16T00:00:00"/>
    <n v="157"/>
    <s v="4/"/>
    <s v="2024"/>
    <s v="25"/>
    <s v="4"/>
    <s v="25"/>
    <x v="179"/>
  </r>
  <r>
    <x v="911"/>
    <s v="Brandon"/>
    <s v="2/21/2024"/>
    <s v="11/24/2024"/>
    <n v="15.99"/>
    <n v="101"/>
    <s v="Sci-Fi"/>
    <n v="5"/>
    <n v="1"/>
    <b v="1"/>
    <n v="175"/>
    <n v="125"/>
    <x v="3"/>
    <s v="Debit Card"/>
    <x v="2"/>
    <n v="44"/>
    <n v="3.6"/>
    <b v="1"/>
    <s v="Active"/>
    <n v="2517"/>
    <s v="Laptop"/>
    <s v="55+"/>
    <s v="Evening"/>
    <s v="11"/>
    <s v="2024"/>
    <s v="24"/>
    <s v="24"/>
    <s v="24/11/2024"/>
    <d v="2025-05-16T00:00:00"/>
    <n v="173"/>
    <s v="2/"/>
    <s v="2024"/>
    <s v="21"/>
    <s v="2"/>
    <s v="21"/>
    <x v="398"/>
  </r>
  <r>
    <x v="912"/>
    <s v="Jaclyn"/>
    <s v="10/2/2024"/>
    <s v="12/9/2024"/>
    <n v="11.99"/>
    <n v="424"/>
    <s v="Drama"/>
    <n v="1"/>
    <n v="3"/>
    <b v="1"/>
    <n v="684"/>
    <n v="127"/>
    <x v="5"/>
    <s v="Cryptocurrency"/>
    <x v="2"/>
    <n v="97"/>
    <n v="4.5999999999999996"/>
    <b v="0"/>
    <s v="Active"/>
    <n v="2070"/>
    <s v="Laptop"/>
    <s v="25-34"/>
    <s v="Late Night"/>
    <s v="12"/>
    <s v="2024"/>
    <s v="9/"/>
    <s v="9"/>
    <s v="09/12/2024"/>
    <d v="2025-05-16T00:00:00"/>
    <n v="158"/>
    <s v="10"/>
    <s v="2024"/>
    <s v="/2"/>
    <s v="10"/>
    <s v="2"/>
    <x v="71"/>
  </r>
  <r>
    <x v="913"/>
    <s v="Alvin"/>
    <s v="7/22/2023"/>
    <s v="11/20/2024"/>
    <n v="15.99"/>
    <n v="182"/>
    <s v="Sci-Fi"/>
    <n v="4"/>
    <n v="5"/>
    <b v="0"/>
    <n v="247"/>
    <n v="197"/>
    <x v="0"/>
    <s v="Cryptocurrency"/>
    <x v="5"/>
    <n v="90"/>
    <n v="4.7"/>
    <b v="0"/>
    <s v="Active"/>
    <n v="4726"/>
    <s v="Laptop"/>
    <s v="35-44"/>
    <s v="Evening"/>
    <s v="11"/>
    <s v="2024"/>
    <s v="20"/>
    <s v="20"/>
    <s v="20/11/2024"/>
    <d v="2025-05-16T00:00:00"/>
    <n v="177"/>
    <s v="7/"/>
    <s v="2023"/>
    <s v="22"/>
    <s v="7"/>
    <s v="22"/>
    <x v="430"/>
  </r>
  <r>
    <x v="914"/>
    <s v="Megan"/>
    <s v="8/27/2023"/>
    <s v="12/3/2024"/>
    <n v="15.99"/>
    <n v="115"/>
    <s v="Sci-Fi"/>
    <n v="2"/>
    <n v="3"/>
    <b v="1"/>
    <n v="741"/>
    <n v="68"/>
    <x v="0"/>
    <s v="Cryptocurrency"/>
    <x v="0"/>
    <n v="30"/>
    <n v="5"/>
    <b v="1"/>
    <s v="Active"/>
    <n v="1536"/>
    <s v="Smartphone"/>
    <s v="35-44"/>
    <s v="Morning"/>
    <s v="12"/>
    <s v="2024"/>
    <s v="3/"/>
    <s v="3"/>
    <s v="03/12/2024"/>
    <d v="2025-05-16T00:00:00"/>
    <n v="164"/>
    <s v="8/"/>
    <s v="2023"/>
    <s v="27"/>
    <s v="8"/>
    <s v="27"/>
    <x v="431"/>
  </r>
  <r>
    <x v="915"/>
    <s v="Carolyn"/>
    <s v="4/24/2024"/>
    <s v="12/13/2024"/>
    <n v="15.99"/>
    <n v="33"/>
    <s v="Documentary"/>
    <n v="1"/>
    <n v="4"/>
    <b v="0"/>
    <n v="623"/>
    <n v="53"/>
    <x v="1"/>
    <s v="Credit Card"/>
    <x v="4"/>
    <n v="17"/>
    <n v="3.5"/>
    <b v="0"/>
    <s v="Active"/>
    <n v="2113"/>
    <s v="Desktop"/>
    <s v="55+"/>
    <s v="Afternoon"/>
    <s v="12"/>
    <s v="2024"/>
    <s v="13"/>
    <s v="13"/>
    <s v="13/12/2024"/>
    <d v="2025-05-16T00:00:00"/>
    <n v="154"/>
    <s v="4/"/>
    <s v="2024"/>
    <s v="24"/>
    <s v="4"/>
    <s v="24"/>
    <x v="324"/>
  </r>
  <r>
    <x v="916"/>
    <s v="Christopher"/>
    <s v="5/6/2024"/>
    <s v="12/3/2024"/>
    <n v="7.99"/>
    <n v="259"/>
    <s v="Drama"/>
    <n v="1"/>
    <n v="1"/>
    <b v="1"/>
    <n v="327"/>
    <n v="76"/>
    <x v="2"/>
    <s v="PayPal"/>
    <x v="5"/>
    <n v="9"/>
    <n v="4.3"/>
    <b v="1"/>
    <s v="Active"/>
    <n v="428"/>
    <s v="Tablet"/>
    <s v="25-34"/>
    <s v="Afternoon"/>
    <s v="12"/>
    <s v="2024"/>
    <s v="3/"/>
    <s v="3"/>
    <s v="03/12/2024"/>
    <d v="2025-05-16T00:00:00"/>
    <n v="164"/>
    <s v="5/"/>
    <s v="2024"/>
    <s v="6/"/>
    <s v="5"/>
    <s v="6"/>
    <x v="432"/>
  </r>
  <r>
    <x v="917"/>
    <s v="Patricia"/>
    <s v="6/13/2024"/>
    <s v="11/20/2024"/>
    <n v="15.99"/>
    <n v="309"/>
    <s v="Romance"/>
    <n v="5"/>
    <n v="6"/>
    <b v="0"/>
    <n v="760"/>
    <n v="72"/>
    <x v="6"/>
    <s v="Credit Card"/>
    <x v="5"/>
    <n v="91"/>
    <n v="4.8"/>
    <b v="1"/>
    <s v="Active"/>
    <n v="2336"/>
    <s v="Smart TV"/>
    <s v="45-54"/>
    <s v="Afternoon"/>
    <s v="11"/>
    <s v="2024"/>
    <s v="20"/>
    <s v="20"/>
    <s v="20/11/2024"/>
    <d v="2025-05-16T00:00:00"/>
    <n v="177"/>
    <s v="6/"/>
    <s v="2024"/>
    <s v="13"/>
    <s v="6"/>
    <s v="13"/>
    <x v="21"/>
  </r>
  <r>
    <x v="918"/>
    <s v="Richard"/>
    <s v="3/3/2023"/>
    <s v="12/11/2024"/>
    <n v="7.99"/>
    <n v="367"/>
    <s v="Romance"/>
    <n v="1"/>
    <n v="3"/>
    <b v="0"/>
    <n v="522"/>
    <n v="10"/>
    <x v="0"/>
    <s v="PayPal"/>
    <x v="2"/>
    <n v="70"/>
    <n v="3.8"/>
    <b v="0"/>
    <s v="Active"/>
    <n v="2344"/>
    <s v="Desktop"/>
    <s v="25-34"/>
    <s v="Morning"/>
    <s v="12"/>
    <s v="2024"/>
    <s v="11"/>
    <s v="11"/>
    <s v="11/12/2024"/>
    <d v="2025-05-16T00:00:00"/>
    <n v="156"/>
    <s v="3/"/>
    <s v="2023"/>
    <s v="3/"/>
    <s v="3"/>
    <s v="3"/>
    <x v="330"/>
  </r>
  <r>
    <x v="919"/>
    <s v="Tiffany"/>
    <s v="9/21/2023"/>
    <s v="11/27/2024"/>
    <n v="7.99"/>
    <n v="472"/>
    <s v="Action"/>
    <n v="5"/>
    <n v="2"/>
    <b v="1"/>
    <n v="76"/>
    <n v="157"/>
    <x v="0"/>
    <s v="Debit Card"/>
    <x v="5"/>
    <n v="6"/>
    <n v="3.1"/>
    <b v="1"/>
    <s v="Active"/>
    <n v="1351"/>
    <s v="Laptop"/>
    <s v="55+"/>
    <s v="Afternoon"/>
    <s v="11"/>
    <s v="2024"/>
    <s v="27"/>
    <s v="27"/>
    <s v="27/11/2024"/>
    <d v="2025-05-16T00:00:00"/>
    <n v="170"/>
    <s v="9/"/>
    <s v="2023"/>
    <s v="21"/>
    <s v="9"/>
    <s v="21"/>
    <x v="392"/>
  </r>
  <r>
    <x v="920"/>
    <s v="Thomas"/>
    <s v="12/4/2023"/>
    <s v="11/23/2024"/>
    <n v="15.99"/>
    <n v="449"/>
    <s v="Documentary"/>
    <n v="5"/>
    <n v="4"/>
    <b v="0"/>
    <n v="61"/>
    <n v="61"/>
    <x v="5"/>
    <s v="Debit Card"/>
    <x v="5"/>
    <n v="88"/>
    <n v="3.7"/>
    <b v="1"/>
    <s v="Active"/>
    <n v="165"/>
    <s v="Tablet"/>
    <s v="45-54"/>
    <s v="Afternoon"/>
    <s v="11"/>
    <s v="2024"/>
    <s v="23"/>
    <s v="23"/>
    <s v="23/11/2024"/>
    <d v="2025-05-16T00:00:00"/>
    <n v="174"/>
    <s v="12"/>
    <s v="2023"/>
    <s v="/4"/>
    <s v="12"/>
    <s v="4"/>
    <x v="143"/>
  </r>
  <r>
    <x v="921"/>
    <s v="Daniel"/>
    <s v="12/14/2023"/>
    <s v="12/6/2024"/>
    <n v="15.99"/>
    <n v="302"/>
    <s v="Comedy"/>
    <n v="4"/>
    <n v="4"/>
    <b v="1"/>
    <n v="800"/>
    <n v="101"/>
    <x v="0"/>
    <s v="Cryptocurrency"/>
    <x v="4"/>
    <n v="89"/>
    <n v="4.3"/>
    <b v="0"/>
    <s v="Active"/>
    <n v="3411"/>
    <s v="Desktop"/>
    <s v="55+"/>
    <s v="Evening"/>
    <s v="12"/>
    <s v="2024"/>
    <s v="6/"/>
    <s v="6"/>
    <s v="06/12/2024"/>
    <d v="2025-05-16T00:00:00"/>
    <n v="161"/>
    <s v="12"/>
    <s v="2023"/>
    <s v="/1"/>
    <s v="12"/>
    <s v="1"/>
    <x v="54"/>
  </r>
  <r>
    <x v="922"/>
    <s v="Ashley"/>
    <s v="9/24/2024"/>
    <s v="12/18/2024"/>
    <n v="7.99"/>
    <n v="70"/>
    <s v="Sci-Fi"/>
    <n v="3"/>
    <n v="6"/>
    <b v="1"/>
    <n v="226"/>
    <n v="104"/>
    <x v="0"/>
    <s v="Debit Card"/>
    <x v="1"/>
    <n v="59"/>
    <n v="3.3"/>
    <b v="1"/>
    <s v="Active"/>
    <n v="615"/>
    <s v="Laptop"/>
    <s v="45-54"/>
    <s v="Late Night"/>
    <s v="12"/>
    <s v="2024"/>
    <s v="18"/>
    <s v="18"/>
    <s v="18/12/2024"/>
    <d v="2025-05-16T00:00:00"/>
    <n v="149"/>
    <s v="9/"/>
    <s v="2024"/>
    <s v="24"/>
    <s v="9"/>
    <s v="24"/>
    <x v="193"/>
  </r>
  <r>
    <x v="923"/>
    <s v="Lindsey"/>
    <s v="5/8/2023"/>
    <s v="12/2/2024"/>
    <n v="7.99"/>
    <n v="157"/>
    <s v="Sci-Fi"/>
    <n v="2"/>
    <n v="1"/>
    <b v="0"/>
    <n v="792"/>
    <n v="141"/>
    <x v="1"/>
    <s v="Credit Card"/>
    <x v="3"/>
    <n v="18"/>
    <n v="4.2"/>
    <b v="0"/>
    <s v="Active"/>
    <n v="1538"/>
    <s v="Smartphone"/>
    <s v="55+"/>
    <s v="Afternoon"/>
    <s v="12"/>
    <s v="2024"/>
    <s v="2/"/>
    <s v="2"/>
    <s v="02/12/2024"/>
    <d v="2025-05-16T00:00:00"/>
    <n v="165"/>
    <s v="5/"/>
    <s v="2023"/>
    <s v="8/"/>
    <s v="5"/>
    <s v="8"/>
    <x v="273"/>
  </r>
  <r>
    <x v="924"/>
    <s v="Yvonne"/>
    <s v="4/16/2023"/>
    <s v="11/24/2024"/>
    <n v="7.99"/>
    <n v="17"/>
    <s v="Horror"/>
    <n v="5"/>
    <n v="5"/>
    <b v="0"/>
    <n v="498"/>
    <n v="67"/>
    <x v="2"/>
    <s v="PayPal"/>
    <x v="2"/>
    <n v="67"/>
    <n v="3"/>
    <b v="1"/>
    <s v="Active"/>
    <n v="1835"/>
    <s v="Smart TV"/>
    <s v="35-44"/>
    <s v="Late Night"/>
    <s v="11"/>
    <s v="2024"/>
    <s v="24"/>
    <s v="24"/>
    <s v="24/11/2024"/>
    <d v="2025-05-16T00:00:00"/>
    <n v="173"/>
    <s v="4/"/>
    <s v="2023"/>
    <s v="16"/>
    <s v="4"/>
    <s v="16"/>
    <x v="425"/>
  </r>
  <r>
    <x v="925"/>
    <s v="Gene"/>
    <s v="1/13/2023"/>
    <s v="12/2/2024"/>
    <n v="15.99"/>
    <n v="173"/>
    <s v="Drama"/>
    <n v="1"/>
    <n v="3"/>
    <b v="1"/>
    <n v="950"/>
    <n v="163"/>
    <x v="6"/>
    <s v="Debit Card"/>
    <x v="5"/>
    <n v="96"/>
    <n v="4.9000000000000004"/>
    <b v="1"/>
    <s v="Active"/>
    <n v="3515"/>
    <s v="Smart TV"/>
    <s v="35-44"/>
    <s v="Late Night"/>
    <s v="12"/>
    <s v="2024"/>
    <s v="2/"/>
    <s v="2"/>
    <s v="02/12/2024"/>
    <d v="2025-05-16T00:00:00"/>
    <n v="165"/>
    <s v="1/"/>
    <s v="2023"/>
    <s v="13"/>
    <s v="1"/>
    <s v="13"/>
    <x v="433"/>
  </r>
  <r>
    <x v="926"/>
    <s v="Phyllis"/>
    <s v="1/11/2023"/>
    <s v="11/21/2024"/>
    <n v="11.99"/>
    <n v="301"/>
    <s v="Comedy"/>
    <n v="5"/>
    <n v="4"/>
    <b v="0"/>
    <n v="906"/>
    <n v="141"/>
    <x v="4"/>
    <s v="Credit Card"/>
    <x v="0"/>
    <n v="56"/>
    <n v="4.5"/>
    <b v="1"/>
    <s v="Active"/>
    <n v="1657"/>
    <s v="Desktop"/>
    <s v="35-44"/>
    <s v="Afternoon"/>
    <s v="11"/>
    <s v="2024"/>
    <s v="21"/>
    <s v="21"/>
    <s v="21/11/2024"/>
    <d v="2025-05-16T00:00:00"/>
    <n v="176"/>
    <s v="1/"/>
    <s v="2023"/>
    <s v="11"/>
    <s v="1"/>
    <s v="11"/>
    <x v="434"/>
  </r>
  <r>
    <x v="927"/>
    <s v="Travis"/>
    <s v="8/16/2024"/>
    <s v="11/28/2024"/>
    <n v="7.99"/>
    <n v="357"/>
    <s v="Horror"/>
    <n v="2"/>
    <n v="4"/>
    <b v="1"/>
    <n v="245"/>
    <n v="116"/>
    <x v="6"/>
    <s v="Cryptocurrency"/>
    <x v="2"/>
    <n v="71"/>
    <n v="4.2"/>
    <b v="1"/>
    <s v="Active"/>
    <n v="2209"/>
    <s v="Smartphone"/>
    <s v="18-24"/>
    <s v="Late Night"/>
    <s v="11"/>
    <s v="2024"/>
    <s v="28"/>
    <s v="28"/>
    <s v="28/11/2024"/>
    <d v="2025-05-16T00:00:00"/>
    <n v="169"/>
    <s v="8/"/>
    <s v="2024"/>
    <s v="16"/>
    <s v="8"/>
    <s v="16"/>
    <x v="159"/>
  </r>
  <r>
    <x v="928"/>
    <s v="Aaron"/>
    <s v="7/18/2023"/>
    <s v="12/2/2024"/>
    <n v="7.99"/>
    <n v="48"/>
    <s v="Drama"/>
    <n v="4"/>
    <n v="2"/>
    <b v="0"/>
    <n v="33"/>
    <n v="7"/>
    <x v="0"/>
    <s v="PayPal"/>
    <x v="1"/>
    <n v="13"/>
    <n v="4.8"/>
    <b v="1"/>
    <s v="Active"/>
    <n v="1327"/>
    <s v="Smart TV"/>
    <s v="45-54"/>
    <s v="Morning"/>
    <s v="12"/>
    <s v="2024"/>
    <s v="2/"/>
    <s v="2"/>
    <s v="02/12/2024"/>
    <d v="2025-05-16T00:00:00"/>
    <n v="165"/>
    <s v="7/"/>
    <s v="2023"/>
    <s v="18"/>
    <s v="7"/>
    <s v="18"/>
    <x v="41"/>
  </r>
  <r>
    <x v="929"/>
    <s v="Nina"/>
    <s v="8/18/2023"/>
    <s v="11/22/2024"/>
    <n v="7.99"/>
    <n v="351"/>
    <s v="Action"/>
    <n v="4"/>
    <n v="2"/>
    <b v="0"/>
    <n v="70"/>
    <n v="41"/>
    <x v="5"/>
    <s v="Cryptocurrency"/>
    <x v="3"/>
    <n v="78"/>
    <n v="3.7"/>
    <b v="0"/>
    <s v="Active"/>
    <n v="4337"/>
    <s v="Smartphone"/>
    <s v="55+"/>
    <s v="Evening"/>
    <s v="11"/>
    <s v="2024"/>
    <s v="22"/>
    <s v="22"/>
    <s v="22/11/2024"/>
    <d v="2025-05-16T00:00:00"/>
    <n v="175"/>
    <s v="8/"/>
    <s v="2023"/>
    <s v="18"/>
    <s v="8"/>
    <s v="18"/>
    <x v="37"/>
  </r>
  <r>
    <x v="930"/>
    <s v="Stacy"/>
    <s v="11/6/2023"/>
    <s v="12/14/2024"/>
    <n v="11.99"/>
    <n v="491"/>
    <s v="Comedy"/>
    <n v="3"/>
    <n v="4"/>
    <b v="1"/>
    <n v="779"/>
    <n v="86"/>
    <x v="2"/>
    <s v="Cryptocurrency"/>
    <x v="0"/>
    <n v="85"/>
    <n v="4.7"/>
    <b v="1"/>
    <s v="Active"/>
    <n v="398"/>
    <s v="Laptop"/>
    <s v="55+"/>
    <s v="Evening"/>
    <s v="12"/>
    <s v="2024"/>
    <s v="14"/>
    <s v="14"/>
    <s v="14/12/2024"/>
    <d v="2025-05-16T00:00:00"/>
    <n v="153"/>
    <s v="11"/>
    <s v="2023"/>
    <s v="/6"/>
    <s v="11"/>
    <s v="6"/>
    <x v="288"/>
  </r>
  <r>
    <x v="931"/>
    <s v="Madison"/>
    <s v="4/12/2023"/>
    <s v="11/29/2024"/>
    <n v="11.99"/>
    <n v="164"/>
    <s v="Sci-Fi"/>
    <n v="2"/>
    <n v="1"/>
    <b v="1"/>
    <n v="536"/>
    <n v="150"/>
    <x v="2"/>
    <s v="Debit Card"/>
    <x v="2"/>
    <n v="7"/>
    <n v="3.2"/>
    <b v="1"/>
    <s v="Active"/>
    <n v="1508"/>
    <s v="Smartphone"/>
    <s v="45-54"/>
    <s v="Morning"/>
    <s v="11"/>
    <s v="2024"/>
    <s v="29"/>
    <s v="29"/>
    <s v="29/11/2024"/>
    <d v="2025-05-16T00:00:00"/>
    <n v="168"/>
    <s v="4/"/>
    <s v="2023"/>
    <s v="12"/>
    <s v="4"/>
    <s v="12"/>
    <x v="233"/>
  </r>
  <r>
    <x v="932"/>
    <s v="Victoria"/>
    <s v="12/18/2023"/>
    <s v="12/18/2024"/>
    <n v="7.99"/>
    <n v="304"/>
    <s v="Action"/>
    <n v="1"/>
    <n v="6"/>
    <b v="1"/>
    <n v="902"/>
    <n v="20"/>
    <x v="5"/>
    <s v="PayPal"/>
    <x v="2"/>
    <n v="62"/>
    <n v="3.9"/>
    <b v="1"/>
    <s v="Active"/>
    <n v="249"/>
    <s v="Desktop"/>
    <s v="35-44"/>
    <s v="Evening"/>
    <s v="12"/>
    <s v="2024"/>
    <s v="18"/>
    <s v="18"/>
    <s v="18/12/2024"/>
    <d v="2025-05-16T00:00:00"/>
    <n v="149"/>
    <s v="12"/>
    <s v="2023"/>
    <s v="/1"/>
    <s v="12"/>
    <s v="1"/>
    <x v="54"/>
  </r>
  <r>
    <x v="933"/>
    <s v="Justin"/>
    <s v="8/13/2023"/>
    <s v="12/8/2024"/>
    <n v="7.99"/>
    <n v="166"/>
    <s v="Horror"/>
    <n v="2"/>
    <n v="3"/>
    <b v="1"/>
    <n v="493"/>
    <n v="168"/>
    <x v="0"/>
    <s v="PayPal"/>
    <x v="4"/>
    <n v="55"/>
    <n v="3.4"/>
    <b v="1"/>
    <s v="Active"/>
    <n v="954"/>
    <s v="Laptop"/>
    <s v="18-24"/>
    <s v="Evening"/>
    <s v="12"/>
    <s v="2024"/>
    <s v="8/"/>
    <s v="8"/>
    <s v="08/12/2024"/>
    <d v="2025-05-16T00:00:00"/>
    <n v="159"/>
    <s v="8/"/>
    <s v="2023"/>
    <s v="13"/>
    <s v="8"/>
    <s v="13"/>
    <x v="435"/>
  </r>
  <r>
    <x v="934"/>
    <s v="Tammy"/>
    <s v="12/17/2024"/>
    <s v="12/5/2024"/>
    <n v="7.99"/>
    <n v="225"/>
    <s v="Romance"/>
    <n v="3"/>
    <n v="3"/>
    <b v="1"/>
    <n v="589"/>
    <n v="103"/>
    <x v="1"/>
    <s v="Credit Card"/>
    <x v="0"/>
    <n v="93"/>
    <n v="3.2"/>
    <b v="1"/>
    <s v="Active"/>
    <n v="3313"/>
    <s v="Smart TV"/>
    <s v="35-44"/>
    <s v="Morning"/>
    <s v="12"/>
    <s v="2024"/>
    <s v="5/"/>
    <s v="5"/>
    <s v="05/12/2024"/>
    <d v="2025-05-16T00:00:00"/>
    <n v="162"/>
    <s v="12"/>
    <s v="2024"/>
    <s v="/1"/>
    <s v="12"/>
    <s v="1"/>
    <x v="95"/>
  </r>
  <r>
    <x v="935"/>
    <s v="Joshua"/>
    <s v="9/28/2024"/>
    <s v="12/9/2024"/>
    <n v="7.99"/>
    <n v="163"/>
    <s v="Romance"/>
    <n v="2"/>
    <n v="6"/>
    <b v="1"/>
    <n v="206"/>
    <n v="132"/>
    <x v="5"/>
    <s v="Debit Card"/>
    <x v="0"/>
    <n v="63"/>
    <n v="3.5"/>
    <b v="1"/>
    <s v="Active"/>
    <n v="1790"/>
    <s v="Desktop"/>
    <s v="35-44"/>
    <s v="Evening"/>
    <s v="12"/>
    <s v="2024"/>
    <s v="9/"/>
    <s v="9"/>
    <s v="09/12/2024"/>
    <d v="2025-05-16T00:00:00"/>
    <n v="158"/>
    <s v="9/"/>
    <s v="2024"/>
    <s v="28"/>
    <s v="9"/>
    <s v="28"/>
    <x v="436"/>
  </r>
  <r>
    <x v="936"/>
    <s v="Sara"/>
    <s v="3/13/2023"/>
    <s v="11/26/2024"/>
    <n v="15.99"/>
    <n v="419"/>
    <s v="Sci-Fi"/>
    <n v="2"/>
    <n v="6"/>
    <b v="1"/>
    <n v="752"/>
    <n v="21"/>
    <x v="0"/>
    <s v="Debit Card"/>
    <x v="0"/>
    <n v="94"/>
    <n v="3.9"/>
    <b v="0"/>
    <s v="Active"/>
    <n v="2864"/>
    <s v="Desktop"/>
    <s v="35-44"/>
    <s v="Afternoon"/>
    <s v="11"/>
    <s v="2024"/>
    <s v="26"/>
    <s v="26"/>
    <s v="26/11/2024"/>
    <d v="2025-05-16T00:00:00"/>
    <n v="171"/>
    <s v="3/"/>
    <s v="2023"/>
    <s v="13"/>
    <s v="3"/>
    <s v="13"/>
    <x v="129"/>
  </r>
  <r>
    <x v="937"/>
    <s v="Benjamin"/>
    <s v="2/26/2023"/>
    <s v="11/22/2024"/>
    <n v="11.99"/>
    <n v="293"/>
    <s v="Action"/>
    <n v="2"/>
    <n v="3"/>
    <b v="0"/>
    <n v="514"/>
    <n v="68"/>
    <x v="3"/>
    <s v="Credit Card"/>
    <x v="2"/>
    <n v="4"/>
    <n v="4.7"/>
    <b v="0"/>
    <s v="Active"/>
    <n v="1872"/>
    <s v="Tablet"/>
    <s v="25-34"/>
    <s v="Late Night"/>
    <s v="11"/>
    <s v="2024"/>
    <s v="22"/>
    <s v="22"/>
    <s v="22/11/2024"/>
    <d v="2025-05-16T00:00:00"/>
    <n v="175"/>
    <s v="2/"/>
    <s v="2023"/>
    <s v="26"/>
    <s v="2"/>
    <s v="26"/>
    <x v="314"/>
  </r>
  <r>
    <x v="938"/>
    <s v="Kristen"/>
    <s v="1/16/2023"/>
    <s v="12/15/2024"/>
    <n v="7.99"/>
    <n v="171"/>
    <s v="Horror"/>
    <n v="3"/>
    <n v="6"/>
    <b v="1"/>
    <n v="858"/>
    <n v="58"/>
    <x v="5"/>
    <s v="Debit Card"/>
    <x v="1"/>
    <n v="21"/>
    <n v="4.5"/>
    <b v="1"/>
    <s v="Active"/>
    <n v="2521"/>
    <s v="Smartphone"/>
    <s v="45-54"/>
    <s v="Afternoon"/>
    <s v="12"/>
    <s v="2024"/>
    <s v="15"/>
    <s v="15"/>
    <s v="15/12/2024"/>
    <d v="2025-05-16T00:00:00"/>
    <n v="152"/>
    <s v="1/"/>
    <s v="2023"/>
    <s v="16"/>
    <s v="1"/>
    <s v="16"/>
    <x v="388"/>
  </r>
  <r>
    <x v="939"/>
    <s v="Erika"/>
    <s v="1/11/2023"/>
    <s v="11/20/2024"/>
    <n v="7.99"/>
    <n v="438"/>
    <s v="Documentary"/>
    <n v="4"/>
    <n v="3"/>
    <b v="0"/>
    <n v="970"/>
    <n v="59"/>
    <x v="5"/>
    <s v="Credit Card"/>
    <x v="3"/>
    <n v="78"/>
    <n v="4.5999999999999996"/>
    <b v="1"/>
    <s v="Active"/>
    <n v="4426"/>
    <s v="Tablet"/>
    <s v="55+"/>
    <s v="Late Night"/>
    <s v="11"/>
    <s v="2024"/>
    <s v="20"/>
    <s v="20"/>
    <s v="20/11/2024"/>
    <d v="2025-05-16T00:00:00"/>
    <n v="177"/>
    <s v="1/"/>
    <s v="2023"/>
    <s v="11"/>
    <s v="1"/>
    <s v="11"/>
    <x v="434"/>
  </r>
  <r>
    <x v="940"/>
    <s v="Robert"/>
    <s v="9/3/2024"/>
    <s v="11/27/2024"/>
    <n v="11.99"/>
    <n v="247"/>
    <s v="Comedy"/>
    <n v="4"/>
    <n v="4"/>
    <b v="0"/>
    <n v="510"/>
    <n v="87"/>
    <x v="4"/>
    <s v="Debit Card"/>
    <x v="2"/>
    <n v="99"/>
    <n v="3.5"/>
    <b v="0"/>
    <s v="Active"/>
    <n v="3100"/>
    <s v="Smart TV"/>
    <s v="45-54"/>
    <s v="Afternoon"/>
    <s v="11"/>
    <s v="2024"/>
    <s v="27"/>
    <s v="27"/>
    <s v="27/11/2024"/>
    <d v="2025-05-16T00:00:00"/>
    <n v="170"/>
    <s v="9/"/>
    <s v="2024"/>
    <s v="3/"/>
    <s v="9"/>
    <s v="3"/>
    <x v="363"/>
  </r>
  <r>
    <x v="941"/>
    <s v="Paul"/>
    <s v="11/29/2023"/>
    <s v="11/26/2024"/>
    <n v="11.99"/>
    <n v="85"/>
    <s v="Horror"/>
    <n v="1"/>
    <n v="2"/>
    <b v="0"/>
    <n v="770"/>
    <n v="132"/>
    <x v="2"/>
    <s v="Debit Card"/>
    <x v="3"/>
    <n v="99"/>
    <n v="4.4000000000000004"/>
    <b v="0"/>
    <s v="Active"/>
    <n v="4273"/>
    <s v="Tablet"/>
    <s v="35-44"/>
    <s v="Morning"/>
    <s v="11"/>
    <s v="2024"/>
    <s v="26"/>
    <s v="26"/>
    <s v="26/11/2024"/>
    <d v="2025-05-16T00:00:00"/>
    <n v="171"/>
    <s v="11"/>
    <s v="2023"/>
    <s v="/2"/>
    <s v="11"/>
    <s v="2"/>
    <x v="32"/>
  </r>
  <r>
    <x v="942"/>
    <s v="Robert"/>
    <s v="1/11/2023"/>
    <s v="11/30/2024"/>
    <n v="11.99"/>
    <n v="203"/>
    <s v="Documentary"/>
    <n v="5"/>
    <n v="2"/>
    <b v="0"/>
    <n v="903"/>
    <n v="19"/>
    <x v="1"/>
    <s v="Credit Card"/>
    <x v="0"/>
    <n v="76"/>
    <n v="4.5999999999999996"/>
    <b v="0"/>
    <s v="Active"/>
    <n v="1254"/>
    <s v="Laptop"/>
    <s v="45-54"/>
    <s v="Morning"/>
    <s v="11"/>
    <s v="2024"/>
    <s v="30"/>
    <s v="30"/>
    <s v="30/11/2024"/>
    <d v="2025-05-16T00:00:00"/>
    <n v="167"/>
    <s v="1/"/>
    <s v="2023"/>
    <s v="11"/>
    <s v="1"/>
    <s v="11"/>
    <x v="434"/>
  </r>
  <r>
    <x v="943"/>
    <s v="Bianca"/>
    <s v="8/8/2024"/>
    <s v="11/21/2024"/>
    <n v="15.99"/>
    <n v="219"/>
    <s v="Sci-Fi"/>
    <n v="1"/>
    <n v="5"/>
    <b v="1"/>
    <n v="347"/>
    <n v="55"/>
    <x v="6"/>
    <s v="Cryptocurrency"/>
    <x v="2"/>
    <n v="64"/>
    <n v="4.5999999999999996"/>
    <b v="1"/>
    <s v="Active"/>
    <n v="4817"/>
    <s v="Smart TV"/>
    <s v="35-44"/>
    <s v="Evening"/>
    <s v="11"/>
    <s v="2024"/>
    <s v="21"/>
    <s v="21"/>
    <s v="21/11/2024"/>
    <d v="2025-05-16T00:00:00"/>
    <n v="176"/>
    <s v="8/"/>
    <s v="2024"/>
    <s v="8/"/>
    <s v="8"/>
    <s v="8"/>
    <x v="147"/>
  </r>
  <r>
    <x v="944"/>
    <s v="Joseph"/>
    <s v="2/22/2024"/>
    <s v="12/18/2024"/>
    <n v="7.99"/>
    <n v="285"/>
    <s v="Comedy"/>
    <n v="5"/>
    <n v="5"/>
    <b v="0"/>
    <n v="600"/>
    <n v="109"/>
    <x v="5"/>
    <s v="Cryptocurrency"/>
    <x v="2"/>
    <n v="76"/>
    <n v="4"/>
    <b v="0"/>
    <s v="Active"/>
    <n v="2330"/>
    <s v="Smartphone"/>
    <s v="25-34"/>
    <s v="Morning"/>
    <s v="12"/>
    <s v="2024"/>
    <s v="18"/>
    <s v="18"/>
    <s v="18/12/2024"/>
    <d v="2025-05-16T00:00:00"/>
    <n v="149"/>
    <s v="2/"/>
    <s v="2024"/>
    <s v="22"/>
    <s v="2"/>
    <s v="22"/>
    <x v="144"/>
  </r>
  <r>
    <x v="945"/>
    <s v="Lauren"/>
    <s v="11/19/2023"/>
    <s v="11/23/2024"/>
    <n v="15.99"/>
    <n v="115"/>
    <s v="Horror"/>
    <n v="2"/>
    <n v="6"/>
    <b v="1"/>
    <n v="583"/>
    <n v="127"/>
    <x v="0"/>
    <s v="Credit Card"/>
    <x v="4"/>
    <n v="0"/>
    <n v="3.6"/>
    <b v="0"/>
    <s v="Active"/>
    <n v="244"/>
    <s v="Desktop"/>
    <s v="35-44"/>
    <s v="Late Night"/>
    <s v="11"/>
    <s v="2024"/>
    <s v="23"/>
    <s v="23"/>
    <s v="23/11/2024"/>
    <d v="2025-05-16T00:00:00"/>
    <n v="174"/>
    <s v="11"/>
    <s v="2023"/>
    <s v="/1"/>
    <s v="11"/>
    <s v="1"/>
    <x v="22"/>
  </r>
  <r>
    <x v="946"/>
    <s v="Carol"/>
    <s v="10/10/2024"/>
    <s v="11/21/2024"/>
    <n v="7.99"/>
    <n v="322"/>
    <s v="Drama"/>
    <n v="1"/>
    <n v="5"/>
    <b v="1"/>
    <n v="446"/>
    <n v="114"/>
    <x v="4"/>
    <s v="Credit Card"/>
    <x v="4"/>
    <n v="84"/>
    <n v="4.5"/>
    <b v="1"/>
    <s v="Active"/>
    <n v="1539"/>
    <s v="Tablet"/>
    <s v="25-34"/>
    <s v="Late Night"/>
    <s v="11"/>
    <s v="2024"/>
    <s v="21"/>
    <s v="21"/>
    <s v="21/11/2024"/>
    <d v="2025-05-16T00:00:00"/>
    <n v="176"/>
    <s v="10"/>
    <s v="2024"/>
    <s v="/1"/>
    <s v="10"/>
    <s v="1"/>
    <x v="36"/>
  </r>
  <r>
    <x v="947"/>
    <s v="Alicia"/>
    <s v="4/7/2024"/>
    <s v="11/21/2024"/>
    <n v="7.99"/>
    <n v="348"/>
    <s v="Action"/>
    <n v="2"/>
    <n v="2"/>
    <b v="1"/>
    <n v="797"/>
    <n v="81"/>
    <x v="4"/>
    <s v="PayPal"/>
    <x v="3"/>
    <n v="12"/>
    <n v="5"/>
    <b v="1"/>
    <s v="Active"/>
    <n v="2657"/>
    <s v="Smart TV"/>
    <s v="45-54"/>
    <s v="Morning"/>
    <s v="11"/>
    <s v="2024"/>
    <s v="21"/>
    <s v="21"/>
    <s v="21/11/2024"/>
    <d v="2025-05-16T00:00:00"/>
    <n v="176"/>
    <s v="4/"/>
    <s v="2024"/>
    <s v="7/"/>
    <s v="4"/>
    <s v="7"/>
    <x v="379"/>
  </r>
  <r>
    <x v="948"/>
    <s v="Laura"/>
    <s v="5/7/2024"/>
    <s v="12/3/2024"/>
    <n v="11.99"/>
    <n v="482"/>
    <s v="Sci-Fi"/>
    <n v="5"/>
    <n v="2"/>
    <b v="1"/>
    <n v="665"/>
    <n v="96"/>
    <x v="6"/>
    <s v="Debit Card"/>
    <x v="3"/>
    <n v="24"/>
    <n v="4.7"/>
    <b v="1"/>
    <s v="Active"/>
    <n v="4851"/>
    <s v="Smartphone"/>
    <s v="18-24"/>
    <s v="Afternoon"/>
    <s v="12"/>
    <s v="2024"/>
    <s v="3/"/>
    <s v="3"/>
    <s v="03/12/2024"/>
    <d v="2025-05-16T00:00:00"/>
    <n v="164"/>
    <s v="5/"/>
    <s v="2024"/>
    <s v="7/"/>
    <s v="5"/>
    <s v="7"/>
    <x v="369"/>
  </r>
  <r>
    <x v="949"/>
    <s v="Ryan"/>
    <s v="3/12/2023"/>
    <s v="12/11/2024"/>
    <n v="7.99"/>
    <n v="384"/>
    <s v="Sci-Fi"/>
    <n v="4"/>
    <n v="3"/>
    <b v="1"/>
    <n v="188"/>
    <n v="140"/>
    <x v="6"/>
    <s v="Cryptocurrency"/>
    <x v="5"/>
    <n v="78"/>
    <n v="3.9"/>
    <b v="0"/>
    <s v="Active"/>
    <n v="2341"/>
    <s v="Smartphone"/>
    <s v="25-34"/>
    <s v="Afternoon"/>
    <s v="12"/>
    <s v="2024"/>
    <s v="11"/>
    <s v="11"/>
    <s v="11/12/2024"/>
    <d v="2025-05-16T00:00:00"/>
    <n v="156"/>
    <s v="3/"/>
    <s v="2023"/>
    <s v="12"/>
    <s v="3"/>
    <s v="12"/>
    <x v="437"/>
  </r>
  <r>
    <x v="950"/>
    <s v="Brian"/>
    <s v="3/6/2024"/>
    <s v="12/9/2024"/>
    <n v="15.99"/>
    <n v="178"/>
    <s v="Comedy"/>
    <n v="5"/>
    <n v="5"/>
    <b v="0"/>
    <n v="489"/>
    <n v="6"/>
    <x v="3"/>
    <s v="PayPal"/>
    <x v="3"/>
    <n v="72"/>
    <n v="4.5"/>
    <b v="0"/>
    <s v="Active"/>
    <n v="3356"/>
    <s v="Tablet"/>
    <s v="55+"/>
    <s v="Late Night"/>
    <s v="12"/>
    <s v="2024"/>
    <s v="9/"/>
    <s v="9"/>
    <s v="09/12/2024"/>
    <d v="2025-05-16T00:00:00"/>
    <n v="158"/>
    <s v="3/"/>
    <s v="2024"/>
    <s v="6/"/>
    <s v="3"/>
    <s v="6"/>
    <x v="298"/>
  </r>
  <r>
    <x v="951"/>
    <s v="Sandra"/>
    <s v="6/21/2023"/>
    <s v="12/17/2024"/>
    <n v="11.99"/>
    <n v="91"/>
    <s v="Drama"/>
    <n v="1"/>
    <n v="2"/>
    <b v="0"/>
    <n v="377"/>
    <n v="14"/>
    <x v="0"/>
    <s v="Credit Card"/>
    <x v="1"/>
    <n v="53"/>
    <n v="4.5999999999999996"/>
    <b v="0"/>
    <s v="Active"/>
    <n v="228"/>
    <s v="Tablet"/>
    <s v="55+"/>
    <s v="Late Night"/>
    <s v="12"/>
    <s v="2024"/>
    <s v="17"/>
    <s v="17"/>
    <s v="17/12/2024"/>
    <d v="2025-05-16T00:00:00"/>
    <n v="150"/>
    <s v="6/"/>
    <s v="2023"/>
    <s v="21"/>
    <s v="6"/>
    <s v="21"/>
    <x v="438"/>
  </r>
  <r>
    <x v="952"/>
    <s v="Krista"/>
    <s v="12/1/2024"/>
    <s v="12/5/2024"/>
    <n v="11.99"/>
    <n v="175"/>
    <s v="Horror"/>
    <n v="4"/>
    <n v="3"/>
    <b v="1"/>
    <n v="424"/>
    <n v="125"/>
    <x v="2"/>
    <s v="Credit Card"/>
    <x v="5"/>
    <n v="13"/>
    <n v="4.7"/>
    <b v="1"/>
    <s v="Active"/>
    <n v="2821"/>
    <s v="Smart TV"/>
    <s v="35-44"/>
    <s v="Evening"/>
    <s v="12"/>
    <s v="2024"/>
    <s v="5/"/>
    <s v="5"/>
    <s v="05/12/2024"/>
    <d v="2025-05-16T00:00:00"/>
    <n v="162"/>
    <s v="12"/>
    <s v="2024"/>
    <s v="/1"/>
    <s v="12"/>
    <s v="1"/>
    <x v="95"/>
  </r>
  <r>
    <x v="953"/>
    <s v="Jeremiah"/>
    <s v="11/19/2023"/>
    <s v="12/14/2024"/>
    <n v="11.99"/>
    <n v="187"/>
    <s v="Action"/>
    <n v="5"/>
    <n v="5"/>
    <b v="1"/>
    <n v="491"/>
    <n v="197"/>
    <x v="2"/>
    <s v="PayPal"/>
    <x v="5"/>
    <n v="54"/>
    <n v="3.3"/>
    <b v="1"/>
    <s v="Active"/>
    <n v="4380"/>
    <s v="Smartphone"/>
    <s v="35-44"/>
    <s v="Late Night"/>
    <s v="12"/>
    <s v="2024"/>
    <s v="14"/>
    <s v="14"/>
    <s v="14/12/2024"/>
    <d v="2025-05-16T00:00:00"/>
    <n v="153"/>
    <s v="11"/>
    <s v="2023"/>
    <s v="/1"/>
    <s v="11"/>
    <s v="1"/>
    <x v="22"/>
  </r>
  <r>
    <x v="954"/>
    <s v="Leon"/>
    <s v="5/27/2024"/>
    <s v="11/29/2024"/>
    <n v="11.99"/>
    <n v="352"/>
    <s v="Drama"/>
    <n v="4"/>
    <n v="1"/>
    <b v="0"/>
    <n v="521"/>
    <n v="128"/>
    <x v="5"/>
    <s v="Cryptocurrency"/>
    <x v="4"/>
    <n v="59"/>
    <n v="4.5999999999999996"/>
    <b v="1"/>
    <s v="Active"/>
    <n v="2131"/>
    <s v="Desktop"/>
    <s v="45-54"/>
    <s v="Afternoon"/>
    <s v="11"/>
    <s v="2024"/>
    <s v="29"/>
    <s v="29"/>
    <s v="29/11/2024"/>
    <d v="2025-05-16T00:00:00"/>
    <n v="168"/>
    <s v="5/"/>
    <s v="2024"/>
    <s v="27"/>
    <s v="5"/>
    <s v="27"/>
    <x v="439"/>
  </r>
  <r>
    <x v="955"/>
    <s v="Tracey"/>
    <s v="10/22/2023"/>
    <s v="12/1/2024"/>
    <n v="7.99"/>
    <n v="448"/>
    <s v="Action"/>
    <n v="3"/>
    <n v="4"/>
    <b v="1"/>
    <n v="506"/>
    <n v="193"/>
    <x v="5"/>
    <s v="Debit Card"/>
    <x v="3"/>
    <n v="79"/>
    <n v="4.3"/>
    <b v="0"/>
    <s v="Active"/>
    <n v="3589"/>
    <s v="Smart TV"/>
    <s v="25-34"/>
    <s v="Late Night"/>
    <s v="12"/>
    <s v="2024"/>
    <s v="1/"/>
    <s v="1"/>
    <s v="01/12/2024"/>
    <d v="2025-05-16T00:00:00"/>
    <n v="166"/>
    <s v="10"/>
    <s v="2023"/>
    <s v="/2"/>
    <s v="10"/>
    <s v="2"/>
    <x v="68"/>
  </r>
  <r>
    <x v="956"/>
    <s v="Edward"/>
    <s v="3/20/2024"/>
    <s v="12/2/2024"/>
    <n v="15.99"/>
    <n v="81"/>
    <s v="Sci-Fi"/>
    <n v="1"/>
    <n v="6"/>
    <b v="0"/>
    <n v="390"/>
    <n v="43"/>
    <x v="2"/>
    <s v="Debit Card"/>
    <x v="2"/>
    <n v="33"/>
    <n v="4"/>
    <b v="0"/>
    <s v="Active"/>
    <n v="4162"/>
    <s v="Desktop"/>
    <s v="45-54"/>
    <s v="Afternoon"/>
    <s v="12"/>
    <s v="2024"/>
    <s v="2/"/>
    <s v="2"/>
    <s v="02/12/2024"/>
    <d v="2025-05-16T00:00:00"/>
    <n v="165"/>
    <s v="3/"/>
    <s v="2024"/>
    <s v="20"/>
    <s v="3"/>
    <s v="20"/>
    <x v="299"/>
  </r>
  <r>
    <x v="957"/>
    <s v="Larry"/>
    <s v="12/22/2023"/>
    <s v="12/5/2024"/>
    <n v="15.99"/>
    <n v="321"/>
    <s v="Sci-Fi"/>
    <n v="1"/>
    <n v="5"/>
    <b v="1"/>
    <n v="276"/>
    <n v="182"/>
    <x v="4"/>
    <s v="Cryptocurrency"/>
    <x v="2"/>
    <n v="52"/>
    <n v="4.9000000000000004"/>
    <b v="1"/>
    <s v="Active"/>
    <n v="1013"/>
    <s v="Smart TV"/>
    <s v="35-44"/>
    <s v="Afternoon"/>
    <s v="12"/>
    <s v="2024"/>
    <s v="5/"/>
    <s v="5"/>
    <s v="05/12/2024"/>
    <d v="2025-05-16T00:00:00"/>
    <n v="162"/>
    <s v="12"/>
    <s v="2023"/>
    <s v="/2"/>
    <s v="12"/>
    <s v="2"/>
    <x v="9"/>
  </r>
  <r>
    <x v="958"/>
    <s v="Jonathan"/>
    <s v="6/5/2024"/>
    <s v="11/29/2024"/>
    <n v="7.99"/>
    <n v="114"/>
    <s v="Horror"/>
    <n v="1"/>
    <n v="1"/>
    <b v="1"/>
    <n v="896"/>
    <n v="9"/>
    <x v="4"/>
    <s v="Debit Card"/>
    <x v="2"/>
    <n v="60"/>
    <n v="3.2"/>
    <b v="0"/>
    <s v="Active"/>
    <n v="2731"/>
    <s v="Desktop"/>
    <s v="18-24"/>
    <s v="Morning"/>
    <s v="11"/>
    <s v="2024"/>
    <s v="29"/>
    <s v="29"/>
    <s v="29/11/2024"/>
    <d v="2025-05-16T00:00:00"/>
    <n v="168"/>
    <s v="6/"/>
    <s v="2024"/>
    <s v="5/"/>
    <s v="6"/>
    <s v="5"/>
    <x v="440"/>
  </r>
  <r>
    <x v="959"/>
    <s v="Jennifer"/>
    <s v="4/4/2023"/>
    <s v="12/14/2024"/>
    <n v="7.99"/>
    <n v="493"/>
    <s v="Drama"/>
    <n v="5"/>
    <n v="2"/>
    <b v="1"/>
    <n v="29"/>
    <n v="82"/>
    <x v="3"/>
    <s v="Cryptocurrency"/>
    <x v="0"/>
    <n v="64"/>
    <n v="3.4"/>
    <b v="0"/>
    <s v="Active"/>
    <n v="833"/>
    <s v="Smartphone"/>
    <s v="18-24"/>
    <s v="Evening"/>
    <s v="12"/>
    <s v="2024"/>
    <s v="14"/>
    <s v="14"/>
    <s v="14/12/2024"/>
    <d v="2025-05-16T00:00:00"/>
    <n v="153"/>
    <s v="4/"/>
    <s v="2023"/>
    <s v="4/"/>
    <s v="4"/>
    <s v="4"/>
    <x v="42"/>
  </r>
  <r>
    <x v="960"/>
    <s v="Travis"/>
    <s v="7/19/2023"/>
    <s v="11/28/2024"/>
    <n v="11.99"/>
    <n v="475"/>
    <s v="Documentary"/>
    <n v="1"/>
    <n v="5"/>
    <b v="0"/>
    <n v="523"/>
    <n v="30"/>
    <x v="5"/>
    <s v="Cryptocurrency"/>
    <x v="1"/>
    <n v="2"/>
    <n v="4.8"/>
    <b v="0"/>
    <s v="Active"/>
    <n v="2428"/>
    <s v="Smartphone"/>
    <s v="18-24"/>
    <s v="Late Night"/>
    <s v="11"/>
    <s v="2024"/>
    <s v="28"/>
    <s v="28"/>
    <s v="28/11/2024"/>
    <d v="2025-05-16T00:00:00"/>
    <n v="169"/>
    <s v="7/"/>
    <s v="2023"/>
    <s v="19"/>
    <s v="7"/>
    <s v="19"/>
    <x v="401"/>
  </r>
  <r>
    <x v="961"/>
    <s v="Michelle"/>
    <s v="12/23/2023"/>
    <s v="12/12/2024"/>
    <n v="11.99"/>
    <n v="287"/>
    <s v="Documentary"/>
    <n v="1"/>
    <n v="2"/>
    <b v="0"/>
    <n v="918"/>
    <n v="82"/>
    <x v="3"/>
    <s v="Debit Card"/>
    <x v="1"/>
    <n v="81"/>
    <n v="3.2"/>
    <b v="0"/>
    <s v="Active"/>
    <n v="4555"/>
    <s v="Smart TV"/>
    <s v="55+"/>
    <s v="Afternoon"/>
    <s v="12"/>
    <s v="2024"/>
    <s v="12"/>
    <s v="12"/>
    <s v="12/12/2024"/>
    <d v="2025-05-16T00:00:00"/>
    <n v="155"/>
    <s v="12"/>
    <s v="2023"/>
    <s v="/2"/>
    <s v="12"/>
    <s v="2"/>
    <x v="9"/>
  </r>
  <r>
    <x v="962"/>
    <s v="Larry"/>
    <s v="3/28/2023"/>
    <s v="12/17/2024"/>
    <n v="15.99"/>
    <n v="138"/>
    <s v="Action"/>
    <n v="5"/>
    <n v="2"/>
    <b v="0"/>
    <n v="40"/>
    <n v="166"/>
    <x v="2"/>
    <s v="Cryptocurrency"/>
    <x v="5"/>
    <n v="83"/>
    <n v="4.2"/>
    <b v="0"/>
    <s v="Active"/>
    <n v="4777"/>
    <s v="Tablet"/>
    <s v="25-34"/>
    <s v="Morning"/>
    <s v="12"/>
    <s v="2024"/>
    <s v="17"/>
    <s v="17"/>
    <s v="17/12/2024"/>
    <d v="2025-05-16T00:00:00"/>
    <n v="150"/>
    <s v="3/"/>
    <s v="2023"/>
    <s v="28"/>
    <s v="3"/>
    <s v="28"/>
    <x v="10"/>
  </r>
  <r>
    <x v="963"/>
    <s v="Kenneth"/>
    <s v="4/7/2024"/>
    <s v="12/5/2024"/>
    <n v="15.99"/>
    <n v="198"/>
    <s v="Action"/>
    <n v="3"/>
    <n v="1"/>
    <b v="1"/>
    <n v="614"/>
    <n v="69"/>
    <x v="6"/>
    <s v="PayPal"/>
    <x v="3"/>
    <n v="27"/>
    <n v="3.6"/>
    <b v="1"/>
    <s v="Active"/>
    <n v="459"/>
    <s v="Smartphone"/>
    <s v="25-34"/>
    <s v="Late Night"/>
    <s v="12"/>
    <s v="2024"/>
    <s v="5/"/>
    <s v="5"/>
    <s v="05/12/2024"/>
    <d v="2025-05-16T00:00:00"/>
    <n v="162"/>
    <s v="4/"/>
    <s v="2024"/>
    <s v="7/"/>
    <s v="4"/>
    <s v="7"/>
    <x v="379"/>
  </r>
  <r>
    <x v="964"/>
    <s v="Joshua"/>
    <s v="8/7/2023"/>
    <s v="12/11/2024"/>
    <n v="15.99"/>
    <n v="164"/>
    <s v="Action"/>
    <n v="2"/>
    <n v="1"/>
    <b v="0"/>
    <n v="833"/>
    <n v="89"/>
    <x v="6"/>
    <s v="Cryptocurrency"/>
    <x v="3"/>
    <n v="32"/>
    <n v="4.9000000000000004"/>
    <b v="0"/>
    <s v="Active"/>
    <n v="2644"/>
    <s v="Smart TV"/>
    <s v="18-24"/>
    <s v="Evening"/>
    <s v="12"/>
    <s v="2024"/>
    <s v="11"/>
    <s v="11"/>
    <s v="11/12/2024"/>
    <d v="2025-05-16T00:00:00"/>
    <n v="156"/>
    <s v="8/"/>
    <s v="2023"/>
    <s v="7/"/>
    <s v="8"/>
    <s v="7"/>
    <x v="366"/>
  </r>
  <r>
    <x v="965"/>
    <s v="James"/>
    <s v="7/23/2024"/>
    <s v="12/10/2024"/>
    <n v="15.99"/>
    <n v="65"/>
    <s v="Horror"/>
    <n v="4"/>
    <n v="3"/>
    <b v="0"/>
    <n v="238"/>
    <n v="39"/>
    <x v="6"/>
    <s v="Cryptocurrency"/>
    <x v="1"/>
    <n v="23"/>
    <n v="4.7"/>
    <b v="0"/>
    <s v="Active"/>
    <n v="2678"/>
    <s v="Smart TV"/>
    <s v="45-54"/>
    <s v="Evening"/>
    <s v="12"/>
    <s v="2024"/>
    <s v="10"/>
    <s v="10"/>
    <s v="10/12/2024"/>
    <d v="2025-05-16T00:00:00"/>
    <n v="157"/>
    <s v="7/"/>
    <s v="2024"/>
    <s v="23"/>
    <s v="7"/>
    <s v="23"/>
    <x v="248"/>
  </r>
  <r>
    <x v="966"/>
    <s v="Richard"/>
    <s v="6/18/2023"/>
    <s v="11/25/2024"/>
    <n v="7.99"/>
    <n v="388"/>
    <s v="Drama"/>
    <n v="1"/>
    <n v="6"/>
    <b v="1"/>
    <n v="861"/>
    <n v="59"/>
    <x v="0"/>
    <s v="Debit Card"/>
    <x v="0"/>
    <n v="42"/>
    <n v="4.4000000000000004"/>
    <b v="0"/>
    <s v="Active"/>
    <n v="1129"/>
    <s v="Laptop"/>
    <s v="45-54"/>
    <s v="Morning"/>
    <s v="11"/>
    <s v="2024"/>
    <s v="25"/>
    <s v="25"/>
    <s v="25/11/2024"/>
    <d v="2025-05-16T00:00:00"/>
    <n v="172"/>
    <s v="6/"/>
    <s v="2023"/>
    <s v="18"/>
    <s v="6"/>
    <s v="18"/>
    <x v="133"/>
  </r>
  <r>
    <x v="967"/>
    <s v="Michael"/>
    <s v="1/19/2024"/>
    <s v="12/10/2024"/>
    <n v="15.99"/>
    <n v="412"/>
    <s v="Romance"/>
    <n v="3"/>
    <n v="3"/>
    <b v="1"/>
    <n v="999"/>
    <n v="127"/>
    <x v="0"/>
    <s v="Cryptocurrency"/>
    <x v="0"/>
    <n v="4"/>
    <n v="4"/>
    <b v="0"/>
    <s v="Active"/>
    <n v="1258"/>
    <s v="Desktop"/>
    <s v="18-24"/>
    <s v="Late Night"/>
    <s v="12"/>
    <s v="2024"/>
    <s v="10"/>
    <s v="10"/>
    <s v="10/12/2024"/>
    <d v="2025-05-16T00:00:00"/>
    <n v="157"/>
    <s v="1/"/>
    <s v="2024"/>
    <s v="19"/>
    <s v="1"/>
    <s v="19"/>
    <x v="206"/>
  </r>
  <r>
    <x v="968"/>
    <s v="Jessica"/>
    <s v="4/30/2024"/>
    <s v="11/27/2024"/>
    <n v="15.99"/>
    <n v="267"/>
    <s v="Action"/>
    <n v="4"/>
    <n v="4"/>
    <b v="0"/>
    <n v="118"/>
    <n v="6"/>
    <x v="0"/>
    <s v="Cryptocurrency"/>
    <x v="4"/>
    <n v="57"/>
    <n v="5"/>
    <b v="0"/>
    <s v="Active"/>
    <n v="3213"/>
    <s v="Smartphone"/>
    <s v="55+"/>
    <s v="Evening"/>
    <s v="11"/>
    <s v="2024"/>
    <s v="27"/>
    <s v="27"/>
    <s v="27/11/2024"/>
    <d v="2025-05-16T00:00:00"/>
    <n v="170"/>
    <s v="4/"/>
    <s v="2024"/>
    <s v="30"/>
    <s v="4"/>
    <s v="30"/>
    <x v="441"/>
  </r>
  <r>
    <x v="969"/>
    <s v="Helen"/>
    <s v="1/9/2023"/>
    <s v="11/29/2024"/>
    <n v="15.99"/>
    <n v="29"/>
    <s v="Action"/>
    <n v="3"/>
    <n v="2"/>
    <b v="0"/>
    <n v="404"/>
    <n v="177"/>
    <x v="0"/>
    <s v="Cryptocurrency"/>
    <x v="3"/>
    <n v="81"/>
    <n v="4.4000000000000004"/>
    <b v="0"/>
    <s v="Active"/>
    <n v="4127"/>
    <s v="Tablet"/>
    <s v="18-24"/>
    <s v="Evening"/>
    <s v="11"/>
    <s v="2024"/>
    <s v="29"/>
    <s v="29"/>
    <s v="29/11/2024"/>
    <d v="2025-05-16T00:00:00"/>
    <n v="168"/>
    <s v="1/"/>
    <s v="2023"/>
    <s v="9/"/>
    <s v="1"/>
    <s v="9"/>
    <x v="442"/>
  </r>
  <r>
    <x v="970"/>
    <s v="Dustin"/>
    <s v="9/11/2024"/>
    <s v="12/10/2024"/>
    <n v="15.99"/>
    <n v="454"/>
    <s v="Action"/>
    <n v="5"/>
    <n v="6"/>
    <b v="1"/>
    <n v="938"/>
    <n v="75"/>
    <x v="5"/>
    <s v="Debit Card"/>
    <x v="1"/>
    <n v="51"/>
    <n v="3.1"/>
    <b v="0"/>
    <s v="Active"/>
    <n v="1961"/>
    <s v="Smart TV"/>
    <s v="25-34"/>
    <s v="Afternoon"/>
    <s v="12"/>
    <s v="2024"/>
    <s v="10"/>
    <s v="10"/>
    <s v="10/12/2024"/>
    <d v="2025-05-16T00:00:00"/>
    <n v="157"/>
    <s v="9/"/>
    <s v="2024"/>
    <s v="11"/>
    <s v="9"/>
    <s v="11"/>
    <x v="236"/>
  </r>
  <r>
    <x v="971"/>
    <s v="Jeremiah"/>
    <s v="5/30/2024"/>
    <s v="11/28/2024"/>
    <n v="15.99"/>
    <n v="119"/>
    <s v="Romance"/>
    <n v="1"/>
    <n v="5"/>
    <b v="1"/>
    <n v="112"/>
    <n v="181"/>
    <x v="6"/>
    <s v="Credit Card"/>
    <x v="1"/>
    <n v="47"/>
    <n v="3.2"/>
    <b v="1"/>
    <s v="Active"/>
    <n v="1708"/>
    <s v="Desktop"/>
    <s v="18-24"/>
    <s v="Afternoon"/>
    <s v="11"/>
    <s v="2024"/>
    <s v="28"/>
    <s v="28"/>
    <s v="28/11/2024"/>
    <d v="2025-05-16T00:00:00"/>
    <n v="169"/>
    <s v="5/"/>
    <s v="2024"/>
    <s v="30"/>
    <s v="5"/>
    <s v="30"/>
    <x v="103"/>
  </r>
  <r>
    <x v="972"/>
    <s v="John"/>
    <s v="2/10/2024"/>
    <s v="12/9/2024"/>
    <n v="11.99"/>
    <n v="311"/>
    <s v="Action"/>
    <n v="5"/>
    <n v="1"/>
    <b v="1"/>
    <n v="430"/>
    <n v="188"/>
    <x v="2"/>
    <s v="Credit Card"/>
    <x v="5"/>
    <n v="78"/>
    <n v="4.4000000000000004"/>
    <b v="1"/>
    <s v="Active"/>
    <n v="2288"/>
    <s v="Smart TV"/>
    <s v="55+"/>
    <s v="Morning"/>
    <s v="12"/>
    <s v="2024"/>
    <s v="9/"/>
    <s v="9"/>
    <s v="09/12/2024"/>
    <d v="2025-05-16T00:00:00"/>
    <n v="158"/>
    <s v="2/"/>
    <s v="2024"/>
    <s v="10"/>
    <s v="2"/>
    <s v="10"/>
    <x v="443"/>
  </r>
  <r>
    <x v="973"/>
    <s v="Heather"/>
    <s v="1/2/2024"/>
    <s v="12/9/2024"/>
    <n v="15.99"/>
    <n v="122"/>
    <s v="Comedy"/>
    <n v="2"/>
    <n v="2"/>
    <b v="0"/>
    <n v="626"/>
    <n v="69"/>
    <x v="0"/>
    <s v="PayPal"/>
    <x v="2"/>
    <n v="17"/>
    <n v="4.2"/>
    <b v="1"/>
    <s v="Active"/>
    <n v="4570"/>
    <s v="Laptop"/>
    <s v="35-44"/>
    <s v="Morning"/>
    <s v="12"/>
    <s v="2024"/>
    <s v="9/"/>
    <s v="9"/>
    <s v="09/12/2024"/>
    <d v="2025-05-16T00:00:00"/>
    <n v="158"/>
    <s v="1/"/>
    <s v="2024"/>
    <s v="2/"/>
    <s v="1"/>
    <s v="2"/>
    <x v="243"/>
  </r>
  <r>
    <x v="974"/>
    <s v="Mark"/>
    <s v="4/16/2024"/>
    <s v="11/19/2024"/>
    <n v="15.99"/>
    <n v="300"/>
    <s v="Sci-Fi"/>
    <n v="5"/>
    <n v="4"/>
    <b v="1"/>
    <n v="819"/>
    <n v="143"/>
    <x v="1"/>
    <s v="Credit Card"/>
    <x v="1"/>
    <n v="23"/>
    <n v="5"/>
    <b v="0"/>
    <s v="Active"/>
    <n v="2547"/>
    <s v="Desktop"/>
    <s v="45-54"/>
    <s v="Evening"/>
    <s v="11"/>
    <s v="2024"/>
    <s v="19"/>
    <s v="19"/>
    <s v="19/11/2024"/>
    <d v="2025-05-16T00:00:00"/>
    <n v="178"/>
    <s v="4/"/>
    <s v="2024"/>
    <s v="16"/>
    <s v="4"/>
    <s v="16"/>
    <x v="444"/>
  </r>
  <r>
    <x v="975"/>
    <s v="Thomas"/>
    <s v="9/11/2024"/>
    <s v="11/30/2024"/>
    <n v="15.99"/>
    <n v="59"/>
    <s v="Romance"/>
    <n v="4"/>
    <n v="3"/>
    <b v="0"/>
    <n v="718"/>
    <n v="3"/>
    <x v="1"/>
    <s v="Debit Card"/>
    <x v="1"/>
    <n v="43"/>
    <n v="4.2"/>
    <b v="1"/>
    <s v="Active"/>
    <n v="4655"/>
    <s v="Desktop"/>
    <s v="18-24"/>
    <s v="Late Night"/>
    <s v="11"/>
    <s v="2024"/>
    <s v="30"/>
    <s v="30"/>
    <s v="30/11/2024"/>
    <d v="2025-05-16T00:00:00"/>
    <n v="167"/>
    <s v="9/"/>
    <s v="2024"/>
    <s v="11"/>
    <s v="9"/>
    <s v="11"/>
    <x v="236"/>
  </r>
  <r>
    <x v="976"/>
    <s v="Cody"/>
    <s v="6/22/2023"/>
    <s v="12/8/2024"/>
    <n v="15.99"/>
    <n v="34"/>
    <s v="Drama"/>
    <n v="1"/>
    <n v="4"/>
    <b v="1"/>
    <n v="109"/>
    <n v="174"/>
    <x v="1"/>
    <s v="Debit Card"/>
    <x v="0"/>
    <n v="74"/>
    <n v="4.4000000000000004"/>
    <b v="1"/>
    <s v="Active"/>
    <n v="1656"/>
    <s v="Tablet"/>
    <s v="55+"/>
    <s v="Late Night"/>
    <s v="12"/>
    <s v="2024"/>
    <s v="8/"/>
    <s v="8"/>
    <s v="08/12/2024"/>
    <d v="2025-05-16T00:00:00"/>
    <n v="159"/>
    <s v="6/"/>
    <s v="2023"/>
    <s v="22"/>
    <s v="6"/>
    <s v="22"/>
    <x v="31"/>
  </r>
  <r>
    <x v="977"/>
    <s v="Jonathon"/>
    <s v="12/17/2023"/>
    <s v="12/17/2024"/>
    <n v="11.99"/>
    <n v="23"/>
    <s v="Comedy"/>
    <n v="2"/>
    <n v="1"/>
    <b v="0"/>
    <n v="544"/>
    <n v="25"/>
    <x v="3"/>
    <s v="Cryptocurrency"/>
    <x v="1"/>
    <n v="47"/>
    <n v="3.6"/>
    <b v="0"/>
    <s v="Active"/>
    <n v="2761"/>
    <s v="Laptop"/>
    <s v="25-34"/>
    <s v="Evening"/>
    <s v="12"/>
    <s v="2024"/>
    <s v="17"/>
    <s v="17"/>
    <s v="17/12/2024"/>
    <d v="2025-05-16T00:00:00"/>
    <n v="150"/>
    <s v="12"/>
    <s v="2023"/>
    <s v="/1"/>
    <s v="12"/>
    <s v="1"/>
    <x v="54"/>
  </r>
  <r>
    <x v="978"/>
    <s v="Kyle"/>
    <s v="8/3/2024"/>
    <s v="12/11/2024"/>
    <n v="15.99"/>
    <n v="168"/>
    <s v="Action"/>
    <n v="3"/>
    <n v="2"/>
    <b v="1"/>
    <n v="25"/>
    <n v="171"/>
    <x v="6"/>
    <s v="PayPal"/>
    <x v="0"/>
    <n v="79"/>
    <n v="4"/>
    <b v="0"/>
    <s v="Active"/>
    <n v="773"/>
    <s v="Desktop"/>
    <s v="25-34"/>
    <s v="Evening"/>
    <s v="12"/>
    <s v="2024"/>
    <s v="11"/>
    <s v="11"/>
    <s v="11/12/2024"/>
    <d v="2025-05-16T00:00:00"/>
    <n v="156"/>
    <s v="8/"/>
    <s v="2024"/>
    <s v="3/"/>
    <s v="8"/>
    <s v="3"/>
    <x v="445"/>
  </r>
  <r>
    <x v="979"/>
    <s v="Jessica"/>
    <s v="11/16/2024"/>
    <s v="11/25/2024"/>
    <n v="11.99"/>
    <n v="306"/>
    <s v="Action"/>
    <n v="5"/>
    <n v="1"/>
    <b v="1"/>
    <n v="513"/>
    <n v="70"/>
    <x v="0"/>
    <s v="Credit Card"/>
    <x v="3"/>
    <n v="86"/>
    <n v="3.7"/>
    <b v="0"/>
    <s v="Active"/>
    <n v="1652"/>
    <s v="Desktop"/>
    <s v="18-24"/>
    <s v="Late Night"/>
    <s v="11"/>
    <s v="2024"/>
    <s v="25"/>
    <s v="25"/>
    <s v="25/11/2024"/>
    <d v="2025-05-16T00:00:00"/>
    <n v="172"/>
    <s v="11"/>
    <s v="2024"/>
    <s v="/1"/>
    <s v="11"/>
    <s v="1"/>
    <x v="99"/>
  </r>
  <r>
    <x v="980"/>
    <s v="Richard"/>
    <s v="11/8/2023"/>
    <s v="12/13/2024"/>
    <n v="15.99"/>
    <n v="433"/>
    <s v="Documentary"/>
    <n v="2"/>
    <n v="6"/>
    <b v="1"/>
    <n v="1000"/>
    <n v="48"/>
    <x v="6"/>
    <s v="Debit Card"/>
    <x v="3"/>
    <n v="92"/>
    <n v="3.7"/>
    <b v="0"/>
    <s v="Active"/>
    <n v="1037"/>
    <s v="Tablet"/>
    <s v="55+"/>
    <s v="Late Night"/>
    <s v="12"/>
    <s v="2024"/>
    <s v="13"/>
    <s v="13"/>
    <s v="13/12/2024"/>
    <d v="2025-05-16T00:00:00"/>
    <n v="154"/>
    <s v="11"/>
    <s v="2023"/>
    <s v="/8"/>
    <s v="11"/>
    <s v="8"/>
    <x v="446"/>
  </r>
  <r>
    <x v="981"/>
    <s v="Alexandria"/>
    <s v="12/16/2024"/>
    <s v="12/11/2024"/>
    <n v="11.99"/>
    <n v="221"/>
    <s v="Romance"/>
    <n v="5"/>
    <n v="5"/>
    <b v="1"/>
    <n v="749"/>
    <n v="66"/>
    <x v="0"/>
    <s v="Cryptocurrency"/>
    <x v="1"/>
    <n v="37"/>
    <n v="3.3"/>
    <b v="1"/>
    <s v="Active"/>
    <n v="4505"/>
    <s v="Smart TV"/>
    <s v="35-44"/>
    <s v="Afternoon"/>
    <s v="12"/>
    <s v="2024"/>
    <s v="11"/>
    <s v="11"/>
    <s v="11/12/2024"/>
    <d v="2025-05-16T00:00:00"/>
    <n v="156"/>
    <s v="12"/>
    <s v="2024"/>
    <s v="/1"/>
    <s v="12"/>
    <s v="1"/>
    <x v="95"/>
  </r>
  <r>
    <x v="982"/>
    <s v="Spencer"/>
    <s v="10/20/2024"/>
    <s v="11/23/2024"/>
    <n v="15.99"/>
    <n v="236"/>
    <s v="Documentary"/>
    <n v="3"/>
    <n v="5"/>
    <b v="1"/>
    <n v="600"/>
    <n v="199"/>
    <x v="2"/>
    <s v="Cryptocurrency"/>
    <x v="1"/>
    <n v="56"/>
    <n v="3.7"/>
    <b v="0"/>
    <s v="Active"/>
    <n v="3648"/>
    <s v="Tablet"/>
    <s v="18-24"/>
    <s v="Evening"/>
    <s v="11"/>
    <s v="2024"/>
    <s v="23"/>
    <s v="23"/>
    <s v="23/11/2024"/>
    <d v="2025-05-16T00:00:00"/>
    <n v="174"/>
    <s v="10"/>
    <s v="2024"/>
    <s v="/2"/>
    <s v="10"/>
    <s v="2"/>
    <x v="71"/>
  </r>
  <r>
    <x v="983"/>
    <s v="Diana"/>
    <s v="5/5/2024"/>
    <s v="12/12/2024"/>
    <n v="11.99"/>
    <n v="75"/>
    <s v="Action"/>
    <n v="4"/>
    <n v="6"/>
    <b v="0"/>
    <n v="897"/>
    <n v="59"/>
    <x v="5"/>
    <s v="Credit Card"/>
    <x v="0"/>
    <n v="11"/>
    <n v="3.4"/>
    <b v="0"/>
    <s v="Active"/>
    <n v="4015"/>
    <s v="Desktop"/>
    <s v="18-24"/>
    <s v="Afternoon"/>
    <s v="12"/>
    <s v="2024"/>
    <s v="12"/>
    <s v="12"/>
    <s v="12/12/2024"/>
    <d v="2025-05-16T00:00:00"/>
    <n v="155"/>
    <s v="5/"/>
    <s v="2024"/>
    <s v="5/"/>
    <s v="5"/>
    <s v="5"/>
    <x v="142"/>
  </r>
  <r>
    <x v="984"/>
    <s v="Todd"/>
    <s v="3/12/2024"/>
    <s v="11/21/2024"/>
    <n v="15.99"/>
    <n v="325"/>
    <s v="Comedy"/>
    <n v="3"/>
    <n v="6"/>
    <b v="1"/>
    <n v="412"/>
    <n v="117"/>
    <x v="5"/>
    <s v="Credit Card"/>
    <x v="0"/>
    <n v="48"/>
    <n v="4"/>
    <b v="1"/>
    <s v="Active"/>
    <n v="2050"/>
    <s v="Tablet"/>
    <s v="25-34"/>
    <s v="Afternoon"/>
    <s v="11"/>
    <s v="2024"/>
    <s v="21"/>
    <s v="21"/>
    <s v="21/11/2024"/>
    <d v="2025-05-16T00:00:00"/>
    <n v="176"/>
    <s v="3/"/>
    <s v="2024"/>
    <s v="12"/>
    <s v="3"/>
    <s v="12"/>
    <x v="447"/>
  </r>
  <r>
    <x v="985"/>
    <s v="Harold"/>
    <s v="3/12/2024"/>
    <s v="12/3/2024"/>
    <n v="7.99"/>
    <n v="217"/>
    <s v="Documentary"/>
    <n v="5"/>
    <n v="2"/>
    <b v="0"/>
    <n v="669"/>
    <n v="155"/>
    <x v="5"/>
    <s v="Debit Card"/>
    <x v="2"/>
    <n v="40"/>
    <n v="4.8"/>
    <b v="1"/>
    <s v="Active"/>
    <n v="2390"/>
    <s v="Tablet"/>
    <s v="35-44"/>
    <s v="Late Night"/>
    <s v="12"/>
    <s v="2024"/>
    <s v="3/"/>
    <s v="3"/>
    <s v="03/12/2024"/>
    <d v="2025-05-16T00:00:00"/>
    <n v="164"/>
    <s v="3/"/>
    <s v="2024"/>
    <s v="12"/>
    <s v="3"/>
    <s v="12"/>
    <x v="447"/>
  </r>
  <r>
    <x v="986"/>
    <s v="Stephanie"/>
    <s v="5/30/2023"/>
    <s v="12/14/2024"/>
    <n v="7.99"/>
    <n v="178"/>
    <s v="Action"/>
    <n v="4"/>
    <n v="5"/>
    <b v="1"/>
    <n v="323"/>
    <n v="130"/>
    <x v="5"/>
    <s v="Cryptocurrency"/>
    <x v="5"/>
    <n v="29"/>
    <n v="3"/>
    <b v="1"/>
    <s v="Active"/>
    <n v="3079"/>
    <s v="Desktop"/>
    <s v="35-44"/>
    <s v="Afternoon"/>
    <s v="12"/>
    <s v="2024"/>
    <s v="14"/>
    <s v="14"/>
    <s v="14/12/2024"/>
    <d v="2025-05-16T00:00:00"/>
    <n v="153"/>
    <s v="5/"/>
    <s v="2023"/>
    <s v="30"/>
    <s v="5"/>
    <s v="30"/>
    <x v="448"/>
  </r>
  <r>
    <x v="987"/>
    <s v="Kimberly"/>
    <s v="4/5/2024"/>
    <s v="11/19/2024"/>
    <n v="15.99"/>
    <n v="74"/>
    <s v="Sci-Fi"/>
    <n v="4"/>
    <n v="3"/>
    <b v="1"/>
    <n v="646"/>
    <n v="38"/>
    <x v="2"/>
    <s v="Cryptocurrency"/>
    <x v="0"/>
    <n v="37"/>
    <n v="4.0999999999999996"/>
    <b v="0"/>
    <s v="Active"/>
    <n v="4111"/>
    <s v="Tablet"/>
    <s v="45-54"/>
    <s v="Late Night"/>
    <s v="11"/>
    <s v="2024"/>
    <s v="19"/>
    <s v="19"/>
    <s v="19/11/2024"/>
    <d v="2025-05-16T00:00:00"/>
    <n v="178"/>
    <s v="4/"/>
    <s v="2024"/>
    <s v="5/"/>
    <s v="4"/>
    <s v="5"/>
    <x v="449"/>
  </r>
  <r>
    <x v="988"/>
    <s v="Pamela"/>
    <s v="1/9/2023"/>
    <s v="11/22/2024"/>
    <n v="15.99"/>
    <n v="373"/>
    <s v="Comedy"/>
    <n v="1"/>
    <n v="3"/>
    <b v="0"/>
    <n v="507"/>
    <n v="130"/>
    <x v="1"/>
    <s v="Credit Card"/>
    <x v="4"/>
    <n v="41"/>
    <n v="3.3"/>
    <b v="1"/>
    <s v="Active"/>
    <n v="3221"/>
    <s v="Smartphone"/>
    <s v="18-24"/>
    <s v="Morning"/>
    <s v="11"/>
    <s v="2024"/>
    <s v="22"/>
    <s v="22"/>
    <s v="22/11/2024"/>
    <d v="2025-05-16T00:00:00"/>
    <n v="175"/>
    <s v="1/"/>
    <s v="2023"/>
    <s v="9/"/>
    <s v="1"/>
    <s v="9"/>
    <x v="442"/>
  </r>
  <r>
    <x v="989"/>
    <s v="Gregg"/>
    <s v="3/28/2024"/>
    <s v="11/30/2024"/>
    <n v="15.99"/>
    <n v="64"/>
    <s v="Comedy"/>
    <n v="5"/>
    <n v="1"/>
    <b v="0"/>
    <n v="881"/>
    <n v="15"/>
    <x v="2"/>
    <s v="PayPal"/>
    <x v="2"/>
    <n v="22"/>
    <n v="3.6"/>
    <b v="0"/>
    <s v="Active"/>
    <n v="2461"/>
    <s v="Tablet"/>
    <s v="18-24"/>
    <s v="Afternoon"/>
    <s v="11"/>
    <s v="2024"/>
    <s v="30"/>
    <s v="30"/>
    <s v="30/11/2024"/>
    <d v="2025-05-16T00:00:00"/>
    <n v="167"/>
    <s v="3/"/>
    <s v="2024"/>
    <s v="28"/>
    <s v="3"/>
    <s v="28"/>
    <x v="28"/>
  </r>
  <r>
    <x v="990"/>
    <s v="Katherine"/>
    <s v="1/30/2024"/>
    <s v="11/25/2024"/>
    <n v="11.99"/>
    <n v="129"/>
    <s v="Action"/>
    <n v="3"/>
    <n v="5"/>
    <b v="1"/>
    <n v="594"/>
    <n v="127"/>
    <x v="3"/>
    <s v="PayPal"/>
    <x v="1"/>
    <n v="79"/>
    <n v="3.9"/>
    <b v="0"/>
    <s v="Active"/>
    <n v="2858"/>
    <s v="Smartphone"/>
    <s v="45-54"/>
    <s v="Morning"/>
    <s v="11"/>
    <s v="2024"/>
    <s v="25"/>
    <s v="25"/>
    <s v="25/11/2024"/>
    <d v="2025-05-16T00:00:00"/>
    <n v="172"/>
    <s v="1/"/>
    <s v="2024"/>
    <s v="30"/>
    <s v="1"/>
    <s v="30"/>
    <x v="27"/>
  </r>
  <r>
    <x v="991"/>
    <s v="Grant"/>
    <s v="9/8/2023"/>
    <s v="12/12/2024"/>
    <n v="15.99"/>
    <n v="297"/>
    <s v="Sci-Fi"/>
    <n v="3"/>
    <n v="1"/>
    <b v="1"/>
    <n v="667"/>
    <n v="75"/>
    <x v="3"/>
    <s v="PayPal"/>
    <x v="1"/>
    <n v="89"/>
    <n v="4.5"/>
    <b v="0"/>
    <s v="Active"/>
    <n v="4076"/>
    <s v="Tablet"/>
    <s v="55+"/>
    <s v="Afternoon"/>
    <s v="12"/>
    <s v="2024"/>
    <s v="12"/>
    <s v="12"/>
    <s v="12/12/2024"/>
    <d v="2025-05-16T00:00:00"/>
    <n v="155"/>
    <s v="9/"/>
    <s v="2023"/>
    <s v="8/"/>
    <s v="9"/>
    <s v="8"/>
    <x v="167"/>
  </r>
  <r>
    <x v="992"/>
    <s v="John"/>
    <s v="11/7/2023"/>
    <s v="11/30/2024"/>
    <n v="15.99"/>
    <n v="235"/>
    <s v="Action"/>
    <n v="2"/>
    <n v="5"/>
    <b v="0"/>
    <n v="709"/>
    <n v="151"/>
    <x v="2"/>
    <s v="Debit Card"/>
    <x v="1"/>
    <n v="72"/>
    <n v="3.7"/>
    <b v="0"/>
    <s v="Active"/>
    <n v="2163"/>
    <s v="Laptop"/>
    <s v="45-54"/>
    <s v="Afternoon"/>
    <s v="11"/>
    <s v="2024"/>
    <s v="30"/>
    <s v="30"/>
    <s v="30/11/2024"/>
    <d v="2025-05-16T00:00:00"/>
    <n v="167"/>
    <s v="11"/>
    <s v="2023"/>
    <s v="/7"/>
    <s v="11"/>
    <s v="7"/>
    <x v="255"/>
  </r>
  <r>
    <x v="993"/>
    <s v="Amber"/>
    <s v="11/22/2023"/>
    <s v="11/27/2024"/>
    <n v="15.99"/>
    <n v="390"/>
    <s v="Action"/>
    <n v="2"/>
    <n v="4"/>
    <b v="0"/>
    <n v="537"/>
    <n v="101"/>
    <x v="2"/>
    <s v="Debit Card"/>
    <x v="3"/>
    <n v="64"/>
    <n v="3"/>
    <b v="1"/>
    <s v="Active"/>
    <n v="3726"/>
    <s v="Desktop"/>
    <s v="55+"/>
    <s v="Morning"/>
    <s v="11"/>
    <s v="2024"/>
    <s v="27"/>
    <s v="27"/>
    <s v="27/11/2024"/>
    <d v="2025-05-16T00:00:00"/>
    <n v="170"/>
    <s v="11"/>
    <s v="2023"/>
    <s v="/2"/>
    <s v="11"/>
    <s v="2"/>
    <x v="32"/>
  </r>
  <r>
    <x v="994"/>
    <s v="Daniel"/>
    <s v="2/24/2023"/>
    <s v="11/30/2024"/>
    <n v="11.99"/>
    <n v="362"/>
    <s v="Romance"/>
    <n v="2"/>
    <n v="6"/>
    <b v="1"/>
    <n v="490"/>
    <n v="22"/>
    <x v="2"/>
    <s v="Cryptocurrency"/>
    <x v="1"/>
    <n v="62"/>
    <n v="4.7"/>
    <b v="1"/>
    <s v="Active"/>
    <n v="47"/>
    <s v="Desktop"/>
    <s v="55+"/>
    <s v="Afternoon"/>
    <s v="11"/>
    <s v="2024"/>
    <s v="30"/>
    <s v="30"/>
    <s v="30/11/2024"/>
    <d v="2025-05-16T00:00:00"/>
    <n v="167"/>
    <s v="2/"/>
    <s v="2023"/>
    <s v="24"/>
    <s v="2"/>
    <s v="24"/>
    <x v="185"/>
  </r>
  <r>
    <x v="995"/>
    <s v="Mary"/>
    <s v="4/26/2024"/>
    <s v="11/27/2024"/>
    <n v="7.99"/>
    <n v="136"/>
    <s v="Sci-Fi"/>
    <n v="5"/>
    <n v="5"/>
    <b v="1"/>
    <n v="20"/>
    <n v="18"/>
    <x v="1"/>
    <s v="Debit Card"/>
    <x v="0"/>
    <n v="7"/>
    <n v="4.4000000000000004"/>
    <b v="1"/>
    <s v="Active"/>
    <n v="4742"/>
    <s v="Tablet"/>
    <s v="35-44"/>
    <s v="Late Night"/>
    <s v="11"/>
    <s v="2024"/>
    <s v="27"/>
    <s v="27"/>
    <s v="27/11/2024"/>
    <d v="2025-05-16T00:00:00"/>
    <n v="170"/>
    <s v="4/"/>
    <s v="2024"/>
    <s v="26"/>
    <s v="4"/>
    <s v="26"/>
    <x v="450"/>
  </r>
  <r>
    <x v="996"/>
    <s v="Ryan"/>
    <s v="5/8/2024"/>
    <s v="12/8/2024"/>
    <n v="11.99"/>
    <n v="159"/>
    <s v="Romance"/>
    <n v="4"/>
    <n v="6"/>
    <b v="1"/>
    <n v="824"/>
    <n v="31"/>
    <x v="3"/>
    <s v="Cryptocurrency"/>
    <x v="4"/>
    <n v="13"/>
    <n v="3.3"/>
    <b v="0"/>
    <s v="Active"/>
    <n v="2910"/>
    <s v="Desktop"/>
    <s v="18-24"/>
    <s v="Morning"/>
    <s v="12"/>
    <s v="2024"/>
    <s v="8/"/>
    <s v="8"/>
    <s v="08/12/2024"/>
    <d v="2025-05-16T00:00:00"/>
    <n v="159"/>
    <s v="5/"/>
    <s v="2024"/>
    <s v="8/"/>
    <s v="5"/>
    <s v="8"/>
    <x v="263"/>
  </r>
  <r>
    <x v="997"/>
    <s v="David"/>
    <s v="3/23/2024"/>
    <s v="12/16/2024"/>
    <n v="11.99"/>
    <n v="99"/>
    <s v="Sci-Fi"/>
    <n v="4"/>
    <n v="2"/>
    <b v="0"/>
    <n v="319"/>
    <n v="187"/>
    <x v="4"/>
    <s v="Credit Card"/>
    <x v="4"/>
    <n v="58"/>
    <n v="3.6"/>
    <b v="0"/>
    <s v="Active"/>
    <n v="1180"/>
    <s v="Tablet"/>
    <s v="35-44"/>
    <s v="Morning"/>
    <s v="12"/>
    <s v="2024"/>
    <s v="16"/>
    <s v="16"/>
    <s v="16/12/2024"/>
    <d v="2025-05-16T00:00:00"/>
    <n v="151"/>
    <s v="3/"/>
    <s v="2024"/>
    <s v="23"/>
    <s v="3"/>
    <s v="23"/>
    <x v="172"/>
  </r>
  <r>
    <x v="998"/>
    <s v="John"/>
    <s v="11/25/2023"/>
    <s v="12/13/2024"/>
    <n v="11.99"/>
    <n v="157"/>
    <s v="Action"/>
    <n v="4"/>
    <n v="2"/>
    <b v="0"/>
    <n v="754"/>
    <n v="23"/>
    <x v="5"/>
    <s v="Debit Card"/>
    <x v="3"/>
    <n v="43"/>
    <n v="4.4000000000000004"/>
    <b v="0"/>
    <s v="Active"/>
    <n v="1965"/>
    <s v="Laptop"/>
    <s v="25-34"/>
    <s v="Morning"/>
    <s v="12"/>
    <s v="2024"/>
    <s v="13"/>
    <s v="13"/>
    <s v="13/12/2024"/>
    <d v="2025-05-16T00:00:00"/>
    <n v="154"/>
    <s v="11"/>
    <s v="2023"/>
    <s v="/2"/>
    <s v="11"/>
    <s v="2"/>
    <x v="32"/>
  </r>
  <r>
    <x v="999"/>
    <s v="Katherine"/>
    <s v="9/28/2023"/>
    <s v="12/9/2024"/>
    <n v="11.99"/>
    <n v="123"/>
    <s v="Documentary"/>
    <n v="1"/>
    <n v="6"/>
    <b v="0"/>
    <n v="718"/>
    <n v="25"/>
    <x v="0"/>
    <s v="PayPal"/>
    <x v="1"/>
    <n v="73"/>
    <n v="4.4000000000000004"/>
    <b v="0"/>
    <s v="Active"/>
    <n v="3179"/>
    <s v="Smart TV"/>
    <s v="25-34"/>
    <s v="Morning"/>
    <s v="12"/>
    <s v="2024"/>
    <s v="9/"/>
    <s v="9"/>
    <s v="09/12/2024"/>
    <d v="2025-05-16T00:00:00"/>
    <n v="158"/>
    <s v="9/"/>
    <s v="2023"/>
    <s v="28"/>
    <s v="9"/>
    <s v="28"/>
    <x v="2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B9C1A48-9F91-4BDE-B541-55E028025774}" name="PivotTable1" cacheId="10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rowHeaderCaption="Monthly Price">
  <location ref="A3:B7" firstHeaderRow="1" firstDataRow="1" firstDataCol="1" rowPageCount="1" colPageCount="1"/>
  <pivotFields count="23">
    <pivotField showAll="0"/>
    <pivotField showAll="0"/>
    <pivotField showAll="0"/>
    <pivotField showAll="0"/>
    <pivotField axis="axisRow" dataField="1" numFmtId="164" showAll="0">
      <items count="4">
        <item x="0"/>
        <item x="1"/>
        <item x="2"/>
        <item t="default"/>
      </items>
    </pivotField>
    <pivotField showAll="0"/>
    <pivotField showAll="0">
      <items count="8">
        <item x="0"/>
        <item x="5"/>
        <item x="3"/>
        <item x="1"/>
        <item x="4"/>
        <item x="6"/>
        <item x="2"/>
        <item t="default"/>
      </items>
    </pivotField>
    <pivotField showAll="0"/>
    <pivotField showAll="0"/>
    <pivotField showAll="0"/>
    <pivotField showAll="0"/>
    <pivotField showAll="0"/>
    <pivotField showAll="0">
      <items count="8">
        <item x="4"/>
        <item x="1"/>
        <item x="6"/>
        <item x="5"/>
        <item x="3"/>
        <item x="2"/>
        <item x="0"/>
        <item t="default"/>
      </items>
    </pivotField>
    <pivotField showAll="0"/>
    <pivotField showAll="0"/>
    <pivotField showAll="0"/>
    <pivotField showAll="0"/>
    <pivotField showAll="0"/>
    <pivotField axis="axisPage" showAll="0">
      <items count="2">
        <item x="0"/>
        <item t="default"/>
      </items>
    </pivotField>
    <pivotField showAll="0"/>
    <pivotField showAll="0"/>
    <pivotField showAll="0"/>
    <pivotField showAll="0"/>
  </pivotFields>
  <rowFields count="1">
    <field x="4"/>
  </rowFields>
  <rowItems count="4">
    <i>
      <x/>
    </i>
    <i>
      <x v="1"/>
    </i>
    <i>
      <x v="2"/>
    </i>
    <i t="grand">
      <x/>
    </i>
  </rowItems>
  <colItems count="1">
    <i/>
  </colItems>
  <pageFields count="1">
    <pageField fld="18" item="0" hier="-1"/>
  </pageFields>
  <dataFields count="1">
    <dataField name="Sum of Monthly_Price" fld="4" baseField="4" baseItem="0" numFmtId="164"/>
  </dataFields>
  <chartFormats count="1">
    <chartFormat chart="1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62DF29-170E-4EE7-A24A-84F9BBCC43A0}" name="PivotTable2" cacheId="10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7" firstHeaderRow="1" firstDataRow="1" firstDataCol="1"/>
  <pivotFields count="23">
    <pivotField dataField="1" showAll="0"/>
    <pivotField showAll="0"/>
    <pivotField showAll="0"/>
    <pivotField showAll="0"/>
    <pivotField axis="axisRow" numFmtId="164"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s>
  <rowFields count="1">
    <field x="4"/>
  </rowFields>
  <rowItems count="4">
    <i>
      <x/>
    </i>
    <i>
      <x v="1"/>
    </i>
    <i>
      <x v="2"/>
    </i>
    <i t="grand">
      <x/>
    </i>
  </rowItems>
  <colItems count="1">
    <i/>
  </colItems>
  <dataFields count="1">
    <dataField name="Number Of User_ID" fld="0" subtotal="count" baseField="4" baseItem="0"/>
  </dataFields>
  <chartFormats count="4">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4" count="1" selected="0">
            <x v="0"/>
          </reference>
        </references>
      </pivotArea>
    </chartFormat>
    <chartFormat chart="3" format="2">
      <pivotArea type="data" outline="0" fieldPosition="0">
        <references count="2">
          <reference field="4294967294" count="1" selected="0">
            <x v="0"/>
          </reference>
          <reference field="4" count="1" selected="0">
            <x v="1"/>
          </reference>
        </references>
      </pivotArea>
    </chartFormat>
    <chartFormat chart="3"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2E6DA10-B6AA-441B-BC05-0532F9F35FA3}" name="PivotTable5" cacheId="10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1004" firstHeaderRow="1" firstDataRow="1" firstDataCol="1"/>
  <pivotFields count="23">
    <pivotField axis="axisRow" showAll="0">
      <items count="1001">
        <item x="148"/>
        <item x="620"/>
        <item x="592"/>
        <item x="526"/>
        <item x="887"/>
        <item x="762"/>
        <item x="358"/>
        <item x="277"/>
        <item x="156"/>
        <item x="301"/>
        <item x="825"/>
        <item x="21"/>
        <item x="923"/>
        <item x="203"/>
        <item x="892"/>
        <item x="710"/>
        <item x="740"/>
        <item x="616"/>
        <item x="909"/>
        <item x="519"/>
        <item x="325"/>
        <item x="85"/>
        <item x="984"/>
        <item x="905"/>
        <item x="845"/>
        <item x="403"/>
        <item x="209"/>
        <item x="224"/>
        <item x="48"/>
        <item x="523"/>
        <item x="485"/>
        <item x="703"/>
        <item x="595"/>
        <item x="176"/>
        <item x="985"/>
        <item x="969"/>
        <item x="683"/>
        <item x="561"/>
        <item x="171"/>
        <item x="674"/>
        <item x="317"/>
        <item x="974"/>
        <item x="910"/>
        <item x="659"/>
        <item x="450"/>
        <item x="63"/>
        <item x="52"/>
        <item x="510"/>
        <item x="188"/>
        <item x="771"/>
        <item x="967"/>
        <item x="668"/>
        <item x="539"/>
        <item x="136"/>
        <item x="405"/>
        <item x="33"/>
        <item x="791"/>
        <item x="751"/>
        <item x="11"/>
        <item x="951"/>
        <item x="332"/>
        <item x="350"/>
        <item x="808"/>
        <item x="898"/>
        <item x="380"/>
        <item x="43"/>
        <item x="827"/>
        <item x="145"/>
        <item x="68"/>
        <item x="418"/>
        <item x="957"/>
        <item x="541"/>
        <item x="987"/>
        <item x="22"/>
        <item x="881"/>
        <item x="889"/>
        <item x="114"/>
        <item x="572"/>
        <item x="875"/>
        <item x="389"/>
        <item x="919"/>
        <item x="760"/>
        <item x="255"/>
        <item x="167"/>
        <item x="917"/>
        <item x="368"/>
        <item x="91"/>
        <item x="658"/>
        <item x="267"/>
        <item x="671"/>
        <item x="2"/>
        <item x="169"/>
        <item x="880"/>
        <item x="285"/>
        <item x="614"/>
        <item x="903"/>
        <item x="129"/>
        <item x="685"/>
        <item x="508"/>
        <item x="177"/>
        <item x="528"/>
        <item x="533"/>
        <item x="434"/>
        <item x="227"/>
        <item x="835"/>
        <item x="764"/>
        <item x="143"/>
        <item x="858"/>
        <item x="748"/>
        <item x="644"/>
        <item x="631"/>
        <item x="323"/>
        <item x="297"/>
        <item x="793"/>
        <item x="154"/>
        <item x="573"/>
        <item x="141"/>
        <item x="124"/>
        <item x="207"/>
        <item x="642"/>
        <item x="457"/>
        <item x="807"/>
        <item x="829"/>
        <item x="924"/>
        <item x="812"/>
        <item x="906"/>
        <item x="194"/>
        <item x="442"/>
        <item x="830"/>
        <item x="199"/>
        <item x="425"/>
        <item x="792"/>
        <item x="218"/>
        <item x="182"/>
        <item x="62"/>
        <item x="591"/>
        <item x="354"/>
        <item x="377"/>
        <item x="25"/>
        <item x="693"/>
        <item x="240"/>
        <item x="717"/>
        <item x="886"/>
        <item x="826"/>
        <item x="854"/>
        <item x="226"/>
        <item x="774"/>
        <item x="96"/>
        <item x="316"/>
        <item x="241"/>
        <item x="936"/>
        <item x="870"/>
        <item x="249"/>
        <item x="798"/>
        <item x="39"/>
        <item x="639"/>
        <item x="782"/>
        <item x="408"/>
        <item x="597"/>
        <item x="0"/>
        <item x="968"/>
        <item x="486"/>
        <item x="630"/>
        <item x="428"/>
        <item x="531"/>
        <item x="79"/>
        <item x="116"/>
        <item x="278"/>
        <item x="757"/>
        <item x="749"/>
        <item x="168"/>
        <item x="393"/>
        <item x="162"/>
        <item x="657"/>
        <item x="888"/>
        <item x="157"/>
        <item x="831"/>
        <item x="416"/>
        <item x="676"/>
        <item x="220"/>
        <item x="269"/>
        <item x="661"/>
        <item x="487"/>
        <item x="265"/>
        <item x="549"/>
        <item x="570"/>
        <item x="603"/>
        <item x="238"/>
        <item x="20"/>
        <item x="254"/>
        <item x="686"/>
        <item x="197"/>
        <item x="907"/>
        <item x="27"/>
        <item x="4"/>
        <item x="600"/>
        <item x="696"/>
        <item x="742"/>
        <item x="216"/>
        <item x="817"/>
        <item x="801"/>
        <item x="824"/>
        <item x="948"/>
        <item x="6"/>
        <item x="521"/>
        <item x="286"/>
        <item x="447"/>
        <item x="123"/>
        <item x="237"/>
        <item x="852"/>
        <item x="673"/>
        <item x="426"/>
        <item x="214"/>
        <item x="568"/>
        <item x="467"/>
        <item x="559"/>
        <item x="716"/>
        <item x="947"/>
        <item x="336"/>
        <item x="109"/>
        <item x="72"/>
        <item x="295"/>
        <item x="628"/>
        <item x="761"/>
        <item x="708"/>
        <item x="512"/>
        <item x="697"/>
        <item x="258"/>
        <item x="208"/>
        <item x="687"/>
        <item x="763"/>
        <item x="963"/>
        <item x="119"/>
        <item x="991"/>
        <item x="753"/>
        <item x="478"/>
        <item x="225"/>
        <item x="444"/>
        <item x="185"/>
        <item x="656"/>
        <item x="836"/>
        <item x="495"/>
        <item x="395"/>
        <item x="139"/>
        <item x="93"/>
        <item x="308"/>
        <item x="482"/>
        <item x="794"/>
        <item x="724"/>
        <item x="612"/>
        <item x="694"/>
        <item x="178"/>
        <item x="319"/>
        <item x="41"/>
        <item x="448"/>
        <item x="192"/>
        <item x="820"/>
        <item x="496"/>
        <item x="329"/>
        <item x="736"/>
        <item x="466"/>
        <item x="816"/>
        <item x="617"/>
        <item x="489"/>
        <item x="101"/>
        <item x="309"/>
        <item x="423"/>
        <item x="804"/>
        <item x="69"/>
        <item x="112"/>
        <item x="246"/>
        <item x="422"/>
        <item x="550"/>
        <item x="730"/>
        <item x="173"/>
        <item x="789"/>
        <item x="313"/>
        <item x="587"/>
        <item x="516"/>
        <item x="839"/>
        <item x="212"/>
        <item x="577"/>
        <item x="651"/>
        <item x="414"/>
        <item x="636"/>
        <item x="279"/>
        <item x="857"/>
        <item x="236"/>
        <item x="400"/>
        <item x="88"/>
        <item x="504"/>
        <item x="865"/>
        <item x="849"/>
        <item x="714"/>
        <item x="64"/>
        <item x="956"/>
        <item x="412"/>
        <item x="711"/>
        <item x="498"/>
        <item x="134"/>
        <item x="381"/>
        <item x="502"/>
        <item x="867"/>
        <item x="298"/>
        <item x="50"/>
        <item x="938"/>
        <item x="28"/>
        <item x="855"/>
        <item x="695"/>
        <item x="741"/>
        <item x="913"/>
        <item x="818"/>
        <item x="481"/>
        <item x="884"/>
        <item x="863"/>
        <item x="231"/>
        <item x="488"/>
        <item x="128"/>
        <item x="201"/>
        <item x="645"/>
        <item x="53"/>
        <item x="292"/>
        <item x="921"/>
        <item x="163"/>
        <item x="941"/>
        <item x="459"/>
        <item x="567"/>
        <item x="328"/>
        <item x="709"/>
        <item x="382"/>
        <item x="477"/>
        <item x="183"/>
        <item x="196"/>
        <item x="811"/>
        <item x="94"/>
        <item x="772"/>
        <item x="74"/>
        <item x="396"/>
        <item x="723"/>
        <item x="536"/>
        <item x="646"/>
        <item x="344"/>
        <item x="490"/>
        <item x="102"/>
        <item x="15"/>
        <item x="383"/>
        <item x="281"/>
        <item x="535"/>
        <item x="846"/>
        <item x="637"/>
        <item x="542"/>
        <item x="460"/>
        <item x="517"/>
        <item x="997"/>
        <item x="862"/>
        <item x="282"/>
        <item x="868"/>
        <item x="770"/>
        <item x="256"/>
        <item x="174"/>
        <item x="752"/>
        <item x="339"/>
        <item x="832"/>
        <item x="274"/>
        <item x="12"/>
        <item x="296"/>
        <item x="555"/>
        <item x="562"/>
        <item x="737"/>
        <item x="901"/>
        <item x="314"/>
        <item x="473"/>
        <item x="720"/>
        <item x="303"/>
        <item x="605"/>
        <item x="634"/>
        <item x="118"/>
        <item x="955"/>
        <item x="613"/>
        <item x="335"/>
        <item x="29"/>
        <item x="899"/>
        <item x="537"/>
        <item x="235"/>
        <item x="986"/>
        <item x="222"/>
        <item x="120"/>
        <item x="981"/>
        <item x="190"/>
        <item x="677"/>
        <item x="558"/>
        <item x="132"/>
        <item x="306"/>
        <item x="421"/>
        <item x="848"/>
        <item x="773"/>
        <item x="766"/>
        <item x="972"/>
        <item x="633"/>
        <item x="649"/>
        <item x="920"/>
        <item x="506"/>
        <item x="626"/>
        <item x="191"/>
        <item x="30"/>
        <item x="175"/>
        <item x="885"/>
        <item x="664"/>
        <item x="781"/>
        <item x="638"/>
        <item x="378"/>
        <item x="554"/>
        <item x="23"/>
        <item x="768"/>
        <item x="786"/>
        <item x="110"/>
        <item x="640"/>
        <item x="264"/>
        <item x="193"/>
        <item x="82"/>
        <item x="338"/>
        <item x="35"/>
        <item x="312"/>
        <item x="458"/>
        <item x="586"/>
        <item x="437"/>
        <item x="324"/>
        <item x="228"/>
        <item x="627"/>
        <item x="40"/>
        <item x="187"/>
        <item x="942"/>
        <item x="940"/>
        <item x="900"/>
        <item x="994"/>
        <item x="86"/>
        <item x="200"/>
        <item x="271"/>
        <item x="618"/>
        <item x="564"/>
        <item x="345"/>
        <item x="7"/>
        <item x="916"/>
        <item x="607"/>
        <item x="891"/>
        <item x="217"/>
        <item x="622"/>
        <item x="635"/>
        <item x="933"/>
        <item x="641"/>
        <item x="455"/>
        <item x="975"/>
        <item x="3"/>
        <item x="126"/>
        <item x="164"/>
        <item x="427"/>
        <item x="833"/>
        <item x="87"/>
        <item x="758"/>
        <item x="579"/>
        <item x="999"/>
        <item x="413"/>
        <item x="927"/>
        <item x="417"/>
        <item x="369"/>
        <item x="744"/>
        <item x="874"/>
        <item x="483"/>
        <item x="463"/>
        <item x="954"/>
        <item x="234"/>
        <item x="419"/>
        <item x="675"/>
        <item x="56"/>
        <item x="161"/>
        <item x="647"/>
        <item x="776"/>
        <item x="701"/>
        <item x="756"/>
        <item x="869"/>
        <item x="221"/>
        <item x="860"/>
        <item x="718"/>
        <item x="682"/>
        <item x="596"/>
        <item x="251"/>
        <item x="299"/>
        <item x="509"/>
        <item x="390"/>
        <item x="632"/>
        <item x="204"/>
        <item x="743"/>
        <item x="424"/>
        <item x="55"/>
        <item x="796"/>
        <item x="293"/>
        <item x="890"/>
        <item x="688"/>
        <item x="996"/>
        <item x="322"/>
        <item x="346"/>
        <item x="433"/>
        <item x="223"/>
        <item x="590"/>
        <item x="291"/>
        <item x="125"/>
        <item x="49"/>
        <item x="847"/>
        <item x="581"/>
        <item x="998"/>
        <item x="524"/>
        <item x="681"/>
        <item x="514"/>
        <item x="844"/>
        <item x="726"/>
        <item x="943"/>
        <item x="964"/>
        <item x="229"/>
        <item x="492"/>
        <item x="104"/>
        <item x="103"/>
        <item x="452"/>
        <item x="814"/>
        <item x="660"/>
        <item x="950"/>
        <item x="385"/>
        <item x="571"/>
        <item x="294"/>
        <item x="810"/>
        <item x="982"/>
        <item x="429"/>
        <item x="809"/>
        <item x="877"/>
        <item x="127"/>
        <item x="364"/>
        <item x="449"/>
        <item x="16"/>
        <item x="779"/>
        <item x="733"/>
        <item x="843"/>
        <item x="261"/>
        <item x="210"/>
        <item x="8"/>
        <item x="873"/>
        <item x="189"/>
        <item x="850"/>
        <item x="78"/>
        <item x="263"/>
        <item x="930"/>
        <item x="135"/>
        <item x="259"/>
        <item x="883"/>
        <item x="946"/>
        <item x="594"/>
        <item x="360"/>
        <item x="65"/>
        <item x="893"/>
        <item x="952"/>
        <item x="432"/>
        <item x="19"/>
        <item x="783"/>
        <item x="861"/>
        <item x="979"/>
        <item x="331"/>
        <item x="937"/>
        <item x="431"/>
        <item x="585"/>
        <item x="765"/>
        <item x="966"/>
        <item x="73"/>
        <item x="834"/>
        <item x="871"/>
        <item x="878"/>
        <item x="147"/>
        <item x="584"/>
        <item x="407"/>
        <item x="511"/>
        <item x="398"/>
        <item x="290"/>
        <item x="601"/>
        <item x="959"/>
        <item x="960"/>
        <item x="653"/>
        <item x="553"/>
        <item x="81"/>
        <item x="689"/>
        <item x="469"/>
        <item x="621"/>
        <item x="60"/>
        <item x="1"/>
        <item x="625"/>
        <item x="51"/>
        <item x="342"/>
        <item x="476"/>
        <item x="672"/>
        <item x="837"/>
        <item x="142"/>
        <item x="515"/>
        <item x="352"/>
        <item x="435"/>
        <item x="556"/>
        <item x="842"/>
        <item x="394"/>
        <item x="213"/>
        <item x="775"/>
        <item x="326"/>
        <item x="32"/>
        <item x="552"/>
        <item x="908"/>
        <item x="864"/>
        <item x="409"/>
        <item x="343"/>
        <item x="387"/>
        <item x="529"/>
        <item x="195"/>
        <item x="925"/>
        <item x="583"/>
        <item x="304"/>
        <item x="491"/>
        <item x="932"/>
        <item x="372"/>
        <item x="713"/>
        <item x="115"/>
        <item x="700"/>
        <item x="375"/>
        <item x="778"/>
        <item x="121"/>
        <item x="935"/>
        <item x="593"/>
        <item x="548"/>
        <item x="451"/>
        <item x="5"/>
        <item x="397"/>
        <item x="670"/>
        <item x="704"/>
        <item x="575"/>
        <item x="698"/>
        <item x="446"/>
        <item x="84"/>
        <item x="788"/>
        <item x="138"/>
        <item x="976"/>
        <item x="961"/>
        <item x="117"/>
        <item x="679"/>
        <item x="995"/>
        <item x="602"/>
        <item x="9"/>
        <item x="615"/>
        <item x="715"/>
        <item x="474"/>
        <item x="727"/>
        <item x="983"/>
        <item x="819"/>
        <item x="911"/>
        <item x="680"/>
        <item x="198"/>
        <item x="934"/>
        <item x="266"/>
        <item x="404"/>
        <item x="513"/>
        <item x="800"/>
        <item x="912"/>
        <item x="582"/>
        <item x="546"/>
        <item x="777"/>
        <item x="722"/>
        <item x="904"/>
        <item x="918"/>
        <item x="14"/>
        <item x="543"/>
        <item x="181"/>
        <item x="643"/>
        <item x="480"/>
        <item x="95"/>
        <item x="232"/>
        <item x="475"/>
        <item x="784"/>
        <item x="361"/>
        <item x="721"/>
        <item x="619"/>
        <item x="353"/>
        <item x="719"/>
        <item x="401"/>
        <item x="576"/>
        <item x="356"/>
        <item x="59"/>
        <item x="805"/>
        <item x="363"/>
        <item x="272"/>
        <item x="589"/>
        <item x="399"/>
        <item x="273"/>
        <item x="351"/>
        <item x="520"/>
        <item x="211"/>
        <item x="611"/>
        <item x="202"/>
        <item x="333"/>
        <item x="362"/>
        <item x="320"/>
        <item x="206"/>
        <item x="465"/>
        <item x="945"/>
        <item x="334"/>
        <item x="739"/>
        <item x="702"/>
        <item x="931"/>
        <item x="838"/>
        <item x="815"/>
        <item x="896"/>
        <item x="239"/>
        <item x="283"/>
        <item x="580"/>
        <item x="599"/>
        <item x="462"/>
        <item x="439"/>
        <item x="623"/>
        <item x="525"/>
        <item x="667"/>
        <item x="133"/>
        <item x="566"/>
        <item x="971"/>
        <item x="80"/>
        <item x="732"/>
        <item x="902"/>
        <item x="879"/>
        <item x="57"/>
        <item x="159"/>
        <item x="370"/>
        <item x="729"/>
        <item x="678"/>
        <item x="795"/>
        <item x="302"/>
        <item x="305"/>
        <item x="813"/>
        <item x="158"/>
        <item x="270"/>
        <item x="392"/>
        <item x="785"/>
        <item x="929"/>
        <item x="992"/>
        <item x="44"/>
        <item x="37"/>
        <item x="151"/>
        <item x="949"/>
        <item x="472"/>
        <item x="75"/>
        <item x="822"/>
        <item x="262"/>
        <item x="841"/>
        <item x="76"/>
        <item x="538"/>
        <item x="166"/>
        <item x="140"/>
        <item x="759"/>
        <item x="604"/>
        <item x="859"/>
        <item x="165"/>
        <item x="939"/>
        <item x="242"/>
        <item x="38"/>
        <item x="699"/>
        <item x="565"/>
        <item x="71"/>
        <item x="926"/>
        <item x="988"/>
        <item x="315"/>
        <item x="70"/>
        <item x="787"/>
        <item x="146"/>
        <item x="359"/>
        <item x="464"/>
        <item x="184"/>
        <item x="663"/>
        <item x="386"/>
        <item x="706"/>
        <item x="122"/>
        <item x="684"/>
        <item x="130"/>
        <item x="268"/>
        <item x="803"/>
        <item x="705"/>
        <item x="100"/>
        <item x="655"/>
        <item x="83"/>
        <item x="367"/>
        <item x="503"/>
        <item x="518"/>
        <item x="471"/>
        <item x="456"/>
        <item x="578"/>
        <item x="440"/>
        <item x="287"/>
        <item x="420"/>
        <item x="750"/>
        <item x="894"/>
        <item x="149"/>
        <item x="441"/>
        <item x="67"/>
        <item x="150"/>
        <item x="738"/>
        <item x="243"/>
        <item x="915"/>
        <item x="445"/>
        <item x="662"/>
        <item x="289"/>
        <item x="973"/>
        <item x="24"/>
        <item x="609"/>
        <item x="108"/>
        <item x="747"/>
        <item x="137"/>
        <item x="527"/>
        <item x="953"/>
        <item x="307"/>
        <item x="321"/>
        <item x="821"/>
        <item x="131"/>
        <item x="288"/>
        <item x="10"/>
        <item x="712"/>
        <item x="330"/>
        <item x="461"/>
        <item x="928"/>
        <item x="840"/>
        <item x="851"/>
        <item x="866"/>
        <item x="754"/>
        <item x="97"/>
        <item x="993"/>
        <item x="551"/>
        <item x="310"/>
        <item x="454"/>
        <item x="745"/>
        <item x="280"/>
        <item x="725"/>
        <item x="276"/>
        <item x="215"/>
        <item x="965"/>
        <item x="357"/>
        <item x="944"/>
        <item x="152"/>
        <item x="347"/>
        <item x="731"/>
        <item x="500"/>
        <item x="89"/>
        <item x="391"/>
        <item x="608"/>
        <item x="349"/>
        <item x="66"/>
        <item x="248"/>
        <item x="275"/>
        <item x="479"/>
        <item x="629"/>
        <item x="560"/>
        <item x="155"/>
        <item x="250"/>
        <item x="311"/>
        <item x="654"/>
        <item x="415"/>
        <item x="990"/>
        <item x="690"/>
        <item x="340"/>
        <item x="355"/>
        <item x="790"/>
        <item x="230"/>
        <item x="172"/>
        <item x="144"/>
        <item x="494"/>
        <item x="468"/>
        <item x="107"/>
        <item x="493"/>
        <item x="802"/>
        <item x="922"/>
        <item x="507"/>
        <item x="767"/>
        <item x="962"/>
        <item x="856"/>
        <item x="111"/>
        <item x="484"/>
        <item x="402"/>
        <item x="606"/>
        <item x="371"/>
        <item x="544"/>
        <item x="47"/>
        <item x="384"/>
        <item x="530"/>
        <item x="532"/>
        <item x="882"/>
        <item x="379"/>
        <item x="42"/>
        <item x="876"/>
        <item x="799"/>
        <item x="61"/>
        <item x="219"/>
        <item x="77"/>
        <item x="18"/>
        <item x="244"/>
        <item x="430"/>
        <item x="624"/>
        <item x="341"/>
        <item x="978"/>
        <item x="98"/>
        <item x="374"/>
        <item x="666"/>
        <item x="348"/>
        <item x="170"/>
        <item x="728"/>
        <item x="247"/>
        <item x="540"/>
        <item x="179"/>
        <item x="958"/>
        <item x="438"/>
        <item x="828"/>
        <item x="691"/>
        <item x="233"/>
        <item x="453"/>
        <item x="505"/>
        <item x="327"/>
        <item x="443"/>
        <item x="610"/>
        <item x="977"/>
        <item x="113"/>
        <item x="366"/>
        <item x="436"/>
        <item x="755"/>
        <item x="650"/>
        <item x="797"/>
        <item x="36"/>
        <item x="105"/>
        <item x="260"/>
        <item x="470"/>
        <item x="734"/>
        <item x="914"/>
        <item x="707"/>
        <item x="365"/>
        <item x="205"/>
        <item x="746"/>
        <item x="180"/>
        <item x="34"/>
        <item x="499"/>
        <item x="895"/>
        <item x="45"/>
        <item x="669"/>
        <item x="26"/>
        <item x="406"/>
        <item x="337"/>
        <item x="300"/>
        <item x="823"/>
        <item x="410"/>
        <item x="563"/>
        <item x="497"/>
        <item x="46"/>
        <item x="769"/>
        <item x="598"/>
        <item x="574"/>
        <item x="31"/>
        <item x="253"/>
        <item x="284"/>
        <item x="411"/>
        <item x="388"/>
        <item x="90"/>
        <item x="58"/>
        <item x="373"/>
        <item x="547"/>
        <item x="989"/>
        <item x="106"/>
        <item x="54"/>
        <item x="557"/>
        <item x="92"/>
        <item x="17"/>
        <item x="153"/>
        <item x="545"/>
        <item x="99"/>
        <item x="252"/>
        <item x="376"/>
        <item x="806"/>
        <item x="160"/>
        <item x="257"/>
        <item x="665"/>
        <item x="318"/>
        <item x="692"/>
        <item x="648"/>
        <item x="534"/>
        <item x="652"/>
        <item x="245"/>
        <item x="897"/>
        <item x="186"/>
        <item x="569"/>
        <item x="588"/>
        <item x="522"/>
        <item x="853"/>
        <item x="501"/>
        <item x="980"/>
        <item x="970"/>
        <item x="13"/>
        <item x="872"/>
        <item x="735"/>
        <item x="780"/>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items count="8">
        <item x="4"/>
        <item x="1"/>
        <item x="6"/>
        <item x="5"/>
        <item x="3"/>
        <item x="2"/>
        <item x="0"/>
        <item t="default"/>
      </items>
    </pivotField>
    <pivotField showAll="0"/>
    <pivotField showAll="0"/>
    <pivotField showAll="0"/>
    <pivotField showAll="0"/>
    <pivotField showAll="0"/>
    <pivotField showAll="0"/>
    <pivotField showAll="0"/>
    <pivotField showAll="0"/>
    <pivotField showAll="0"/>
    <pivotField showAll="0"/>
  </pivotFields>
  <rowFields count="1">
    <field x="0"/>
  </rowFields>
  <rowItems count="10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t="grand">
      <x/>
    </i>
  </rowItems>
  <colItems count="1">
    <i/>
  </colItems>
  <dataFields count="1">
    <dataField name="Average of Watch_Hours" fld="5" subtotal="average"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39C9823-5C97-41CF-A335-8956F26088C2}" name="PivotTable5" cacheId="10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C1004" firstHeaderRow="0" firstDataRow="1" firstDataCol="1"/>
  <pivotFields count="23">
    <pivotField axis="axisRow" showAll="0">
      <items count="1001">
        <item x="148"/>
        <item x="620"/>
        <item x="592"/>
        <item x="526"/>
        <item x="887"/>
        <item x="762"/>
        <item x="358"/>
        <item x="277"/>
        <item x="156"/>
        <item x="301"/>
        <item x="825"/>
        <item x="21"/>
        <item x="923"/>
        <item x="203"/>
        <item x="892"/>
        <item x="710"/>
        <item x="740"/>
        <item x="616"/>
        <item x="909"/>
        <item x="519"/>
        <item x="325"/>
        <item x="85"/>
        <item x="984"/>
        <item x="905"/>
        <item x="845"/>
        <item x="403"/>
        <item x="209"/>
        <item x="224"/>
        <item x="48"/>
        <item x="523"/>
        <item x="485"/>
        <item x="703"/>
        <item x="595"/>
        <item x="176"/>
        <item x="985"/>
        <item x="969"/>
        <item x="683"/>
        <item x="561"/>
        <item x="171"/>
        <item x="674"/>
        <item x="317"/>
        <item x="974"/>
        <item x="910"/>
        <item x="659"/>
        <item x="450"/>
        <item x="63"/>
        <item x="52"/>
        <item x="510"/>
        <item x="188"/>
        <item x="771"/>
        <item x="967"/>
        <item x="668"/>
        <item x="539"/>
        <item x="136"/>
        <item x="405"/>
        <item x="33"/>
        <item x="791"/>
        <item x="751"/>
        <item x="11"/>
        <item x="951"/>
        <item x="332"/>
        <item x="350"/>
        <item x="808"/>
        <item x="898"/>
        <item x="380"/>
        <item x="43"/>
        <item x="827"/>
        <item x="145"/>
        <item x="68"/>
        <item x="418"/>
        <item x="957"/>
        <item x="541"/>
        <item x="987"/>
        <item x="22"/>
        <item x="881"/>
        <item x="889"/>
        <item x="114"/>
        <item x="572"/>
        <item x="875"/>
        <item x="389"/>
        <item x="919"/>
        <item x="760"/>
        <item x="255"/>
        <item x="167"/>
        <item x="917"/>
        <item x="368"/>
        <item x="91"/>
        <item x="658"/>
        <item x="267"/>
        <item x="671"/>
        <item x="2"/>
        <item x="169"/>
        <item x="880"/>
        <item x="285"/>
        <item x="614"/>
        <item x="903"/>
        <item x="129"/>
        <item x="685"/>
        <item x="508"/>
        <item x="177"/>
        <item x="528"/>
        <item x="533"/>
        <item x="434"/>
        <item x="227"/>
        <item x="835"/>
        <item x="764"/>
        <item x="143"/>
        <item x="858"/>
        <item x="748"/>
        <item x="644"/>
        <item x="631"/>
        <item x="323"/>
        <item x="297"/>
        <item x="793"/>
        <item x="154"/>
        <item x="573"/>
        <item x="141"/>
        <item x="124"/>
        <item x="207"/>
        <item x="642"/>
        <item x="457"/>
        <item x="807"/>
        <item x="829"/>
        <item x="924"/>
        <item x="812"/>
        <item x="906"/>
        <item x="194"/>
        <item x="442"/>
        <item x="830"/>
        <item x="199"/>
        <item x="425"/>
        <item x="792"/>
        <item x="218"/>
        <item x="182"/>
        <item x="62"/>
        <item x="591"/>
        <item x="354"/>
        <item x="377"/>
        <item x="25"/>
        <item x="693"/>
        <item x="240"/>
        <item x="717"/>
        <item x="886"/>
        <item x="826"/>
        <item x="854"/>
        <item x="226"/>
        <item x="774"/>
        <item x="96"/>
        <item x="316"/>
        <item x="241"/>
        <item x="936"/>
        <item x="870"/>
        <item x="249"/>
        <item x="798"/>
        <item x="39"/>
        <item x="639"/>
        <item x="782"/>
        <item x="408"/>
        <item x="597"/>
        <item x="0"/>
        <item x="968"/>
        <item x="486"/>
        <item x="630"/>
        <item x="428"/>
        <item x="531"/>
        <item x="79"/>
        <item x="116"/>
        <item x="278"/>
        <item x="757"/>
        <item x="749"/>
        <item x="168"/>
        <item x="393"/>
        <item x="162"/>
        <item x="657"/>
        <item x="888"/>
        <item x="157"/>
        <item x="831"/>
        <item x="416"/>
        <item x="676"/>
        <item x="220"/>
        <item x="269"/>
        <item x="661"/>
        <item x="487"/>
        <item x="265"/>
        <item x="549"/>
        <item x="570"/>
        <item x="603"/>
        <item x="238"/>
        <item x="20"/>
        <item x="254"/>
        <item x="686"/>
        <item x="197"/>
        <item x="907"/>
        <item x="27"/>
        <item x="4"/>
        <item x="600"/>
        <item x="696"/>
        <item x="742"/>
        <item x="216"/>
        <item x="817"/>
        <item x="801"/>
        <item x="824"/>
        <item x="948"/>
        <item x="6"/>
        <item x="521"/>
        <item x="286"/>
        <item x="447"/>
        <item x="123"/>
        <item x="237"/>
        <item x="852"/>
        <item x="673"/>
        <item x="426"/>
        <item x="214"/>
        <item x="568"/>
        <item x="467"/>
        <item x="559"/>
        <item x="716"/>
        <item x="947"/>
        <item x="336"/>
        <item x="109"/>
        <item x="72"/>
        <item x="295"/>
        <item x="628"/>
        <item x="761"/>
        <item x="708"/>
        <item x="512"/>
        <item x="697"/>
        <item x="258"/>
        <item x="208"/>
        <item x="687"/>
        <item x="763"/>
        <item x="963"/>
        <item x="119"/>
        <item x="991"/>
        <item x="753"/>
        <item x="478"/>
        <item x="225"/>
        <item x="444"/>
        <item x="185"/>
        <item x="656"/>
        <item x="836"/>
        <item x="495"/>
        <item x="395"/>
        <item x="139"/>
        <item x="93"/>
        <item x="308"/>
        <item x="482"/>
        <item x="794"/>
        <item x="724"/>
        <item x="612"/>
        <item x="694"/>
        <item x="178"/>
        <item x="319"/>
        <item x="41"/>
        <item x="448"/>
        <item x="192"/>
        <item x="820"/>
        <item x="496"/>
        <item x="329"/>
        <item x="736"/>
        <item x="466"/>
        <item x="816"/>
        <item x="617"/>
        <item x="489"/>
        <item x="101"/>
        <item x="309"/>
        <item x="423"/>
        <item x="804"/>
        <item x="69"/>
        <item x="112"/>
        <item x="246"/>
        <item x="422"/>
        <item x="550"/>
        <item x="730"/>
        <item x="173"/>
        <item x="789"/>
        <item x="313"/>
        <item x="587"/>
        <item x="516"/>
        <item x="839"/>
        <item x="212"/>
        <item x="577"/>
        <item x="651"/>
        <item x="414"/>
        <item x="636"/>
        <item x="279"/>
        <item x="857"/>
        <item x="236"/>
        <item x="400"/>
        <item x="88"/>
        <item x="504"/>
        <item x="865"/>
        <item x="849"/>
        <item x="714"/>
        <item x="64"/>
        <item x="956"/>
        <item x="412"/>
        <item x="711"/>
        <item x="498"/>
        <item x="134"/>
        <item x="381"/>
        <item x="502"/>
        <item x="867"/>
        <item x="298"/>
        <item x="50"/>
        <item x="938"/>
        <item x="28"/>
        <item x="855"/>
        <item x="695"/>
        <item x="741"/>
        <item x="913"/>
        <item x="818"/>
        <item x="481"/>
        <item x="884"/>
        <item x="863"/>
        <item x="231"/>
        <item x="488"/>
        <item x="128"/>
        <item x="201"/>
        <item x="645"/>
        <item x="53"/>
        <item x="292"/>
        <item x="921"/>
        <item x="163"/>
        <item x="941"/>
        <item x="459"/>
        <item x="567"/>
        <item x="328"/>
        <item x="709"/>
        <item x="382"/>
        <item x="477"/>
        <item x="183"/>
        <item x="196"/>
        <item x="811"/>
        <item x="94"/>
        <item x="772"/>
        <item x="74"/>
        <item x="396"/>
        <item x="723"/>
        <item x="536"/>
        <item x="646"/>
        <item x="344"/>
        <item x="490"/>
        <item x="102"/>
        <item x="15"/>
        <item x="383"/>
        <item x="281"/>
        <item x="535"/>
        <item x="846"/>
        <item x="637"/>
        <item x="542"/>
        <item x="460"/>
        <item x="517"/>
        <item x="997"/>
        <item x="862"/>
        <item x="282"/>
        <item x="868"/>
        <item x="770"/>
        <item x="256"/>
        <item x="174"/>
        <item x="752"/>
        <item x="339"/>
        <item x="832"/>
        <item x="274"/>
        <item x="12"/>
        <item x="296"/>
        <item x="555"/>
        <item x="562"/>
        <item x="737"/>
        <item x="901"/>
        <item x="314"/>
        <item x="473"/>
        <item x="720"/>
        <item x="303"/>
        <item x="605"/>
        <item x="634"/>
        <item x="118"/>
        <item x="955"/>
        <item x="613"/>
        <item x="335"/>
        <item x="29"/>
        <item x="899"/>
        <item x="537"/>
        <item x="235"/>
        <item x="986"/>
        <item x="222"/>
        <item x="120"/>
        <item x="981"/>
        <item x="190"/>
        <item x="677"/>
        <item x="558"/>
        <item x="132"/>
        <item x="306"/>
        <item x="421"/>
        <item x="848"/>
        <item x="773"/>
        <item x="766"/>
        <item x="972"/>
        <item x="633"/>
        <item x="649"/>
        <item x="920"/>
        <item x="506"/>
        <item x="626"/>
        <item x="191"/>
        <item x="30"/>
        <item x="175"/>
        <item x="885"/>
        <item x="664"/>
        <item x="781"/>
        <item x="638"/>
        <item x="378"/>
        <item x="554"/>
        <item x="23"/>
        <item x="768"/>
        <item x="786"/>
        <item x="110"/>
        <item x="640"/>
        <item x="264"/>
        <item x="193"/>
        <item x="82"/>
        <item x="338"/>
        <item x="35"/>
        <item x="312"/>
        <item x="458"/>
        <item x="586"/>
        <item x="437"/>
        <item x="324"/>
        <item x="228"/>
        <item x="627"/>
        <item x="40"/>
        <item x="187"/>
        <item x="942"/>
        <item x="940"/>
        <item x="900"/>
        <item x="994"/>
        <item x="86"/>
        <item x="200"/>
        <item x="271"/>
        <item x="618"/>
        <item x="564"/>
        <item x="345"/>
        <item x="7"/>
        <item x="916"/>
        <item x="607"/>
        <item x="891"/>
        <item x="217"/>
        <item x="622"/>
        <item x="635"/>
        <item x="933"/>
        <item x="641"/>
        <item x="455"/>
        <item x="975"/>
        <item x="3"/>
        <item x="126"/>
        <item x="164"/>
        <item x="427"/>
        <item x="833"/>
        <item x="87"/>
        <item x="758"/>
        <item x="579"/>
        <item x="999"/>
        <item x="413"/>
        <item x="927"/>
        <item x="417"/>
        <item x="369"/>
        <item x="744"/>
        <item x="874"/>
        <item x="483"/>
        <item x="463"/>
        <item x="954"/>
        <item x="234"/>
        <item x="419"/>
        <item x="675"/>
        <item x="56"/>
        <item x="161"/>
        <item x="647"/>
        <item x="776"/>
        <item x="701"/>
        <item x="756"/>
        <item x="869"/>
        <item x="221"/>
        <item x="860"/>
        <item x="718"/>
        <item x="682"/>
        <item x="596"/>
        <item x="251"/>
        <item x="299"/>
        <item x="509"/>
        <item x="390"/>
        <item x="632"/>
        <item x="204"/>
        <item x="743"/>
        <item x="424"/>
        <item x="55"/>
        <item x="796"/>
        <item x="293"/>
        <item x="890"/>
        <item x="688"/>
        <item x="996"/>
        <item x="322"/>
        <item x="346"/>
        <item x="433"/>
        <item x="223"/>
        <item x="590"/>
        <item x="291"/>
        <item x="125"/>
        <item x="49"/>
        <item x="847"/>
        <item x="581"/>
        <item x="998"/>
        <item x="524"/>
        <item x="681"/>
        <item x="514"/>
        <item x="844"/>
        <item x="726"/>
        <item x="943"/>
        <item x="964"/>
        <item x="229"/>
        <item x="492"/>
        <item x="104"/>
        <item x="103"/>
        <item x="452"/>
        <item x="814"/>
        <item x="660"/>
        <item x="950"/>
        <item x="385"/>
        <item x="571"/>
        <item x="294"/>
        <item x="810"/>
        <item x="982"/>
        <item x="429"/>
        <item x="809"/>
        <item x="877"/>
        <item x="127"/>
        <item x="364"/>
        <item x="449"/>
        <item x="16"/>
        <item x="779"/>
        <item x="733"/>
        <item x="843"/>
        <item x="261"/>
        <item x="210"/>
        <item x="8"/>
        <item x="873"/>
        <item x="189"/>
        <item x="850"/>
        <item x="78"/>
        <item x="263"/>
        <item x="930"/>
        <item x="135"/>
        <item x="259"/>
        <item x="883"/>
        <item x="946"/>
        <item x="594"/>
        <item x="360"/>
        <item x="65"/>
        <item x="893"/>
        <item x="952"/>
        <item x="432"/>
        <item x="19"/>
        <item x="783"/>
        <item x="861"/>
        <item x="979"/>
        <item x="331"/>
        <item x="937"/>
        <item x="431"/>
        <item x="585"/>
        <item x="765"/>
        <item x="966"/>
        <item x="73"/>
        <item x="834"/>
        <item x="871"/>
        <item x="878"/>
        <item x="147"/>
        <item x="584"/>
        <item x="407"/>
        <item x="511"/>
        <item x="398"/>
        <item x="290"/>
        <item x="601"/>
        <item x="959"/>
        <item x="960"/>
        <item x="653"/>
        <item x="553"/>
        <item x="81"/>
        <item x="689"/>
        <item x="469"/>
        <item x="621"/>
        <item x="60"/>
        <item x="1"/>
        <item x="625"/>
        <item x="51"/>
        <item x="342"/>
        <item x="476"/>
        <item x="672"/>
        <item x="837"/>
        <item x="142"/>
        <item x="515"/>
        <item x="352"/>
        <item x="435"/>
        <item x="556"/>
        <item x="842"/>
        <item x="394"/>
        <item x="213"/>
        <item x="775"/>
        <item x="326"/>
        <item x="32"/>
        <item x="552"/>
        <item x="908"/>
        <item x="864"/>
        <item x="409"/>
        <item x="343"/>
        <item x="387"/>
        <item x="529"/>
        <item x="195"/>
        <item x="925"/>
        <item x="583"/>
        <item x="304"/>
        <item x="491"/>
        <item x="932"/>
        <item x="372"/>
        <item x="713"/>
        <item x="115"/>
        <item x="700"/>
        <item x="375"/>
        <item x="778"/>
        <item x="121"/>
        <item x="935"/>
        <item x="593"/>
        <item x="548"/>
        <item x="451"/>
        <item x="5"/>
        <item x="397"/>
        <item x="670"/>
        <item x="704"/>
        <item x="575"/>
        <item x="698"/>
        <item x="446"/>
        <item x="84"/>
        <item x="788"/>
        <item x="138"/>
        <item x="976"/>
        <item x="961"/>
        <item x="117"/>
        <item x="679"/>
        <item x="995"/>
        <item x="602"/>
        <item x="9"/>
        <item x="615"/>
        <item x="715"/>
        <item x="474"/>
        <item x="727"/>
        <item x="983"/>
        <item x="819"/>
        <item x="911"/>
        <item x="680"/>
        <item x="198"/>
        <item x="934"/>
        <item x="266"/>
        <item x="404"/>
        <item x="513"/>
        <item x="800"/>
        <item x="912"/>
        <item x="582"/>
        <item x="546"/>
        <item x="777"/>
        <item x="722"/>
        <item x="904"/>
        <item x="918"/>
        <item x="14"/>
        <item x="543"/>
        <item x="181"/>
        <item x="643"/>
        <item x="480"/>
        <item x="95"/>
        <item x="232"/>
        <item x="475"/>
        <item x="784"/>
        <item x="361"/>
        <item x="721"/>
        <item x="619"/>
        <item x="353"/>
        <item x="719"/>
        <item x="401"/>
        <item x="576"/>
        <item x="356"/>
        <item x="59"/>
        <item x="805"/>
        <item x="363"/>
        <item x="272"/>
        <item x="589"/>
        <item x="399"/>
        <item x="273"/>
        <item x="351"/>
        <item x="520"/>
        <item x="211"/>
        <item x="611"/>
        <item x="202"/>
        <item x="333"/>
        <item x="362"/>
        <item x="320"/>
        <item x="206"/>
        <item x="465"/>
        <item x="945"/>
        <item x="334"/>
        <item x="739"/>
        <item x="702"/>
        <item x="931"/>
        <item x="838"/>
        <item x="815"/>
        <item x="896"/>
        <item x="239"/>
        <item x="283"/>
        <item x="580"/>
        <item x="599"/>
        <item x="462"/>
        <item x="439"/>
        <item x="623"/>
        <item x="525"/>
        <item x="667"/>
        <item x="133"/>
        <item x="566"/>
        <item x="971"/>
        <item x="80"/>
        <item x="732"/>
        <item x="902"/>
        <item x="879"/>
        <item x="57"/>
        <item x="159"/>
        <item x="370"/>
        <item x="729"/>
        <item x="678"/>
        <item x="795"/>
        <item x="302"/>
        <item x="305"/>
        <item x="813"/>
        <item x="158"/>
        <item x="270"/>
        <item x="392"/>
        <item x="785"/>
        <item x="929"/>
        <item x="992"/>
        <item x="44"/>
        <item x="37"/>
        <item x="151"/>
        <item x="949"/>
        <item x="472"/>
        <item x="75"/>
        <item x="822"/>
        <item x="262"/>
        <item x="841"/>
        <item x="76"/>
        <item x="538"/>
        <item x="166"/>
        <item x="140"/>
        <item x="759"/>
        <item x="604"/>
        <item x="859"/>
        <item x="165"/>
        <item x="939"/>
        <item x="242"/>
        <item x="38"/>
        <item x="699"/>
        <item x="565"/>
        <item x="71"/>
        <item x="926"/>
        <item x="988"/>
        <item x="315"/>
        <item x="70"/>
        <item x="787"/>
        <item x="146"/>
        <item x="359"/>
        <item x="464"/>
        <item x="184"/>
        <item x="663"/>
        <item x="386"/>
        <item x="706"/>
        <item x="122"/>
        <item x="684"/>
        <item x="130"/>
        <item x="268"/>
        <item x="803"/>
        <item x="705"/>
        <item x="100"/>
        <item x="655"/>
        <item x="83"/>
        <item x="367"/>
        <item x="503"/>
        <item x="518"/>
        <item x="471"/>
        <item x="456"/>
        <item x="578"/>
        <item x="440"/>
        <item x="287"/>
        <item x="420"/>
        <item x="750"/>
        <item x="894"/>
        <item x="149"/>
        <item x="441"/>
        <item x="67"/>
        <item x="150"/>
        <item x="738"/>
        <item x="243"/>
        <item x="915"/>
        <item x="445"/>
        <item x="662"/>
        <item x="289"/>
        <item x="973"/>
        <item x="24"/>
        <item x="609"/>
        <item x="108"/>
        <item x="747"/>
        <item x="137"/>
        <item x="527"/>
        <item x="953"/>
        <item x="307"/>
        <item x="321"/>
        <item x="821"/>
        <item x="131"/>
        <item x="288"/>
        <item x="10"/>
        <item x="712"/>
        <item x="330"/>
        <item x="461"/>
        <item x="928"/>
        <item x="840"/>
        <item x="851"/>
        <item x="866"/>
        <item x="754"/>
        <item x="97"/>
        <item x="993"/>
        <item x="551"/>
        <item x="310"/>
        <item x="454"/>
        <item x="745"/>
        <item x="280"/>
        <item x="725"/>
        <item x="276"/>
        <item x="215"/>
        <item x="965"/>
        <item x="357"/>
        <item x="944"/>
        <item x="152"/>
        <item x="347"/>
        <item x="731"/>
        <item x="500"/>
        <item x="89"/>
        <item x="391"/>
        <item x="608"/>
        <item x="349"/>
        <item x="66"/>
        <item x="248"/>
        <item x="275"/>
        <item x="479"/>
        <item x="629"/>
        <item x="560"/>
        <item x="155"/>
        <item x="250"/>
        <item x="311"/>
        <item x="654"/>
        <item x="415"/>
        <item x="990"/>
        <item x="690"/>
        <item x="340"/>
        <item x="355"/>
        <item x="790"/>
        <item x="230"/>
        <item x="172"/>
        <item x="144"/>
        <item x="494"/>
        <item x="468"/>
        <item x="107"/>
        <item x="493"/>
        <item x="802"/>
        <item x="922"/>
        <item x="507"/>
        <item x="767"/>
        <item x="962"/>
        <item x="856"/>
        <item x="111"/>
        <item x="484"/>
        <item x="402"/>
        <item x="606"/>
        <item x="371"/>
        <item x="544"/>
        <item x="47"/>
        <item x="384"/>
        <item x="530"/>
        <item x="532"/>
        <item x="882"/>
        <item x="379"/>
        <item x="42"/>
        <item x="876"/>
        <item x="799"/>
        <item x="61"/>
        <item x="219"/>
        <item x="77"/>
        <item x="18"/>
        <item x="244"/>
        <item x="430"/>
        <item x="624"/>
        <item x="341"/>
        <item x="978"/>
        <item x="98"/>
        <item x="374"/>
        <item x="666"/>
        <item x="348"/>
        <item x="170"/>
        <item x="728"/>
        <item x="247"/>
        <item x="540"/>
        <item x="179"/>
        <item x="958"/>
        <item x="438"/>
        <item x="828"/>
        <item x="691"/>
        <item x="233"/>
        <item x="453"/>
        <item x="505"/>
        <item x="327"/>
        <item x="443"/>
        <item x="610"/>
        <item x="977"/>
        <item x="113"/>
        <item x="366"/>
        <item x="436"/>
        <item x="755"/>
        <item x="650"/>
        <item x="797"/>
        <item x="36"/>
        <item x="105"/>
        <item x="260"/>
        <item x="470"/>
        <item x="734"/>
        <item x="914"/>
        <item x="707"/>
        <item x="365"/>
        <item x="205"/>
        <item x="746"/>
        <item x="180"/>
        <item x="34"/>
        <item x="499"/>
        <item x="895"/>
        <item x="45"/>
        <item x="669"/>
        <item x="26"/>
        <item x="406"/>
        <item x="337"/>
        <item x="300"/>
        <item x="823"/>
        <item x="410"/>
        <item x="563"/>
        <item x="497"/>
        <item x="46"/>
        <item x="769"/>
        <item x="598"/>
        <item x="574"/>
        <item x="31"/>
        <item x="253"/>
        <item x="284"/>
        <item x="411"/>
        <item x="388"/>
        <item x="90"/>
        <item x="58"/>
        <item x="373"/>
        <item x="547"/>
        <item x="989"/>
        <item x="106"/>
        <item x="54"/>
        <item x="557"/>
        <item x="92"/>
        <item x="17"/>
        <item x="153"/>
        <item x="545"/>
        <item x="99"/>
        <item x="252"/>
        <item x="376"/>
        <item x="806"/>
        <item x="160"/>
        <item x="257"/>
        <item x="665"/>
        <item x="318"/>
        <item x="692"/>
        <item x="648"/>
        <item x="534"/>
        <item x="652"/>
        <item x="245"/>
        <item x="897"/>
        <item x="186"/>
        <item x="569"/>
        <item x="588"/>
        <item x="522"/>
        <item x="853"/>
        <item x="501"/>
        <item x="980"/>
        <item x="970"/>
        <item x="13"/>
        <item x="872"/>
        <item x="735"/>
        <item x="780"/>
        <item t="default"/>
      </items>
    </pivotField>
    <pivotField showAll="0"/>
    <pivotField showAll="0"/>
    <pivotField showAll="0"/>
    <pivotField showAll="0"/>
    <pivotField showAll="0"/>
    <pivotField showAll="0"/>
    <pivotField showAll="0"/>
    <pivotField showAll="0"/>
    <pivotField showAll="0"/>
    <pivotField dataField="1" showAll="0"/>
    <pivotField dataField="1" showAll="0"/>
    <pivotField showAll="0">
      <items count="8">
        <item x="4"/>
        <item x="1"/>
        <item x="6"/>
        <item x="5"/>
        <item x="3"/>
        <item x="2"/>
        <item x="0"/>
        <item t="default"/>
      </items>
    </pivotField>
    <pivotField showAll="0"/>
    <pivotField showAll="0"/>
    <pivotField showAll="0"/>
    <pivotField showAll="0"/>
    <pivotField showAll="0"/>
    <pivotField showAll="0"/>
    <pivotField showAll="0"/>
    <pivotField showAll="0"/>
    <pivotField showAll="0"/>
    <pivotField showAll="0"/>
  </pivotFields>
  <rowFields count="1">
    <field x="0"/>
  </rowFields>
  <rowItems count="10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t="grand">
      <x/>
    </i>
  </rowItems>
  <colFields count="1">
    <field x="-2"/>
  </colFields>
  <colItems count="2">
    <i>
      <x/>
    </i>
    <i i="1">
      <x v="1"/>
    </i>
  </colItems>
  <dataFields count="2">
    <dataField name=" Total_Movies_Watched" fld="10" baseField="0" baseItem="0"/>
    <dataField name=" Total_Series_Watched" fld="11" baseField="0" baseItem="0"/>
  </dataFields>
  <chartFormats count="2">
    <chartFormat chart="9"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1022D46-879F-4EF3-8F06-2E3A4EEC8D74}" name="PivotTable2" cacheId="10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A3:F11" firstHeaderRow="1" firstDataRow="2" firstDataCol="1"/>
  <pivotFields count="23">
    <pivotField dataField="1" showAll="0"/>
    <pivotField showAll="0"/>
    <pivotField showAll="0"/>
    <pivotField showAll="0"/>
    <pivotField numFmtId="164" showAll="0">
      <items count="4">
        <item x="0"/>
        <item x="1"/>
        <item x="2"/>
        <item t="default"/>
      </items>
    </pivotField>
    <pivotField showAll="0"/>
    <pivotField axis="axisRow" showAll="0">
      <items count="8">
        <item x="0"/>
        <item x="5"/>
        <item x="3"/>
        <item x="1"/>
        <item x="4"/>
        <item x="6"/>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pivotField axis="axisCol" showAll="0">
      <items count="6">
        <item x="2"/>
        <item x="1"/>
        <item x="0"/>
        <item x="3"/>
        <item x="4"/>
        <item t="default"/>
      </items>
    </pivotField>
    <pivotField showAll="0"/>
  </pivotFields>
  <rowFields count="1">
    <field x="6"/>
  </rowFields>
  <rowItems count="7">
    <i>
      <x/>
    </i>
    <i>
      <x v="1"/>
    </i>
    <i>
      <x v="2"/>
    </i>
    <i>
      <x v="3"/>
    </i>
    <i>
      <x v="4"/>
    </i>
    <i>
      <x v="5"/>
    </i>
    <i>
      <x v="6"/>
    </i>
  </rowItems>
  <colFields count="1">
    <field x="21"/>
  </colFields>
  <colItems count="5">
    <i>
      <x/>
    </i>
    <i>
      <x v="1"/>
    </i>
    <i>
      <x v="2"/>
    </i>
    <i>
      <x v="3"/>
    </i>
    <i>
      <x v="4"/>
    </i>
  </colItems>
  <dataFields count="1">
    <dataField name="Count of User_ID" fld="0" subtotal="count" baseField="6" baseItem="0"/>
  </dataFields>
  <formats count="1">
    <format dxfId="2">
      <pivotArea outline="0" collapsedLevelsAreSubtotals="1" fieldPosition="0"/>
    </format>
  </formats>
  <chartFormats count="10">
    <chartFormat chart="7" format="28" series="1">
      <pivotArea type="data" outline="0" fieldPosition="0">
        <references count="1">
          <reference field="21" count="1" selected="0">
            <x v="0"/>
          </reference>
        </references>
      </pivotArea>
    </chartFormat>
    <chartFormat chart="7" format="29" series="1">
      <pivotArea type="data" outline="0" fieldPosition="0">
        <references count="1">
          <reference field="21" count="1" selected="0">
            <x v="1"/>
          </reference>
        </references>
      </pivotArea>
    </chartFormat>
    <chartFormat chart="7" format="30" series="1">
      <pivotArea type="data" outline="0" fieldPosition="0">
        <references count="1">
          <reference field="21" count="1" selected="0">
            <x v="2"/>
          </reference>
        </references>
      </pivotArea>
    </chartFormat>
    <chartFormat chart="7" format="31" series="1">
      <pivotArea type="data" outline="0" fieldPosition="0">
        <references count="1">
          <reference field="21" count="1" selected="0">
            <x v="3"/>
          </reference>
        </references>
      </pivotArea>
    </chartFormat>
    <chartFormat chart="7" format="32" series="1">
      <pivotArea type="data" outline="0" fieldPosition="0">
        <references count="1">
          <reference field="21" count="1" selected="0">
            <x v="4"/>
          </reference>
        </references>
      </pivotArea>
    </chartFormat>
    <chartFormat chart="7" format="33" series="1">
      <pivotArea type="data" outline="0" fieldPosition="0">
        <references count="2">
          <reference field="4294967294" count="1" selected="0">
            <x v="0"/>
          </reference>
          <reference field="21" count="1" selected="0">
            <x v="0"/>
          </reference>
        </references>
      </pivotArea>
    </chartFormat>
    <chartFormat chart="7" format="34" series="1">
      <pivotArea type="data" outline="0" fieldPosition="0">
        <references count="2">
          <reference field="4294967294" count="1" selected="0">
            <x v="0"/>
          </reference>
          <reference field="21" count="1" selected="0">
            <x v="1"/>
          </reference>
        </references>
      </pivotArea>
    </chartFormat>
    <chartFormat chart="7" format="35" series="1">
      <pivotArea type="data" outline="0" fieldPosition="0">
        <references count="2">
          <reference field="4294967294" count="1" selected="0">
            <x v="0"/>
          </reference>
          <reference field="21" count="1" selected="0">
            <x v="2"/>
          </reference>
        </references>
      </pivotArea>
    </chartFormat>
    <chartFormat chart="7" format="36" series="1">
      <pivotArea type="data" outline="0" fieldPosition="0">
        <references count="2">
          <reference field="4294967294" count="1" selected="0">
            <x v="0"/>
          </reference>
          <reference field="21" count="1" selected="0">
            <x v="3"/>
          </reference>
        </references>
      </pivotArea>
    </chartFormat>
    <chartFormat chart="7" format="37" series="1">
      <pivotArea type="data" outline="0" fieldPosition="0">
        <references count="2">
          <reference field="4294967294" count="1" selected="0">
            <x v="0"/>
          </reference>
          <reference field="2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8B8B74D-74E8-427B-803B-5063E83CC32A}" name="PivotTable2" cacheId="10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First Device Used">
  <location ref="A3:B9" firstHeaderRow="1" firstDataRow="1" firstDataCol="1"/>
  <pivotFields count="23">
    <pivotField dataField="1" showAll="0"/>
    <pivotField showAll="0"/>
    <pivotField showAll="0"/>
    <pivotField showAll="0"/>
    <pivotField numFmtId="164" showAll="0">
      <items count="4">
        <item x="0"/>
        <item x="1"/>
        <item x="2"/>
        <item t="default"/>
      </items>
    </pivotField>
    <pivotField showAll="0"/>
    <pivotField showAll="0">
      <items count="8">
        <item x="0"/>
        <item x="5"/>
        <item x="3"/>
        <item x="1"/>
        <item x="4"/>
        <item x="6"/>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13">
        <item x="0"/>
        <item x="1"/>
        <item x="2"/>
        <item x="3"/>
        <item x="4"/>
        <item x="5"/>
        <item x="6"/>
        <item x="7"/>
        <item x="8"/>
        <item x="9"/>
        <item x="10"/>
        <item x="11"/>
        <item t="default"/>
      </items>
    </pivotField>
    <pivotField axis="axisRow" showAll="0">
      <items count="6">
        <item x="1"/>
        <item x="3"/>
        <item x="2"/>
        <item x="0"/>
        <item x="4"/>
        <item t="default"/>
      </items>
    </pivotField>
    <pivotField showAll="0">
      <items count="6">
        <item x="2"/>
        <item x="1"/>
        <item x="0"/>
        <item x="3"/>
        <item x="4"/>
        <item t="default"/>
      </items>
    </pivotField>
    <pivotField showAll="0"/>
  </pivotFields>
  <rowFields count="1">
    <field x="20"/>
  </rowFields>
  <rowItems count="6">
    <i>
      <x/>
    </i>
    <i>
      <x v="1"/>
    </i>
    <i>
      <x v="2"/>
    </i>
    <i>
      <x v="3"/>
    </i>
    <i>
      <x v="4"/>
    </i>
    <i t="grand">
      <x/>
    </i>
  </rowItems>
  <colItems count="1">
    <i/>
  </colItems>
  <dataFields count="1">
    <dataField name="User_ID." fld="0" subtotal="count" baseField="20" baseItem="0"/>
  </dataFields>
  <formats count="1">
    <format dxfId="23">
      <pivotArea outline="0" collapsedLevelsAreSubtotals="1" fieldPosition="0"/>
    </format>
  </formats>
  <chartFormats count="6">
    <chartFormat chart="8" format="38" series="1">
      <pivotArea type="data" outline="0" fieldPosition="0">
        <references count="1">
          <reference field="4294967294" count="1" selected="0">
            <x v="0"/>
          </reference>
        </references>
      </pivotArea>
    </chartFormat>
    <chartFormat chart="8" format="39">
      <pivotArea type="data" outline="0" fieldPosition="0">
        <references count="2">
          <reference field="4294967294" count="1" selected="0">
            <x v="0"/>
          </reference>
          <reference field="20" count="1" selected="0">
            <x v="0"/>
          </reference>
        </references>
      </pivotArea>
    </chartFormat>
    <chartFormat chart="8" format="40">
      <pivotArea type="data" outline="0" fieldPosition="0">
        <references count="2">
          <reference field="4294967294" count="1" selected="0">
            <x v="0"/>
          </reference>
          <reference field="20" count="1" selected="0">
            <x v="1"/>
          </reference>
        </references>
      </pivotArea>
    </chartFormat>
    <chartFormat chart="8" format="41">
      <pivotArea type="data" outline="0" fieldPosition="0">
        <references count="2">
          <reference field="4294967294" count="1" selected="0">
            <x v="0"/>
          </reference>
          <reference field="20" count="1" selected="0">
            <x v="2"/>
          </reference>
        </references>
      </pivotArea>
    </chartFormat>
    <chartFormat chart="8" format="42">
      <pivotArea type="data" outline="0" fieldPosition="0">
        <references count="2">
          <reference field="4294967294" count="1" selected="0">
            <x v="0"/>
          </reference>
          <reference field="20" count="1" selected="0">
            <x v="3"/>
          </reference>
        </references>
      </pivotArea>
    </chartFormat>
    <chartFormat chart="8" format="43">
      <pivotArea type="data" outline="0" fieldPosition="0">
        <references count="2">
          <reference field="4294967294" count="1" selected="0">
            <x v="0"/>
          </reference>
          <reference field="2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9E38924-F463-4A0B-9837-1519072C2B3F}" name="PivotTable2" cacheId="10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Peak watch time trends">
  <location ref="A3:B8" firstHeaderRow="1" firstDataRow="1" firstDataCol="1"/>
  <pivotFields count="23">
    <pivotField dataField="1" showAll="0"/>
    <pivotField showAll="0"/>
    <pivotField showAll="0"/>
    <pivotField showAll="0"/>
    <pivotField numFmtId="164" showAll="0">
      <items count="4">
        <item x="0"/>
        <item x="1"/>
        <item x="2"/>
        <item t="default"/>
      </items>
    </pivotField>
    <pivotField showAll="0"/>
    <pivotField showAll="0">
      <items count="8">
        <item x="0"/>
        <item x="5"/>
        <item x="3"/>
        <item x="1"/>
        <item x="4"/>
        <item x="6"/>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items count="6">
        <item x="1"/>
        <item x="3"/>
        <item x="2"/>
        <item x="0"/>
        <item x="4"/>
        <item t="default"/>
      </items>
    </pivotField>
    <pivotField showAll="0">
      <items count="6">
        <item x="2"/>
        <item x="1"/>
        <item x="0"/>
        <item x="3"/>
        <item x="4"/>
        <item t="default"/>
      </items>
    </pivotField>
    <pivotField axis="axisRow" showAll="0">
      <items count="5">
        <item x="3"/>
        <item x="1"/>
        <item x="0"/>
        <item x="2"/>
        <item t="default"/>
      </items>
    </pivotField>
  </pivotFields>
  <rowFields count="1">
    <field x="22"/>
  </rowFields>
  <rowItems count="5">
    <i>
      <x/>
    </i>
    <i>
      <x v="1"/>
    </i>
    <i>
      <x v="2"/>
    </i>
    <i>
      <x v="3"/>
    </i>
    <i t="grand">
      <x/>
    </i>
  </rowItems>
  <colItems count="1">
    <i/>
  </colItems>
  <dataFields count="1">
    <dataField name="User_ID." fld="0" subtotal="count" baseField="20" baseItem="0"/>
  </dataFields>
  <formats count="1">
    <format dxfId="22">
      <pivotArea outline="0" collapsedLevelsAreSubtotals="1" fieldPosition="0"/>
    </format>
  </formats>
  <chartFormats count="2">
    <chartFormat chart="8" format="38" series="1">
      <pivotArea type="data" outline="0" fieldPosition="0">
        <references count="1">
          <reference field="4294967294" count="1" selected="0">
            <x v="0"/>
          </reference>
        </references>
      </pivotArea>
    </chartFormat>
    <chartFormat chart="9" format="3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36BDA0-BFCA-42E1-93DC-3185609CD983}" name="PivotTable2" cacheId="10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Membership__Status.">
  <location ref="A3:B5" firstHeaderRow="1" firstDataRow="1" firstDataCol="1"/>
  <pivotFields count="23">
    <pivotField dataField="1" showAll="0"/>
    <pivotField showAll="0"/>
    <pivotField showAll="0"/>
    <pivotField showAll="0"/>
    <pivotField numFmtId="164" showAll="0">
      <items count="4">
        <item x="0"/>
        <item x="1"/>
        <item x="2"/>
        <item t="default"/>
      </items>
    </pivotField>
    <pivotField showAll="0"/>
    <pivotField showAll="0">
      <items count="8">
        <item x="0"/>
        <item x="5"/>
        <item x="3"/>
        <item x="1"/>
        <item x="4"/>
        <item x="6"/>
        <item x="2"/>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2">
        <item x="0"/>
        <item t="default"/>
      </items>
    </pivotField>
    <pivotField showAll="0">
      <items count="13">
        <item x="0"/>
        <item x="1"/>
        <item x="2"/>
        <item x="3"/>
        <item x="4"/>
        <item x="5"/>
        <item x="6"/>
        <item x="7"/>
        <item x="8"/>
        <item x="9"/>
        <item x="10"/>
        <item x="11"/>
        <item t="default"/>
      </items>
    </pivotField>
    <pivotField showAll="0">
      <items count="6">
        <item x="1"/>
        <item x="3"/>
        <item x="2"/>
        <item x="0"/>
        <item x="4"/>
        <item t="default"/>
      </items>
    </pivotField>
    <pivotField showAll="0">
      <items count="6">
        <item x="2"/>
        <item x="1"/>
        <item x="0"/>
        <item x="3"/>
        <item x="4"/>
        <item t="default"/>
      </items>
    </pivotField>
    <pivotField showAll="0">
      <items count="5">
        <item x="3"/>
        <item x="1"/>
        <item x="0"/>
        <item x="2"/>
        <item t="default"/>
      </items>
    </pivotField>
  </pivotFields>
  <rowFields count="1">
    <field x="18"/>
  </rowFields>
  <rowItems count="2">
    <i>
      <x/>
    </i>
    <i t="grand">
      <x/>
    </i>
  </rowItems>
  <colItems count="1">
    <i/>
  </colItems>
  <dataFields count="1">
    <dataField name="User_ID." fld="0" subtotal="count" baseField="20" baseItem="0"/>
  </dataFields>
  <formats count="1">
    <format dxfId="21">
      <pivotArea outline="0" collapsedLevelsAreSubtotals="1" fieldPosition="0"/>
    </format>
  </formats>
  <chartFormats count="4">
    <chartFormat chart="8" format="38" series="1">
      <pivotArea type="data" outline="0" fieldPosition="0">
        <references count="1">
          <reference field="4294967294" count="1" selected="0">
            <x v="0"/>
          </reference>
        </references>
      </pivotArea>
    </chartFormat>
    <chartFormat chart="9" format="39" series="1">
      <pivotArea type="data" outline="0" fieldPosition="0">
        <references count="1">
          <reference field="4294967294" count="1" selected="0">
            <x v="0"/>
          </reference>
        </references>
      </pivotArea>
    </chartFormat>
    <chartFormat chart="10" format="45" series="1">
      <pivotArea type="data" outline="0" fieldPosition="0">
        <references count="1">
          <reference field="4294967294" count="1" selected="0">
            <x v="0"/>
          </reference>
        </references>
      </pivotArea>
    </chartFormat>
    <chartFormat chart="10" format="46">
      <pivotArea type="data" outline="0" fieldPosition="0">
        <references count="2">
          <reference field="4294967294" count="1" selected="0">
            <x v="0"/>
          </reference>
          <reference field="1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D6CC9FB-BFCF-40E6-BEAA-39B52598FDB0}" name="PivotTable2" cacheId="10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Loyalty_Points.">
  <location ref="A3:B14" firstHeaderRow="1" firstDataRow="1" firstDataCol="1"/>
  <pivotFields count="23">
    <pivotField dataField="1" showAll="0"/>
    <pivotField showAll="0"/>
    <pivotField showAll="0"/>
    <pivotField showAll="0"/>
    <pivotField numFmtId="164" showAll="0">
      <items count="4">
        <item x="0"/>
        <item x="1"/>
        <item x="2"/>
        <item t="default"/>
      </items>
    </pivotField>
    <pivotField showAll="0"/>
    <pivotField showAll="0">
      <items count="8">
        <item x="0"/>
        <item x="5"/>
        <item x="3"/>
        <item x="1"/>
        <item x="4"/>
        <item x="6"/>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2">
        <item x="0"/>
        <item t="default"/>
      </items>
    </pivotField>
    <pivotField axis="axisRow" showAll="0">
      <items count="13">
        <item x="0"/>
        <item x="1"/>
        <item x="2"/>
        <item x="3"/>
        <item x="4"/>
        <item x="5"/>
        <item x="6"/>
        <item x="7"/>
        <item x="8"/>
        <item x="9"/>
        <item x="10"/>
        <item x="11"/>
        <item t="default"/>
      </items>
    </pivotField>
    <pivotField showAll="0">
      <items count="6">
        <item x="1"/>
        <item x="3"/>
        <item x="2"/>
        <item x="0"/>
        <item x="4"/>
        <item t="default"/>
      </items>
    </pivotField>
    <pivotField showAll="0">
      <items count="6">
        <item x="2"/>
        <item x="1"/>
        <item x="0"/>
        <item x="3"/>
        <item x="4"/>
        <item t="default"/>
      </items>
    </pivotField>
    <pivotField showAll="0">
      <items count="5">
        <item x="3"/>
        <item x="1"/>
        <item x="0"/>
        <item x="2"/>
        <item t="default"/>
      </items>
    </pivotField>
  </pivotFields>
  <rowFields count="1">
    <field x="19"/>
  </rowFields>
  <rowItems count="11">
    <i>
      <x v="1"/>
    </i>
    <i>
      <x v="2"/>
    </i>
    <i>
      <x v="3"/>
    </i>
    <i>
      <x v="4"/>
    </i>
    <i>
      <x v="5"/>
    </i>
    <i>
      <x v="6"/>
    </i>
    <i>
      <x v="7"/>
    </i>
    <i>
      <x v="8"/>
    </i>
    <i>
      <x v="9"/>
    </i>
    <i>
      <x v="10"/>
    </i>
    <i t="grand">
      <x/>
    </i>
  </rowItems>
  <colItems count="1">
    <i/>
  </colItems>
  <dataFields count="1">
    <dataField name="User_ID." fld="0" subtotal="count" baseField="19" baseItem="4"/>
  </dataFields>
  <formats count="1">
    <format dxfId="20">
      <pivotArea outline="0" collapsedLevelsAreSubtotals="1" fieldPosition="0"/>
    </format>
  </formats>
  <chartFormats count="1">
    <chartFormat chart="11" format="4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1E23488-1871-4A8E-B6B6-1A057D8EFC4A}" name="PivotTable19" cacheId="10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y_Since_Last_Login">
  <location ref="A3:B11" firstHeaderRow="1" firstDataRow="1" firstDataCol="1"/>
  <pivotFields count="30">
    <pivotField dataField="1" showAll="0"/>
    <pivotField showAll="0"/>
    <pivotField showAll="0">
      <items count="541">
        <item x="203"/>
        <item x="359"/>
        <item x="487"/>
        <item x="33"/>
        <item x="517"/>
        <item x="473"/>
        <item x="126"/>
        <item x="516"/>
        <item x="251"/>
        <item x="142"/>
        <item x="335"/>
        <item x="466"/>
        <item x="283"/>
        <item x="370"/>
        <item x="398"/>
        <item x="225"/>
        <item x="290"/>
        <item x="177"/>
        <item x="246"/>
        <item x="421"/>
        <item x="289"/>
        <item x="110"/>
        <item x="319"/>
        <item x="119"/>
        <item x="258"/>
        <item x="273"/>
        <item x="306"/>
        <item x="284"/>
        <item x="162"/>
        <item x="492"/>
        <item x="254"/>
        <item x="346"/>
        <item x="218"/>
        <item x="221"/>
        <item x="500"/>
        <item x="27"/>
        <item x="3"/>
        <item x="207"/>
        <item x="231"/>
        <item x="264"/>
        <item x="446"/>
        <item x="418"/>
        <item x="378"/>
        <item x="527"/>
        <item x="205"/>
        <item x="106"/>
        <item x="36"/>
        <item x="243"/>
        <item x="425"/>
        <item x="57"/>
        <item x="193"/>
        <item x="67"/>
        <item x="314"/>
        <item x="270"/>
        <item x="226"/>
        <item x="117"/>
        <item x="499"/>
        <item x="154"/>
        <item x="134"/>
        <item x="140"/>
        <item x="394"/>
        <item x="452"/>
        <item x="348"/>
        <item x="315"/>
        <item x="76"/>
        <item x="87"/>
        <item x="161"/>
        <item x="82"/>
        <item x="362"/>
        <item x="234"/>
        <item x="389"/>
        <item x="73"/>
        <item x="463"/>
        <item x="504"/>
        <item x="308"/>
        <item x="167"/>
        <item x="89"/>
        <item x="237"/>
        <item x="248"/>
        <item x="113"/>
        <item x="34"/>
        <item x="434"/>
        <item x="95"/>
        <item x="342"/>
        <item x="50"/>
        <item x="480"/>
        <item x="440"/>
        <item x="321"/>
        <item x="426"/>
        <item x="506"/>
        <item x="333"/>
        <item x="215"/>
        <item x="490"/>
        <item x="196"/>
        <item x="349"/>
        <item x="454"/>
        <item x="115"/>
        <item x="465"/>
        <item x="160"/>
        <item x="228"/>
        <item x="198"/>
        <item x="111"/>
        <item x="22"/>
        <item x="411"/>
        <item x="392"/>
        <item x="311"/>
        <item x="122"/>
        <item x="537"/>
        <item x="214"/>
        <item x="120"/>
        <item x="59"/>
        <item x="539"/>
        <item x="371"/>
        <item x="66"/>
        <item x="488"/>
        <item x="32"/>
        <item x="520"/>
        <item x="144"/>
        <item x="324"/>
        <item x="288"/>
        <item x="459"/>
        <item x="475"/>
        <item x="268"/>
        <item x="343"/>
        <item x="467"/>
        <item x="301"/>
        <item x="532"/>
        <item x="328"/>
        <item x="482"/>
        <item x="129"/>
        <item x="185"/>
        <item x="386"/>
        <item x="331"/>
        <item x="375"/>
        <item x="374"/>
        <item x="125"/>
        <item x="322"/>
        <item x="344"/>
        <item x="114"/>
        <item x="381"/>
        <item x="455"/>
        <item x="533"/>
        <item x="530"/>
        <item x="107"/>
        <item x="81"/>
        <item x="159"/>
        <item x="91"/>
        <item x="56"/>
        <item x="9"/>
        <item x="305"/>
        <item x="422"/>
        <item x="102"/>
        <item x="410"/>
        <item x="265"/>
        <item x="428"/>
        <item x="525"/>
        <item x="54"/>
        <item x="127"/>
        <item x="51"/>
        <item x="211"/>
        <item x="277"/>
        <item x="266"/>
        <item x="61"/>
        <item x="495"/>
        <item x="137"/>
        <item x="310"/>
        <item x="53"/>
        <item x="74"/>
        <item x="171"/>
        <item x="143"/>
        <item x="189"/>
        <item x="72"/>
        <item x="30"/>
        <item x="329"/>
        <item x="96"/>
        <item x="197"/>
        <item x="438"/>
        <item x="145"/>
        <item x="361"/>
        <item x="528"/>
        <item x="481"/>
        <item x="104"/>
        <item x="419"/>
        <item x="443"/>
        <item x="16"/>
        <item x="92"/>
        <item x="245"/>
        <item x="423"/>
        <item x="474"/>
        <item x="38"/>
        <item x="100"/>
        <item x="441"/>
        <item x="510"/>
        <item x="65"/>
        <item x="312"/>
        <item x="202"/>
        <item x="121"/>
        <item x="128"/>
        <item x="151"/>
        <item x="236"/>
        <item x="476"/>
        <item x="172"/>
        <item x="131"/>
        <item x="156"/>
        <item x="220"/>
        <item x="350"/>
        <item x="153"/>
        <item x="376"/>
        <item x="200"/>
        <item x="186"/>
        <item x="391"/>
        <item x="83"/>
        <item x="58"/>
        <item x="249"/>
        <item x="507"/>
        <item x="86"/>
        <item x="323"/>
        <item x="148"/>
        <item x="164"/>
        <item x="116"/>
        <item x="227"/>
        <item x="62"/>
        <item x="430"/>
        <item x="478"/>
        <item x="501"/>
        <item x="435"/>
        <item x="521"/>
        <item x="534"/>
        <item x="152"/>
        <item x="255"/>
        <item x="63"/>
        <item x="382"/>
        <item x="267"/>
        <item x="123"/>
        <item x="99"/>
        <item x="401"/>
        <item x="11"/>
        <item x="272"/>
        <item x="357"/>
        <item x="355"/>
        <item x="330"/>
        <item x="456"/>
        <item x="360"/>
        <item x="204"/>
        <item x="45"/>
        <item x="181"/>
        <item x="47"/>
        <item x="158"/>
        <item x="12"/>
        <item x="10"/>
        <item x="28"/>
        <item x="363"/>
        <item x="397"/>
        <item x="103"/>
        <item x="383"/>
        <item x="206"/>
        <item x="366"/>
        <item x="379"/>
        <item x="139"/>
        <item x="356"/>
        <item x="112"/>
        <item x="498"/>
        <item x="256"/>
        <item x="222"/>
        <item x="447"/>
        <item x="462"/>
        <item x="43"/>
        <item x="278"/>
        <item x="424"/>
        <item x="64"/>
        <item x="275"/>
        <item x="414"/>
        <item x="373"/>
        <item x="90"/>
        <item x="508"/>
        <item x="529"/>
        <item x="244"/>
        <item x="293"/>
        <item x="155"/>
        <item x="295"/>
        <item x="108"/>
        <item x="448"/>
        <item x="338"/>
        <item x="309"/>
        <item x="286"/>
        <item x="235"/>
        <item x="303"/>
        <item x="345"/>
        <item x="213"/>
        <item x="388"/>
        <item x="417"/>
        <item x="212"/>
        <item x="44"/>
        <item x="538"/>
        <item x="494"/>
        <item x="146"/>
        <item x="497"/>
        <item x="405"/>
        <item x="1"/>
        <item x="80"/>
        <item x="526"/>
        <item x="42"/>
        <item x="138"/>
        <item x="412"/>
        <item x="536"/>
        <item x="432"/>
        <item x="52"/>
        <item x="336"/>
        <item x="453"/>
        <item x="369"/>
        <item x="416"/>
        <item x="431"/>
        <item x="178"/>
        <item x="238"/>
        <item x="483"/>
        <item x="380"/>
        <item x="130"/>
        <item x="365"/>
        <item x="173"/>
        <item x="400"/>
        <item x="0"/>
        <item x="24"/>
        <item x="191"/>
        <item x="317"/>
        <item x="257"/>
        <item x="368"/>
        <item x="15"/>
        <item x="396"/>
        <item x="150"/>
        <item x="407"/>
        <item x="285"/>
        <item x="182"/>
        <item x="26"/>
        <item x="195"/>
        <item x="468"/>
        <item x="320"/>
        <item x="461"/>
        <item x="269"/>
        <item x="372"/>
        <item x="523"/>
        <item x="464"/>
        <item x="493"/>
        <item x="233"/>
        <item x="354"/>
        <item x="124"/>
        <item x="180"/>
        <item x="535"/>
        <item x="118"/>
        <item x="260"/>
        <item x="7"/>
        <item x="352"/>
        <item x="132"/>
        <item x="170"/>
        <item x="515"/>
        <item x="404"/>
        <item x="442"/>
        <item x="326"/>
        <item x="313"/>
        <item x="259"/>
        <item x="179"/>
        <item x="93"/>
        <item x="149"/>
        <item x="444"/>
        <item x="176"/>
        <item x="433"/>
        <item x="505"/>
        <item x="21"/>
        <item x="409"/>
        <item x="183"/>
        <item x="341"/>
        <item x="512"/>
        <item x="367"/>
        <item x="8"/>
        <item x="141"/>
        <item x="157"/>
        <item x="48"/>
        <item x="25"/>
        <item x="503"/>
        <item x="17"/>
        <item x="224"/>
        <item x="98"/>
        <item x="302"/>
        <item x="522"/>
        <item x="229"/>
        <item x="31"/>
        <item x="340"/>
        <item x="395"/>
        <item x="60"/>
        <item x="85"/>
        <item x="509"/>
        <item x="484"/>
        <item x="223"/>
        <item x="415"/>
        <item x="437"/>
        <item x="491"/>
        <item x="472"/>
        <item x="217"/>
        <item x="457"/>
        <item x="300"/>
        <item x="353"/>
        <item x="358"/>
        <item x="524"/>
        <item x="4"/>
        <item x="347"/>
        <item x="14"/>
        <item x="390"/>
        <item x="174"/>
        <item x="451"/>
        <item x="297"/>
        <item x="241"/>
        <item x="201"/>
        <item x="109"/>
        <item x="384"/>
        <item x="327"/>
        <item x="469"/>
        <item x="20"/>
        <item x="393"/>
        <item x="166"/>
        <item x="41"/>
        <item x="479"/>
        <item x="408"/>
        <item x="29"/>
        <item x="71"/>
        <item x="247"/>
        <item x="280"/>
        <item x="513"/>
        <item x="77"/>
        <item x="94"/>
        <item x="294"/>
        <item x="449"/>
        <item x="471"/>
        <item x="458"/>
        <item x="232"/>
        <item x="49"/>
        <item x="292"/>
        <item x="242"/>
        <item x="240"/>
        <item x="399"/>
        <item x="19"/>
        <item x="298"/>
        <item x="68"/>
        <item x="168"/>
        <item x="165"/>
        <item x="97"/>
        <item x="406"/>
        <item x="377"/>
        <item x="70"/>
        <item x="276"/>
        <item x="450"/>
        <item x="364"/>
        <item x="261"/>
        <item x="263"/>
        <item x="135"/>
        <item x="190"/>
        <item x="518"/>
        <item x="169"/>
        <item x="496"/>
        <item x="188"/>
        <item x="184"/>
        <item x="37"/>
        <item x="271"/>
        <item x="2"/>
        <item x="351"/>
        <item x="75"/>
        <item x="486"/>
        <item x="78"/>
        <item x="307"/>
        <item x="402"/>
        <item x="477"/>
        <item x="485"/>
        <item x="337"/>
        <item x="6"/>
        <item x="332"/>
        <item x="514"/>
        <item x="299"/>
        <item x="304"/>
        <item x="210"/>
        <item x="287"/>
        <item x="88"/>
        <item x="531"/>
        <item x="216"/>
        <item x="403"/>
        <item x="79"/>
        <item x="253"/>
        <item x="239"/>
        <item x="101"/>
        <item x="439"/>
        <item x="39"/>
        <item x="250"/>
        <item x="175"/>
        <item x="511"/>
        <item x="46"/>
        <item x="187"/>
        <item x="339"/>
        <item x="84"/>
        <item x="281"/>
        <item x="489"/>
        <item x="194"/>
        <item x="387"/>
        <item x="318"/>
        <item x="35"/>
        <item x="13"/>
        <item x="445"/>
        <item x="282"/>
        <item x="5"/>
        <item x="40"/>
        <item x="385"/>
        <item x="316"/>
        <item x="296"/>
        <item x="192"/>
        <item x="279"/>
        <item x="18"/>
        <item x="470"/>
        <item x="147"/>
        <item x="23"/>
        <item x="420"/>
        <item x="429"/>
        <item x="209"/>
        <item x="163"/>
        <item x="230"/>
        <item x="262"/>
        <item x="427"/>
        <item x="105"/>
        <item x="252"/>
        <item x="334"/>
        <item x="519"/>
        <item x="274"/>
        <item x="208"/>
        <item x="436"/>
        <item x="136"/>
        <item x="291"/>
        <item x="502"/>
        <item x="133"/>
        <item x="219"/>
        <item x="69"/>
        <item x="460"/>
        <item x="325"/>
        <item x="199"/>
        <item x="55"/>
        <item x="4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numFmtId="14" showAll="0"/>
    <pivotField axis="axisRow" showAll="0">
      <items count="15">
        <item x="0"/>
        <item x="1"/>
        <item x="2"/>
        <item x="3"/>
        <item x="4"/>
        <item x="5"/>
        <item x="6"/>
        <item x="7"/>
        <item x="8"/>
        <item x="9"/>
        <item x="10"/>
        <item x="11"/>
        <item x="12"/>
        <item x="13"/>
        <item t="default"/>
      </items>
    </pivotField>
  </pivotFields>
  <rowFields count="1">
    <field x="29"/>
  </rowFields>
  <rowItems count="8">
    <i>
      <x v="2"/>
    </i>
    <i>
      <x v="3"/>
    </i>
    <i>
      <x v="4"/>
    </i>
    <i>
      <x v="5"/>
    </i>
    <i>
      <x v="6"/>
    </i>
    <i>
      <x v="7"/>
    </i>
    <i>
      <x v="8"/>
    </i>
    <i t="grand">
      <x/>
    </i>
  </rowItems>
  <colItems count="1">
    <i/>
  </colItems>
  <dataFields count="1">
    <dataField name=" User_ID" fld="0" subtotal="count" baseField="29"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4B235E0-23D7-4E6B-8DCF-44422EB65B8C}" name="PivotTable24" cacheId="10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Content Download">
  <location ref="A24:B35" firstHeaderRow="1" firstDataRow="1" firstDataCol="1" rowPageCount="1" colPageCount="1"/>
  <pivotFields count="30">
    <pivotField dataField="1" showAll="0"/>
    <pivotField showAll="0"/>
    <pivotField showAll="0">
      <items count="541">
        <item x="203"/>
        <item x="359"/>
        <item x="487"/>
        <item x="33"/>
        <item x="517"/>
        <item x="473"/>
        <item x="126"/>
        <item x="516"/>
        <item x="251"/>
        <item x="142"/>
        <item x="335"/>
        <item x="466"/>
        <item x="283"/>
        <item x="370"/>
        <item x="398"/>
        <item x="225"/>
        <item x="290"/>
        <item x="177"/>
        <item x="246"/>
        <item x="421"/>
        <item x="289"/>
        <item x="110"/>
        <item x="319"/>
        <item x="119"/>
        <item x="258"/>
        <item x="273"/>
        <item x="306"/>
        <item x="284"/>
        <item x="162"/>
        <item x="492"/>
        <item x="254"/>
        <item x="346"/>
        <item x="218"/>
        <item x="221"/>
        <item x="500"/>
        <item x="27"/>
        <item x="3"/>
        <item x="207"/>
        <item x="231"/>
        <item x="264"/>
        <item x="446"/>
        <item x="418"/>
        <item x="378"/>
        <item x="527"/>
        <item x="205"/>
        <item x="106"/>
        <item x="36"/>
        <item x="243"/>
        <item x="425"/>
        <item x="57"/>
        <item x="193"/>
        <item x="67"/>
        <item x="314"/>
        <item x="270"/>
        <item x="226"/>
        <item x="117"/>
        <item x="499"/>
        <item x="154"/>
        <item x="134"/>
        <item x="140"/>
        <item x="394"/>
        <item x="452"/>
        <item x="348"/>
        <item x="315"/>
        <item x="76"/>
        <item x="87"/>
        <item x="161"/>
        <item x="82"/>
        <item x="362"/>
        <item x="234"/>
        <item x="389"/>
        <item x="73"/>
        <item x="463"/>
        <item x="504"/>
        <item x="308"/>
        <item x="167"/>
        <item x="89"/>
        <item x="237"/>
        <item x="248"/>
        <item x="113"/>
        <item x="34"/>
        <item x="434"/>
        <item x="95"/>
        <item x="342"/>
        <item x="50"/>
        <item x="480"/>
        <item x="440"/>
        <item x="321"/>
        <item x="426"/>
        <item x="506"/>
        <item x="333"/>
        <item x="215"/>
        <item x="490"/>
        <item x="196"/>
        <item x="349"/>
        <item x="454"/>
        <item x="115"/>
        <item x="465"/>
        <item x="160"/>
        <item x="228"/>
        <item x="198"/>
        <item x="111"/>
        <item x="22"/>
        <item x="411"/>
        <item x="392"/>
        <item x="311"/>
        <item x="122"/>
        <item x="537"/>
        <item x="214"/>
        <item x="120"/>
        <item x="59"/>
        <item x="539"/>
        <item x="371"/>
        <item x="66"/>
        <item x="488"/>
        <item x="32"/>
        <item x="520"/>
        <item x="144"/>
        <item x="324"/>
        <item x="288"/>
        <item x="459"/>
        <item x="475"/>
        <item x="268"/>
        <item x="343"/>
        <item x="467"/>
        <item x="301"/>
        <item x="532"/>
        <item x="328"/>
        <item x="482"/>
        <item x="129"/>
        <item x="185"/>
        <item x="386"/>
        <item x="331"/>
        <item x="375"/>
        <item x="374"/>
        <item x="125"/>
        <item x="322"/>
        <item x="344"/>
        <item x="114"/>
        <item x="381"/>
        <item x="455"/>
        <item x="533"/>
        <item x="530"/>
        <item x="107"/>
        <item x="81"/>
        <item x="159"/>
        <item x="91"/>
        <item x="56"/>
        <item x="9"/>
        <item x="305"/>
        <item x="422"/>
        <item x="102"/>
        <item x="410"/>
        <item x="265"/>
        <item x="428"/>
        <item x="525"/>
        <item x="54"/>
        <item x="127"/>
        <item x="51"/>
        <item x="211"/>
        <item x="277"/>
        <item x="266"/>
        <item x="61"/>
        <item x="495"/>
        <item x="137"/>
        <item x="310"/>
        <item x="53"/>
        <item x="74"/>
        <item x="171"/>
        <item x="143"/>
        <item x="189"/>
        <item x="72"/>
        <item x="30"/>
        <item x="329"/>
        <item x="96"/>
        <item x="197"/>
        <item x="438"/>
        <item x="145"/>
        <item x="361"/>
        <item x="528"/>
        <item x="481"/>
        <item x="104"/>
        <item x="419"/>
        <item x="443"/>
        <item x="16"/>
        <item x="92"/>
        <item x="245"/>
        <item x="423"/>
        <item x="474"/>
        <item x="38"/>
        <item x="100"/>
        <item x="441"/>
        <item x="510"/>
        <item x="65"/>
        <item x="312"/>
        <item x="202"/>
        <item x="121"/>
        <item x="128"/>
        <item x="151"/>
        <item x="236"/>
        <item x="476"/>
        <item x="172"/>
        <item x="131"/>
        <item x="156"/>
        <item x="220"/>
        <item x="350"/>
        <item x="153"/>
        <item x="376"/>
        <item x="200"/>
        <item x="186"/>
        <item x="391"/>
        <item x="83"/>
        <item x="58"/>
        <item x="249"/>
        <item x="507"/>
        <item x="86"/>
        <item x="323"/>
        <item x="148"/>
        <item x="164"/>
        <item x="116"/>
        <item x="227"/>
        <item x="62"/>
        <item x="430"/>
        <item x="478"/>
        <item x="501"/>
        <item x="435"/>
        <item x="521"/>
        <item x="534"/>
        <item x="152"/>
        <item x="255"/>
        <item x="63"/>
        <item x="382"/>
        <item x="267"/>
        <item x="123"/>
        <item x="99"/>
        <item x="401"/>
        <item x="11"/>
        <item x="272"/>
        <item x="357"/>
        <item x="355"/>
        <item x="330"/>
        <item x="456"/>
        <item x="360"/>
        <item x="204"/>
        <item x="45"/>
        <item x="181"/>
        <item x="47"/>
        <item x="158"/>
        <item x="12"/>
        <item x="10"/>
        <item x="28"/>
        <item x="363"/>
        <item x="397"/>
        <item x="103"/>
        <item x="383"/>
        <item x="206"/>
        <item x="366"/>
        <item x="379"/>
        <item x="139"/>
        <item x="356"/>
        <item x="112"/>
        <item x="498"/>
        <item x="256"/>
        <item x="222"/>
        <item x="447"/>
        <item x="462"/>
        <item x="43"/>
        <item x="278"/>
        <item x="424"/>
        <item x="64"/>
        <item x="275"/>
        <item x="414"/>
        <item x="373"/>
        <item x="90"/>
        <item x="508"/>
        <item x="529"/>
        <item x="244"/>
        <item x="293"/>
        <item x="155"/>
        <item x="295"/>
        <item x="108"/>
        <item x="448"/>
        <item x="338"/>
        <item x="309"/>
        <item x="286"/>
        <item x="235"/>
        <item x="303"/>
        <item x="345"/>
        <item x="213"/>
        <item x="388"/>
        <item x="417"/>
        <item x="212"/>
        <item x="44"/>
        <item x="538"/>
        <item x="494"/>
        <item x="146"/>
        <item x="497"/>
        <item x="405"/>
        <item x="1"/>
        <item x="80"/>
        <item x="526"/>
        <item x="42"/>
        <item x="138"/>
        <item x="412"/>
        <item x="536"/>
        <item x="432"/>
        <item x="52"/>
        <item x="336"/>
        <item x="453"/>
        <item x="369"/>
        <item x="416"/>
        <item x="431"/>
        <item x="178"/>
        <item x="238"/>
        <item x="483"/>
        <item x="380"/>
        <item x="130"/>
        <item x="365"/>
        <item x="173"/>
        <item x="400"/>
        <item x="0"/>
        <item x="24"/>
        <item x="191"/>
        <item x="317"/>
        <item x="257"/>
        <item x="368"/>
        <item x="15"/>
        <item x="396"/>
        <item x="150"/>
        <item x="407"/>
        <item x="285"/>
        <item x="182"/>
        <item x="26"/>
        <item x="195"/>
        <item x="468"/>
        <item x="320"/>
        <item x="461"/>
        <item x="269"/>
        <item x="372"/>
        <item x="523"/>
        <item x="464"/>
        <item x="493"/>
        <item x="233"/>
        <item x="354"/>
        <item x="124"/>
        <item x="180"/>
        <item x="535"/>
        <item x="118"/>
        <item x="260"/>
        <item x="7"/>
        <item x="352"/>
        <item x="132"/>
        <item x="170"/>
        <item x="515"/>
        <item x="404"/>
        <item x="442"/>
        <item x="326"/>
        <item x="313"/>
        <item x="259"/>
        <item x="179"/>
        <item x="93"/>
        <item x="149"/>
        <item x="444"/>
        <item x="176"/>
        <item x="433"/>
        <item x="505"/>
        <item x="21"/>
        <item x="409"/>
        <item x="183"/>
        <item x="341"/>
        <item x="512"/>
        <item x="367"/>
        <item x="8"/>
        <item x="141"/>
        <item x="157"/>
        <item x="48"/>
        <item x="25"/>
        <item x="503"/>
        <item x="17"/>
        <item x="224"/>
        <item x="98"/>
        <item x="302"/>
        <item x="522"/>
        <item x="229"/>
        <item x="31"/>
        <item x="340"/>
        <item x="395"/>
        <item x="60"/>
        <item x="85"/>
        <item x="509"/>
        <item x="484"/>
        <item x="223"/>
        <item x="415"/>
        <item x="437"/>
        <item x="491"/>
        <item x="472"/>
        <item x="217"/>
        <item x="457"/>
        <item x="300"/>
        <item x="353"/>
        <item x="358"/>
        <item x="524"/>
        <item x="4"/>
        <item x="347"/>
        <item x="14"/>
        <item x="390"/>
        <item x="174"/>
        <item x="451"/>
        <item x="297"/>
        <item x="241"/>
        <item x="201"/>
        <item x="109"/>
        <item x="384"/>
        <item x="327"/>
        <item x="469"/>
        <item x="20"/>
        <item x="393"/>
        <item x="166"/>
        <item x="41"/>
        <item x="479"/>
        <item x="408"/>
        <item x="29"/>
        <item x="71"/>
        <item x="247"/>
        <item x="280"/>
        <item x="513"/>
        <item x="77"/>
        <item x="94"/>
        <item x="294"/>
        <item x="449"/>
        <item x="471"/>
        <item x="458"/>
        <item x="232"/>
        <item x="49"/>
        <item x="292"/>
        <item x="242"/>
        <item x="240"/>
        <item x="399"/>
        <item x="19"/>
        <item x="298"/>
        <item x="68"/>
        <item x="168"/>
        <item x="165"/>
        <item x="97"/>
        <item x="406"/>
        <item x="377"/>
        <item x="70"/>
        <item x="276"/>
        <item x="450"/>
        <item x="364"/>
        <item x="261"/>
        <item x="263"/>
        <item x="135"/>
        <item x="190"/>
        <item x="518"/>
        <item x="169"/>
        <item x="496"/>
        <item x="188"/>
        <item x="184"/>
        <item x="37"/>
        <item x="271"/>
        <item x="2"/>
        <item x="351"/>
        <item x="75"/>
        <item x="486"/>
        <item x="78"/>
        <item x="307"/>
        <item x="402"/>
        <item x="477"/>
        <item x="485"/>
        <item x="337"/>
        <item x="6"/>
        <item x="332"/>
        <item x="514"/>
        <item x="299"/>
        <item x="304"/>
        <item x="210"/>
        <item x="287"/>
        <item x="88"/>
        <item x="531"/>
        <item x="216"/>
        <item x="403"/>
        <item x="79"/>
        <item x="253"/>
        <item x="239"/>
        <item x="101"/>
        <item x="439"/>
        <item x="39"/>
        <item x="250"/>
        <item x="175"/>
        <item x="511"/>
        <item x="46"/>
        <item x="187"/>
        <item x="339"/>
        <item x="84"/>
        <item x="281"/>
        <item x="489"/>
        <item x="194"/>
        <item x="387"/>
        <item x="318"/>
        <item x="35"/>
        <item x="13"/>
        <item x="445"/>
        <item x="282"/>
        <item x="5"/>
        <item x="40"/>
        <item x="385"/>
        <item x="316"/>
        <item x="296"/>
        <item x="192"/>
        <item x="279"/>
        <item x="18"/>
        <item x="470"/>
        <item x="147"/>
        <item x="23"/>
        <item x="420"/>
        <item x="429"/>
        <item x="209"/>
        <item x="163"/>
        <item x="230"/>
        <item x="262"/>
        <item x="427"/>
        <item x="105"/>
        <item x="252"/>
        <item x="334"/>
        <item x="519"/>
        <item x="274"/>
        <item x="208"/>
        <item x="436"/>
        <item x="136"/>
        <item x="291"/>
        <item x="502"/>
        <item x="133"/>
        <item x="219"/>
        <item x="69"/>
        <item x="460"/>
        <item x="325"/>
        <item x="199"/>
        <item x="55"/>
        <item x="4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numFmtId="14" showAll="0"/>
    <pivotField showAll="0">
      <items count="15">
        <item x="0"/>
        <item x="1"/>
        <item x="2"/>
        <item x="3"/>
        <item x="4"/>
        <item x="5"/>
        <item x="6"/>
        <item x="7"/>
        <item x="8"/>
        <item x="9"/>
        <item x="10"/>
        <item x="11"/>
        <item x="12"/>
        <item x="13"/>
        <item t="default"/>
      </items>
    </pivotField>
  </pivotFields>
  <rowFields count="1">
    <field x="15"/>
  </rowFields>
  <rowItems count="11">
    <i>
      <x v="1"/>
    </i>
    <i>
      <x v="2"/>
    </i>
    <i>
      <x v="3"/>
    </i>
    <i>
      <x v="4"/>
    </i>
    <i>
      <x v="5"/>
    </i>
    <i>
      <x v="6"/>
    </i>
    <i>
      <x v="7"/>
    </i>
    <i>
      <x v="8"/>
    </i>
    <i>
      <x v="9"/>
    </i>
    <i>
      <x v="10"/>
    </i>
    <i t="grand">
      <x/>
    </i>
  </rowItems>
  <colItems count="1">
    <i/>
  </colItems>
  <pageFields count="1">
    <pageField fld="17" item="1" hier="-1"/>
  </pageFields>
  <dataFields count="1">
    <dataField name=" User_ID" fld="0" subtotal="count" baseField="29" baseItem="2"/>
  </dataFields>
  <chartFormats count="11">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15" count="1" selected="0">
            <x v="1"/>
          </reference>
        </references>
      </pivotArea>
    </chartFormat>
    <chartFormat chart="4" format="2">
      <pivotArea type="data" outline="0" fieldPosition="0">
        <references count="2">
          <reference field="4294967294" count="1" selected="0">
            <x v="0"/>
          </reference>
          <reference field="15" count="1" selected="0">
            <x v="2"/>
          </reference>
        </references>
      </pivotArea>
    </chartFormat>
    <chartFormat chart="4" format="3">
      <pivotArea type="data" outline="0" fieldPosition="0">
        <references count="2">
          <reference field="4294967294" count="1" selected="0">
            <x v="0"/>
          </reference>
          <reference field="15" count="1" selected="0">
            <x v="3"/>
          </reference>
        </references>
      </pivotArea>
    </chartFormat>
    <chartFormat chart="4" format="4">
      <pivotArea type="data" outline="0" fieldPosition="0">
        <references count="2">
          <reference field="4294967294" count="1" selected="0">
            <x v="0"/>
          </reference>
          <reference field="15" count="1" selected="0">
            <x v="4"/>
          </reference>
        </references>
      </pivotArea>
    </chartFormat>
    <chartFormat chart="4" format="5">
      <pivotArea type="data" outline="0" fieldPosition="0">
        <references count="2">
          <reference field="4294967294" count="1" selected="0">
            <x v="0"/>
          </reference>
          <reference field="15" count="1" selected="0">
            <x v="5"/>
          </reference>
        </references>
      </pivotArea>
    </chartFormat>
    <chartFormat chart="4" format="6">
      <pivotArea type="data" outline="0" fieldPosition="0">
        <references count="2">
          <reference field="4294967294" count="1" selected="0">
            <x v="0"/>
          </reference>
          <reference field="15" count="1" selected="0">
            <x v="6"/>
          </reference>
        </references>
      </pivotArea>
    </chartFormat>
    <chartFormat chart="4" format="7">
      <pivotArea type="data" outline="0" fieldPosition="0">
        <references count="2">
          <reference field="4294967294" count="1" selected="0">
            <x v="0"/>
          </reference>
          <reference field="15" count="1" selected="0">
            <x v="7"/>
          </reference>
        </references>
      </pivotArea>
    </chartFormat>
    <chartFormat chart="4" format="8">
      <pivotArea type="data" outline="0" fieldPosition="0">
        <references count="2">
          <reference field="4294967294" count="1" selected="0">
            <x v="0"/>
          </reference>
          <reference field="15" count="1" selected="0">
            <x v="8"/>
          </reference>
        </references>
      </pivotArea>
    </chartFormat>
    <chartFormat chart="4" format="9">
      <pivotArea type="data" outline="0" fieldPosition="0">
        <references count="2">
          <reference field="4294967294" count="1" selected="0">
            <x v="0"/>
          </reference>
          <reference field="15" count="1" selected="0">
            <x v="9"/>
          </reference>
        </references>
      </pivotArea>
    </chartFormat>
    <chartFormat chart="4" format="10">
      <pivotArea type="data" outline="0" fieldPosition="0">
        <references count="2">
          <reference field="4294967294" count="1" selected="0">
            <x v="0"/>
          </reference>
          <reference field="15"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5EE7944-3350-4A3E-AB40-96B7C00A3559}" name="Preferred payment methods by region" cacheId="10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Country">
  <location ref="A3:F12" firstHeaderRow="1" firstDataRow="2" firstDataCol="1"/>
  <pivotFields count="30">
    <pivotField dataField="1" showAll="0"/>
    <pivotField showAll="0"/>
    <pivotField showAll="0">
      <items count="541">
        <item x="203"/>
        <item x="359"/>
        <item x="487"/>
        <item x="33"/>
        <item x="517"/>
        <item x="473"/>
        <item x="126"/>
        <item x="516"/>
        <item x="251"/>
        <item x="142"/>
        <item x="335"/>
        <item x="466"/>
        <item x="283"/>
        <item x="370"/>
        <item x="398"/>
        <item x="225"/>
        <item x="290"/>
        <item x="177"/>
        <item x="246"/>
        <item x="421"/>
        <item x="289"/>
        <item x="110"/>
        <item x="319"/>
        <item x="119"/>
        <item x="258"/>
        <item x="273"/>
        <item x="306"/>
        <item x="284"/>
        <item x="162"/>
        <item x="492"/>
        <item x="254"/>
        <item x="346"/>
        <item x="218"/>
        <item x="221"/>
        <item x="500"/>
        <item x="27"/>
        <item x="3"/>
        <item x="207"/>
        <item x="231"/>
        <item x="264"/>
        <item x="446"/>
        <item x="418"/>
        <item x="378"/>
        <item x="527"/>
        <item x="205"/>
        <item x="106"/>
        <item x="36"/>
        <item x="243"/>
        <item x="425"/>
        <item x="57"/>
        <item x="193"/>
        <item x="67"/>
        <item x="314"/>
        <item x="270"/>
        <item x="226"/>
        <item x="117"/>
        <item x="499"/>
        <item x="154"/>
        <item x="134"/>
        <item x="140"/>
        <item x="394"/>
        <item x="452"/>
        <item x="348"/>
        <item x="315"/>
        <item x="76"/>
        <item x="87"/>
        <item x="161"/>
        <item x="82"/>
        <item x="362"/>
        <item x="234"/>
        <item x="389"/>
        <item x="73"/>
        <item x="463"/>
        <item x="504"/>
        <item x="308"/>
        <item x="167"/>
        <item x="89"/>
        <item x="237"/>
        <item x="248"/>
        <item x="113"/>
        <item x="34"/>
        <item x="434"/>
        <item x="95"/>
        <item x="342"/>
        <item x="50"/>
        <item x="480"/>
        <item x="440"/>
        <item x="321"/>
        <item x="426"/>
        <item x="506"/>
        <item x="333"/>
        <item x="215"/>
        <item x="490"/>
        <item x="196"/>
        <item x="349"/>
        <item x="454"/>
        <item x="115"/>
        <item x="465"/>
        <item x="160"/>
        <item x="228"/>
        <item x="198"/>
        <item x="111"/>
        <item x="22"/>
        <item x="411"/>
        <item x="392"/>
        <item x="311"/>
        <item x="122"/>
        <item x="537"/>
        <item x="214"/>
        <item x="120"/>
        <item x="59"/>
        <item x="539"/>
        <item x="371"/>
        <item x="66"/>
        <item x="488"/>
        <item x="32"/>
        <item x="520"/>
        <item x="144"/>
        <item x="324"/>
        <item x="288"/>
        <item x="459"/>
        <item x="475"/>
        <item x="268"/>
        <item x="343"/>
        <item x="467"/>
        <item x="301"/>
        <item x="532"/>
        <item x="328"/>
        <item x="482"/>
        <item x="129"/>
        <item x="185"/>
        <item x="386"/>
        <item x="331"/>
        <item x="375"/>
        <item x="374"/>
        <item x="125"/>
        <item x="322"/>
        <item x="344"/>
        <item x="114"/>
        <item x="381"/>
        <item x="455"/>
        <item x="533"/>
        <item x="530"/>
        <item x="107"/>
        <item x="81"/>
        <item x="159"/>
        <item x="91"/>
        <item x="56"/>
        <item x="9"/>
        <item x="305"/>
        <item x="422"/>
        <item x="102"/>
        <item x="410"/>
        <item x="265"/>
        <item x="428"/>
        <item x="525"/>
        <item x="54"/>
        <item x="127"/>
        <item x="51"/>
        <item x="211"/>
        <item x="277"/>
        <item x="266"/>
        <item x="61"/>
        <item x="495"/>
        <item x="137"/>
        <item x="310"/>
        <item x="53"/>
        <item x="74"/>
        <item x="171"/>
        <item x="143"/>
        <item x="189"/>
        <item x="72"/>
        <item x="30"/>
        <item x="329"/>
        <item x="96"/>
        <item x="197"/>
        <item x="438"/>
        <item x="145"/>
        <item x="361"/>
        <item x="528"/>
        <item x="481"/>
        <item x="104"/>
        <item x="419"/>
        <item x="443"/>
        <item x="16"/>
        <item x="92"/>
        <item x="245"/>
        <item x="423"/>
        <item x="474"/>
        <item x="38"/>
        <item x="100"/>
        <item x="441"/>
        <item x="510"/>
        <item x="65"/>
        <item x="312"/>
        <item x="202"/>
        <item x="121"/>
        <item x="128"/>
        <item x="151"/>
        <item x="236"/>
        <item x="476"/>
        <item x="172"/>
        <item x="131"/>
        <item x="156"/>
        <item x="220"/>
        <item x="350"/>
        <item x="153"/>
        <item x="376"/>
        <item x="200"/>
        <item x="186"/>
        <item x="391"/>
        <item x="83"/>
        <item x="58"/>
        <item x="249"/>
        <item x="507"/>
        <item x="86"/>
        <item x="323"/>
        <item x="148"/>
        <item x="164"/>
        <item x="116"/>
        <item x="227"/>
        <item x="62"/>
        <item x="430"/>
        <item x="478"/>
        <item x="501"/>
        <item x="435"/>
        <item x="521"/>
        <item x="534"/>
        <item x="152"/>
        <item x="255"/>
        <item x="63"/>
        <item x="382"/>
        <item x="267"/>
        <item x="123"/>
        <item x="99"/>
        <item x="401"/>
        <item x="11"/>
        <item x="272"/>
        <item x="357"/>
        <item x="355"/>
        <item x="330"/>
        <item x="456"/>
        <item x="360"/>
        <item x="204"/>
        <item x="45"/>
        <item x="181"/>
        <item x="47"/>
        <item x="158"/>
        <item x="12"/>
        <item x="10"/>
        <item x="28"/>
        <item x="363"/>
        <item x="397"/>
        <item x="103"/>
        <item x="383"/>
        <item x="206"/>
        <item x="366"/>
        <item x="379"/>
        <item x="139"/>
        <item x="356"/>
        <item x="112"/>
        <item x="498"/>
        <item x="256"/>
        <item x="222"/>
        <item x="447"/>
        <item x="462"/>
        <item x="43"/>
        <item x="278"/>
        <item x="424"/>
        <item x="64"/>
        <item x="275"/>
        <item x="414"/>
        <item x="373"/>
        <item x="90"/>
        <item x="508"/>
        <item x="529"/>
        <item x="244"/>
        <item x="293"/>
        <item x="155"/>
        <item x="295"/>
        <item x="108"/>
        <item x="448"/>
        <item x="338"/>
        <item x="309"/>
        <item x="286"/>
        <item x="235"/>
        <item x="303"/>
        <item x="345"/>
        <item x="213"/>
        <item x="388"/>
        <item x="417"/>
        <item x="212"/>
        <item x="44"/>
        <item x="538"/>
        <item x="494"/>
        <item x="146"/>
        <item x="497"/>
        <item x="405"/>
        <item x="1"/>
        <item x="80"/>
        <item x="526"/>
        <item x="42"/>
        <item x="138"/>
        <item x="412"/>
        <item x="536"/>
        <item x="432"/>
        <item x="52"/>
        <item x="336"/>
        <item x="453"/>
        <item x="369"/>
        <item x="416"/>
        <item x="431"/>
        <item x="178"/>
        <item x="238"/>
        <item x="483"/>
        <item x="380"/>
        <item x="130"/>
        <item x="365"/>
        <item x="173"/>
        <item x="400"/>
        <item x="0"/>
        <item x="24"/>
        <item x="191"/>
        <item x="317"/>
        <item x="257"/>
        <item x="368"/>
        <item x="15"/>
        <item x="396"/>
        <item x="150"/>
        <item x="407"/>
        <item x="285"/>
        <item x="182"/>
        <item x="26"/>
        <item x="195"/>
        <item x="468"/>
        <item x="320"/>
        <item x="461"/>
        <item x="269"/>
        <item x="372"/>
        <item x="523"/>
        <item x="464"/>
        <item x="493"/>
        <item x="233"/>
        <item x="354"/>
        <item x="124"/>
        <item x="180"/>
        <item x="535"/>
        <item x="118"/>
        <item x="260"/>
        <item x="7"/>
        <item x="352"/>
        <item x="132"/>
        <item x="170"/>
        <item x="515"/>
        <item x="404"/>
        <item x="442"/>
        <item x="326"/>
        <item x="313"/>
        <item x="259"/>
        <item x="179"/>
        <item x="93"/>
        <item x="149"/>
        <item x="444"/>
        <item x="176"/>
        <item x="433"/>
        <item x="505"/>
        <item x="21"/>
        <item x="409"/>
        <item x="183"/>
        <item x="341"/>
        <item x="512"/>
        <item x="367"/>
        <item x="8"/>
        <item x="141"/>
        <item x="157"/>
        <item x="48"/>
        <item x="25"/>
        <item x="503"/>
        <item x="17"/>
        <item x="224"/>
        <item x="98"/>
        <item x="302"/>
        <item x="522"/>
        <item x="229"/>
        <item x="31"/>
        <item x="340"/>
        <item x="395"/>
        <item x="60"/>
        <item x="85"/>
        <item x="509"/>
        <item x="484"/>
        <item x="223"/>
        <item x="415"/>
        <item x="437"/>
        <item x="491"/>
        <item x="472"/>
        <item x="217"/>
        <item x="457"/>
        <item x="300"/>
        <item x="353"/>
        <item x="358"/>
        <item x="524"/>
        <item x="4"/>
        <item x="347"/>
        <item x="14"/>
        <item x="390"/>
        <item x="174"/>
        <item x="451"/>
        <item x="297"/>
        <item x="241"/>
        <item x="201"/>
        <item x="109"/>
        <item x="384"/>
        <item x="327"/>
        <item x="469"/>
        <item x="20"/>
        <item x="393"/>
        <item x="166"/>
        <item x="41"/>
        <item x="479"/>
        <item x="408"/>
        <item x="29"/>
        <item x="71"/>
        <item x="247"/>
        <item x="280"/>
        <item x="513"/>
        <item x="77"/>
        <item x="94"/>
        <item x="294"/>
        <item x="449"/>
        <item x="471"/>
        <item x="458"/>
        <item x="232"/>
        <item x="49"/>
        <item x="292"/>
        <item x="242"/>
        <item x="240"/>
        <item x="399"/>
        <item x="19"/>
        <item x="298"/>
        <item x="68"/>
        <item x="168"/>
        <item x="165"/>
        <item x="97"/>
        <item x="406"/>
        <item x="377"/>
        <item x="70"/>
        <item x="276"/>
        <item x="450"/>
        <item x="364"/>
        <item x="261"/>
        <item x="263"/>
        <item x="135"/>
        <item x="190"/>
        <item x="518"/>
        <item x="169"/>
        <item x="496"/>
        <item x="188"/>
        <item x="184"/>
        <item x="37"/>
        <item x="271"/>
        <item x="2"/>
        <item x="351"/>
        <item x="75"/>
        <item x="486"/>
        <item x="78"/>
        <item x="307"/>
        <item x="402"/>
        <item x="477"/>
        <item x="485"/>
        <item x="337"/>
        <item x="6"/>
        <item x="332"/>
        <item x="514"/>
        <item x="299"/>
        <item x="304"/>
        <item x="210"/>
        <item x="287"/>
        <item x="88"/>
        <item x="531"/>
        <item x="216"/>
        <item x="403"/>
        <item x="79"/>
        <item x="253"/>
        <item x="239"/>
        <item x="101"/>
        <item x="439"/>
        <item x="39"/>
        <item x="250"/>
        <item x="175"/>
        <item x="511"/>
        <item x="46"/>
        <item x="187"/>
        <item x="339"/>
        <item x="84"/>
        <item x="281"/>
        <item x="489"/>
        <item x="194"/>
        <item x="387"/>
        <item x="318"/>
        <item x="35"/>
        <item x="13"/>
        <item x="445"/>
        <item x="282"/>
        <item x="5"/>
        <item x="40"/>
        <item x="385"/>
        <item x="316"/>
        <item x="296"/>
        <item x="192"/>
        <item x="279"/>
        <item x="18"/>
        <item x="470"/>
        <item x="147"/>
        <item x="23"/>
        <item x="420"/>
        <item x="429"/>
        <item x="209"/>
        <item x="163"/>
        <item x="230"/>
        <item x="262"/>
        <item x="427"/>
        <item x="105"/>
        <item x="252"/>
        <item x="334"/>
        <item x="519"/>
        <item x="274"/>
        <item x="208"/>
        <item x="436"/>
        <item x="136"/>
        <item x="291"/>
        <item x="502"/>
        <item x="133"/>
        <item x="219"/>
        <item x="69"/>
        <item x="460"/>
        <item x="325"/>
        <item x="199"/>
        <item x="55"/>
        <item x="413"/>
        <item t="default"/>
      </items>
    </pivotField>
    <pivotField showAll="0"/>
    <pivotField showAll="0"/>
    <pivotField showAll="0"/>
    <pivotField showAll="0"/>
    <pivotField showAll="0"/>
    <pivotField showAll="0"/>
    <pivotField showAll="0"/>
    <pivotField showAll="0"/>
    <pivotField showAll="0"/>
    <pivotField axis="axisRow" showAll="0">
      <items count="8">
        <item x="4"/>
        <item x="1"/>
        <item x="6"/>
        <item x="5"/>
        <item x="3"/>
        <item x="2"/>
        <item x="0"/>
        <item t="default"/>
      </items>
    </pivotField>
    <pivotField axis="axisCol" showAll="0">
      <items count="5">
        <item x="2"/>
        <item x="3"/>
        <item x="1"/>
        <item x="0"/>
        <item t="default"/>
      </items>
    </pivotField>
    <pivotField showAll="0"/>
    <pivotField showAll="0">
      <items count="13">
        <item x="0"/>
        <item x="1"/>
        <item x="2"/>
        <item x="3"/>
        <item x="4"/>
        <item x="5"/>
        <item x="6"/>
        <item x="7"/>
        <item x="8"/>
        <item x="9"/>
        <item x="10"/>
        <item x="11"/>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numFmtId="14" showAll="0"/>
    <pivotField showAll="0">
      <items count="15">
        <item x="0"/>
        <item x="1"/>
        <item x="2"/>
        <item x="3"/>
        <item x="4"/>
        <item x="5"/>
        <item x="6"/>
        <item x="7"/>
        <item x="8"/>
        <item x="9"/>
        <item x="10"/>
        <item x="11"/>
        <item x="12"/>
        <item x="13"/>
        <item t="default"/>
      </items>
    </pivotField>
  </pivotFields>
  <rowFields count="1">
    <field x="12"/>
  </rowFields>
  <rowItems count="8">
    <i>
      <x/>
    </i>
    <i>
      <x v="1"/>
    </i>
    <i>
      <x v="2"/>
    </i>
    <i>
      <x v="3"/>
    </i>
    <i>
      <x v="4"/>
    </i>
    <i>
      <x v="5"/>
    </i>
    <i>
      <x v="6"/>
    </i>
    <i t="grand">
      <x/>
    </i>
  </rowItems>
  <colFields count="1">
    <field x="13"/>
  </colFields>
  <colItems count="5">
    <i>
      <x/>
    </i>
    <i>
      <x v="1"/>
    </i>
    <i>
      <x v="2"/>
    </i>
    <i>
      <x v="3"/>
    </i>
    <i t="grand">
      <x/>
    </i>
  </colItems>
  <dataFields count="1">
    <dataField name=" User_ID" fld="0" subtotal="count" baseField="29" baseItem="2"/>
  </dataField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2">
          <reference field="4294967294" count="1" selected="0">
            <x v="0"/>
          </reference>
          <reference field="13" count="1" selected="0">
            <x v="2"/>
          </reference>
        </references>
      </pivotArea>
    </chartFormat>
    <chartFormat chart="2" format="7" series="1">
      <pivotArea type="data" outline="0" fieldPosition="0">
        <references count="2">
          <reference field="4294967294" count="1" selected="0">
            <x v="0"/>
          </reference>
          <reference field="1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B9E66D8-0BFA-448E-A6C3-127664558047}" name="PivotTable25" cacheId="10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rowHeaderCaption="Country">
  <location ref="A3:B11" firstHeaderRow="1" firstDataRow="1" firstDataCol="1"/>
  <pivotFields count="36">
    <pivotField dataField="1" showAll="0"/>
    <pivotField showAll="0"/>
    <pivotField showAll="0"/>
    <pivotField showAll="0"/>
    <pivotField showAll="0"/>
    <pivotField showAll="0"/>
    <pivotField showAll="0"/>
    <pivotField showAll="0"/>
    <pivotField showAll="0"/>
    <pivotField showAll="0"/>
    <pivotField showAll="0"/>
    <pivotField showAll="0"/>
    <pivotField axis="axisRow" showAll="0">
      <items count="8">
        <item x="4"/>
        <item x="1"/>
        <item x="6"/>
        <item x="5"/>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items count="452">
        <item x="171"/>
        <item x="301"/>
        <item x="122"/>
        <item x="59"/>
        <item x="358"/>
        <item x="374"/>
        <item x="359"/>
        <item x="151"/>
        <item x="84"/>
        <item x="305"/>
        <item x="46"/>
        <item x="158"/>
        <item x="55"/>
        <item x="36"/>
        <item x="22"/>
        <item x="99"/>
        <item x="82"/>
        <item x="54"/>
        <item x="95"/>
        <item x="352"/>
        <item x="243"/>
        <item x="170"/>
        <item x="105"/>
        <item x="334"/>
        <item x="11"/>
        <item x="96"/>
        <item x="375"/>
        <item x="340"/>
        <item x="17"/>
        <item x="189"/>
        <item x="29"/>
        <item x="2"/>
        <item x="293"/>
        <item x="234"/>
        <item x="68"/>
        <item x="71"/>
        <item x="32"/>
        <item x="57"/>
        <item x="50"/>
        <item x="9"/>
        <item x="186"/>
        <item x="56"/>
        <item x="208"/>
        <item x="330"/>
        <item x="92"/>
        <item x="1"/>
        <item x="107"/>
        <item x="152"/>
        <item x="394"/>
        <item x="182"/>
        <item x="19"/>
        <item x="80"/>
        <item x="445"/>
        <item x="176"/>
        <item x="363"/>
        <item x="101"/>
        <item x="34"/>
        <item x="121"/>
        <item x="271"/>
        <item x="52"/>
        <item x="69"/>
        <item x="175"/>
        <item x="424"/>
        <item x="174"/>
        <item x="42"/>
        <item x="116"/>
        <item x="294"/>
        <item x="295"/>
        <item x="300"/>
        <item x="140"/>
        <item x="212"/>
        <item x="245"/>
        <item x="420"/>
        <item x="402"/>
        <item x="383"/>
        <item x="143"/>
        <item x="120"/>
        <item x="194"/>
        <item x="223"/>
        <item x="79"/>
        <item x="307"/>
        <item x="317"/>
        <item x="343"/>
        <item x="449"/>
        <item x="112"/>
        <item x="142"/>
        <item x="440"/>
        <item x="200"/>
        <item x="113"/>
        <item x="184"/>
        <item x="367"/>
        <item x="269"/>
        <item x="397"/>
        <item x="225"/>
        <item x="160"/>
        <item x="373"/>
        <item x="270"/>
        <item x="117"/>
        <item x="298"/>
        <item x="360"/>
        <item x="51"/>
        <item x="432"/>
        <item x="4"/>
        <item x="291"/>
        <item x="138"/>
        <item x="87"/>
        <item x="91"/>
        <item x="64"/>
        <item x="355"/>
        <item x="423"/>
        <item x="288"/>
        <item x="389"/>
        <item x="67"/>
        <item x="30"/>
        <item x="349"/>
        <item x="125"/>
        <item x="137"/>
        <item x="100"/>
        <item x="417"/>
        <item x="282"/>
        <item x="379"/>
        <item x="337"/>
        <item x="369"/>
        <item x="14"/>
        <item x="325"/>
        <item x="339"/>
        <item x="366"/>
        <item x="39"/>
        <item x="384"/>
        <item x="272"/>
        <item x="279"/>
        <item x="255"/>
        <item x="276"/>
        <item x="316"/>
        <item x="102"/>
        <item x="215"/>
        <item x="310"/>
        <item x="347"/>
        <item x="273"/>
        <item x="263"/>
        <item x="146"/>
        <item x="378"/>
        <item x="315"/>
        <item x="65"/>
        <item x="209"/>
        <item x="147"/>
        <item x="167"/>
        <item x="53"/>
        <item x="446"/>
        <item x="86"/>
        <item x="166"/>
        <item x="442"/>
        <item x="173"/>
        <item x="191"/>
        <item x="187"/>
        <item x="218"/>
        <item x="232"/>
        <item x="377"/>
        <item x="428"/>
        <item x="344"/>
        <item x="275"/>
        <item x="404"/>
        <item x="365"/>
        <item x="409"/>
        <item x="33"/>
        <item x="303"/>
        <item x="443"/>
        <item x="400"/>
        <item x="419"/>
        <item x="386"/>
        <item x="150"/>
        <item x="199"/>
        <item x="126"/>
        <item x="371"/>
        <item x="251"/>
        <item x="202"/>
        <item x="220"/>
        <item x="285"/>
        <item x="434"/>
        <item x="403"/>
        <item x="93"/>
        <item x="362"/>
        <item x="43"/>
        <item x="405"/>
        <item x="318"/>
        <item x="148"/>
        <item x="361"/>
        <item x="169"/>
        <item x="97"/>
        <item x="222"/>
        <item x="114"/>
        <item x="77"/>
        <item x="236"/>
        <item x="395"/>
        <item x="108"/>
        <item x="350"/>
        <item x="437"/>
        <item x="447"/>
        <item x="233"/>
        <item x="354"/>
        <item x="110"/>
        <item x="306"/>
        <item x="422"/>
        <item x="321"/>
        <item x="161"/>
        <item x="410"/>
        <item x="164"/>
        <item x="433"/>
        <item x="210"/>
        <item x="370"/>
        <item x="129"/>
        <item x="61"/>
        <item x="231"/>
        <item x="21"/>
        <item x="274"/>
        <item x="435"/>
        <item x="141"/>
        <item x="323"/>
        <item x="266"/>
        <item x="119"/>
        <item x="16"/>
        <item x="83"/>
        <item x="214"/>
        <item x="345"/>
        <item x="313"/>
        <item x="145"/>
        <item x="333"/>
        <item x="342"/>
        <item x="155"/>
        <item x="391"/>
        <item x="415"/>
        <item x="281"/>
        <item x="205"/>
        <item x="353"/>
        <item x="60"/>
        <item x="81"/>
        <item x="0"/>
        <item x="24"/>
        <item x="287"/>
        <item x="20"/>
        <item x="327"/>
        <item x="35"/>
        <item x="13"/>
        <item x="388"/>
        <item x="238"/>
        <item x="396"/>
        <item x="38"/>
        <item x="425"/>
        <item x="444"/>
        <item x="162"/>
        <item x="429"/>
        <item x="308"/>
        <item x="159"/>
        <item x="372"/>
        <item x="237"/>
        <item x="311"/>
        <item x="331"/>
        <item x="90"/>
        <item x="368"/>
        <item x="319"/>
        <item x="204"/>
        <item x="247"/>
        <item x="265"/>
        <item x="216"/>
        <item x="8"/>
        <item x="118"/>
        <item x="139"/>
        <item x="156"/>
        <item x="5"/>
        <item x="40"/>
        <item x="190"/>
        <item x="244"/>
        <item x="427"/>
        <item x="224"/>
        <item x="309"/>
        <item x="15"/>
        <item x="133"/>
        <item x="48"/>
        <item x="41"/>
        <item x="37"/>
        <item x="322"/>
        <item x="264"/>
        <item x="149"/>
        <item x="206"/>
        <item x="62"/>
        <item x="262"/>
        <item x="106"/>
        <item x="89"/>
        <item x="131"/>
        <item x="249"/>
        <item x="329"/>
        <item x="127"/>
        <item x="25"/>
        <item x="421"/>
        <item x="401"/>
        <item x="341"/>
        <item x="227"/>
        <item x="250"/>
        <item x="163"/>
        <item x="98"/>
        <item x="109"/>
        <item x="128"/>
        <item x="228"/>
        <item x="299"/>
        <item x="284"/>
        <item x="88"/>
        <item x="256"/>
        <item x="66"/>
        <item x="70"/>
        <item x="408"/>
        <item x="18"/>
        <item x="267"/>
        <item x="198"/>
        <item x="398"/>
        <item x="297"/>
        <item x="277"/>
        <item x="261"/>
        <item x="241"/>
        <item x="240"/>
        <item x="438"/>
        <item x="192"/>
        <item x="207"/>
        <item x="235"/>
        <item x="73"/>
        <item x="392"/>
        <item x="124"/>
        <item x="144"/>
        <item x="380"/>
        <item x="302"/>
        <item x="197"/>
        <item x="257"/>
        <item x="154"/>
        <item x="26"/>
        <item x="31"/>
        <item x="286"/>
        <item x="430"/>
        <item x="72"/>
        <item x="260"/>
        <item x="23"/>
        <item x="351"/>
        <item x="104"/>
        <item x="111"/>
        <item x="132"/>
        <item x="172"/>
        <item x="289"/>
        <item x="165"/>
        <item x="390"/>
        <item x="328"/>
        <item x="85"/>
        <item x="248"/>
        <item x="335"/>
        <item x="399"/>
        <item x="357"/>
        <item x="177"/>
        <item x="217"/>
        <item x="185"/>
        <item x="292"/>
        <item x="180"/>
        <item x="324"/>
        <item x="58"/>
        <item x="78"/>
        <item x="376"/>
        <item x="407"/>
        <item x="136"/>
        <item x="193"/>
        <item x="229"/>
        <item x="259"/>
        <item x="130"/>
        <item x="45"/>
        <item x="153"/>
        <item x="348"/>
        <item x="179"/>
        <item x="268"/>
        <item x="385"/>
        <item x="426"/>
        <item x="406"/>
        <item x="393"/>
        <item x="382"/>
        <item x="283"/>
        <item x="6"/>
        <item x="221"/>
        <item x="239"/>
        <item x="135"/>
        <item x="314"/>
        <item x="168"/>
        <item x="47"/>
        <item x="134"/>
        <item x="44"/>
        <item x="450"/>
        <item x="226"/>
        <item x="188"/>
        <item x="346"/>
        <item x="195"/>
        <item x="278"/>
        <item x="356"/>
        <item x="94"/>
        <item x="412"/>
        <item x="157"/>
        <item x="12"/>
        <item x="312"/>
        <item x="439"/>
        <item x="364"/>
        <item x="49"/>
        <item x="246"/>
        <item x="431"/>
        <item x="211"/>
        <item x="213"/>
        <item x="326"/>
        <item x="10"/>
        <item x="28"/>
        <item x="414"/>
        <item x="123"/>
        <item x="387"/>
        <item x="413"/>
        <item x="411"/>
        <item x="203"/>
        <item x="201"/>
        <item x="253"/>
        <item x="258"/>
        <item x="280"/>
        <item x="436"/>
        <item x="290"/>
        <item x="183"/>
        <item x="76"/>
        <item x="304"/>
        <item x="416"/>
        <item x="338"/>
        <item x="196"/>
        <item x="296"/>
        <item x="332"/>
        <item x="178"/>
        <item x="242"/>
        <item x="230"/>
        <item x="418"/>
        <item x="27"/>
        <item x="75"/>
        <item x="441"/>
        <item x="448"/>
        <item x="103"/>
        <item x="381"/>
        <item x="254"/>
        <item x="252"/>
        <item x="181"/>
        <item x="115"/>
        <item x="3"/>
        <item x="320"/>
        <item x="219"/>
        <item x="7"/>
        <item x="63"/>
        <item x="336"/>
        <item x="74"/>
        <item t="default"/>
      </items>
    </pivotField>
  </pivotFields>
  <rowFields count="1">
    <field x="12"/>
  </rowFields>
  <rowItems count="8">
    <i>
      <x/>
    </i>
    <i>
      <x v="1"/>
    </i>
    <i>
      <x v="2"/>
    </i>
    <i>
      <x v="3"/>
    </i>
    <i>
      <x v="4"/>
    </i>
    <i>
      <x v="5"/>
    </i>
    <i>
      <x v="6"/>
    </i>
    <i t="grand">
      <x/>
    </i>
  </rowItems>
  <colItems count="1">
    <i/>
  </colItems>
  <dataFields count="1">
    <dataField name="User ID" fld="0" subtotal="count" baseField="12" baseItem="5"/>
  </dataFields>
  <chartFormats count="1">
    <chartFormat chart="1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2A779B22-9D0F-4ADE-8BA0-116C44C7CB37}" name="PivotTable25" cacheId="10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rowHeaderCaption="Country">
  <location ref="A3:B10" firstHeaderRow="1" firstDataRow="1" firstDataCol="1" rowPageCount="1" colPageCount="1"/>
  <pivotFields count="36">
    <pivotField axis="axisPage" showAll="0">
      <items count="1001">
        <item x="148"/>
        <item x="620"/>
        <item x="592"/>
        <item x="526"/>
        <item x="887"/>
        <item x="762"/>
        <item x="358"/>
        <item x="277"/>
        <item x="156"/>
        <item x="301"/>
        <item x="825"/>
        <item x="21"/>
        <item x="923"/>
        <item x="203"/>
        <item x="892"/>
        <item x="710"/>
        <item x="740"/>
        <item x="616"/>
        <item x="909"/>
        <item x="519"/>
        <item x="325"/>
        <item x="85"/>
        <item x="984"/>
        <item x="905"/>
        <item x="845"/>
        <item x="403"/>
        <item x="209"/>
        <item x="224"/>
        <item x="48"/>
        <item x="523"/>
        <item x="485"/>
        <item x="703"/>
        <item x="595"/>
        <item x="176"/>
        <item x="985"/>
        <item x="969"/>
        <item x="683"/>
        <item x="561"/>
        <item x="171"/>
        <item x="674"/>
        <item x="317"/>
        <item x="974"/>
        <item x="910"/>
        <item x="659"/>
        <item x="450"/>
        <item x="63"/>
        <item x="52"/>
        <item x="510"/>
        <item x="188"/>
        <item x="771"/>
        <item x="967"/>
        <item x="668"/>
        <item x="539"/>
        <item x="136"/>
        <item x="405"/>
        <item x="33"/>
        <item x="791"/>
        <item x="751"/>
        <item x="11"/>
        <item x="951"/>
        <item x="332"/>
        <item x="350"/>
        <item x="808"/>
        <item x="898"/>
        <item x="380"/>
        <item x="43"/>
        <item x="827"/>
        <item x="145"/>
        <item x="68"/>
        <item x="418"/>
        <item x="957"/>
        <item x="541"/>
        <item x="987"/>
        <item x="22"/>
        <item x="881"/>
        <item x="889"/>
        <item x="114"/>
        <item x="572"/>
        <item x="875"/>
        <item x="389"/>
        <item x="919"/>
        <item x="760"/>
        <item x="255"/>
        <item x="167"/>
        <item x="917"/>
        <item x="368"/>
        <item x="91"/>
        <item x="658"/>
        <item x="267"/>
        <item x="671"/>
        <item x="2"/>
        <item x="169"/>
        <item x="880"/>
        <item x="285"/>
        <item x="614"/>
        <item x="903"/>
        <item x="129"/>
        <item x="685"/>
        <item x="508"/>
        <item x="177"/>
        <item x="528"/>
        <item x="533"/>
        <item x="434"/>
        <item x="227"/>
        <item x="835"/>
        <item x="764"/>
        <item x="143"/>
        <item x="858"/>
        <item x="748"/>
        <item x="644"/>
        <item x="631"/>
        <item x="323"/>
        <item x="297"/>
        <item x="793"/>
        <item x="154"/>
        <item x="573"/>
        <item x="141"/>
        <item x="124"/>
        <item x="207"/>
        <item x="642"/>
        <item x="457"/>
        <item x="807"/>
        <item x="829"/>
        <item x="924"/>
        <item x="812"/>
        <item x="906"/>
        <item x="194"/>
        <item x="442"/>
        <item x="830"/>
        <item x="199"/>
        <item x="425"/>
        <item x="792"/>
        <item x="218"/>
        <item x="182"/>
        <item x="62"/>
        <item x="591"/>
        <item x="354"/>
        <item x="377"/>
        <item x="25"/>
        <item x="693"/>
        <item x="240"/>
        <item x="717"/>
        <item x="886"/>
        <item x="826"/>
        <item x="854"/>
        <item x="226"/>
        <item x="774"/>
        <item x="96"/>
        <item x="316"/>
        <item x="241"/>
        <item x="936"/>
        <item x="870"/>
        <item x="249"/>
        <item x="798"/>
        <item x="39"/>
        <item x="639"/>
        <item x="782"/>
        <item x="408"/>
        <item x="597"/>
        <item x="0"/>
        <item x="968"/>
        <item x="486"/>
        <item x="630"/>
        <item x="428"/>
        <item x="531"/>
        <item x="79"/>
        <item x="116"/>
        <item x="278"/>
        <item x="757"/>
        <item x="749"/>
        <item x="168"/>
        <item x="393"/>
        <item x="162"/>
        <item x="657"/>
        <item x="888"/>
        <item x="157"/>
        <item x="831"/>
        <item x="416"/>
        <item x="676"/>
        <item x="220"/>
        <item x="269"/>
        <item x="661"/>
        <item x="487"/>
        <item x="265"/>
        <item x="549"/>
        <item x="570"/>
        <item x="603"/>
        <item x="238"/>
        <item x="20"/>
        <item x="254"/>
        <item x="686"/>
        <item x="197"/>
        <item x="907"/>
        <item x="27"/>
        <item x="4"/>
        <item x="600"/>
        <item x="696"/>
        <item x="742"/>
        <item x="216"/>
        <item x="817"/>
        <item x="801"/>
        <item x="824"/>
        <item x="948"/>
        <item x="6"/>
        <item x="521"/>
        <item x="286"/>
        <item x="447"/>
        <item x="123"/>
        <item x="237"/>
        <item x="852"/>
        <item x="673"/>
        <item x="426"/>
        <item x="214"/>
        <item x="568"/>
        <item x="467"/>
        <item x="559"/>
        <item x="716"/>
        <item x="947"/>
        <item x="336"/>
        <item x="109"/>
        <item x="72"/>
        <item x="295"/>
        <item x="628"/>
        <item x="761"/>
        <item x="708"/>
        <item x="512"/>
        <item x="697"/>
        <item x="258"/>
        <item x="208"/>
        <item x="687"/>
        <item x="763"/>
        <item x="963"/>
        <item x="119"/>
        <item x="991"/>
        <item x="753"/>
        <item x="478"/>
        <item x="225"/>
        <item x="444"/>
        <item x="185"/>
        <item x="656"/>
        <item x="836"/>
        <item x="495"/>
        <item x="395"/>
        <item x="139"/>
        <item x="93"/>
        <item x="308"/>
        <item x="482"/>
        <item x="794"/>
        <item x="724"/>
        <item x="612"/>
        <item x="694"/>
        <item x="178"/>
        <item x="319"/>
        <item x="41"/>
        <item x="448"/>
        <item x="192"/>
        <item x="820"/>
        <item x="496"/>
        <item x="329"/>
        <item x="736"/>
        <item x="466"/>
        <item x="816"/>
        <item x="617"/>
        <item x="489"/>
        <item x="101"/>
        <item x="309"/>
        <item x="423"/>
        <item x="804"/>
        <item x="69"/>
        <item x="112"/>
        <item x="246"/>
        <item x="422"/>
        <item x="550"/>
        <item x="730"/>
        <item x="173"/>
        <item x="789"/>
        <item x="313"/>
        <item x="587"/>
        <item x="516"/>
        <item x="839"/>
        <item x="212"/>
        <item x="577"/>
        <item x="651"/>
        <item x="414"/>
        <item x="636"/>
        <item x="279"/>
        <item x="857"/>
        <item x="236"/>
        <item x="400"/>
        <item x="88"/>
        <item x="504"/>
        <item x="865"/>
        <item x="849"/>
        <item x="714"/>
        <item x="64"/>
        <item x="956"/>
        <item x="412"/>
        <item x="711"/>
        <item x="498"/>
        <item x="134"/>
        <item x="381"/>
        <item x="502"/>
        <item x="867"/>
        <item x="298"/>
        <item x="50"/>
        <item x="938"/>
        <item x="28"/>
        <item x="855"/>
        <item x="695"/>
        <item x="741"/>
        <item x="913"/>
        <item x="818"/>
        <item x="481"/>
        <item x="884"/>
        <item x="863"/>
        <item x="231"/>
        <item x="488"/>
        <item x="128"/>
        <item x="201"/>
        <item x="645"/>
        <item x="53"/>
        <item x="292"/>
        <item x="921"/>
        <item x="163"/>
        <item x="941"/>
        <item x="459"/>
        <item x="567"/>
        <item x="328"/>
        <item x="709"/>
        <item x="382"/>
        <item x="477"/>
        <item x="183"/>
        <item x="196"/>
        <item x="811"/>
        <item x="94"/>
        <item x="772"/>
        <item x="74"/>
        <item x="396"/>
        <item x="723"/>
        <item x="536"/>
        <item x="646"/>
        <item x="344"/>
        <item x="490"/>
        <item x="102"/>
        <item x="15"/>
        <item x="383"/>
        <item x="281"/>
        <item x="535"/>
        <item x="846"/>
        <item x="637"/>
        <item x="542"/>
        <item x="460"/>
        <item x="517"/>
        <item x="997"/>
        <item x="862"/>
        <item x="282"/>
        <item x="868"/>
        <item x="770"/>
        <item x="256"/>
        <item x="174"/>
        <item x="752"/>
        <item x="339"/>
        <item x="832"/>
        <item x="274"/>
        <item x="12"/>
        <item x="296"/>
        <item x="555"/>
        <item x="562"/>
        <item x="737"/>
        <item x="901"/>
        <item x="314"/>
        <item x="473"/>
        <item x="720"/>
        <item x="303"/>
        <item x="605"/>
        <item x="634"/>
        <item x="118"/>
        <item x="955"/>
        <item x="613"/>
        <item x="335"/>
        <item x="29"/>
        <item x="899"/>
        <item x="537"/>
        <item x="235"/>
        <item x="986"/>
        <item x="222"/>
        <item x="120"/>
        <item x="981"/>
        <item x="190"/>
        <item x="677"/>
        <item x="558"/>
        <item x="132"/>
        <item x="306"/>
        <item x="421"/>
        <item x="848"/>
        <item x="773"/>
        <item x="766"/>
        <item x="972"/>
        <item x="633"/>
        <item x="649"/>
        <item x="920"/>
        <item x="506"/>
        <item x="626"/>
        <item x="191"/>
        <item x="30"/>
        <item x="175"/>
        <item x="885"/>
        <item x="664"/>
        <item x="781"/>
        <item x="638"/>
        <item x="378"/>
        <item x="554"/>
        <item x="23"/>
        <item x="768"/>
        <item x="786"/>
        <item x="110"/>
        <item x="640"/>
        <item x="264"/>
        <item x="193"/>
        <item x="82"/>
        <item x="338"/>
        <item x="35"/>
        <item x="312"/>
        <item x="458"/>
        <item x="586"/>
        <item x="437"/>
        <item x="324"/>
        <item x="228"/>
        <item x="627"/>
        <item x="40"/>
        <item x="187"/>
        <item x="942"/>
        <item x="940"/>
        <item x="900"/>
        <item x="994"/>
        <item x="86"/>
        <item x="200"/>
        <item x="271"/>
        <item x="618"/>
        <item x="564"/>
        <item x="345"/>
        <item x="7"/>
        <item x="916"/>
        <item x="607"/>
        <item x="891"/>
        <item x="217"/>
        <item x="622"/>
        <item x="635"/>
        <item x="933"/>
        <item x="641"/>
        <item x="455"/>
        <item x="975"/>
        <item x="3"/>
        <item x="126"/>
        <item x="164"/>
        <item x="427"/>
        <item x="833"/>
        <item x="87"/>
        <item x="758"/>
        <item x="579"/>
        <item x="999"/>
        <item x="413"/>
        <item x="927"/>
        <item x="417"/>
        <item x="369"/>
        <item x="744"/>
        <item x="874"/>
        <item x="483"/>
        <item x="463"/>
        <item x="954"/>
        <item x="234"/>
        <item x="419"/>
        <item x="675"/>
        <item x="56"/>
        <item x="161"/>
        <item x="647"/>
        <item x="776"/>
        <item x="701"/>
        <item x="756"/>
        <item x="869"/>
        <item x="221"/>
        <item x="860"/>
        <item x="718"/>
        <item x="682"/>
        <item x="596"/>
        <item x="251"/>
        <item x="299"/>
        <item x="509"/>
        <item x="390"/>
        <item x="632"/>
        <item x="204"/>
        <item x="743"/>
        <item x="424"/>
        <item x="55"/>
        <item x="796"/>
        <item x="293"/>
        <item x="890"/>
        <item x="688"/>
        <item x="996"/>
        <item x="322"/>
        <item x="346"/>
        <item x="433"/>
        <item x="223"/>
        <item x="590"/>
        <item x="291"/>
        <item x="125"/>
        <item x="49"/>
        <item x="847"/>
        <item x="581"/>
        <item x="998"/>
        <item x="524"/>
        <item x="681"/>
        <item x="514"/>
        <item x="844"/>
        <item x="726"/>
        <item x="943"/>
        <item x="964"/>
        <item x="229"/>
        <item x="492"/>
        <item x="104"/>
        <item x="103"/>
        <item x="452"/>
        <item x="814"/>
        <item x="660"/>
        <item x="950"/>
        <item x="385"/>
        <item x="571"/>
        <item x="294"/>
        <item x="810"/>
        <item x="982"/>
        <item x="429"/>
        <item x="809"/>
        <item x="877"/>
        <item x="127"/>
        <item x="364"/>
        <item x="449"/>
        <item x="16"/>
        <item x="779"/>
        <item x="733"/>
        <item x="843"/>
        <item x="261"/>
        <item x="210"/>
        <item x="8"/>
        <item x="873"/>
        <item x="189"/>
        <item x="850"/>
        <item x="78"/>
        <item x="263"/>
        <item x="930"/>
        <item x="135"/>
        <item x="259"/>
        <item x="883"/>
        <item x="946"/>
        <item x="594"/>
        <item x="360"/>
        <item x="65"/>
        <item x="893"/>
        <item x="952"/>
        <item x="432"/>
        <item x="19"/>
        <item x="783"/>
        <item x="861"/>
        <item x="979"/>
        <item x="331"/>
        <item x="937"/>
        <item x="431"/>
        <item x="585"/>
        <item x="765"/>
        <item x="966"/>
        <item x="73"/>
        <item x="834"/>
        <item x="871"/>
        <item x="878"/>
        <item x="147"/>
        <item x="584"/>
        <item x="407"/>
        <item x="511"/>
        <item x="398"/>
        <item x="290"/>
        <item x="601"/>
        <item x="959"/>
        <item x="960"/>
        <item x="653"/>
        <item x="553"/>
        <item x="81"/>
        <item x="689"/>
        <item x="469"/>
        <item x="621"/>
        <item x="60"/>
        <item x="1"/>
        <item x="625"/>
        <item x="51"/>
        <item x="342"/>
        <item x="476"/>
        <item x="672"/>
        <item x="837"/>
        <item x="142"/>
        <item x="515"/>
        <item x="352"/>
        <item x="435"/>
        <item x="556"/>
        <item x="842"/>
        <item x="394"/>
        <item x="213"/>
        <item x="775"/>
        <item x="326"/>
        <item x="32"/>
        <item x="552"/>
        <item x="908"/>
        <item x="864"/>
        <item x="409"/>
        <item x="343"/>
        <item x="387"/>
        <item x="529"/>
        <item x="195"/>
        <item x="925"/>
        <item x="583"/>
        <item x="304"/>
        <item x="491"/>
        <item x="932"/>
        <item x="372"/>
        <item x="713"/>
        <item x="115"/>
        <item x="700"/>
        <item x="375"/>
        <item x="778"/>
        <item x="121"/>
        <item x="935"/>
        <item x="593"/>
        <item x="548"/>
        <item x="451"/>
        <item x="5"/>
        <item x="397"/>
        <item x="670"/>
        <item x="704"/>
        <item x="575"/>
        <item x="698"/>
        <item x="446"/>
        <item x="84"/>
        <item x="788"/>
        <item x="138"/>
        <item x="976"/>
        <item x="961"/>
        <item x="117"/>
        <item x="679"/>
        <item x="995"/>
        <item x="602"/>
        <item x="9"/>
        <item x="615"/>
        <item x="715"/>
        <item x="474"/>
        <item x="727"/>
        <item x="983"/>
        <item x="819"/>
        <item x="911"/>
        <item x="680"/>
        <item x="198"/>
        <item x="934"/>
        <item x="266"/>
        <item x="404"/>
        <item x="513"/>
        <item x="800"/>
        <item x="912"/>
        <item x="582"/>
        <item x="546"/>
        <item x="777"/>
        <item x="722"/>
        <item x="904"/>
        <item x="918"/>
        <item x="14"/>
        <item x="543"/>
        <item x="181"/>
        <item x="643"/>
        <item x="480"/>
        <item x="95"/>
        <item x="232"/>
        <item x="475"/>
        <item x="784"/>
        <item x="361"/>
        <item x="721"/>
        <item x="619"/>
        <item x="353"/>
        <item x="719"/>
        <item x="401"/>
        <item x="576"/>
        <item x="356"/>
        <item x="59"/>
        <item x="805"/>
        <item x="363"/>
        <item x="272"/>
        <item x="589"/>
        <item x="399"/>
        <item x="273"/>
        <item x="351"/>
        <item x="520"/>
        <item x="211"/>
        <item x="611"/>
        <item x="202"/>
        <item x="333"/>
        <item x="362"/>
        <item x="320"/>
        <item x="206"/>
        <item x="465"/>
        <item x="945"/>
        <item x="334"/>
        <item x="739"/>
        <item x="702"/>
        <item x="931"/>
        <item x="838"/>
        <item x="815"/>
        <item x="896"/>
        <item x="239"/>
        <item x="283"/>
        <item x="580"/>
        <item x="599"/>
        <item x="462"/>
        <item x="439"/>
        <item x="623"/>
        <item x="525"/>
        <item x="667"/>
        <item x="133"/>
        <item x="566"/>
        <item x="971"/>
        <item x="80"/>
        <item x="732"/>
        <item x="902"/>
        <item x="879"/>
        <item x="57"/>
        <item x="159"/>
        <item x="370"/>
        <item x="729"/>
        <item x="678"/>
        <item x="795"/>
        <item x="302"/>
        <item x="305"/>
        <item x="813"/>
        <item x="158"/>
        <item x="270"/>
        <item x="392"/>
        <item x="785"/>
        <item x="929"/>
        <item x="992"/>
        <item x="44"/>
        <item x="37"/>
        <item x="151"/>
        <item x="949"/>
        <item x="472"/>
        <item x="75"/>
        <item x="822"/>
        <item x="262"/>
        <item x="841"/>
        <item x="76"/>
        <item x="538"/>
        <item x="166"/>
        <item x="140"/>
        <item x="759"/>
        <item x="604"/>
        <item x="859"/>
        <item x="165"/>
        <item x="939"/>
        <item x="242"/>
        <item x="38"/>
        <item x="699"/>
        <item x="565"/>
        <item x="71"/>
        <item x="926"/>
        <item x="988"/>
        <item x="315"/>
        <item x="70"/>
        <item x="787"/>
        <item x="146"/>
        <item x="359"/>
        <item x="464"/>
        <item x="184"/>
        <item x="663"/>
        <item x="386"/>
        <item x="706"/>
        <item x="122"/>
        <item x="684"/>
        <item x="130"/>
        <item x="268"/>
        <item x="803"/>
        <item x="705"/>
        <item x="100"/>
        <item x="655"/>
        <item x="83"/>
        <item x="367"/>
        <item x="503"/>
        <item x="518"/>
        <item x="471"/>
        <item x="456"/>
        <item x="578"/>
        <item x="440"/>
        <item x="287"/>
        <item x="420"/>
        <item x="750"/>
        <item x="894"/>
        <item x="149"/>
        <item x="441"/>
        <item x="67"/>
        <item x="150"/>
        <item x="738"/>
        <item x="243"/>
        <item x="915"/>
        <item x="445"/>
        <item x="662"/>
        <item x="289"/>
        <item x="973"/>
        <item x="24"/>
        <item x="609"/>
        <item x="108"/>
        <item x="747"/>
        <item x="137"/>
        <item x="527"/>
        <item x="953"/>
        <item x="307"/>
        <item x="321"/>
        <item x="821"/>
        <item x="131"/>
        <item x="288"/>
        <item x="10"/>
        <item x="712"/>
        <item x="330"/>
        <item x="461"/>
        <item x="928"/>
        <item x="840"/>
        <item x="851"/>
        <item x="866"/>
        <item x="754"/>
        <item x="97"/>
        <item x="993"/>
        <item x="551"/>
        <item x="310"/>
        <item x="454"/>
        <item x="745"/>
        <item x="280"/>
        <item x="725"/>
        <item x="276"/>
        <item x="215"/>
        <item x="965"/>
        <item x="357"/>
        <item x="944"/>
        <item x="152"/>
        <item x="347"/>
        <item x="731"/>
        <item x="500"/>
        <item x="89"/>
        <item x="391"/>
        <item x="608"/>
        <item x="349"/>
        <item x="66"/>
        <item x="248"/>
        <item x="275"/>
        <item x="479"/>
        <item x="629"/>
        <item x="560"/>
        <item x="155"/>
        <item x="250"/>
        <item x="311"/>
        <item x="654"/>
        <item x="415"/>
        <item x="990"/>
        <item x="690"/>
        <item x="340"/>
        <item x="355"/>
        <item x="790"/>
        <item x="230"/>
        <item x="172"/>
        <item x="144"/>
        <item x="494"/>
        <item x="468"/>
        <item x="107"/>
        <item x="493"/>
        <item x="802"/>
        <item x="922"/>
        <item x="507"/>
        <item x="767"/>
        <item x="962"/>
        <item x="856"/>
        <item x="111"/>
        <item x="484"/>
        <item x="402"/>
        <item x="606"/>
        <item x="371"/>
        <item x="544"/>
        <item x="47"/>
        <item x="384"/>
        <item x="530"/>
        <item x="532"/>
        <item x="882"/>
        <item x="379"/>
        <item x="42"/>
        <item x="876"/>
        <item x="799"/>
        <item x="61"/>
        <item x="219"/>
        <item x="77"/>
        <item x="18"/>
        <item x="244"/>
        <item x="430"/>
        <item x="624"/>
        <item x="341"/>
        <item x="978"/>
        <item x="98"/>
        <item x="374"/>
        <item x="666"/>
        <item x="348"/>
        <item x="170"/>
        <item x="728"/>
        <item x="247"/>
        <item x="540"/>
        <item x="179"/>
        <item x="958"/>
        <item x="438"/>
        <item x="828"/>
        <item x="691"/>
        <item x="233"/>
        <item x="453"/>
        <item x="505"/>
        <item x="327"/>
        <item x="443"/>
        <item x="610"/>
        <item x="977"/>
        <item x="113"/>
        <item x="366"/>
        <item x="436"/>
        <item x="755"/>
        <item x="650"/>
        <item x="797"/>
        <item x="36"/>
        <item x="105"/>
        <item x="260"/>
        <item x="470"/>
        <item x="734"/>
        <item x="914"/>
        <item x="707"/>
        <item x="365"/>
        <item x="205"/>
        <item x="746"/>
        <item x="180"/>
        <item x="34"/>
        <item x="499"/>
        <item x="895"/>
        <item x="45"/>
        <item x="669"/>
        <item x="26"/>
        <item x="406"/>
        <item x="337"/>
        <item x="300"/>
        <item x="823"/>
        <item x="410"/>
        <item x="563"/>
        <item x="497"/>
        <item x="46"/>
        <item x="769"/>
        <item x="598"/>
        <item x="574"/>
        <item x="31"/>
        <item x="253"/>
        <item x="284"/>
        <item x="411"/>
        <item x="388"/>
        <item x="90"/>
        <item x="58"/>
        <item x="373"/>
        <item x="547"/>
        <item x="989"/>
        <item x="106"/>
        <item x="54"/>
        <item x="557"/>
        <item x="92"/>
        <item x="17"/>
        <item x="153"/>
        <item x="545"/>
        <item x="99"/>
        <item x="252"/>
        <item x="376"/>
        <item x="806"/>
        <item x="160"/>
        <item x="257"/>
        <item x="665"/>
        <item x="318"/>
        <item x="692"/>
        <item x="648"/>
        <item x="534"/>
        <item x="652"/>
        <item x="245"/>
        <item x="897"/>
        <item x="186"/>
        <item x="569"/>
        <item x="588"/>
        <item x="522"/>
        <item x="853"/>
        <item x="501"/>
        <item x="980"/>
        <item x="970"/>
        <item x="13"/>
        <item x="872"/>
        <item x="735"/>
        <item x="780"/>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items count="8">
        <item x="4"/>
        <item x="1"/>
        <item x="6"/>
        <item x="5"/>
        <item x="3"/>
        <item x="2"/>
        <item x="0"/>
        <item t="default"/>
      </items>
    </pivotField>
    <pivotField showAll="0"/>
    <pivotField axis="axisRow" showAll="0">
      <items count="7">
        <item x="4"/>
        <item x="5"/>
        <item x="1"/>
        <item x="0"/>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items count="452">
        <item x="171"/>
        <item x="301"/>
        <item x="122"/>
        <item x="59"/>
        <item x="358"/>
        <item x="374"/>
        <item x="359"/>
        <item x="151"/>
        <item x="84"/>
        <item x="305"/>
        <item x="46"/>
        <item x="158"/>
        <item x="55"/>
        <item x="36"/>
        <item x="22"/>
        <item x="99"/>
        <item x="82"/>
        <item x="54"/>
        <item x="95"/>
        <item x="352"/>
        <item x="243"/>
        <item x="170"/>
        <item x="105"/>
        <item x="334"/>
        <item x="11"/>
        <item x="96"/>
        <item x="375"/>
        <item x="340"/>
        <item x="17"/>
        <item x="189"/>
        <item x="29"/>
        <item x="2"/>
        <item x="293"/>
        <item x="234"/>
        <item x="68"/>
        <item x="71"/>
        <item x="32"/>
        <item x="57"/>
        <item x="50"/>
        <item x="9"/>
        <item x="186"/>
        <item x="56"/>
        <item x="208"/>
        <item x="330"/>
        <item x="92"/>
        <item x="1"/>
        <item x="107"/>
        <item x="152"/>
        <item x="394"/>
        <item x="182"/>
        <item x="19"/>
        <item x="80"/>
        <item x="445"/>
        <item x="176"/>
        <item x="363"/>
        <item x="101"/>
        <item x="34"/>
        <item x="121"/>
        <item x="271"/>
        <item x="52"/>
        <item x="69"/>
        <item x="175"/>
        <item x="424"/>
        <item x="174"/>
        <item x="42"/>
        <item x="116"/>
        <item x="294"/>
        <item x="295"/>
        <item x="300"/>
        <item x="140"/>
        <item x="212"/>
        <item x="245"/>
        <item x="420"/>
        <item x="402"/>
        <item x="383"/>
        <item x="143"/>
        <item x="120"/>
        <item x="194"/>
        <item x="223"/>
        <item x="79"/>
        <item x="307"/>
        <item x="317"/>
        <item x="343"/>
        <item x="449"/>
        <item x="112"/>
        <item x="142"/>
        <item x="440"/>
        <item x="200"/>
        <item x="113"/>
        <item x="184"/>
        <item x="367"/>
        <item x="269"/>
        <item x="397"/>
        <item x="225"/>
        <item x="160"/>
        <item x="373"/>
        <item x="270"/>
        <item x="117"/>
        <item x="298"/>
        <item x="360"/>
        <item x="51"/>
        <item x="432"/>
        <item x="4"/>
        <item x="291"/>
        <item x="138"/>
        <item x="87"/>
        <item x="91"/>
        <item x="64"/>
        <item x="355"/>
        <item x="423"/>
        <item x="288"/>
        <item x="389"/>
        <item x="67"/>
        <item x="30"/>
        <item x="349"/>
        <item x="125"/>
        <item x="137"/>
        <item x="100"/>
        <item x="417"/>
        <item x="282"/>
        <item x="379"/>
        <item x="337"/>
        <item x="369"/>
        <item x="14"/>
        <item x="325"/>
        <item x="339"/>
        <item x="366"/>
        <item x="39"/>
        <item x="384"/>
        <item x="272"/>
        <item x="279"/>
        <item x="255"/>
        <item x="276"/>
        <item x="316"/>
        <item x="102"/>
        <item x="215"/>
        <item x="310"/>
        <item x="347"/>
        <item x="273"/>
        <item x="263"/>
        <item x="146"/>
        <item x="378"/>
        <item x="315"/>
        <item x="65"/>
        <item x="209"/>
        <item x="147"/>
        <item x="167"/>
        <item x="53"/>
        <item x="446"/>
        <item x="86"/>
        <item x="166"/>
        <item x="442"/>
        <item x="173"/>
        <item x="191"/>
        <item x="187"/>
        <item x="218"/>
        <item x="232"/>
        <item x="377"/>
        <item x="428"/>
        <item x="344"/>
        <item x="275"/>
        <item x="404"/>
        <item x="365"/>
        <item x="409"/>
        <item x="33"/>
        <item x="303"/>
        <item x="443"/>
        <item x="400"/>
        <item x="419"/>
        <item x="386"/>
        <item x="150"/>
        <item x="199"/>
        <item x="126"/>
        <item x="371"/>
        <item x="251"/>
        <item x="202"/>
        <item x="220"/>
        <item x="285"/>
        <item x="434"/>
        <item x="403"/>
        <item x="93"/>
        <item x="362"/>
        <item x="43"/>
        <item x="405"/>
        <item x="318"/>
        <item x="148"/>
        <item x="361"/>
        <item x="169"/>
        <item x="97"/>
        <item x="222"/>
        <item x="114"/>
        <item x="77"/>
        <item x="236"/>
        <item x="395"/>
        <item x="108"/>
        <item x="350"/>
        <item x="437"/>
        <item x="447"/>
        <item x="233"/>
        <item x="354"/>
        <item x="110"/>
        <item x="306"/>
        <item x="422"/>
        <item x="321"/>
        <item x="161"/>
        <item x="410"/>
        <item x="164"/>
        <item x="433"/>
        <item x="210"/>
        <item x="370"/>
        <item x="129"/>
        <item x="61"/>
        <item x="231"/>
        <item x="21"/>
        <item x="274"/>
        <item x="435"/>
        <item x="141"/>
        <item x="323"/>
        <item x="266"/>
        <item x="119"/>
        <item x="16"/>
        <item x="83"/>
        <item x="214"/>
        <item x="345"/>
        <item x="313"/>
        <item x="145"/>
        <item x="333"/>
        <item x="342"/>
        <item x="155"/>
        <item x="391"/>
        <item x="415"/>
        <item x="281"/>
        <item x="205"/>
        <item x="353"/>
        <item x="60"/>
        <item x="81"/>
        <item x="0"/>
        <item x="24"/>
        <item x="287"/>
        <item x="20"/>
        <item x="327"/>
        <item x="35"/>
        <item x="13"/>
        <item x="388"/>
        <item x="238"/>
        <item x="396"/>
        <item x="38"/>
        <item x="425"/>
        <item x="444"/>
        <item x="162"/>
        <item x="429"/>
        <item x="308"/>
        <item x="159"/>
        <item x="372"/>
        <item x="237"/>
        <item x="311"/>
        <item x="331"/>
        <item x="90"/>
        <item x="368"/>
        <item x="319"/>
        <item x="204"/>
        <item x="247"/>
        <item x="265"/>
        <item x="216"/>
        <item x="8"/>
        <item x="118"/>
        <item x="139"/>
        <item x="156"/>
        <item x="5"/>
        <item x="40"/>
        <item x="190"/>
        <item x="244"/>
        <item x="427"/>
        <item x="224"/>
        <item x="309"/>
        <item x="15"/>
        <item x="133"/>
        <item x="48"/>
        <item x="41"/>
        <item x="37"/>
        <item x="322"/>
        <item x="264"/>
        <item x="149"/>
        <item x="206"/>
        <item x="62"/>
        <item x="262"/>
        <item x="106"/>
        <item x="89"/>
        <item x="131"/>
        <item x="249"/>
        <item x="329"/>
        <item x="127"/>
        <item x="25"/>
        <item x="421"/>
        <item x="401"/>
        <item x="341"/>
        <item x="227"/>
        <item x="250"/>
        <item x="163"/>
        <item x="98"/>
        <item x="109"/>
        <item x="128"/>
        <item x="228"/>
        <item x="299"/>
        <item x="284"/>
        <item x="88"/>
        <item x="256"/>
        <item x="66"/>
        <item x="70"/>
        <item x="408"/>
        <item x="18"/>
        <item x="267"/>
        <item x="198"/>
        <item x="398"/>
        <item x="297"/>
        <item x="277"/>
        <item x="261"/>
        <item x="241"/>
        <item x="240"/>
        <item x="438"/>
        <item x="192"/>
        <item x="207"/>
        <item x="235"/>
        <item x="73"/>
        <item x="392"/>
        <item x="124"/>
        <item x="144"/>
        <item x="380"/>
        <item x="302"/>
        <item x="197"/>
        <item x="257"/>
        <item x="154"/>
        <item x="26"/>
        <item x="31"/>
        <item x="286"/>
        <item x="430"/>
        <item x="72"/>
        <item x="260"/>
        <item x="23"/>
        <item x="351"/>
        <item x="104"/>
        <item x="111"/>
        <item x="132"/>
        <item x="172"/>
        <item x="289"/>
        <item x="165"/>
        <item x="390"/>
        <item x="328"/>
        <item x="85"/>
        <item x="248"/>
        <item x="335"/>
        <item x="399"/>
        <item x="357"/>
        <item x="177"/>
        <item x="217"/>
        <item x="185"/>
        <item x="292"/>
        <item x="180"/>
        <item x="324"/>
        <item x="58"/>
        <item x="78"/>
        <item x="376"/>
        <item x="407"/>
        <item x="136"/>
        <item x="193"/>
        <item x="229"/>
        <item x="259"/>
        <item x="130"/>
        <item x="45"/>
        <item x="153"/>
        <item x="348"/>
        <item x="179"/>
        <item x="268"/>
        <item x="385"/>
        <item x="426"/>
        <item x="406"/>
        <item x="393"/>
        <item x="382"/>
        <item x="283"/>
        <item x="6"/>
        <item x="221"/>
        <item x="239"/>
        <item x="135"/>
        <item x="314"/>
        <item x="168"/>
        <item x="47"/>
        <item x="134"/>
        <item x="44"/>
        <item x="450"/>
        <item x="226"/>
        <item x="188"/>
        <item x="346"/>
        <item x="195"/>
        <item x="278"/>
        <item x="356"/>
        <item x="94"/>
        <item x="412"/>
        <item x="157"/>
        <item x="12"/>
        <item x="312"/>
        <item x="439"/>
        <item x="364"/>
        <item x="49"/>
        <item x="246"/>
        <item x="431"/>
        <item x="211"/>
        <item x="213"/>
        <item x="326"/>
        <item x="10"/>
        <item x="28"/>
        <item x="414"/>
        <item x="123"/>
        <item x="387"/>
        <item x="413"/>
        <item x="411"/>
        <item x="203"/>
        <item x="201"/>
        <item x="253"/>
        <item x="258"/>
        <item x="280"/>
        <item x="436"/>
        <item x="290"/>
        <item x="183"/>
        <item x="76"/>
        <item x="304"/>
        <item x="416"/>
        <item x="338"/>
        <item x="196"/>
        <item x="296"/>
        <item x="332"/>
        <item x="178"/>
        <item x="242"/>
        <item x="230"/>
        <item x="418"/>
        <item x="27"/>
        <item x="75"/>
        <item x="441"/>
        <item x="448"/>
        <item x="103"/>
        <item x="381"/>
        <item x="254"/>
        <item x="252"/>
        <item x="181"/>
        <item x="115"/>
        <item x="3"/>
        <item x="320"/>
        <item x="219"/>
        <item x="7"/>
        <item x="63"/>
        <item x="336"/>
        <item x="74"/>
        <item t="default"/>
      </items>
    </pivotField>
  </pivotFields>
  <rowFields count="1">
    <field x="14"/>
  </rowFields>
  <rowItems count="7">
    <i>
      <x/>
    </i>
    <i>
      <x v="1"/>
    </i>
    <i>
      <x v="2"/>
    </i>
    <i>
      <x v="3"/>
    </i>
    <i>
      <x v="4"/>
    </i>
    <i>
      <x v="5"/>
    </i>
    <i t="grand">
      <x/>
    </i>
  </rowItems>
  <colItems count="1">
    <i/>
  </colItems>
  <pageFields count="1">
    <pageField fld="0" hier="-1"/>
  </pageFields>
  <dataFields count="1">
    <dataField name="Average of Watch_Hours" fld="5" subtotal="average" baseField="14" baseItem="1" numFmtId="1"/>
  </dataFields>
  <chartFormats count="1">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vorite_Genre" xr10:uid="{CD98AA9B-2AF9-40E5-8320-1754B86464DE}" sourceName="Favorite_Genre">
  <pivotTables>
    <pivotTable tabId="3" name="PivotTable1"/>
  </pivotTables>
  <data>
    <tabular pivotCacheId="895416670">
      <items count="7">
        <i x="0" s="1"/>
        <i x="5" s="1"/>
        <i x="3" s="1"/>
        <i x="1" s="1"/>
        <i x="4" s="1"/>
        <i x="6"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9B61C5CA-AABA-4D3A-87C7-68F17EDC8177}" sourceName="Country">
  <pivotTables>
    <pivotTable tabId="3" name="PivotTable1"/>
  </pivotTables>
  <data>
    <tabular pivotCacheId="895416670">
      <items count="7">
        <i x="4" s="1"/>
        <i x="1" s="1"/>
        <i x="6" s="1"/>
        <i x="5"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avorite_Genre" xr10:uid="{B7DA88F2-4391-4F9F-8208-5BE1940EED67}" cache="Slicer_Favorite_Genre" caption="Favorite_Genre" rowHeight="234950"/>
  <slicer name="Country" xr10:uid="{8E238937-FCF5-4999-A1F0-ABB60F35E97D}" cache="Slicer_Country" caption="Countr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E312B7-776A-4F06-BDA8-D3EC86E39147}" name="Userdata" displayName="Userdata" ref="A1:AJ1001" totalsRowShown="0" headerRowDxfId="19" headerRowBorderDxfId="18" tableBorderDxfId="17">
  <autoFilter ref="A1:AJ1001" xr:uid="{AEE312B7-776A-4F06-BDA8-D3EC86E39147}"/>
  <tableColumns count="36">
    <tableColumn id="1" xr3:uid="{CB1E1733-C227-4616-8CAD-B72010900AD6}" name="User_ID"/>
    <tableColumn id="2" xr3:uid="{30D60227-1A40-42BD-8016-3BCEE5B291AB}" name="User_Name"/>
    <tableColumn id="3" xr3:uid="{5FEC2D8A-9342-47AD-9E16-9B5CCC962FFD}" name="Join_Date"/>
    <tableColumn id="4" xr3:uid="{6DF2145C-84B7-4B0E-B922-BF0587F39A36}" name="Last_Login" dataDxfId="16"/>
    <tableColumn id="5" xr3:uid="{94066C39-A704-41AF-A59A-60F1643D3250}" name="Monthly_Price"/>
    <tableColumn id="6" xr3:uid="{C9BD862D-AE0F-4328-978A-82F748A0BEDF}" name="Watch_Hours"/>
    <tableColumn id="7" xr3:uid="{CFA2B7E5-A037-4719-B32C-DB299B0DC8F4}" name="Favorite_Genre"/>
    <tableColumn id="8" xr3:uid="{24AF0034-7E18-4FCE-86DA-2E3B558A6619}" name="Active_Devices"/>
    <tableColumn id="9" xr3:uid="{0CDAE515-5611-4765-A57B-34002EA52F44}" name="Profile_Count"/>
    <tableColumn id="10" xr3:uid="{07C00B97-F5AB-496E-940F-68572D297661}" name="Parental_Controls"/>
    <tableColumn id="11" xr3:uid="{5FEB67E5-9691-460C-9FBC-A840EAFF2CBC}" name="Total_Movies_Watched"/>
    <tableColumn id="12" xr3:uid="{8AA6F2E1-4FC7-4C0A-A2BE-E01222088AA1}" name="Total_Series_Watched"/>
    <tableColumn id="13" xr3:uid="{8A2CF021-A720-4EAD-8B32-8FFA9E13F575}" name="Country"/>
    <tableColumn id="14" xr3:uid="{C6543E99-615E-4A73-8756-4827484A6211}" name="Payment_Method"/>
    <tableColumn id="15" xr3:uid="{E7C037F2-0D8E-43E6-AB60-DEF6808D8D8E}" name="Language_Preference"/>
    <tableColumn id="16" xr3:uid="{2407F527-A6A1-40A9-B8B0-AEDE1C32EE3C}" name="Recommended_Content_Count"/>
    <tableColumn id="17" xr3:uid="{D4FF642A-E175-4F84-B650-9645FF35FA6D}" name="Average_Rating_Given"/>
    <tableColumn id="18" xr3:uid="{77FF7819-AB21-4534-9BFC-356FA5E78C90}" name="Has_Downloaded_Content"/>
    <tableColumn id="19" xr3:uid="{66922079-EF13-443C-B83A-D23E230BB907}" name="Membership_Status"/>
    <tableColumn id="20" xr3:uid="{9D6628D5-7647-42C1-939E-E24D446BAEDC}" name="Loyalty_Points"/>
    <tableColumn id="21" xr3:uid="{69494F05-17F8-434D-B873-5CE5F56434BF}" name="First_Device_Used"/>
    <tableColumn id="22" xr3:uid="{C4B307A9-D3B1-48A8-A8D4-4E67F71A8CB8}" name="Age_Group"/>
    <tableColumn id="23" xr3:uid="{87D2D8E9-982D-4F34-8174-A32B86C8756B}" name="Primary_Watch_Time"/>
    <tableColumn id="30" xr3:uid="{43D80E8F-C08E-4DEE-8799-7E2D1A8BA407}" name="Column1" dataDxfId="15">
      <calculatedColumnFormula>LEFT(Userdata[[#This Row],[Last_Login]],2)</calculatedColumnFormula>
    </tableColumn>
    <tableColumn id="31" xr3:uid="{447A034E-2A88-496D-BDD8-0494A9CD385C}" name="Column2" dataDxfId="14">
      <calculatedColumnFormula>RIGHT(Userdata[[#This Row],[Last_Login]],4)</calculatedColumnFormula>
    </tableColumn>
    <tableColumn id="32" xr3:uid="{C03DAFF4-B5FB-4F40-B7FE-BE6E65B897A5}" name="Column3" dataDxfId="13">
      <calculatedColumnFormula>MID(Userdata[[#This Row],[Last_Login]],4,2)</calculatedColumnFormula>
    </tableColumn>
    <tableColumn id="36" xr3:uid="{BA6F50D4-8B07-4A89-8C0F-8F2DBDC685B9}" name="Column4" dataDxfId="12">
      <calculatedColumnFormula>SUBSTITUTE(Userdata[[#This Row],[Column3]],"/","")</calculatedColumnFormula>
    </tableColumn>
    <tableColumn id="37" xr3:uid="{7B1B4588-8F66-49EC-B43D-2EF034B50D65}" name="Last Login" dataDxfId="11">
      <calculatedColumnFormula>TEXT(DATE(Userdata[[#This Row],[Column2]],Userdata[[#This Row],[Column1]],Userdata[[#This Row],[Column4]]),"DD/MM/YYYY")</calculatedColumnFormula>
    </tableColumn>
    <tableColumn id="38" xr3:uid="{A2A33B5D-A3C9-4279-9FD5-CA495814EC72}" name="Column6" dataDxfId="10">
      <calculatedColumnFormula>TODAY()</calculatedColumnFormula>
    </tableColumn>
    <tableColumn id="39" xr3:uid="{F75FD4F5-614B-40D8-9CE9-19171B7E6747}" name="Days_Since_Last_Login" dataDxfId="9">
      <calculatedColumnFormula>Userdata[[#This Row],[Column6]]-Userdata[[#This Row],[Last Login]]</calculatedColumnFormula>
    </tableColumn>
    <tableColumn id="40" xr3:uid="{32FC057B-39B7-4E20-B619-D72512DA3DE8}" name="Column5" dataDxfId="8">
      <calculatedColumnFormula>LEFT(Userdata[[#This Row],[Join_Date]],2)</calculatedColumnFormula>
    </tableColumn>
    <tableColumn id="41" xr3:uid="{7AD722B9-BF04-47F0-A488-59006FB2949B}" name="Column52" dataDxfId="7">
      <calculatedColumnFormula>RIGHT(Userdata[[#This Row],[Join_Date]],4)</calculatedColumnFormula>
    </tableColumn>
    <tableColumn id="42" xr3:uid="{C1CE3A00-2FAC-4313-9197-B7FF4B8D6CCD}" name="Column53" dataDxfId="6">
      <calculatedColumnFormula>MID(Userdata[[#This Row],[Join_Date]],3,2)</calculatedColumnFormula>
    </tableColumn>
    <tableColumn id="43" xr3:uid="{47263009-95C8-4644-A794-878E3E24C317}" name="Start Month" dataDxfId="5">
      <calculatedColumnFormula>SUBSTITUTE(Userdata[[#This Row],[Column5]],"/","")</calculatedColumnFormula>
    </tableColumn>
    <tableColumn id="44" xr3:uid="{0FC28083-3ECF-49E0-ACD0-E2AB9158498C}" name="Start Date" dataDxfId="4">
      <calculatedColumnFormula>SUBSTITUTE(Userdata[[#This Row],[Column53]],"/","")</calculatedColumnFormula>
    </tableColumn>
    <tableColumn id="45" xr3:uid="{312B95E5-B9F4-4AD6-9440-08C322C67A9D}" name="Join date 2" dataDxfId="3">
      <calculatedColumnFormula>TEXT(DATE(Userdata[[#This Row],[Column52]],Userdata[[#This Row],[Start Month]],Userdata[[#This Row],[Start Date]]),"DD/MM/YYYY")</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3.bin"/><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4.bin"/><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5.bin"/><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6.bin"/><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7.bin"/><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8.bin"/><Relationship Id="rId1" Type="http://schemas.openxmlformats.org/officeDocument/2006/relationships/pivotTable" Target="../pivotTables/pivotTable12.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3.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4.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election activeCell="A3" sqref="A3"/>
    </sheetView>
  </sheetViews>
  <sheetFormatPr defaultRowHeight="14.4" x14ac:dyDescent="0.3"/>
  <cols>
    <col min="1" max="1" width="13.44140625" bestFit="1" customWidth="1"/>
    <col min="2" max="2" width="10.88671875" bestFit="1" customWidth="1"/>
    <col min="3" max="3" width="13.6640625" bestFit="1" customWidth="1"/>
  </cols>
  <sheetData>
    <row r="1" spans="1:3" x14ac:dyDescent="0.3">
      <c r="A1" s="1" t="s">
        <v>0</v>
      </c>
      <c r="B1" s="1" t="s">
        <v>1</v>
      </c>
      <c r="C1" s="1" t="s">
        <v>2</v>
      </c>
    </row>
    <row r="2" spans="1:3" x14ac:dyDescent="0.3">
      <c r="A2">
        <v>7.99</v>
      </c>
      <c r="B2">
        <v>323</v>
      </c>
      <c r="C2">
        <v>2580.77</v>
      </c>
    </row>
    <row r="3" spans="1:3" x14ac:dyDescent="0.3">
      <c r="A3">
        <v>11.99</v>
      </c>
      <c r="B3">
        <v>345</v>
      </c>
      <c r="C3">
        <v>4136.55</v>
      </c>
    </row>
    <row r="4" spans="1:3" x14ac:dyDescent="0.3">
      <c r="A4">
        <v>15.99</v>
      </c>
      <c r="B4">
        <v>332</v>
      </c>
      <c r="C4">
        <v>5308.68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E99BC-05EF-4275-8849-2297862BE790}">
  <dimension ref="A1:M7"/>
  <sheetViews>
    <sheetView workbookViewId="0">
      <selection activeCell="F22" sqref="F22"/>
    </sheetView>
  </sheetViews>
  <sheetFormatPr defaultRowHeight="14.4" x14ac:dyDescent="0.3"/>
  <cols>
    <col min="1" max="1" width="17.33203125" bestFit="1" customWidth="1"/>
    <col min="2" max="2" width="20" bestFit="1" customWidth="1"/>
  </cols>
  <sheetData>
    <row r="1" spans="1:13" x14ac:dyDescent="0.3">
      <c r="A1" s="2" t="s">
        <v>20</v>
      </c>
      <c r="B1" t="s">
        <v>940</v>
      </c>
    </row>
    <row r="3" spans="1:13" x14ac:dyDescent="0.3">
      <c r="A3" s="2" t="s">
        <v>1025</v>
      </c>
      <c r="B3" t="s">
        <v>957</v>
      </c>
      <c r="M3" t="s">
        <v>960</v>
      </c>
    </row>
    <row r="4" spans="1:13" x14ac:dyDescent="0.3">
      <c r="A4" s="9">
        <v>7.99</v>
      </c>
      <c r="B4" s="8">
        <v>2580.7699999999877</v>
      </c>
    </row>
    <row r="5" spans="1:13" x14ac:dyDescent="0.3">
      <c r="A5" s="9">
        <v>11.99</v>
      </c>
      <c r="B5" s="8">
        <v>4136.5499999999638</v>
      </c>
    </row>
    <row r="6" spans="1:13" x14ac:dyDescent="0.3">
      <c r="A6" s="9">
        <v>15.99</v>
      </c>
      <c r="B6" s="8">
        <v>5308.6799999999566</v>
      </c>
    </row>
    <row r="7" spans="1:13" x14ac:dyDescent="0.3">
      <c r="A7" s="9" t="s">
        <v>956</v>
      </c>
      <c r="B7" s="8">
        <v>12025.999999999909</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C7510-D17E-43D3-837F-84AB88999708}">
  <dimension ref="A3:O22"/>
  <sheetViews>
    <sheetView workbookViewId="0">
      <selection activeCell="I25" sqref="I25"/>
    </sheetView>
  </sheetViews>
  <sheetFormatPr defaultRowHeight="14.4" x14ac:dyDescent="0.3"/>
  <cols>
    <col min="1" max="1" width="12.5546875" bestFit="1" customWidth="1"/>
    <col min="2" max="2" width="17.5546875" bestFit="1" customWidth="1"/>
  </cols>
  <sheetData>
    <row r="3" spans="1:15" x14ac:dyDescent="0.3">
      <c r="A3" s="2" t="s">
        <v>955</v>
      </c>
      <c r="B3" t="s">
        <v>958</v>
      </c>
    </row>
    <row r="4" spans="1:15" x14ac:dyDescent="0.3">
      <c r="A4" s="9">
        <v>7.99</v>
      </c>
      <c r="B4">
        <v>323</v>
      </c>
      <c r="O4" t="s">
        <v>959</v>
      </c>
    </row>
    <row r="5" spans="1:15" x14ac:dyDescent="0.3">
      <c r="A5" s="9">
        <v>11.99</v>
      </c>
      <c r="B5">
        <v>345</v>
      </c>
    </row>
    <row r="6" spans="1:15" x14ac:dyDescent="0.3">
      <c r="A6" s="9">
        <v>15.99</v>
      </c>
      <c r="B6">
        <v>332</v>
      </c>
    </row>
    <row r="7" spans="1:15" x14ac:dyDescent="0.3">
      <c r="A7" s="9" t="s">
        <v>956</v>
      </c>
      <c r="B7">
        <v>1000</v>
      </c>
    </row>
    <row r="18" spans="1:2" x14ac:dyDescent="0.3">
      <c r="A18" s="4" t="s">
        <v>955</v>
      </c>
      <c r="B18" s="4" t="s">
        <v>958</v>
      </c>
    </row>
    <row r="19" spans="1:2" x14ac:dyDescent="0.3">
      <c r="A19" s="3">
        <v>7.99</v>
      </c>
      <c r="B19">
        <v>323</v>
      </c>
    </row>
    <row r="20" spans="1:2" x14ac:dyDescent="0.3">
      <c r="A20" s="3">
        <v>11.99</v>
      </c>
      <c r="B20">
        <v>345</v>
      </c>
    </row>
    <row r="21" spans="1:2" x14ac:dyDescent="0.3">
      <c r="A21" s="3">
        <v>15.99</v>
      </c>
      <c r="B21">
        <v>332</v>
      </c>
    </row>
    <row r="22" spans="1:2" x14ac:dyDescent="0.3">
      <c r="A22" s="5" t="s">
        <v>956</v>
      </c>
      <c r="B22" s="6">
        <v>1000</v>
      </c>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8AC82-0A47-4821-A8FE-2DB2FC3A64AF}">
  <dimension ref="A3:B1004"/>
  <sheetViews>
    <sheetView workbookViewId="0">
      <selection activeCell="A13" sqref="A13"/>
    </sheetView>
  </sheetViews>
  <sheetFormatPr defaultRowHeight="14.4" x14ac:dyDescent="0.3"/>
  <cols>
    <col min="1" max="1" width="12.5546875" bestFit="1" customWidth="1"/>
    <col min="2" max="2" width="22.21875" bestFit="1" customWidth="1"/>
    <col min="3" max="3" width="29.77734375" bestFit="1" customWidth="1"/>
  </cols>
  <sheetData>
    <row r="3" spans="1:2" x14ac:dyDescent="0.3">
      <c r="A3" s="2" t="s">
        <v>955</v>
      </c>
      <c r="B3" t="s">
        <v>962</v>
      </c>
    </row>
    <row r="4" spans="1:2" x14ac:dyDescent="0.3">
      <c r="A4" s="3">
        <v>1003</v>
      </c>
      <c r="B4">
        <v>433</v>
      </c>
    </row>
    <row r="5" spans="1:2" x14ac:dyDescent="0.3">
      <c r="A5" s="3">
        <v>1005</v>
      </c>
      <c r="B5">
        <v>163</v>
      </c>
    </row>
    <row r="6" spans="1:2" x14ac:dyDescent="0.3">
      <c r="A6" s="3">
        <v>1006</v>
      </c>
      <c r="B6">
        <v>93</v>
      </c>
    </row>
    <row r="7" spans="1:2" x14ac:dyDescent="0.3">
      <c r="A7" s="3">
        <v>1035</v>
      </c>
      <c r="B7">
        <v>395</v>
      </c>
    </row>
    <row r="8" spans="1:2" x14ac:dyDescent="0.3">
      <c r="A8" s="3">
        <v>1037</v>
      </c>
      <c r="B8">
        <v>356</v>
      </c>
    </row>
    <row r="9" spans="1:2" x14ac:dyDescent="0.3">
      <c r="A9" s="3">
        <v>1050</v>
      </c>
      <c r="B9">
        <v>290</v>
      </c>
    </row>
    <row r="10" spans="1:2" x14ac:dyDescent="0.3">
      <c r="A10" s="3">
        <v>1055</v>
      </c>
      <c r="B10">
        <v>140</v>
      </c>
    </row>
    <row r="11" spans="1:2" x14ac:dyDescent="0.3">
      <c r="A11" s="3">
        <v>1062</v>
      </c>
      <c r="B11">
        <v>209</v>
      </c>
    </row>
    <row r="12" spans="1:2" x14ac:dyDescent="0.3">
      <c r="A12" s="3">
        <v>1075</v>
      </c>
      <c r="B12">
        <v>296</v>
      </c>
    </row>
    <row r="13" spans="1:2" x14ac:dyDescent="0.3">
      <c r="A13" s="3">
        <v>1081</v>
      </c>
      <c r="B13">
        <v>144</v>
      </c>
    </row>
    <row r="14" spans="1:2" x14ac:dyDescent="0.3">
      <c r="A14" s="3">
        <v>1090</v>
      </c>
      <c r="B14">
        <v>243</v>
      </c>
    </row>
    <row r="15" spans="1:2" x14ac:dyDescent="0.3">
      <c r="A15" s="3">
        <v>1101</v>
      </c>
      <c r="B15">
        <v>39</v>
      </c>
    </row>
    <row r="16" spans="1:2" x14ac:dyDescent="0.3">
      <c r="A16" s="3">
        <v>1103</v>
      </c>
      <c r="B16">
        <v>157</v>
      </c>
    </row>
    <row r="17" spans="1:2" x14ac:dyDescent="0.3">
      <c r="A17" s="3">
        <v>1110</v>
      </c>
      <c r="B17">
        <v>35</v>
      </c>
    </row>
    <row r="18" spans="1:2" x14ac:dyDescent="0.3">
      <c r="A18" s="3">
        <v>1114</v>
      </c>
      <c r="B18">
        <v>75</v>
      </c>
    </row>
    <row r="19" spans="1:2" x14ac:dyDescent="0.3">
      <c r="A19" s="3">
        <v>1118</v>
      </c>
      <c r="B19">
        <v>379</v>
      </c>
    </row>
    <row r="20" spans="1:2" x14ac:dyDescent="0.3">
      <c r="A20" s="3">
        <v>1123</v>
      </c>
      <c r="B20">
        <v>252</v>
      </c>
    </row>
    <row r="21" spans="1:2" x14ac:dyDescent="0.3">
      <c r="A21" s="3">
        <v>1148</v>
      </c>
      <c r="B21">
        <v>259</v>
      </c>
    </row>
    <row r="22" spans="1:2" x14ac:dyDescent="0.3">
      <c r="A22" s="3">
        <v>1149</v>
      </c>
      <c r="B22">
        <v>445</v>
      </c>
    </row>
    <row r="23" spans="1:2" x14ac:dyDescent="0.3">
      <c r="A23" s="3">
        <v>1150</v>
      </c>
      <c r="B23">
        <v>160</v>
      </c>
    </row>
    <row r="24" spans="1:2" x14ac:dyDescent="0.3">
      <c r="A24" s="3">
        <v>1162</v>
      </c>
      <c r="B24">
        <v>131</v>
      </c>
    </row>
    <row r="25" spans="1:2" x14ac:dyDescent="0.3">
      <c r="A25" s="3">
        <v>1169</v>
      </c>
      <c r="B25">
        <v>285</v>
      </c>
    </row>
    <row r="26" spans="1:2" x14ac:dyDescent="0.3">
      <c r="A26" s="3">
        <v>1175</v>
      </c>
      <c r="B26">
        <v>325</v>
      </c>
    </row>
    <row r="27" spans="1:2" x14ac:dyDescent="0.3">
      <c r="A27" s="3">
        <v>1179</v>
      </c>
      <c r="B27">
        <v>221</v>
      </c>
    </row>
    <row r="28" spans="1:2" x14ac:dyDescent="0.3">
      <c r="A28" s="3">
        <v>1185</v>
      </c>
      <c r="B28">
        <v>247</v>
      </c>
    </row>
    <row r="29" spans="1:2" x14ac:dyDescent="0.3">
      <c r="A29" s="3">
        <v>1194</v>
      </c>
      <c r="B29">
        <v>11</v>
      </c>
    </row>
    <row r="30" spans="1:2" x14ac:dyDescent="0.3">
      <c r="A30" s="3">
        <v>1214</v>
      </c>
      <c r="B30">
        <v>281</v>
      </c>
    </row>
    <row r="31" spans="1:2" x14ac:dyDescent="0.3">
      <c r="A31" s="3">
        <v>1215</v>
      </c>
      <c r="B31">
        <v>421</v>
      </c>
    </row>
    <row r="32" spans="1:2" x14ac:dyDescent="0.3">
      <c r="A32" s="3">
        <v>1222</v>
      </c>
      <c r="B32">
        <v>382</v>
      </c>
    </row>
    <row r="33" spans="1:2" x14ac:dyDescent="0.3">
      <c r="A33" s="3">
        <v>1228</v>
      </c>
      <c r="B33">
        <v>299</v>
      </c>
    </row>
    <row r="34" spans="1:2" x14ac:dyDescent="0.3">
      <c r="A34" s="3">
        <v>1235</v>
      </c>
      <c r="B34">
        <v>100</v>
      </c>
    </row>
    <row r="35" spans="1:2" x14ac:dyDescent="0.3">
      <c r="A35" s="3">
        <v>1253</v>
      </c>
      <c r="B35">
        <v>280</v>
      </c>
    </row>
    <row r="36" spans="1:2" x14ac:dyDescent="0.3">
      <c r="A36" s="3">
        <v>1255</v>
      </c>
      <c r="B36">
        <v>82</v>
      </c>
    </row>
    <row r="37" spans="1:2" x14ac:dyDescent="0.3">
      <c r="A37" s="3">
        <v>1257</v>
      </c>
      <c r="B37">
        <v>245</v>
      </c>
    </row>
    <row r="38" spans="1:2" x14ac:dyDescent="0.3">
      <c r="A38" s="3">
        <v>1260</v>
      </c>
      <c r="B38">
        <v>217</v>
      </c>
    </row>
    <row r="39" spans="1:2" x14ac:dyDescent="0.3">
      <c r="A39" s="3">
        <v>1269</v>
      </c>
      <c r="B39">
        <v>29</v>
      </c>
    </row>
    <row r="40" spans="1:2" x14ac:dyDescent="0.3">
      <c r="A40" s="3">
        <v>1272</v>
      </c>
      <c r="B40">
        <v>163</v>
      </c>
    </row>
    <row r="41" spans="1:2" x14ac:dyDescent="0.3">
      <c r="A41" s="3">
        <v>1282</v>
      </c>
      <c r="B41">
        <v>432</v>
      </c>
    </row>
    <row r="42" spans="1:2" x14ac:dyDescent="0.3">
      <c r="A42" s="3">
        <v>1284</v>
      </c>
      <c r="B42">
        <v>405</v>
      </c>
    </row>
    <row r="43" spans="1:2" x14ac:dyDescent="0.3">
      <c r="A43" s="3">
        <v>1300</v>
      </c>
      <c r="B43">
        <v>303</v>
      </c>
    </row>
    <row r="44" spans="1:2" x14ac:dyDescent="0.3">
      <c r="A44" s="3">
        <v>1303</v>
      </c>
      <c r="B44">
        <v>264</v>
      </c>
    </row>
    <row r="45" spans="1:2" x14ac:dyDescent="0.3">
      <c r="A45" s="3">
        <v>1333</v>
      </c>
      <c r="B45">
        <v>300</v>
      </c>
    </row>
    <row r="46" spans="1:2" x14ac:dyDescent="0.3">
      <c r="A46" s="3">
        <v>1336</v>
      </c>
      <c r="B46">
        <v>164</v>
      </c>
    </row>
    <row r="47" spans="1:2" x14ac:dyDescent="0.3">
      <c r="A47" s="3">
        <v>1337</v>
      </c>
      <c r="B47">
        <v>103</v>
      </c>
    </row>
    <row r="48" spans="1:2" x14ac:dyDescent="0.3">
      <c r="A48" s="3">
        <v>1338</v>
      </c>
      <c r="B48">
        <v>309</v>
      </c>
    </row>
    <row r="49" spans="1:2" x14ac:dyDescent="0.3">
      <c r="A49" s="3">
        <v>1354</v>
      </c>
      <c r="B49">
        <v>36</v>
      </c>
    </row>
    <row r="50" spans="1:2" x14ac:dyDescent="0.3">
      <c r="A50" s="3">
        <v>1364</v>
      </c>
      <c r="B50">
        <v>113</v>
      </c>
    </row>
    <row r="51" spans="1:2" x14ac:dyDescent="0.3">
      <c r="A51" s="3">
        <v>1373</v>
      </c>
      <c r="B51">
        <v>301</v>
      </c>
    </row>
    <row r="52" spans="1:2" x14ac:dyDescent="0.3">
      <c r="A52" s="3">
        <v>1379</v>
      </c>
      <c r="B52">
        <v>44</v>
      </c>
    </row>
    <row r="53" spans="1:2" x14ac:dyDescent="0.3">
      <c r="A53" s="3">
        <v>1385</v>
      </c>
      <c r="B53">
        <v>292</v>
      </c>
    </row>
    <row r="54" spans="1:2" x14ac:dyDescent="0.3">
      <c r="A54" s="3">
        <v>1388</v>
      </c>
      <c r="B54">
        <v>412</v>
      </c>
    </row>
    <row r="55" spans="1:2" x14ac:dyDescent="0.3">
      <c r="A55" s="3">
        <v>1390</v>
      </c>
      <c r="B55">
        <v>326</v>
      </c>
    </row>
    <row r="56" spans="1:2" x14ac:dyDescent="0.3">
      <c r="A56" s="3">
        <v>1393</v>
      </c>
      <c r="B56">
        <v>418</v>
      </c>
    </row>
    <row r="57" spans="1:2" x14ac:dyDescent="0.3">
      <c r="A57" s="3">
        <v>1408</v>
      </c>
      <c r="B57">
        <v>233</v>
      </c>
    </row>
    <row r="58" spans="1:2" x14ac:dyDescent="0.3">
      <c r="A58" s="3">
        <v>1413</v>
      </c>
      <c r="B58">
        <v>408</v>
      </c>
    </row>
    <row r="59" spans="1:2" x14ac:dyDescent="0.3">
      <c r="A59" s="3">
        <v>1419</v>
      </c>
      <c r="B59">
        <v>406</v>
      </c>
    </row>
    <row r="60" spans="1:2" x14ac:dyDescent="0.3">
      <c r="A60" s="3">
        <v>1420</v>
      </c>
      <c r="B60">
        <v>346</v>
      </c>
    </row>
    <row r="61" spans="1:2" x14ac:dyDescent="0.3">
      <c r="A61" s="3">
        <v>1425</v>
      </c>
      <c r="B61">
        <v>50</v>
      </c>
    </row>
    <row r="62" spans="1:2" x14ac:dyDescent="0.3">
      <c r="A62" s="3">
        <v>1433</v>
      </c>
      <c r="B62">
        <v>160</v>
      </c>
    </row>
    <row r="63" spans="1:2" x14ac:dyDescent="0.3">
      <c r="A63" s="3">
        <v>1443</v>
      </c>
      <c r="B63">
        <v>91</v>
      </c>
    </row>
    <row r="64" spans="1:2" x14ac:dyDescent="0.3">
      <c r="A64" s="3">
        <v>1481</v>
      </c>
      <c r="B64">
        <v>180</v>
      </c>
    </row>
    <row r="65" spans="1:2" x14ac:dyDescent="0.3">
      <c r="A65" s="3">
        <v>1495</v>
      </c>
      <c r="B65">
        <v>254</v>
      </c>
    </row>
    <row r="66" spans="1:2" x14ac:dyDescent="0.3">
      <c r="A66" s="3">
        <v>1528</v>
      </c>
      <c r="B66">
        <v>25</v>
      </c>
    </row>
    <row r="67" spans="1:2" x14ac:dyDescent="0.3">
      <c r="A67" s="3">
        <v>1534</v>
      </c>
      <c r="B67">
        <v>116</v>
      </c>
    </row>
    <row r="68" spans="1:2" x14ac:dyDescent="0.3">
      <c r="A68" s="3">
        <v>1539</v>
      </c>
      <c r="B68">
        <v>348</v>
      </c>
    </row>
    <row r="69" spans="1:2" x14ac:dyDescent="0.3">
      <c r="A69" s="3">
        <v>1570</v>
      </c>
      <c r="B69">
        <v>97</v>
      </c>
    </row>
    <row r="70" spans="1:2" x14ac:dyDescent="0.3">
      <c r="A70" s="3">
        <v>1575</v>
      </c>
      <c r="B70">
        <v>71</v>
      </c>
    </row>
    <row r="71" spans="1:2" x14ac:dyDescent="0.3">
      <c r="A71" s="3">
        <v>1576</v>
      </c>
      <c r="B71">
        <v>385</v>
      </c>
    </row>
    <row r="72" spans="1:2" x14ac:dyDescent="0.3">
      <c r="A72" s="3">
        <v>1609</v>
      </c>
      <c r="B72">
        <v>87</v>
      </c>
    </row>
    <row r="73" spans="1:2" x14ac:dyDescent="0.3">
      <c r="A73" s="3">
        <v>1612</v>
      </c>
      <c r="B73">
        <v>197</v>
      </c>
    </row>
    <row r="74" spans="1:2" x14ac:dyDescent="0.3">
      <c r="A74" s="3">
        <v>1635</v>
      </c>
      <c r="B74">
        <v>321</v>
      </c>
    </row>
    <row r="75" spans="1:2" x14ac:dyDescent="0.3">
      <c r="A75" s="3">
        <v>1636</v>
      </c>
      <c r="B75">
        <v>102</v>
      </c>
    </row>
    <row r="76" spans="1:2" x14ac:dyDescent="0.3">
      <c r="A76" s="3">
        <v>1637</v>
      </c>
      <c r="B76">
        <v>74</v>
      </c>
    </row>
    <row r="77" spans="1:2" x14ac:dyDescent="0.3">
      <c r="A77" s="3">
        <v>1650</v>
      </c>
      <c r="B77">
        <v>319</v>
      </c>
    </row>
    <row r="78" spans="1:2" x14ac:dyDescent="0.3">
      <c r="A78" s="3">
        <v>1661</v>
      </c>
      <c r="B78">
        <v>139</v>
      </c>
    </row>
    <row r="79" spans="1:2" x14ac:dyDescent="0.3">
      <c r="A79" s="3">
        <v>1665</v>
      </c>
      <c r="B79">
        <v>43</v>
      </c>
    </row>
    <row r="80" spans="1:2" x14ac:dyDescent="0.3">
      <c r="A80" s="3">
        <v>1672</v>
      </c>
      <c r="B80">
        <v>200</v>
      </c>
    </row>
    <row r="81" spans="1:2" x14ac:dyDescent="0.3">
      <c r="A81" s="3">
        <v>1674</v>
      </c>
      <c r="B81">
        <v>328</v>
      </c>
    </row>
    <row r="82" spans="1:2" x14ac:dyDescent="0.3">
      <c r="A82" s="3">
        <v>1687</v>
      </c>
      <c r="B82">
        <v>44</v>
      </c>
    </row>
    <row r="83" spans="1:2" x14ac:dyDescent="0.3">
      <c r="A83" s="3">
        <v>1691</v>
      </c>
      <c r="B83">
        <v>309</v>
      </c>
    </row>
    <row r="84" spans="1:2" x14ac:dyDescent="0.3">
      <c r="A84" s="3">
        <v>1697</v>
      </c>
      <c r="B84">
        <v>472</v>
      </c>
    </row>
    <row r="85" spans="1:2" x14ac:dyDescent="0.3">
      <c r="A85" s="3">
        <v>1699</v>
      </c>
      <c r="B85">
        <v>18</v>
      </c>
    </row>
    <row r="86" spans="1:2" x14ac:dyDescent="0.3">
      <c r="A86" s="3">
        <v>1714</v>
      </c>
      <c r="B86">
        <v>147</v>
      </c>
    </row>
    <row r="87" spans="1:2" x14ac:dyDescent="0.3">
      <c r="A87" s="3">
        <v>1715</v>
      </c>
      <c r="B87">
        <v>87</v>
      </c>
    </row>
    <row r="88" spans="1:2" x14ac:dyDescent="0.3">
      <c r="A88" s="3">
        <v>1754</v>
      </c>
      <c r="B88">
        <v>309</v>
      </c>
    </row>
    <row r="89" spans="1:2" x14ac:dyDescent="0.3">
      <c r="A89" s="3">
        <v>1765</v>
      </c>
      <c r="B89">
        <v>28</v>
      </c>
    </row>
    <row r="90" spans="1:2" x14ac:dyDescent="0.3">
      <c r="A90" s="3">
        <v>1776</v>
      </c>
      <c r="B90">
        <v>15</v>
      </c>
    </row>
    <row r="91" spans="1:2" x14ac:dyDescent="0.3">
      <c r="A91" s="3">
        <v>1782</v>
      </c>
      <c r="B91">
        <v>139</v>
      </c>
    </row>
    <row r="92" spans="1:2" x14ac:dyDescent="0.3">
      <c r="A92" s="3">
        <v>1784</v>
      </c>
      <c r="B92">
        <v>100</v>
      </c>
    </row>
    <row r="93" spans="1:2" x14ac:dyDescent="0.3">
      <c r="A93" s="3">
        <v>1790</v>
      </c>
      <c r="B93">
        <v>362</v>
      </c>
    </row>
    <row r="94" spans="1:2" x14ac:dyDescent="0.3">
      <c r="A94" s="3">
        <v>1798</v>
      </c>
      <c r="B94">
        <v>87</v>
      </c>
    </row>
    <row r="95" spans="1:2" x14ac:dyDescent="0.3">
      <c r="A95" s="3">
        <v>1801</v>
      </c>
      <c r="B95">
        <v>419</v>
      </c>
    </row>
    <row r="96" spans="1:2" x14ac:dyDescent="0.3">
      <c r="A96" s="3">
        <v>1805</v>
      </c>
      <c r="B96">
        <v>349</v>
      </c>
    </row>
    <row r="97" spans="1:2" x14ac:dyDescent="0.3">
      <c r="A97" s="3">
        <v>1813</v>
      </c>
      <c r="B97">
        <v>145</v>
      </c>
    </row>
    <row r="98" spans="1:2" x14ac:dyDescent="0.3">
      <c r="A98" s="3">
        <v>1831</v>
      </c>
      <c r="B98">
        <v>53</v>
      </c>
    </row>
    <row r="99" spans="1:2" x14ac:dyDescent="0.3">
      <c r="A99" s="3">
        <v>1846</v>
      </c>
      <c r="B99">
        <v>332</v>
      </c>
    </row>
    <row r="100" spans="1:2" x14ac:dyDescent="0.3">
      <c r="A100" s="3">
        <v>1851</v>
      </c>
      <c r="B100">
        <v>344</v>
      </c>
    </row>
    <row r="101" spans="1:2" x14ac:dyDescent="0.3">
      <c r="A101" s="3">
        <v>1856</v>
      </c>
      <c r="B101">
        <v>177</v>
      </c>
    </row>
    <row r="102" spans="1:2" x14ac:dyDescent="0.3">
      <c r="A102" s="3">
        <v>1857</v>
      </c>
      <c r="B102">
        <v>376</v>
      </c>
    </row>
    <row r="103" spans="1:2" x14ac:dyDescent="0.3">
      <c r="A103" s="3">
        <v>1897</v>
      </c>
      <c r="B103">
        <v>97</v>
      </c>
    </row>
    <row r="104" spans="1:2" x14ac:dyDescent="0.3">
      <c r="A104" s="3">
        <v>1912</v>
      </c>
      <c r="B104">
        <v>348</v>
      </c>
    </row>
    <row r="105" spans="1:2" x14ac:dyDescent="0.3">
      <c r="A105" s="3">
        <v>1922</v>
      </c>
      <c r="B105">
        <v>35</v>
      </c>
    </row>
    <row r="106" spans="1:2" x14ac:dyDescent="0.3">
      <c r="A106" s="3">
        <v>1932</v>
      </c>
      <c r="B106">
        <v>315</v>
      </c>
    </row>
    <row r="107" spans="1:2" x14ac:dyDescent="0.3">
      <c r="A107" s="3">
        <v>1947</v>
      </c>
      <c r="B107">
        <v>469</v>
      </c>
    </row>
    <row r="108" spans="1:2" x14ac:dyDescent="0.3">
      <c r="A108" s="3">
        <v>1953</v>
      </c>
      <c r="B108">
        <v>39</v>
      </c>
    </row>
    <row r="109" spans="1:2" x14ac:dyDescent="0.3">
      <c r="A109" s="3">
        <v>1970</v>
      </c>
      <c r="B109">
        <v>119</v>
      </c>
    </row>
    <row r="110" spans="1:2" x14ac:dyDescent="0.3">
      <c r="A110" s="3">
        <v>1976</v>
      </c>
      <c r="B110">
        <v>88</v>
      </c>
    </row>
    <row r="111" spans="1:2" x14ac:dyDescent="0.3">
      <c r="A111" s="3">
        <v>2011</v>
      </c>
      <c r="B111">
        <v>73</v>
      </c>
    </row>
    <row r="112" spans="1:2" x14ac:dyDescent="0.3">
      <c r="A112" s="3">
        <v>2039</v>
      </c>
      <c r="B112">
        <v>13</v>
      </c>
    </row>
    <row r="113" spans="1:2" x14ac:dyDescent="0.3">
      <c r="A113" s="3">
        <v>2040</v>
      </c>
      <c r="B113">
        <v>221</v>
      </c>
    </row>
    <row r="114" spans="1:2" x14ac:dyDescent="0.3">
      <c r="A114" s="3">
        <v>2057</v>
      </c>
      <c r="B114">
        <v>185</v>
      </c>
    </row>
    <row r="115" spans="1:2" x14ac:dyDescent="0.3">
      <c r="A115" s="3">
        <v>2062</v>
      </c>
      <c r="B115">
        <v>436</v>
      </c>
    </row>
    <row r="116" spans="1:2" x14ac:dyDescent="0.3">
      <c r="A116" s="3">
        <v>2075</v>
      </c>
      <c r="B116">
        <v>305</v>
      </c>
    </row>
    <row r="117" spans="1:2" x14ac:dyDescent="0.3">
      <c r="A117" s="3">
        <v>2079</v>
      </c>
      <c r="B117">
        <v>188</v>
      </c>
    </row>
    <row r="118" spans="1:2" x14ac:dyDescent="0.3">
      <c r="A118" s="3">
        <v>2086</v>
      </c>
      <c r="B118">
        <v>426</v>
      </c>
    </row>
    <row r="119" spans="1:2" x14ac:dyDescent="0.3">
      <c r="A119" s="3">
        <v>2095</v>
      </c>
      <c r="B119">
        <v>279</v>
      </c>
    </row>
    <row r="120" spans="1:2" x14ac:dyDescent="0.3">
      <c r="A120" s="3">
        <v>2099</v>
      </c>
      <c r="B120">
        <v>32</v>
      </c>
    </row>
    <row r="121" spans="1:2" x14ac:dyDescent="0.3">
      <c r="A121" s="3">
        <v>2146</v>
      </c>
      <c r="B121">
        <v>388</v>
      </c>
    </row>
    <row r="122" spans="1:2" x14ac:dyDescent="0.3">
      <c r="A122" s="3">
        <v>2147</v>
      </c>
      <c r="B122">
        <v>132</v>
      </c>
    </row>
    <row r="123" spans="1:2" x14ac:dyDescent="0.3">
      <c r="A123" s="3">
        <v>2150</v>
      </c>
      <c r="B123">
        <v>259</v>
      </c>
    </row>
    <row r="124" spans="1:2" x14ac:dyDescent="0.3">
      <c r="A124" s="3">
        <v>2154</v>
      </c>
      <c r="B124">
        <v>454</v>
      </c>
    </row>
    <row r="125" spans="1:2" x14ac:dyDescent="0.3">
      <c r="A125" s="3">
        <v>2165</v>
      </c>
      <c r="B125">
        <v>157</v>
      </c>
    </row>
    <row r="126" spans="1:2" x14ac:dyDescent="0.3">
      <c r="A126" s="3">
        <v>2170</v>
      </c>
      <c r="B126">
        <v>335</v>
      </c>
    </row>
    <row r="127" spans="1:2" x14ac:dyDescent="0.3">
      <c r="A127" s="3">
        <v>2180</v>
      </c>
      <c r="B127">
        <v>17</v>
      </c>
    </row>
    <row r="128" spans="1:2" x14ac:dyDescent="0.3">
      <c r="A128" s="3">
        <v>2186</v>
      </c>
      <c r="B128">
        <v>44</v>
      </c>
    </row>
    <row r="129" spans="1:2" x14ac:dyDescent="0.3">
      <c r="A129" s="3">
        <v>2190</v>
      </c>
      <c r="B129">
        <v>263</v>
      </c>
    </row>
    <row r="130" spans="1:2" x14ac:dyDescent="0.3">
      <c r="A130" s="3">
        <v>2214</v>
      </c>
      <c r="B130">
        <v>375</v>
      </c>
    </row>
    <row r="131" spans="1:2" x14ac:dyDescent="0.3">
      <c r="A131" s="3">
        <v>2220</v>
      </c>
      <c r="B131">
        <v>205</v>
      </c>
    </row>
    <row r="132" spans="1:2" x14ac:dyDescent="0.3">
      <c r="A132" s="3">
        <v>2237</v>
      </c>
      <c r="B132">
        <v>435</v>
      </c>
    </row>
    <row r="133" spans="1:2" x14ac:dyDescent="0.3">
      <c r="A133" s="3">
        <v>2243</v>
      </c>
      <c r="B133">
        <v>490</v>
      </c>
    </row>
    <row r="134" spans="1:2" x14ac:dyDescent="0.3">
      <c r="A134" s="3">
        <v>2291</v>
      </c>
      <c r="B134">
        <v>57</v>
      </c>
    </row>
    <row r="135" spans="1:2" x14ac:dyDescent="0.3">
      <c r="A135" s="3">
        <v>2306</v>
      </c>
      <c r="B135">
        <v>480</v>
      </c>
    </row>
    <row r="136" spans="1:2" x14ac:dyDescent="0.3">
      <c r="A136" s="3">
        <v>2319</v>
      </c>
      <c r="B136">
        <v>295</v>
      </c>
    </row>
    <row r="137" spans="1:2" x14ac:dyDescent="0.3">
      <c r="A137" s="3">
        <v>2321</v>
      </c>
      <c r="B137">
        <v>358</v>
      </c>
    </row>
    <row r="138" spans="1:2" x14ac:dyDescent="0.3">
      <c r="A138" s="3">
        <v>2324</v>
      </c>
      <c r="B138">
        <v>175</v>
      </c>
    </row>
    <row r="139" spans="1:2" x14ac:dyDescent="0.3">
      <c r="A139" s="3">
        <v>2334</v>
      </c>
      <c r="B139">
        <v>285</v>
      </c>
    </row>
    <row r="140" spans="1:2" x14ac:dyDescent="0.3">
      <c r="A140" s="3">
        <v>2361</v>
      </c>
      <c r="B140">
        <v>171</v>
      </c>
    </row>
    <row r="141" spans="1:2" x14ac:dyDescent="0.3">
      <c r="A141" s="3">
        <v>2363</v>
      </c>
      <c r="B141">
        <v>411</v>
      </c>
    </row>
    <row r="142" spans="1:2" x14ac:dyDescent="0.3">
      <c r="A142" s="3">
        <v>2381</v>
      </c>
      <c r="B142">
        <v>347</v>
      </c>
    </row>
    <row r="143" spans="1:2" x14ac:dyDescent="0.3">
      <c r="A143" s="3">
        <v>2382</v>
      </c>
      <c r="B143">
        <v>170</v>
      </c>
    </row>
    <row r="144" spans="1:2" x14ac:dyDescent="0.3">
      <c r="A144" s="3">
        <v>2396</v>
      </c>
      <c r="B144">
        <v>283</v>
      </c>
    </row>
    <row r="145" spans="1:2" x14ac:dyDescent="0.3">
      <c r="A145" s="3">
        <v>2400</v>
      </c>
      <c r="B145">
        <v>110</v>
      </c>
    </row>
    <row r="146" spans="1:2" x14ac:dyDescent="0.3">
      <c r="A146" s="3">
        <v>2401</v>
      </c>
      <c r="B146">
        <v>322</v>
      </c>
    </row>
    <row r="147" spans="1:2" x14ac:dyDescent="0.3">
      <c r="A147" s="3">
        <v>2410</v>
      </c>
      <c r="B147">
        <v>381</v>
      </c>
    </row>
    <row r="148" spans="1:2" x14ac:dyDescent="0.3">
      <c r="A148" s="3">
        <v>2418</v>
      </c>
      <c r="B148">
        <v>227</v>
      </c>
    </row>
    <row r="149" spans="1:2" x14ac:dyDescent="0.3">
      <c r="A149" s="3">
        <v>2428</v>
      </c>
      <c r="B149">
        <v>180</v>
      </c>
    </row>
    <row r="150" spans="1:2" x14ac:dyDescent="0.3">
      <c r="A150" s="3">
        <v>2441</v>
      </c>
      <c r="B150">
        <v>71</v>
      </c>
    </row>
    <row r="151" spans="1:2" x14ac:dyDescent="0.3">
      <c r="A151" s="3">
        <v>2457</v>
      </c>
      <c r="B151">
        <v>192</v>
      </c>
    </row>
    <row r="152" spans="1:2" x14ac:dyDescent="0.3">
      <c r="A152" s="3">
        <v>2466</v>
      </c>
      <c r="B152">
        <v>344</v>
      </c>
    </row>
    <row r="153" spans="1:2" x14ac:dyDescent="0.3">
      <c r="A153" s="3">
        <v>2472</v>
      </c>
      <c r="B153">
        <v>61</v>
      </c>
    </row>
    <row r="154" spans="1:2" x14ac:dyDescent="0.3">
      <c r="A154" s="3">
        <v>2477</v>
      </c>
      <c r="B154">
        <v>419</v>
      </c>
    </row>
    <row r="155" spans="1:2" x14ac:dyDescent="0.3">
      <c r="A155" s="3">
        <v>2480</v>
      </c>
      <c r="B155">
        <v>192</v>
      </c>
    </row>
    <row r="156" spans="1:2" x14ac:dyDescent="0.3">
      <c r="A156" s="3">
        <v>2481</v>
      </c>
      <c r="B156">
        <v>487</v>
      </c>
    </row>
    <row r="157" spans="1:2" x14ac:dyDescent="0.3">
      <c r="A157" s="3">
        <v>2482</v>
      </c>
      <c r="B157">
        <v>178</v>
      </c>
    </row>
    <row r="158" spans="1:2" x14ac:dyDescent="0.3">
      <c r="A158" s="3">
        <v>2490</v>
      </c>
      <c r="B158">
        <v>248</v>
      </c>
    </row>
    <row r="159" spans="1:2" x14ac:dyDescent="0.3">
      <c r="A159" s="3">
        <v>2497</v>
      </c>
      <c r="B159">
        <v>223</v>
      </c>
    </row>
    <row r="160" spans="1:2" x14ac:dyDescent="0.3">
      <c r="A160" s="3">
        <v>2498</v>
      </c>
      <c r="B160">
        <v>285</v>
      </c>
    </row>
    <row r="161" spans="1:2" x14ac:dyDescent="0.3">
      <c r="A161" s="3">
        <v>2504</v>
      </c>
      <c r="B161">
        <v>328</v>
      </c>
    </row>
    <row r="162" spans="1:2" x14ac:dyDescent="0.3">
      <c r="A162" s="3">
        <v>2517</v>
      </c>
      <c r="B162">
        <v>105</v>
      </c>
    </row>
    <row r="163" spans="1:2" x14ac:dyDescent="0.3">
      <c r="A163" s="3">
        <v>2518</v>
      </c>
      <c r="B163">
        <v>49</v>
      </c>
    </row>
    <row r="164" spans="1:2" x14ac:dyDescent="0.3">
      <c r="A164" s="3">
        <v>2521</v>
      </c>
      <c r="B164">
        <v>267</v>
      </c>
    </row>
    <row r="165" spans="1:2" x14ac:dyDescent="0.3">
      <c r="A165" s="3">
        <v>2533</v>
      </c>
      <c r="B165">
        <v>338</v>
      </c>
    </row>
    <row r="166" spans="1:2" x14ac:dyDescent="0.3">
      <c r="A166" s="3">
        <v>2536</v>
      </c>
      <c r="B166">
        <v>212</v>
      </c>
    </row>
    <row r="167" spans="1:2" x14ac:dyDescent="0.3">
      <c r="A167" s="3">
        <v>2546</v>
      </c>
      <c r="B167">
        <v>425</v>
      </c>
    </row>
    <row r="168" spans="1:2" x14ac:dyDescent="0.3">
      <c r="A168" s="3">
        <v>2549</v>
      </c>
      <c r="B168">
        <v>299</v>
      </c>
    </row>
    <row r="169" spans="1:2" x14ac:dyDescent="0.3">
      <c r="A169" s="3">
        <v>2565</v>
      </c>
      <c r="B169">
        <v>231</v>
      </c>
    </row>
    <row r="170" spans="1:2" x14ac:dyDescent="0.3">
      <c r="A170" s="3">
        <v>2581</v>
      </c>
      <c r="B170">
        <v>495</v>
      </c>
    </row>
    <row r="171" spans="1:2" x14ac:dyDescent="0.3">
      <c r="A171" s="3">
        <v>2593</v>
      </c>
      <c r="B171">
        <v>311</v>
      </c>
    </row>
    <row r="172" spans="1:2" x14ac:dyDescent="0.3">
      <c r="A172" s="3">
        <v>2603</v>
      </c>
      <c r="B172">
        <v>416</v>
      </c>
    </row>
    <row r="173" spans="1:2" x14ac:dyDescent="0.3">
      <c r="A173" s="3">
        <v>2613</v>
      </c>
      <c r="B173">
        <v>129</v>
      </c>
    </row>
    <row r="174" spans="1:2" x14ac:dyDescent="0.3">
      <c r="A174" s="3">
        <v>2639</v>
      </c>
      <c r="B174">
        <v>163</v>
      </c>
    </row>
    <row r="175" spans="1:2" x14ac:dyDescent="0.3">
      <c r="A175" s="3">
        <v>2647</v>
      </c>
      <c r="B175">
        <v>393</v>
      </c>
    </row>
    <row r="176" spans="1:2" x14ac:dyDescent="0.3">
      <c r="A176" s="3">
        <v>2660</v>
      </c>
      <c r="B176">
        <v>351</v>
      </c>
    </row>
    <row r="177" spans="1:2" x14ac:dyDescent="0.3">
      <c r="A177" s="3">
        <v>2664</v>
      </c>
      <c r="B177">
        <v>123</v>
      </c>
    </row>
    <row r="178" spans="1:2" x14ac:dyDescent="0.3">
      <c r="A178" s="3">
        <v>2675</v>
      </c>
      <c r="B178">
        <v>28</v>
      </c>
    </row>
    <row r="179" spans="1:2" x14ac:dyDescent="0.3">
      <c r="A179" s="3">
        <v>2690</v>
      </c>
      <c r="B179">
        <v>466</v>
      </c>
    </row>
    <row r="180" spans="1:2" x14ac:dyDescent="0.3">
      <c r="A180" s="3">
        <v>2697</v>
      </c>
      <c r="B180">
        <v>423</v>
      </c>
    </row>
    <row r="181" spans="1:2" x14ac:dyDescent="0.3">
      <c r="A181" s="3">
        <v>2701</v>
      </c>
      <c r="B181">
        <v>13</v>
      </c>
    </row>
    <row r="182" spans="1:2" x14ac:dyDescent="0.3">
      <c r="A182" s="3">
        <v>2714</v>
      </c>
      <c r="B182">
        <v>480</v>
      </c>
    </row>
    <row r="183" spans="1:2" x14ac:dyDescent="0.3">
      <c r="A183" s="3">
        <v>2723</v>
      </c>
      <c r="B183">
        <v>416</v>
      </c>
    </row>
    <row r="184" spans="1:2" x14ac:dyDescent="0.3">
      <c r="A184" s="3">
        <v>2727</v>
      </c>
      <c r="B184">
        <v>263</v>
      </c>
    </row>
    <row r="185" spans="1:2" x14ac:dyDescent="0.3">
      <c r="A185" s="3">
        <v>2731</v>
      </c>
      <c r="B185">
        <v>267</v>
      </c>
    </row>
    <row r="186" spans="1:2" x14ac:dyDescent="0.3">
      <c r="A186" s="3">
        <v>2734</v>
      </c>
      <c r="B186">
        <v>130</v>
      </c>
    </row>
    <row r="187" spans="1:2" x14ac:dyDescent="0.3">
      <c r="A187" s="3">
        <v>2739</v>
      </c>
      <c r="B187">
        <v>285</v>
      </c>
    </row>
    <row r="188" spans="1:2" x14ac:dyDescent="0.3">
      <c r="A188" s="3">
        <v>2766</v>
      </c>
      <c r="B188">
        <v>187</v>
      </c>
    </row>
    <row r="189" spans="1:2" x14ac:dyDescent="0.3">
      <c r="A189" s="3">
        <v>2784</v>
      </c>
      <c r="B189">
        <v>484</v>
      </c>
    </row>
    <row r="190" spans="1:2" x14ac:dyDescent="0.3">
      <c r="A190" s="3">
        <v>2788</v>
      </c>
      <c r="B190">
        <v>404</v>
      </c>
    </row>
    <row r="191" spans="1:2" x14ac:dyDescent="0.3">
      <c r="A191" s="3">
        <v>2808</v>
      </c>
      <c r="B191">
        <v>91</v>
      </c>
    </row>
    <row r="192" spans="1:2" x14ac:dyDescent="0.3">
      <c r="A192" s="3">
        <v>2820</v>
      </c>
      <c r="B192">
        <v>202</v>
      </c>
    </row>
    <row r="193" spans="1:2" x14ac:dyDescent="0.3">
      <c r="A193" s="3">
        <v>2829</v>
      </c>
      <c r="B193">
        <v>23</v>
      </c>
    </row>
    <row r="194" spans="1:2" x14ac:dyDescent="0.3">
      <c r="A194" s="3">
        <v>2830</v>
      </c>
      <c r="B194">
        <v>304</v>
      </c>
    </row>
    <row r="195" spans="1:2" x14ac:dyDescent="0.3">
      <c r="A195" s="3">
        <v>2836</v>
      </c>
      <c r="B195">
        <v>359</v>
      </c>
    </row>
    <row r="196" spans="1:2" x14ac:dyDescent="0.3">
      <c r="A196" s="3">
        <v>2847</v>
      </c>
      <c r="B196">
        <v>222</v>
      </c>
    </row>
    <row r="197" spans="1:2" x14ac:dyDescent="0.3">
      <c r="A197" s="3">
        <v>2851</v>
      </c>
      <c r="B197">
        <v>415</v>
      </c>
    </row>
    <row r="198" spans="1:2" x14ac:dyDescent="0.3">
      <c r="A198" s="3">
        <v>2854</v>
      </c>
      <c r="B198">
        <v>386</v>
      </c>
    </row>
    <row r="199" spans="1:2" x14ac:dyDescent="0.3">
      <c r="A199" s="3">
        <v>2884</v>
      </c>
      <c r="B199">
        <v>250</v>
      </c>
    </row>
    <row r="200" spans="1:2" x14ac:dyDescent="0.3">
      <c r="A200" s="3">
        <v>2886</v>
      </c>
      <c r="B200">
        <v>62</v>
      </c>
    </row>
    <row r="201" spans="1:2" x14ac:dyDescent="0.3">
      <c r="A201" s="3">
        <v>2904</v>
      </c>
      <c r="B201">
        <v>280</v>
      </c>
    </row>
    <row r="202" spans="1:2" x14ac:dyDescent="0.3">
      <c r="A202" s="3">
        <v>2908</v>
      </c>
      <c r="B202">
        <v>88</v>
      </c>
    </row>
    <row r="203" spans="1:2" x14ac:dyDescent="0.3">
      <c r="A203" s="3">
        <v>2914</v>
      </c>
      <c r="B203">
        <v>316</v>
      </c>
    </row>
    <row r="204" spans="1:2" x14ac:dyDescent="0.3">
      <c r="A204" s="3">
        <v>2942</v>
      </c>
      <c r="B204">
        <v>167</v>
      </c>
    </row>
    <row r="205" spans="1:2" x14ac:dyDescent="0.3">
      <c r="A205" s="3">
        <v>2960</v>
      </c>
      <c r="B205">
        <v>416</v>
      </c>
    </row>
    <row r="206" spans="1:2" x14ac:dyDescent="0.3">
      <c r="A206" s="3">
        <v>2981</v>
      </c>
      <c r="B206">
        <v>482</v>
      </c>
    </row>
    <row r="207" spans="1:2" x14ac:dyDescent="0.3">
      <c r="A207" s="3">
        <v>2995</v>
      </c>
      <c r="B207">
        <v>475</v>
      </c>
    </row>
    <row r="208" spans="1:2" x14ac:dyDescent="0.3">
      <c r="A208" s="3">
        <v>3004</v>
      </c>
      <c r="B208">
        <v>184</v>
      </c>
    </row>
    <row r="209" spans="1:2" x14ac:dyDescent="0.3">
      <c r="A209" s="3">
        <v>3009</v>
      </c>
      <c r="B209">
        <v>250</v>
      </c>
    </row>
    <row r="210" spans="1:2" x14ac:dyDescent="0.3">
      <c r="A210" s="3">
        <v>3010</v>
      </c>
      <c r="B210">
        <v>318</v>
      </c>
    </row>
    <row r="211" spans="1:2" x14ac:dyDescent="0.3">
      <c r="A211" s="3">
        <v>3035</v>
      </c>
      <c r="B211">
        <v>106</v>
      </c>
    </row>
    <row r="212" spans="1:2" x14ac:dyDescent="0.3">
      <c r="A212" s="3">
        <v>3078</v>
      </c>
      <c r="B212">
        <v>246</v>
      </c>
    </row>
    <row r="213" spans="1:2" x14ac:dyDescent="0.3">
      <c r="A213" s="3">
        <v>3083</v>
      </c>
      <c r="B213">
        <v>413</v>
      </c>
    </row>
    <row r="214" spans="1:2" x14ac:dyDescent="0.3">
      <c r="A214" s="3">
        <v>3102</v>
      </c>
      <c r="B214">
        <v>287</v>
      </c>
    </row>
    <row r="215" spans="1:2" x14ac:dyDescent="0.3">
      <c r="A215" s="3">
        <v>3119</v>
      </c>
      <c r="B215">
        <v>247</v>
      </c>
    </row>
    <row r="216" spans="1:2" x14ac:dyDescent="0.3">
      <c r="A216" s="3">
        <v>3131</v>
      </c>
      <c r="B216">
        <v>399</v>
      </c>
    </row>
    <row r="217" spans="1:2" x14ac:dyDescent="0.3">
      <c r="A217" s="3">
        <v>3135</v>
      </c>
      <c r="B217">
        <v>368</v>
      </c>
    </row>
    <row r="218" spans="1:2" x14ac:dyDescent="0.3">
      <c r="A218" s="3">
        <v>3162</v>
      </c>
      <c r="B218">
        <v>396</v>
      </c>
    </row>
    <row r="219" spans="1:2" x14ac:dyDescent="0.3">
      <c r="A219" s="3">
        <v>3163</v>
      </c>
      <c r="B219">
        <v>445</v>
      </c>
    </row>
    <row r="220" spans="1:2" x14ac:dyDescent="0.3">
      <c r="A220" s="3">
        <v>3164</v>
      </c>
      <c r="B220">
        <v>371</v>
      </c>
    </row>
    <row r="221" spans="1:2" x14ac:dyDescent="0.3">
      <c r="A221" s="3">
        <v>3168</v>
      </c>
      <c r="B221">
        <v>348</v>
      </c>
    </row>
    <row r="222" spans="1:2" x14ac:dyDescent="0.3">
      <c r="A222" s="3">
        <v>3173</v>
      </c>
      <c r="B222">
        <v>53</v>
      </c>
    </row>
    <row r="223" spans="1:2" x14ac:dyDescent="0.3">
      <c r="A223" s="3">
        <v>3178</v>
      </c>
      <c r="B223">
        <v>359</v>
      </c>
    </row>
    <row r="224" spans="1:2" x14ac:dyDescent="0.3">
      <c r="A224" s="3">
        <v>3195</v>
      </c>
      <c r="B224">
        <v>331</v>
      </c>
    </row>
    <row r="225" spans="1:2" x14ac:dyDescent="0.3">
      <c r="A225" s="3">
        <v>3202</v>
      </c>
      <c r="B225">
        <v>134</v>
      </c>
    </row>
    <row r="226" spans="1:2" x14ac:dyDescent="0.3">
      <c r="A226" s="3">
        <v>3209</v>
      </c>
      <c r="B226">
        <v>168</v>
      </c>
    </row>
    <row r="227" spans="1:2" x14ac:dyDescent="0.3">
      <c r="A227" s="3">
        <v>3214</v>
      </c>
      <c r="B227">
        <v>409</v>
      </c>
    </row>
    <row r="228" spans="1:2" x14ac:dyDescent="0.3">
      <c r="A228" s="3">
        <v>3217</v>
      </c>
      <c r="B228">
        <v>297</v>
      </c>
    </row>
    <row r="229" spans="1:2" x14ac:dyDescent="0.3">
      <c r="A229" s="3">
        <v>3234</v>
      </c>
      <c r="B229">
        <v>298</v>
      </c>
    </row>
    <row r="230" spans="1:2" x14ac:dyDescent="0.3">
      <c r="A230" s="3">
        <v>3255</v>
      </c>
      <c r="B230">
        <v>294</v>
      </c>
    </row>
    <row r="231" spans="1:2" x14ac:dyDescent="0.3">
      <c r="A231" s="3">
        <v>3261</v>
      </c>
      <c r="B231">
        <v>365</v>
      </c>
    </row>
    <row r="232" spans="1:2" x14ac:dyDescent="0.3">
      <c r="A232" s="3">
        <v>3264</v>
      </c>
      <c r="B232">
        <v>456</v>
      </c>
    </row>
    <row r="233" spans="1:2" x14ac:dyDescent="0.3">
      <c r="A233" s="3">
        <v>3287</v>
      </c>
      <c r="B233">
        <v>90</v>
      </c>
    </row>
    <row r="234" spans="1:2" x14ac:dyDescent="0.3">
      <c r="A234" s="3">
        <v>3325</v>
      </c>
      <c r="B234">
        <v>102</v>
      </c>
    </row>
    <row r="235" spans="1:2" x14ac:dyDescent="0.3">
      <c r="A235" s="3">
        <v>3334</v>
      </c>
      <c r="B235">
        <v>198</v>
      </c>
    </row>
    <row r="236" spans="1:2" x14ac:dyDescent="0.3">
      <c r="A236" s="3">
        <v>3354</v>
      </c>
      <c r="B236">
        <v>342</v>
      </c>
    </row>
    <row r="237" spans="1:2" x14ac:dyDescent="0.3">
      <c r="A237" s="3">
        <v>3379</v>
      </c>
      <c r="B237">
        <v>297</v>
      </c>
    </row>
    <row r="238" spans="1:2" x14ac:dyDescent="0.3">
      <c r="A238" s="3">
        <v>3393</v>
      </c>
      <c r="B238">
        <v>383</v>
      </c>
    </row>
    <row r="239" spans="1:2" x14ac:dyDescent="0.3">
      <c r="A239" s="3">
        <v>3395</v>
      </c>
      <c r="B239">
        <v>307</v>
      </c>
    </row>
    <row r="240" spans="1:2" x14ac:dyDescent="0.3">
      <c r="A240" s="3">
        <v>3427</v>
      </c>
      <c r="B240">
        <v>29</v>
      </c>
    </row>
    <row r="241" spans="1:2" x14ac:dyDescent="0.3">
      <c r="A241" s="3">
        <v>3437</v>
      </c>
      <c r="B241">
        <v>281</v>
      </c>
    </row>
    <row r="242" spans="1:2" x14ac:dyDescent="0.3">
      <c r="A242" s="3">
        <v>3440</v>
      </c>
      <c r="B242">
        <v>16</v>
      </c>
    </row>
    <row r="243" spans="1:2" x14ac:dyDescent="0.3">
      <c r="A243" s="3">
        <v>3443</v>
      </c>
      <c r="B243">
        <v>467</v>
      </c>
    </row>
    <row r="244" spans="1:2" x14ac:dyDescent="0.3">
      <c r="A244" s="3">
        <v>3457</v>
      </c>
      <c r="B244">
        <v>139</v>
      </c>
    </row>
    <row r="245" spans="1:2" x14ac:dyDescent="0.3">
      <c r="A245" s="3">
        <v>3469</v>
      </c>
      <c r="B245">
        <v>379</v>
      </c>
    </row>
    <row r="246" spans="1:2" x14ac:dyDescent="0.3">
      <c r="A246" s="3">
        <v>3472</v>
      </c>
      <c r="B246">
        <v>43</v>
      </c>
    </row>
    <row r="247" spans="1:2" x14ac:dyDescent="0.3">
      <c r="A247" s="3">
        <v>3496</v>
      </c>
      <c r="B247">
        <v>404</v>
      </c>
    </row>
    <row r="248" spans="1:2" x14ac:dyDescent="0.3">
      <c r="A248" s="3">
        <v>3498</v>
      </c>
      <c r="B248">
        <v>29</v>
      </c>
    </row>
    <row r="249" spans="1:2" x14ac:dyDescent="0.3">
      <c r="A249" s="3">
        <v>3530</v>
      </c>
      <c r="B249">
        <v>498</v>
      </c>
    </row>
    <row r="250" spans="1:2" x14ac:dyDescent="0.3">
      <c r="A250" s="3">
        <v>3532</v>
      </c>
      <c r="B250">
        <v>277</v>
      </c>
    </row>
    <row r="251" spans="1:2" x14ac:dyDescent="0.3">
      <c r="A251" s="3">
        <v>3554</v>
      </c>
      <c r="B251">
        <v>420</v>
      </c>
    </row>
    <row r="252" spans="1:2" x14ac:dyDescent="0.3">
      <c r="A252" s="3">
        <v>3558</v>
      </c>
      <c r="B252">
        <v>417</v>
      </c>
    </row>
    <row r="253" spans="1:2" x14ac:dyDescent="0.3">
      <c r="A253" s="3">
        <v>3572</v>
      </c>
      <c r="B253">
        <v>468</v>
      </c>
    </row>
    <row r="254" spans="1:2" x14ac:dyDescent="0.3">
      <c r="A254" s="3">
        <v>3593</v>
      </c>
      <c r="B254">
        <v>447</v>
      </c>
    </row>
    <row r="255" spans="1:2" x14ac:dyDescent="0.3">
      <c r="A255" s="3">
        <v>3603</v>
      </c>
      <c r="B255">
        <v>216</v>
      </c>
    </row>
    <row r="256" spans="1:2" x14ac:dyDescent="0.3">
      <c r="A256" s="3">
        <v>3618</v>
      </c>
      <c r="B256">
        <v>160</v>
      </c>
    </row>
    <row r="257" spans="1:2" x14ac:dyDescent="0.3">
      <c r="A257" s="3">
        <v>3620</v>
      </c>
      <c r="B257">
        <v>253</v>
      </c>
    </row>
    <row r="258" spans="1:2" x14ac:dyDescent="0.3">
      <c r="A258" s="3">
        <v>3622</v>
      </c>
      <c r="B258">
        <v>444</v>
      </c>
    </row>
    <row r="259" spans="1:2" x14ac:dyDescent="0.3">
      <c r="A259" s="3">
        <v>3633</v>
      </c>
      <c r="B259">
        <v>176</v>
      </c>
    </row>
    <row r="260" spans="1:2" x14ac:dyDescent="0.3">
      <c r="A260" s="3">
        <v>3639</v>
      </c>
      <c r="B260">
        <v>85</v>
      </c>
    </row>
    <row r="261" spans="1:2" x14ac:dyDescent="0.3">
      <c r="A261" s="3">
        <v>3654</v>
      </c>
      <c r="B261">
        <v>373</v>
      </c>
    </row>
    <row r="262" spans="1:2" x14ac:dyDescent="0.3">
      <c r="A262" s="3">
        <v>3677</v>
      </c>
      <c r="B262">
        <v>233</v>
      </c>
    </row>
    <row r="263" spans="1:2" x14ac:dyDescent="0.3">
      <c r="A263" s="3">
        <v>3687</v>
      </c>
      <c r="B263">
        <v>205</v>
      </c>
    </row>
    <row r="264" spans="1:2" x14ac:dyDescent="0.3">
      <c r="A264" s="3">
        <v>3699</v>
      </c>
      <c r="B264">
        <v>439</v>
      </c>
    </row>
    <row r="265" spans="1:2" x14ac:dyDescent="0.3">
      <c r="A265" s="3">
        <v>3724</v>
      </c>
      <c r="B265">
        <v>161</v>
      </c>
    </row>
    <row r="266" spans="1:2" x14ac:dyDescent="0.3">
      <c r="A266" s="3">
        <v>3745</v>
      </c>
      <c r="B266">
        <v>81</v>
      </c>
    </row>
    <row r="267" spans="1:2" x14ac:dyDescent="0.3">
      <c r="A267" s="3">
        <v>3762</v>
      </c>
      <c r="B267">
        <v>411</v>
      </c>
    </row>
    <row r="268" spans="1:2" x14ac:dyDescent="0.3">
      <c r="A268" s="3">
        <v>3763</v>
      </c>
      <c r="B268">
        <v>181</v>
      </c>
    </row>
    <row r="269" spans="1:2" x14ac:dyDescent="0.3">
      <c r="A269" s="3">
        <v>3779</v>
      </c>
      <c r="B269">
        <v>32</v>
      </c>
    </row>
    <row r="270" spans="1:2" x14ac:dyDescent="0.3">
      <c r="A270" s="3">
        <v>3781</v>
      </c>
      <c r="B270">
        <v>249</v>
      </c>
    </row>
    <row r="271" spans="1:2" x14ac:dyDescent="0.3">
      <c r="A271" s="3">
        <v>3797</v>
      </c>
      <c r="B271">
        <v>165</v>
      </c>
    </row>
    <row r="272" spans="1:2" x14ac:dyDescent="0.3">
      <c r="A272" s="3">
        <v>3806</v>
      </c>
      <c r="B272">
        <v>471</v>
      </c>
    </row>
    <row r="273" spans="1:2" x14ac:dyDescent="0.3">
      <c r="A273" s="3">
        <v>3810</v>
      </c>
      <c r="B273">
        <v>427</v>
      </c>
    </row>
    <row r="274" spans="1:2" x14ac:dyDescent="0.3">
      <c r="A274" s="3">
        <v>3822</v>
      </c>
      <c r="B274">
        <v>180</v>
      </c>
    </row>
    <row r="275" spans="1:2" x14ac:dyDescent="0.3">
      <c r="A275" s="3">
        <v>3826</v>
      </c>
      <c r="B275">
        <v>406</v>
      </c>
    </row>
    <row r="276" spans="1:2" x14ac:dyDescent="0.3">
      <c r="A276" s="3">
        <v>3847</v>
      </c>
      <c r="B276">
        <v>62</v>
      </c>
    </row>
    <row r="277" spans="1:2" x14ac:dyDescent="0.3">
      <c r="A277" s="3">
        <v>3858</v>
      </c>
      <c r="B277">
        <v>375</v>
      </c>
    </row>
    <row r="278" spans="1:2" x14ac:dyDescent="0.3">
      <c r="A278" s="3">
        <v>3866</v>
      </c>
      <c r="B278">
        <v>328</v>
      </c>
    </row>
    <row r="279" spans="1:2" x14ac:dyDescent="0.3">
      <c r="A279" s="3">
        <v>3877</v>
      </c>
      <c r="B279">
        <v>129</v>
      </c>
    </row>
    <row r="280" spans="1:2" x14ac:dyDescent="0.3">
      <c r="A280" s="3">
        <v>3882</v>
      </c>
      <c r="B280">
        <v>246</v>
      </c>
    </row>
    <row r="281" spans="1:2" x14ac:dyDescent="0.3">
      <c r="A281" s="3">
        <v>3888</v>
      </c>
      <c r="B281">
        <v>495</v>
      </c>
    </row>
    <row r="282" spans="1:2" x14ac:dyDescent="0.3">
      <c r="A282" s="3">
        <v>3892</v>
      </c>
      <c r="B282">
        <v>442</v>
      </c>
    </row>
    <row r="283" spans="1:2" x14ac:dyDescent="0.3">
      <c r="A283" s="3">
        <v>3898</v>
      </c>
      <c r="B283">
        <v>365</v>
      </c>
    </row>
    <row r="284" spans="1:2" x14ac:dyDescent="0.3">
      <c r="A284" s="3">
        <v>3904</v>
      </c>
      <c r="B284">
        <v>365</v>
      </c>
    </row>
    <row r="285" spans="1:2" x14ac:dyDescent="0.3">
      <c r="A285" s="3">
        <v>3910</v>
      </c>
      <c r="B285">
        <v>331</v>
      </c>
    </row>
    <row r="286" spans="1:2" x14ac:dyDescent="0.3">
      <c r="A286" s="3">
        <v>3918</v>
      </c>
      <c r="B286">
        <v>26</v>
      </c>
    </row>
    <row r="287" spans="1:2" x14ac:dyDescent="0.3">
      <c r="A287" s="3">
        <v>3926</v>
      </c>
      <c r="B287">
        <v>167</v>
      </c>
    </row>
    <row r="288" spans="1:2" x14ac:dyDescent="0.3">
      <c r="A288" s="3">
        <v>3941</v>
      </c>
      <c r="B288">
        <v>163</v>
      </c>
    </row>
    <row r="289" spans="1:2" x14ac:dyDescent="0.3">
      <c r="A289" s="3">
        <v>3951</v>
      </c>
      <c r="B289">
        <v>293</v>
      </c>
    </row>
    <row r="290" spans="1:2" x14ac:dyDescent="0.3">
      <c r="A290" s="3">
        <v>3959</v>
      </c>
      <c r="B290">
        <v>50</v>
      </c>
    </row>
    <row r="291" spans="1:2" x14ac:dyDescent="0.3">
      <c r="A291" s="3">
        <v>3969</v>
      </c>
      <c r="B291">
        <v>461</v>
      </c>
    </row>
    <row r="292" spans="1:2" x14ac:dyDescent="0.3">
      <c r="A292" s="3">
        <v>3976</v>
      </c>
      <c r="B292">
        <v>391</v>
      </c>
    </row>
    <row r="293" spans="1:2" x14ac:dyDescent="0.3">
      <c r="A293" s="3">
        <v>3978</v>
      </c>
      <c r="B293">
        <v>341</v>
      </c>
    </row>
    <row r="294" spans="1:2" x14ac:dyDescent="0.3">
      <c r="A294" s="3">
        <v>3984</v>
      </c>
      <c r="B294">
        <v>146</v>
      </c>
    </row>
    <row r="295" spans="1:2" x14ac:dyDescent="0.3">
      <c r="A295" s="3">
        <v>3985</v>
      </c>
      <c r="B295">
        <v>30</v>
      </c>
    </row>
    <row r="296" spans="1:2" x14ac:dyDescent="0.3">
      <c r="A296" s="3">
        <v>3992</v>
      </c>
      <c r="B296">
        <v>417</v>
      </c>
    </row>
    <row r="297" spans="1:2" x14ac:dyDescent="0.3">
      <c r="A297" s="3">
        <v>4002</v>
      </c>
      <c r="B297">
        <v>452</v>
      </c>
    </row>
    <row r="298" spans="1:2" x14ac:dyDescent="0.3">
      <c r="A298" s="3">
        <v>4019</v>
      </c>
      <c r="B298">
        <v>349</v>
      </c>
    </row>
    <row r="299" spans="1:2" x14ac:dyDescent="0.3">
      <c r="A299" s="3">
        <v>4020</v>
      </c>
      <c r="B299">
        <v>81</v>
      </c>
    </row>
    <row r="300" spans="1:2" x14ac:dyDescent="0.3">
      <c r="A300" s="3">
        <v>4024</v>
      </c>
      <c r="B300">
        <v>286</v>
      </c>
    </row>
    <row r="301" spans="1:2" x14ac:dyDescent="0.3">
      <c r="A301" s="3">
        <v>4027</v>
      </c>
      <c r="B301">
        <v>82</v>
      </c>
    </row>
    <row r="302" spans="1:2" x14ac:dyDescent="0.3">
      <c r="A302" s="3">
        <v>4028</v>
      </c>
      <c r="B302">
        <v>76</v>
      </c>
    </row>
    <row r="303" spans="1:2" x14ac:dyDescent="0.3">
      <c r="A303" s="3">
        <v>4029</v>
      </c>
      <c r="B303">
        <v>308</v>
      </c>
    </row>
    <row r="304" spans="1:2" x14ac:dyDescent="0.3">
      <c r="A304" s="3">
        <v>4037</v>
      </c>
      <c r="B304">
        <v>103</v>
      </c>
    </row>
    <row r="305" spans="1:2" x14ac:dyDescent="0.3">
      <c r="A305" s="3">
        <v>4044</v>
      </c>
      <c r="B305">
        <v>309</v>
      </c>
    </row>
    <row r="306" spans="1:2" x14ac:dyDescent="0.3">
      <c r="A306" s="3">
        <v>4048</v>
      </c>
      <c r="B306">
        <v>242</v>
      </c>
    </row>
    <row r="307" spans="1:2" x14ac:dyDescent="0.3">
      <c r="A307" s="3">
        <v>4057</v>
      </c>
      <c r="B307">
        <v>256</v>
      </c>
    </row>
    <row r="308" spans="1:2" x14ac:dyDescent="0.3">
      <c r="A308" s="3">
        <v>4066</v>
      </c>
      <c r="B308">
        <v>76</v>
      </c>
    </row>
    <row r="309" spans="1:2" x14ac:dyDescent="0.3">
      <c r="A309" s="3">
        <v>4079</v>
      </c>
      <c r="B309">
        <v>171</v>
      </c>
    </row>
    <row r="310" spans="1:2" x14ac:dyDescent="0.3">
      <c r="A310" s="3">
        <v>4083</v>
      </c>
      <c r="B310">
        <v>32</v>
      </c>
    </row>
    <row r="311" spans="1:2" x14ac:dyDescent="0.3">
      <c r="A311" s="3">
        <v>4089</v>
      </c>
      <c r="B311">
        <v>313</v>
      </c>
    </row>
    <row r="312" spans="1:2" x14ac:dyDescent="0.3">
      <c r="A312" s="3">
        <v>4097</v>
      </c>
      <c r="B312">
        <v>369</v>
      </c>
    </row>
    <row r="313" spans="1:2" x14ac:dyDescent="0.3">
      <c r="A313" s="3">
        <v>4103</v>
      </c>
      <c r="B313">
        <v>379</v>
      </c>
    </row>
    <row r="314" spans="1:2" x14ac:dyDescent="0.3">
      <c r="A314" s="3">
        <v>4104</v>
      </c>
      <c r="B314">
        <v>182</v>
      </c>
    </row>
    <row r="315" spans="1:2" x14ac:dyDescent="0.3">
      <c r="A315" s="3">
        <v>4110</v>
      </c>
      <c r="B315">
        <v>133</v>
      </c>
    </row>
    <row r="316" spans="1:2" x14ac:dyDescent="0.3">
      <c r="A316" s="3">
        <v>4111</v>
      </c>
      <c r="B316">
        <v>301</v>
      </c>
    </row>
    <row r="317" spans="1:2" x14ac:dyDescent="0.3">
      <c r="A317" s="3">
        <v>4114</v>
      </c>
      <c r="B317">
        <v>251</v>
      </c>
    </row>
    <row r="318" spans="1:2" x14ac:dyDescent="0.3">
      <c r="A318" s="3">
        <v>4115</v>
      </c>
      <c r="B318">
        <v>158</v>
      </c>
    </row>
    <row r="319" spans="1:2" x14ac:dyDescent="0.3">
      <c r="A319" s="3">
        <v>4118</v>
      </c>
      <c r="B319">
        <v>447</v>
      </c>
    </row>
    <row r="320" spans="1:2" x14ac:dyDescent="0.3">
      <c r="A320" s="3">
        <v>4129</v>
      </c>
      <c r="B320">
        <v>383</v>
      </c>
    </row>
    <row r="321" spans="1:2" x14ac:dyDescent="0.3">
      <c r="A321" s="3">
        <v>4155</v>
      </c>
      <c r="B321">
        <v>42</v>
      </c>
    </row>
    <row r="322" spans="1:2" x14ac:dyDescent="0.3">
      <c r="A322" s="3">
        <v>4171</v>
      </c>
      <c r="B322">
        <v>291</v>
      </c>
    </row>
    <row r="323" spans="1:2" x14ac:dyDescent="0.3">
      <c r="A323" s="3">
        <v>4191</v>
      </c>
      <c r="B323">
        <v>46</v>
      </c>
    </row>
    <row r="324" spans="1:2" x14ac:dyDescent="0.3">
      <c r="A324" s="3">
        <v>4197</v>
      </c>
      <c r="B324">
        <v>183</v>
      </c>
    </row>
    <row r="325" spans="1:2" x14ac:dyDescent="0.3">
      <c r="A325" s="3">
        <v>4204</v>
      </c>
      <c r="B325">
        <v>494</v>
      </c>
    </row>
    <row r="326" spans="1:2" x14ac:dyDescent="0.3">
      <c r="A326" s="3">
        <v>4205</v>
      </c>
      <c r="B326">
        <v>302</v>
      </c>
    </row>
    <row r="327" spans="1:2" x14ac:dyDescent="0.3">
      <c r="A327" s="3">
        <v>4206</v>
      </c>
      <c r="B327">
        <v>354</v>
      </c>
    </row>
    <row r="328" spans="1:2" x14ac:dyDescent="0.3">
      <c r="A328" s="3">
        <v>4210</v>
      </c>
      <c r="B328">
        <v>85</v>
      </c>
    </row>
    <row r="329" spans="1:2" x14ac:dyDescent="0.3">
      <c r="A329" s="3">
        <v>4211</v>
      </c>
      <c r="B329">
        <v>277</v>
      </c>
    </row>
    <row r="330" spans="1:2" x14ac:dyDescent="0.3">
      <c r="A330" s="3">
        <v>4213</v>
      </c>
      <c r="B330">
        <v>141</v>
      </c>
    </row>
    <row r="331" spans="1:2" x14ac:dyDescent="0.3">
      <c r="A331" s="3">
        <v>4216</v>
      </c>
      <c r="B331">
        <v>251</v>
      </c>
    </row>
    <row r="332" spans="1:2" x14ac:dyDescent="0.3">
      <c r="A332" s="3">
        <v>4234</v>
      </c>
      <c r="B332">
        <v>40</v>
      </c>
    </row>
    <row r="333" spans="1:2" x14ac:dyDescent="0.3">
      <c r="A333" s="3">
        <v>4239</v>
      </c>
      <c r="B333">
        <v>470</v>
      </c>
    </row>
    <row r="334" spans="1:2" x14ac:dyDescent="0.3">
      <c r="A334" s="3">
        <v>4242</v>
      </c>
      <c r="B334">
        <v>168</v>
      </c>
    </row>
    <row r="335" spans="1:2" x14ac:dyDescent="0.3">
      <c r="A335" s="3">
        <v>4243</v>
      </c>
      <c r="B335">
        <v>91</v>
      </c>
    </row>
    <row r="336" spans="1:2" x14ac:dyDescent="0.3">
      <c r="A336" s="3">
        <v>4246</v>
      </c>
      <c r="B336">
        <v>91</v>
      </c>
    </row>
    <row r="337" spans="1:2" x14ac:dyDescent="0.3">
      <c r="A337" s="3">
        <v>4254</v>
      </c>
      <c r="B337">
        <v>233</v>
      </c>
    </row>
    <row r="338" spans="1:2" x14ac:dyDescent="0.3">
      <c r="A338" s="3">
        <v>4260</v>
      </c>
      <c r="B338">
        <v>427</v>
      </c>
    </row>
    <row r="339" spans="1:2" x14ac:dyDescent="0.3">
      <c r="A339" s="3">
        <v>4302</v>
      </c>
      <c r="B339">
        <v>307</v>
      </c>
    </row>
    <row r="340" spans="1:2" x14ac:dyDescent="0.3">
      <c r="A340" s="3">
        <v>4303</v>
      </c>
      <c r="B340">
        <v>231</v>
      </c>
    </row>
    <row r="341" spans="1:2" x14ac:dyDescent="0.3">
      <c r="A341" s="3">
        <v>4314</v>
      </c>
      <c r="B341">
        <v>311</v>
      </c>
    </row>
    <row r="342" spans="1:2" x14ac:dyDescent="0.3">
      <c r="A342" s="3">
        <v>4320</v>
      </c>
      <c r="B342">
        <v>223</v>
      </c>
    </row>
    <row r="343" spans="1:2" x14ac:dyDescent="0.3">
      <c r="A343" s="3">
        <v>4328</v>
      </c>
      <c r="B343">
        <v>273</v>
      </c>
    </row>
    <row r="344" spans="1:2" x14ac:dyDescent="0.3">
      <c r="A344" s="3">
        <v>4336</v>
      </c>
      <c r="B344">
        <v>253</v>
      </c>
    </row>
    <row r="345" spans="1:2" x14ac:dyDescent="0.3">
      <c r="A345" s="3">
        <v>4340</v>
      </c>
      <c r="B345">
        <v>154</v>
      </c>
    </row>
    <row r="346" spans="1:2" x14ac:dyDescent="0.3">
      <c r="A346" s="3">
        <v>4341</v>
      </c>
      <c r="B346">
        <v>347</v>
      </c>
    </row>
    <row r="347" spans="1:2" x14ac:dyDescent="0.3">
      <c r="A347" s="3">
        <v>4346</v>
      </c>
      <c r="B347">
        <v>238</v>
      </c>
    </row>
    <row r="348" spans="1:2" x14ac:dyDescent="0.3">
      <c r="A348" s="3">
        <v>4351</v>
      </c>
      <c r="B348">
        <v>166</v>
      </c>
    </row>
    <row r="349" spans="1:2" x14ac:dyDescent="0.3">
      <c r="A349" s="3">
        <v>4364</v>
      </c>
      <c r="B349">
        <v>241</v>
      </c>
    </row>
    <row r="350" spans="1:2" x14ac:dyDescent="0.3">
      <c r="A350" s="3">
        <v>4372</v>
      </c>
      <c r="B350">
        <v>329</v>
      </c>
    </row>
    <row r="351" spans="1:2" x14ac:dyDescent="0.3">
      <c r="A351" s="3">
        <v>4383</v>
      </c>
      <c r="B351">
        <v>361</v>
      </c>
    </row>
    <row r="352" spans="1:2" x14ac:dyDescent="0.3">
      <c r="A352" s="3">
        <v>4392</v>
      </c>
      <c r="B352">
        <v>486</v>
      </c>
    </row>
    <row r="353" spans="1:2" x14ac:dyDescent="0.3">
      <c r="A353" s="3">
        <v>4396</v>
      </c>
      <c r="B353">
        <v>120</v>
      </c>
    </row>
    <row r="354" spans="1:2" x14ac:dyDescent="0.3">
      <c r="A354" s="3">
        <v>4401</v>
      </c>
      <c r="B354">
        <v>164</v>
      </c>
    </row>
    <row r="355" spans="1:2" x14ac:dyDescent="0.3">
      <c r="A355" s="3">
        <v>4408</v>
      </c>
      <c r="B355">
        <v>257</v>
      </c>
    </row>
    <row r="356" spans="1:2" x14ac:dyDescent="0.3">
      <c r="A356" s="3">
        <v>4427</v>
      </c>
      <c r="B356">
        <v>474</v>
      </c>
    </row>
    <row r="357" spans="1:2" x14ac:dyDescent="0.3">
      <c r="A357" s="3">
        <v>4448</v>
      </c>
      <c r="B357">
        <v>99</v>
      </c>
    </row>
    <row r="358" spans="1:2" x14ac:dyDescent="0.3">
      <c r="A358" s="3">
        <v>4458</v>
      </c>
      <c r="B358">
        <v>23</v>
      </c>
    </row>
    <row r="359" spans="1:2" x14ac:dyDescent="0.3">
      <c r="A359" s="3">
        <v>4463</v>
      </c>
      <c r="B359">
        <v>141</v>
      </c>
    </row>
    <row r="360" spans="1:2" x14ac:dyDescent="0.3">
      <c r="A360" s="3">
        <v>4466</v>
      </c>
      <c r="B360">
        <v>25</v>
      </c>
    </row>
    <row r="361" spans="1:2" x14ac:dyDescent="0.3">
      <c r="A361" s="3">
        <v>4471</v>
      </c>
      <c r="B361">
        <v>129</v>
      </c>
    </row>
    <row r="362" spans="1:2" x14ac:dyDescent="0.3">
      <c r="A362" s="3">
        <v>4475</v>
      </c>
      <c r="B362">
        <v>221</v>
      </c>
    </row>
    <row r="363" spans="1:2" x14ac:dyDescent="0.3">
      <c r="A363" s="3">
        <v>4477</v>
      </c>
      <c r="B363">
        <v>85</v>
      </c>
    </row>
    <row r="364" spans="1:2" x14ac:dyDescent="0.3">
      <c r="A364" s="3">
        <v>4479</v>
      </c>
      <c r="B364">
        <v>241</v>
      </c>
    </row>
    <row r="365" spans="1:2" x14ac:dyDescent="0.3">
      <c r="A365" s="3">
        <v>4486</v>
      </c>
      <c r="B365">
        <v>113</v>
      </c>
    </row>
    <row r="366" spans="1:2" x14ac:dyDescent="0.3">
      <c r="A366" s="3">
        <v>4488</v>
      </c>
      <c r="B366">
        <v>304</v>
      </c>
    </row>
    <row r="367" spans="1:2" x14ac:dyDescent="0.3">
      <c r="A367" s="3">
        <v>4497</v>
      </c>
      <c r="B367">
        <v>63</v>
      </c>
    </row>
    <row r="368" spans="1:2" x14ac:dyDescent="0.3">
      <c r="A368" s="3">
        <v>4511</v>
      </c>
      <c r="B368">
        <v>348</v>
      </c>
    </row>
    <row r="369" spans="1:2" x14ac:dyDescent="0.3">
      <c r="A369" s="3">
        <v>4512</v>
      </c>
      <c r="B369">
        <v>250</v>
      </c>
    </row>
    <row r="370" spans="1:2" x14ac:dyDescent="0.3">
      <c r="A370" s="3">
        <v>4530</v>
      </c>
      <c r="B370">
        <v>331</v>
      </c>
    </row>
    <row r="371" spans="1:2" x14ac:dyDescent="0.3">
      <c r="A371" s="3">
        <v>4538</v>
      </c>
      <c r="B371">
        <v>362</v>
      </c>
    </row>
    <row r="372" spans="1:2" x14ac:dyDescent="0.3">
      <c r="A372" s="3">
        <v>4540</v>
      </c>
      <c r="B372">
        <v>335</v>
      </c>
    </row>
    <row r="373" spans="1:2" x14ac:dyDescent="0.3">
      <c r="A373" s="3">
        <v>4548</v>
      </c>
      <c r="B373">
        <v>279</v>
      </c>
    </row>
    <row r="374" spans="1:2" x14ac:dyDescent="0.3">
      <c r="A374" s="3">
        <v>4551</v>
      </c>
      <c r="B374">
        <v>174</v>
      </c>
    </row>
    <row r="375" spans="1:2" x14ac:dyDescent="0.3">
      <c r="A375" s="3">
        <v>4553</v>
      </c>
      <c r="B375">
        <v>272</v>
      </c>
    </row>
    <row r="376" spans="1:2" x14ac:dyDescent="0.3">
      <c r="A376" s="3">
        <v>4556</v>
      </c>
      <c r="B376">
        <v>341</v>
      </c>
    </row>
    <row r="377" spans="1:2" x14ac:dyDescent="0.3">
      <c r="A377" s="3">
        <v>4558</v>
      </c>
      <c r="B377">
        <v>292</v>
      </c>
    </row>
    <row r="378" spans="1:2" x14ac:dyDescent="0.3">
      <c r="A378" s="3">
        <v>4576</v>
      </c>
      <c r="B378">
        <v>480</v>
      </c>
    </row>
    <row r="379" spans="1:2" x14ac:dyDescent="0.3">
      <c r="A379" s="3">
        <v>4577</v>
      </c>
      <c r="B379">
        <v>58</v>
      </c>
    </row>
    <row r="380" spans="1:2" x14ac:dyDescent="0.3">
      <c r="A380" s="3">
        <v>4584</v>
      </c>
      <c r="B380">
        <v>446</v>
      </c>
    </row>
    <row r="381" spans="1:2" x14ac:dyDescent="0.3">
      <c r="A381" s="3">
        <v>4586</v>
      </c>
      <c r="B381">
        <v>448</v>
      </c>
    </row>
    <row r="382" spans="1:2" x14ac:dyDescent="0.3">
      <c r="A382" s="3">
        <v>4590</v>
      </c>
      <c r="B382">
        <v>366</v>
      </c>
    </row>
    <row r="383" spans="1:2" x14ac:dyDescent="0.3">
      <c r="A383" s="3">
        <v>4597</v>
      </c>
      <c r="B383">
        <v>183</v>
      </c>
    </row>
    <row r="384" spans="1:2" x14ac:dyDescent="0.3">
      <c r="A384" s="3">
        <v>4608</v>
      </c>
      <c r="B384">
        <v>338</v>
      </c>
    </row>
    <row r="385" spans="1:2" x14ac:dyDescent="0.3">
      <c r="A385" s="3">
        <v>4613</v>
      </c>
      <c r="B385">
        <v>492</v>
      </c>
    </row>
    <row r="386" spans="1:2" x14ac:dyDescent="0.3">
      <c r="A386" s="3">
        <v>4622</v>
      </c>
      <c r="B386">
        <v>47</v>
      </c>
    </row>
    <row r="387" spans="1:2" x14ac:dyDescent="0.3">
      <c r="A387" s="3">
        <v>4641</v>
      </c>
      <c r="B387">
        <v>101</v>
      </c>
    </row>
    <row r="388" spans="1:2" x14ac:dyDescent="0.3">
      <c r="A388" s="3">
        <v>4645</v>
      </c>
      <c r="B388">
        <v>178</v>
      </c>
    </row>
    <row r="389" spans="1:2" x14ac:dyDescent="0.3">
      <c r="A389" s="3">
        <v>4656</v>
      </c>
      <c r="B389">
        <v>75</v>
      </c>
    </row>
    <row r="390" spans="1:2" x14ac:dyDescent="0.3">
      <c r="A390" s="3">
        <v>4668</v>
      </c>
      <c r="B390">
        <v>396</v>
      </c>
    </row>
    <row r="391" spans="1:2" x14ac:dyDescent="0.3">
      <c r="A391" s="3">
        <v>4680</v>
      </c>
      <c r="B391">
        <v>221</v>
      </c>
    </row>
    <row r="392" spans="1:2" x14ac:dyDescent="0.3">
      <c r="A392" s="3">
        <v>4696</v>
      </c>
      <c r="B392">
        <v>48</v>
      </c>
    </row>
    <row r="393" spans="1:2" x14ac:dyDescent="0.3">
      <c r="A393" s="3">
        <v>4700</v>
      </c>
      <c r="B393">
        <v>438</v>
      </c>
    </row>
    <row r="394" spans="1:2" x14ac:dyDescent="0.3">
      <c r="A394" s="3">
        <v>4702</v>
      </c>
      <c r="B394">
        <v>106</v>
      </c>
    </row>
    <row r="395" spans="1:2" x14ac:dyDescent="0.3">
      <c r="A395" s="3">
        <v>4706</v>
      </c>
      <c r="B395">
        <v>480</v>
      </c>
    </row>
    <row r="396" spans="1:2" x14ac:dyDescent="0.3">
      <c r="A396" s="3">
        <v>4709</v>
      </c>
      <c r="B396">
        <v>474</v>
      </c>
    </row>
    <row r="397" spans="1:2" x14ac:dyDescent="0.3">
      <c r="A397" s="3">
        <v>4714</v>
      </c>
      <c r="B397">
        <v>248</v>
      </c>
    </row>
    <row r="398" spans="1:2" x14ac:dyDescent="0.3">
      <c r="A398" s="3">
        <v>4718</v>
      </c>
      <c r="B398">
        <v>21</v>
      </c>
    </row>
    <row r="399" spans="1:2" x14ac:dyDescent="0.3">
      <c r="A399" s="3">
        <v>4738</v>
      </c>
      <c r="B399">
        <v>306</v>
      </c>
    </row>
    <row r="400" spans="1:2" x14ac:dyDescent="0.3">
      <c r="A400" s="3">
        <v>4745</v>
      </c>
      <c r="B400">
        <v>273</v>
      </c>
    </row>
    <row r="401" spans="1:2" x14ac:dyDescent="0.3">
      <c r="A401" s="3">
        <v>4747</v>
      </c>
      <c r="B401">
        <v>311</v>
      </c>
    </row>
    <row r="402" spans="1:2" x14ac:dyDescent="0.3">
      <c r="A402" s="3">
        <v>4763</v>
      </c>
      <c r="B402">
        <v>256</v>
      </c>
    </row>
    <row r="403" spans="1:2" x14ac:dyDescent="0.3">
      <c r="A403" s="3">
        <v>4767</v>
      </c>
      <c r="B403">
        <v>366</v>
      </c>
    </row>
    <row r="404" spans="1:2" x14ac:dyDescent="0.3">
      <c r="A404" s="3">
        <v>4768</v>
      </c>
      <c r="B404">
        <v>449</v>
      </c>
    </row>
    <row r="405" spans="1:2" x14ac:dyDescent="0.3">
      <c r="A405" s="3">
        <v>4769</v>
      </c>
      <c r="B405">
        <v>43</v>
      </c>
    </row>
    <row r="406" spans="1:2" x14ac:dyDescent="0.3">
      <c r="A406" s="3">
        <v>4781</v>
      </c>
      <c r="B406">
        <v>361</v>
      </c>
    </row>
    <row r="407" spans="1:2" x14ac:dyDescent="0.3">
      <c r="A407" s="3">
        <v>4808</v>
      </c>
      <c r="B407">
        <v>371</v>
      </c>
    </row>
    <row r="408" spans="1:2" x14ac:dyDescent="0.3">
      <c r="A408" s="3">
        <v>4815</v>
      </c>
      <c r="B408">
        <v>52</v>
      </c>
    </row>
    <row r="409" spans="1:2" x14ac:dyDescent="0.3">
      <c r="A409" s="3">
        <v>4829</v>
      </c>
      <c r="B409">
        <v>386</v>
      </c>
    </row>
    <row r="410" spans="1:2" x14ac:dyDescent="0.3">
      <c r="A410" s="3">
        <v>4833</v>
      </c>
      <c r="B410">
        <v>268</v>
      </c>
    </row>
    <row r="411" spans="1:2" x14ac:dyDescent="0.3">
      <c r="A411" s="3">
        <v>4847</v>
      </c>
      <c r="B411">
        <v>315</v>
      </c>
    </row>
    <row r="412" spans="1:2" x14ac:dyDescent="0.3">
      <c r="A412" s="3">
        <v>4851</v>
      </c>
      <c r="B412">
        <v>399</v>
      </c>
    </row>
    <row r="413" spans="1:2" x14ac:dyDescent="0.3">
      <c r="A413" s="3">
        <v>4865</v>
      </c>
      <c r="B413">
        <v>439</v>
      </c>
    </row>
    <row r="414" spans="1:2" x14ac:dyDescent="0.3">
      <c r="A414" s="3">
        <v>4875</v>
      </c>
      <c r="B414">
        <v>469</v>
      </c>
    </row>
    <row r="415" spans="1:2" x14ac:dyDescent="0.3">
      <c r="A415" s="3">
        <v>4883</v>
      </c>
      <c r="B415">
        <v>155</v>
      </c>
    </row>
    <row r="416" spans="1:2" x14ac:dyDescent="0.3">
      <c r="A416" s="3">
        <v>4884</v>
      </c>
      <c r="B416">
        <v>150</v>
      </c>
    </row>
    <row r="417" spans="1:2" x14ac:dyDescent="0.3">
      <c r="A417" s="3">
        <v>4901</v>
      </c>
      <c r="B417">
        <v>115</v>
      </c>
    </row>
    <row r="418" spans="1:2" x14ac:dyDescent="0.3">
      <c r="A418" s="3">
        <v>4912</v>
      </c>
      <c r="B418">
        <v>214</v>
      </c>
    </row>
    <row r="419" spans="1:2" x14ac:dyDescent="0.3">
      <c r="A419" s="3">
        <v>4917</v>
      </c>
      <c r="B419">
        <v>487</v>
      </c>
    </row>
    <row r="420" spans="1:2" x14ac:dyDescent="0.3">
      <c r="A420" s="3">
        <v>4945</v>
      </c>
      <c r="B420">
        <v>485</v>
      </c>
    </row>
    <row r="421" spans="1:2" x14ac:dyDescent="0.3">
      <c r="A421" s="3">
        <v>4968</v>
      </c>
      <c r="B421">
        <v>317</v>
      </c>
    </row>
    <row r="422" spans="1:2" x14ac:dyDescent="0.3">
      <c r="A422" s="3">
        <v>4979</v>
      </c>
      <c r="B422">
        <v>312</v>
      </c>
    </row>
    <row r="423" spans="1:2" x14ac:dyDescent="0.3">
      <c r="A423" s="3">
        <v>4982</v>
      </c>
      <c r="B423">
        <v>375</v>
      </c>
    </row>
    <row r="424" spans="1:2" x14ac:dyDescent="0.3">
      <c r="A424" s="3">
        <v>4985</v>
      </c>
      <c r="B424">
        <v>118</v>
      </c>
    </row>
    <row r="425" spans="1:2" x14ac:dyDescent="0.3">
      <c r="A425" s="3">
        <v>4989</v>
      </c>
      <c r="B425">
        <v>99</v>
      </c>
    </row>
    <row r="426" spans="1:2" x14ac:dyDescent="0.3">
      <c r="A426" s="3">
        <v>5000</v>
      </c>
      <c r="B426">
        <v>231</v>
      </c>
    </row>
    <row r="427" spans="1:2" x14ac:dyDescent="0.3">
      <c r="A427" s="3">
        <v>5013</v>
      </c>
      <c r="B427">
        <v>187</v>
      </c>
    </row>
    <row r="428" spans="1:2" x14ac:dyDescent="0.3">
      <c r="A428" s="3">
        <v>5016</v>
      </c>
      <c r="B428">
        <v>280</v>
      </c>
    </row>
    <row r="429" spans="1:2" x14ac:dyDescent="0.3">
      <c r="A429" s="3">
        <v>5019</v>
      </c>
      <c r="B429">
        <v>408</v>
      </c>
    </row>
    <row r="430" spans="1:2" x14ac:dyDescent="0.3">
      <c r="A430" s="3">
        <v>5031</v>
      </c>
      <c r="B430">
        <v>394</v>
      </c>
    </row>
    <row r="431" spans="1:2" x14ac:dyDescent="0.3">
      <c r="A431" s="3">
        <v>5036</v>
      </c>
      <c r="B431">
        <v>381</v>
      </c>
    </row>
    <row r="432" spans="1:2" x14ac:dyDescent="0.3">
      <c r="A432" s="3">
        <v>5040</v>
      </c>
      <c r="B432">
        <v>166</v>
      </c>
    </row>
    <row r="433" spans="1:2" x14ac:dyDescent="0.3">
      <c r="A433" s="3">
        <v>5042</v>
      </c>
      <c r="B433">
        <v>197</v>
      </c>
    </row>
    <row r="434" spans="1:2" x14ac:dyDescent="0.3">
      <c r="A434" s="3">
        <v>5045</v>
      </c>
      <c r="B434">
        <v>100</v>
      </c>
    </row>
    <row r="435" spans="1:2" x14ac:dyDescent="0.3">
      <c r="A435" s="3">
        <v>5054</v>
      </c>
      <c r="B435">
        <v>203</v>
      </c>
    </row>
    <row r="436" spans="1:2" x14ac:dyDescent="0.3">
      <c r="A436" s="3">
        <v>5059</v>
      </c>
      <c r="B436">
        <v>247</v>
      </c>
    </row>
    <row r="437" spans="1:2" x14ac:dyDescent="0.3">
      <c r="A437" s="3">
        <v>5063</v>
      </c>
      <c r="B437">
        <v>159</v>
      </c>
    </row>
    <row r="438" spans="1:2" x14ac:dyDescent="0.3">
      <c r="A438" s="3">
        <v>5065</v>
      </c>
      <c r="B438">
        <v>362</v>
      </c>
    </row>
    <row r="439" spans="1:2" x14ac:dyDescent="0.3">
      <c r="A439" s="3">
        <v>5067</v>
      </c>
      <c r="B439">
        <v>155</v>
      </c>
    </row>
    <row r="440" spans="1:2" x14ac:dyDescent="0.3">
      <c r="A440" s="3">
        <v>5081</v>
      </c>
      <c r="B440">
        <v>16</v>
      </c>
    </row>
    <row r="441" spans="1:2" x14ac:dyDescent="0.3">
      <c r="A441" s="3">
        <v>5083</v>
      </c>
      <c r="B441">
        <v>19</v>
      </c>
    </row>
    <row r="442" spans="1:2" x14ac:dyDescent="0.3">
      <c r="A442" s="3">
        <v>5084</v>
      </c>
      <c r="B442">
        <v>135</v>
      </c>
    </row>
    <row r="443" spans="1:2" x14ac:dyDescent="0.3">
      <c r="A443" s="3">
        <v>5109</v>
      </c>
      <c r="B443">
        <v>490</v>
      </c>
    </row>
    <row r="444" spans="1:2" x14ac:dyDescent="0.3">
      <c r="A444" s="3">
        <v>5112</v>
      </c>
      <c r="B444">
        <v>240</v>
      </c>
    </row>
    <row r="445" spans="1:2" x14ac:dyDescent="0.3">
      <c r="A445" s="3">
        <v>5120</v>
      </c>
      <c r="B445">
        <v>258</v>
      </c>
    </row>
    <row r="446" spans="1:2" x14ac:dyDescent="0.3">
      <c r="A446" s="3">
        <v>5126</v>
      </c>
      <c r="B446">
        <v>259</v>
      </c>
    </row>
    <row r="447" spans="1:2" x14ac:dyDescent="0.3">
      <c r="A447" s="3">
        <v>5147</v>
      </c>
      <c r="B447">
        <v>215</v>
      </c>
    </row>
    <row r="448" spans="1:2" x14ac:dyDescent="0.3">
      <c r="A448" s="3">
        <v>5153</v>
      </c>
      <c r="B448">
        <v>300</v>
      </c>
    </row>
    <row r="449" spans="1:2" x14ac:dyDescent="0.3">
      <c r="A449" s="3">
        <v>5209</v>
      </c>
      <c r="B449">
        <v>92</v>
      </c>
    </row>
    <row r="450" spans="1:2" x14ac:dyDescent="0.3">
      <c r="A450" s="3">
        <v>5215</v>
      </c>
      <c r="B450">
        <v>212</v>
      </c>
    </row>
    <row r="451" spans="1:2" x14ac:dyDescent="0.3">
      <c r="A451" s="3">
        <v>5216</v>
      </c>
      <c r="B451">
        <v>135</v>
      </c>
    </row>
    <row r="452" spans="1:2" x14ac:dyDescent="0.3">
      <c r="A452" s="3">
        <v>5220</v>
      </c>
      <c r="B452">
        <v>166</v>
      </c>
    </row>
    <row r="453" spans="1:2" x14ac:dyDescent="0.3">
      <c r="A453" s="3">
        <v>5227</v>
      </c>
      <c r="B453">
        <v>474</v>
      </c>
    </row>
    <row r="454" spans="1:2" x14ac:dyDescent="0.3">
      <c r="A454" s="3">
        <v>5253</v>
      </c>
      <c r="B454">
        <v>436</v>
      </c>
    </row>
    <row r="455" spans="1:2" x14ac:dyDescent="0.3">
      <c r="A455" s="3">
        <v>5254</v>
      </c>
      <c r="B455">
        <v>59</v>
      </c>
    </row>
    <row r="456" spans="1:2" x14ac:dyDescent="0.3">
      <c r="A456" s="3">
        <v>5255</v>
      </c>
      <c r="B456">
        <v>321</v>
      </c>
    </row>
    <row r="457" spans="1:2" x14ac:dyDescent="0.3">
      <c r="A457" s="3">
        <v>5256</v>
      </c>
      <c r="B457">
        <v>368</v>
      </c>
    </row>
    <row r="458" spans="1:2" x14ac:dyDescent="0.3">
      <c r="A458" s="3">
        <v>5269</v>
      </c>
      <c r="B458">
        <v>192</v>
      </c>
    </row>
    <row r="459" spans="1:2" x14ac:dyDescent="0.3">
      <c r="A459" s="3">
        <v>5280</v>
      </c>
      <c r="B459">
        <v>25</v>
      </c>
    </row>
    <row r="460" spans="1:2" x14ac:dyDescent="0.3">
      <c r="A460" s="3">
        <v>5291</v>
      </c>
      <c r="B460">
        <v>455</v>
      </c>
    </row>
    <row r="461" spans="1:2" x14ac:dyDescent="0.3">
      <c r="A461" s="3">
        <v>5299</v>
      </c>
      <c r="B461">
        <v>275</v>
      </c>
    </row>
    <row r="462" spans="1:2" x14ac:dyDescent="0.3">
      <c r="A462" s="3">
        <v>5306</v>
      </c>
      <c r="B462">
        <v>272</v>
      </c>
    </row>
    <row r="463" spans="1:2" x14ac:dyDescent="0.3">
      <c r="A463" s="3">
        <v>5315</v>
      </c>
      <c r="B463">
        <v>198</v>
      </c>
    </row>
    <row r="464" spans="1:2" x14ac:dyDescent="0.3">
      <c r="A464" s="3">
        <v>5320</v>
      </c>
      <c r="B464">
        <v>123</v>
      </c>
    </row>
    <row r="465" spans="1:2" x14ac:dyDescent="0.3">
      <c r="A465" s="3">
        <v>5321</v>
      </c>
      <c r="B465">
        <v>20</v>
      </c>
    </row>
    <row r="466" spans="1:2" x14ac:dyDescent="0.3">
      <c r="A466" s="3">
        <v>5337</v>
      </c>
      <c r="B466">
        <v>357</v>
      </c>
    </row>
    <row r="467" spans="1:2" x14ac:dyDescent="0.3">
      <c r="A467" s="3">
        <v>5339</v>
      </c>
      <c r="B467">
        <v>53</v>
      </c>
    </row>
    <row r="468" spans="1:2" x14ac:dyDescent="0.3">
      <c r="A468" s="3">
        <v>5352</v>
      </c>
      <c r="B468">
        <v>453</v>
      </c>
    </row>
    <row r="469" spans="1:2" x14ac:dyDescent="0.3">
      <c r="A469" s="3">
        <v>5360</v>
      </c>
      <c r="B469">
        <v>373</v>
      </c>
    </row>
    <row r="470" spans="1:2" x14ac:dyDescent="0.3">
      <c r="A470" s="3">
        <v>5362</v>
      </c>
      <c r="B470">
        <v>478</v>
      </c>
    </row>
    <row r="471" spans="1:2" x14ac:dyDescent="0.3">
      <c r="A471" s="3">
        <v>5375</v>
      </c>
      <c r="B471">
        <v>423</v>
      </c>
    </row>
    <row r="472" spans="1:2" x14ac:dyDescent="0.3">
      <c r="A472" s="3">
        <v>5376</v>
      </c>
      <c r="B472">
        <v>89</v>
      </c>
    </row>
    <row r="473" spans="1:2" x14ac:dyDescent="0.3">
      <c r="A473" s="3">
        <v>5389</v>
      </c>
      <c r="B473">
        <v>352</v>
      </c>
    </row>
    <row r="474" spans="1:2" x14ac:dyDescent="0.3">
      <c r="A474" s="3">
        <v>5406</v>
      </c>
      <c r="B474">
        <v>26</v>
      </c>
    </row>
    <row r="475" spans="1:2" x14ac:dyDescent="0.3">
      <c r="A475" s="3">
        <v>5407</v>
      </c>
      <c r="B475">
        <v>429</v>
      </c>
    </row>
    <row r="476" spans="1:2" x14ac:dyDescent="0.3">
      <c r="A476" s="3">
        <v>5410</v>
      </c>
      <c r="B476">
        <v>447</v>
      </c>
    </row>
    <row r="477" spans="1:2" x14ac:dyDescent="0.3">
      <c r="A477" s="3">
        <v>5420</v>
      </c>
      <c r="B477">
        <v>204</v>
      </c>
    </row>
    <row r="478" spans="1:2" x14ac:dyDescent="0.3">
      <c r="A478" s="3">
        <v>5423</v>
      </c>
      <c r="B478">
        <v>278</v>
      </c>
    </row>
    <row r="479" spans="1:2" x14ac:dyDescent="0.3">
      <c r="A479" s="3">
        <v>5438</v>
      </c>
      <c r="B479">
        <v>478</v>
      </c>
    </row>
    <row r="480" spans="1:2" x14ac:dyDescent="0.3">
      <c r="A480" s="3">
        <v>5459</v>
      </c>
      <c r="B480">
        <v>68</v>
      </c>
    </row>
    <row r="481" spans="1:2" x14ac:dyDescent="0.3">
      <c r="A481" s="3">
        <v>5468</v>
      </c>
      <c r="B481">
        <v>208</v>
      </c>
    </row>
    <row r="482" spans="1:2" x14ac:dyDescent="0.3">
      <c r="A482" s="3">
        <v>5469</v>
      </c>
      <c r="B482">
        <v>24</v>
      </c>
    </row>
    <row r="483" spans="1:2" x14ac:dyDescent="0.3">
      <c r="A483" s="3">
        <v>5479</v>
      </c>
      <c r="B483">
        <v>140</v>
      </c>
    </row>
    <row r="484" spans="1:2" x14ac:dyDescent="0.3">
      <c r="A484" s="3">
        <v>5487</v>
      </c>
      <c r="B484">
        <v>173</v>
      </c>
    </row>
    <row r="485" spans="1:2" x14ac:dyDescent="0.3">
      <c r="A485" s="3">
        <v>5495</v>
      </c>
      <c r="B485">
        <v>327</v>
      </c>
    </row>
    <row r="486" spans="1:2" x14ac:dyDescent="0.3">
      <c r="A486" s="3">
        <v>5499</v>
      </c>
      <c r="B486">
        <v>274</v>
      </c>
    </row>
    <row r="487" spans="1:2" x14ac:dyDescent="0.3">
      <c r="A487" s="3">
        <v>5525</v>
      </c>
      <c r="B487">
        <v>344</v>
      </c>
    </row>
    <row r="488" spans="1:2" x14ac:dyDescent="0.3">
      <c r="A488" s="3">
        <v>5528</v>
      </c>
      <c r="B488">
        <v>27</v>
      </c>
    </row>
    <row r="489" spans="1:2" x14ac:dyDescent="0.3">
      <c r="A489" s="3">
        <v>5534</v>
      </c>
      <c r="B489">
        <v>74</v>
      </c>
    </row>
    <row r="490" spans="1:2" x14ac:dyDescent="0.3">
      <c r="A490" s="3">
        <v>5537</v>
      </c>
      <c r="B490">
        <v>214</v>
      </c>
    </row>
    <row r="491" spans="1:2" x14ac:dyDescent="0.3">
      <c r="A491" s="3">
        <v>5566</v>
      </c>
      <c r="B491">
        <v>137</v>
      </c>
    </row>
    <row r="492" spans="1:2" x14ac:dyDescent="0.3">
      <c r="A492" s="3">
        <v>5590</v>
      </c>
      <c r="B492">
        <v>30</v>
      </c>
    </row>
    <row r="493" spans="1:2" x14ac:dyDescent="0.3">
      <c r="A493" s="3">
        <v>5627</v>
      </c>
      <c r="B493">
        <v>124</v>
      </c>
    </row>
    <row r="494" spans="1:2" x14ac:dyDescent="0.3">
      <c r="A494" s="3">
        <v>5630</v>
      </c>
      <c r="B494">
        <v>88</v>
      </c>
    </row>
    <row r="495" spans="1:2" x14ac:dyDescent="0.3">
      <c r="A495" s="3">
        <v>5634</v>
      </c>
      <c r="B495">
        <v>187</v>
      </c>
    </row>
    <row r="496" spans="1:2" x14ac:dyDescent="0.3">
      <c r="A496" s="3">
        <v>5635</v>
      </c>
      <c r="B496">
        <v>12</v>
      </c>
    </row>
    <row r="497" spans="1:2" x14ac:dyDescent="0.3">
      <c r="A497" s="3">
        <v>5644</v>
      </c>
      <c r="B497">
        <v>19</v>
      </c>
    </row>
    <row r="498" spans="1:2" x14ac:dyDescent="0.3">
      <c r="A498" s="3">
        <v>5650</v>
      </c>
      <c r="B498">
        <v>355</v>
      </c>
    </row>
    <row r="499" spans="1:2" x14ac:dyDescent="0.3">
      <c r="A499" s="3">
        <v>5666</v>
      </c>
      <c r="B499">
        <v>109</v>
      </c>
    </row>
    <row r="500" spans="1:2" x14ac:dyDescent="0.3">
      <c r="A500" s="3">
        <v>5671</v>
      </c>
      <c r="B500">
        <v>391</v>
      </c>
    </row>
    <row r="501" spans="1:2" x14ac:dyDescent="0.3">
      <c r="A501" s="3">
        <v>5679</v>
      </c>
      <c r="B501">
        <v>108</v>
      </c>
    </row>
    <row r="502" spans="1:2" x14ac:dyDescent="0.3">
      <c r="A502" s="3">
        <v>5681</v>
      </c>
      <c r="B502">
        <v>159</v>
      </c>
    </row>
    <row r="503" spans="1:2" x14ac:dyDescent="0.3">
      <c r="A503" s="3">
        <v>5688</v>
      </c>
      <c r="B503">
        <v>256</v>
      </c>
    </row>
    <row r="504" spans="1:2" x14ac:dyDescent="0.3">
      <c r="A504" s="3">
        <v>5700</v>
      </c>
      <c r="B504">
        <v>29</v>
      </c>
    </row>
    <row r="505" spans="1:2" x14ac:dyDescent="0.3">
      <c r="A505" s="3">
        <v>5713</v>
      </c>
      <c r="B505">
        <v>278</v>
      </c>
    </row>
    <row r="506" spans="1:2" x14ac:dyDescent="0.3">
      <c r="A506" s="3">
        <v>5718</v>
      </c>
      <c r="B506">
        <v>173</v>
      </c>
    </row>
    <row r="507" spans="1:2" x14ac:dyDescent="0.3">
      <c r="A507" s="3">
        <v>5719</v>
      </c>
      <c r="B507">
        <v>479</v>
      </c>
    </row>
    <row r="508" spans="1:2" x14ac:dyDescent="0.3">
      <c r="A508" s="3">
        <v>5721</v>
      </c>
      <c r="B508">
        <v>415</v>
      </c>
    </row>
    <row r="509" spans="1:2" x14ac:dyDescent="0.3">
      <c r="A509" s="3">
        <v>5761</v>
      </c>
      <c r="B509">
        <v>452</v>
      </c>
    </row>
    <row r="510" spans="1:2" x14ac:dyDescent="0.3">
      <c r="A510" s="3">
        <v>5762</v>
      </c>
      <c r="B510">
        <v>302</v>
      </c>
    </row>
    <row r="511" spans="1:2" x14ac:dyDescent="0.3">
      <c r="A511" s="3">
        <v>5785</v>
      </c>
      <c r="B511">
        <v>220</v>
      </c>
    </row>
    <row r="512" spans="1:2" x14ac:dyDescent="0.3">
      <c r="A512" s="3">
        <v>5788</v>
      </c>
      <c r="B512">
        <v>131</v>
      </c>
    </row>
    <row r="513" spans="1:2" x14ac:dyDescent="0.3">
      <c r="A513" s="3">
        <v>5795</v>
      </c>
      <c r="B513">
        <v>157</v>
      </c>
    </row>
    <row r="514" spans="1:2" x14ac:dyDescent="0.3">
      <c r="A514" s="3">
        <v>5806</v>
      </c>
      <c r="B514">
        <v>495</v>
      </c>
    </row>
    <row r="515" spans="1:2" x14ac:dyDescent="0.3">
      <c r="A515" s="3">
        <v>5808</v>
      </c>
      <c r="B515">
        <v>69</v>
      </c>
    </row>
    <row r="516" spans="1:2" x14ac:dyDescent="0.3">
      <c r="A516" s="3">
        <v>5809</v>
      </c>
      <c r="B516">
        <v>486</v>
      </c>
    </row>
    <row r="517" spans="1:2" x14ac:dyDescent="0.3">
      <c r="A517" s="3">
        <v>5825</v>
      </c>
      <c r="B517">
        <v>500</v>
      </c>
    </row>
    <row r="518" spans="1:2" x14ac:dyDescent="0.3">
      <c r="A518" s="3">
        <v>5827</v>
      </c>
      <c r="B518">
        <v>33</v>
      </c>
    </row>
    <row r="519" spans="1:2" x14ac:dyDescent="0.3">
      <c r="A519" s="3">
        <v>5836</v>
      </c>
      <c r="B519">
        <v>219</v>
      </c>
    </row>
    <row r="520" spans="1:2" x14ac:dyDescent="0.3">
      <c r="A520" s="3">
        <v>5850</v>
      </c>
      <c r="B520">
        <v>164</v>
      </c>
    </row>
    <row r="521" spans="1:2" x14ac:dyDescent="0.3">
      <c r="A521" s="3">
        <v>5857</v>
      </c>
      <c r="B521">
        <v>263</v>
      </c>
    </row>
    <row r="522" spans="1:2" x14ac:dyDescent="0.3">
      <c r="A522" s="3">
        <v>5861</v>
      </c>
      <c r="B522">
        <v>361</v>
      </c>
    </row>
    <row r="523" spans="1:2" x14ac:dyDescent="0.3">
      <c r="A523" s="3">
        <v>5865</v>
      </c>
      <c r="B523">
        <v>444</v>
      </c>
    </row>
    <row r="524" spans="1:2" x14ac:dyDescent="0.3">
      <c r="A524" s="3">
        <v>5866</v>
      </c>
      <c r="B524">
        <v>380</v>
      </c>
    </row>
    <row r="525" spans="1:2" x14ac:dyDescent="0.3">
      <c r="A525" s="3">
        <v>5871</v>
      </c>
      <c r="B525">
        <v>120</v>
      </c>
    </row>
    <row r="526" spans="1:2" x14ac:dyDescent="0.3">
      <c r="A526" s="3">
        <v>5897</v>
      </c>
      <c r="B526">
        <v>486</v>
      </c>
    </row>
    <row r="527" spans="1:2" x14ac:dyDescent="0.3">
      <c r="A527" s="3">
        <v>5901</v>
      </c>
      <c r="B527">
        <v>207</v>
      </c>
    </row>
    <row r="528" spans="1:2" x14ac:dyDescent="0.3">
      <c r="A528" s="3">
        <v>5905</v>
      </c>
      <c r="B528">
        <v>178</v>
      </c>
    </row>
    <row r="529" spans="1:2" x14ac:dyDescent="0.3">
      <c r="A529" s="3">
        <v>5911</v>
      </c>
      <c r="B529">
        <v>158</v>
      </c>
    </row>
    <row r="530" spans="1:2" x14ac:dyDescent="0.3">
      <c r="A530" s="3">
        <v>5916</v>
      </c>
      <c r="B530">
        <v>14</v>
      </c>
    </row>
    <row r="531" spans="1:2" x14ac:dyDescent="0.3">
      <c r="A531" s="3">
        <v>5943</v>
      </c>
      <c r="B531">
        <v>200</v>
      </c>
    </row>
    <row r="532" spans="1:2" x14ac:dyDescent="0.3">
      <c r="A532" s="3">
        <v>5967</v>
      </c>
      <c r="B532">
        <v>479</v>
      </c>
    </row>
    <row r="533" spans="1:2" x14ac:dyDescent="0.3">
      <c r="A533" s="3">
        <v>5974</v>
      </c>
      <c r="B533">
        <v>236</v>
      </c>
    </row>
    <row r="534" spans="1:2" x14ac:dyDescent="0.3">
      <c r="A534" s="3">
        <v>5975</v>
      </c>
      <c r="B534">
        <v>315</v>
      </c>
    </row>
    <row r="535" spans="1:2" x14ac:dyDescent="0.3">
      <c r="A535" s="3">
        <v>5978</v>
      </c>
      <c r="B535">
        <v>112</v>
      </c>
    </row>
    <row r="536" spans="1:2" x14ac:dyDescent="0.3">
      <c r="A536" s="3">
        <v>5994</v>
      </c>
      <c r="B536">
        <v>225</v>
      </c>
    </row>
    <row r="537" spans="1:2" x14ac:dyDescent="0.3">
      <c r="A537" s="3">
        <v>5995</v>
      </c>
      <c r="B537">
        <v>325</v>
      </c>
    </row>
    <row r="538" spans="1:2" x14ac:dyDescent="0.3">
      <c r="A538" s="3">
        <v>6001</v>
      </c>
      <c r="B538">
        <v>420</v>
      </c>
    </row>
    <row r="539" spans="1:2" x14ac:dyDescent="0.3">
      <c r="A539" s="3">
        <v>6006</v>
      </c>
      <c r="B539">
        <v>171</v>
      </c>
    </row>
    <row r="540" spans="1:2" x14ac:dyDescent="0.3">
      <c r="A540" s="3">
        <v>6007</v>
      </c>
      <c r="B540">
        <v>449</v>
      </c>
    </row>
    <row r="541" spans="1:2" x14ac:dyDescent="0.3">
      <c r="A541" s="3">
        <v>6013</v>
      </c>
      <c r="B541">
        <v>136</v>
      </c>
    </row>
    <row r="542" spans="1:2" x14ac:dyDescent="0.3">
      <c r="A542" s="3">
        <v>6020</v>
      </c>
      <c r="B542">
        <v>136</v>
      </c>
    </row>
    <row r="543" spans="1:2" x14ac:dyDescent="0.3">
      <c r="A543" s="3">
        <v>6025</v>
      </c>
      <c r="B543">
        <v>380</v>
      </c>
    </row>
    <row r="544" spans="1:2" x14ac:dyDescent="0.3">
      <c r="A544" s="3">
        <v>6047</v>
      </c>
      <c r="B544">
        <v>30</v>
      </c>
    </row>
    <row r="545" spans="1:2" x14ac:dyDescent="0.3">
      <c r="A545" s="3">
        <v>6050</v>
      </c>
      <c r="B545">
        <v>281</v>
      </c>
    </row>
    <row r="546" spans="1:2" x14ac:dyDescent="0.3">
      <c r="A546" s="3">
        <v>6063</v>
      </c>
      <c r="B546">
        <v>183</v>
      </c>
    </row>
    <row r="547" spans="1:2" x14ac:dyDescent="0.3">
      <c r="A547" s="3">
        <v>6078</v>
      </c>
      <c r="B547">
        <v>281</v>
      </c>
    </row>
    <row r="548" spans="1:2" x14ac:dyDescent="0.3">
      <c r="A548" s="3">
        <v>6099</v>
      </c>
      <c r="B548">
        <v>37</v>
      </c>
    </row>
    <row r="549" spans="1:2" x14ac:dyDescent="0.3">
      <c r="A549" s="3">
        <v>6100</v>
      </c>
      <c r="B549">
        <v>191</v>
      </c>
    </row>
    <row r="550" spans="1:2" x14ac:dyDescent="0.3">
      <c r="A550" s="3">
        <v>6109</v>
      </c>
      <c r="B550">
        <v>425</v>
      </c>
    </row>
    <row r="551" spans="1:2" x14ac:dyDescent="0.3">
      <c r="A551" s="3">
        <v>6111</v>
      </c>
      <c r="B551">
        <v>168</v>
      </c>
    </row>
    <row r="552" spans="1:2" x14ac:dyDescent="0.3">
      <c r="A552" s="3">
        <v>6113</v>
      </c>
      <c r="B552">
        <v>491</v>
      </c>
    </row>
    <row r="553" spans="1:2" x14ac:dyDescent="0.3">
      <c r="A553" s="3">
        <v>6117</v>
      </c>
      <c r="B553">
        <v>14</v>
      </c>
    </row>
    <row r="554" spans="1:2" x14ac:dyDescent="0.3">
      <c r="A554" s="3">
        <v>6130</v>
      </c>
      <c r="B554">
        <v>360</v>
      </c>
    </row>
    <row r="555" spans="1:2" x14ac:dyDescent="0.3">
      <c r="A555" s="3">
        <v>6131</v>
      </c>
      <c r="B555">
        <v>242</v>
      </c>
    </row>
    <row r="556" spans="1:2" x14ac:dyDescent="0.3">
      <c r="A556" s="3">
        <v>6135</v>
      </c>
      <c r="B556">
        <v>322</v>
      </c>
    </row>
    <row r="557" spans="1:2" x14ac:dyDescent="0.3">
      <c r="A557" s="3">
        <v>6138</v>
      </c>
      <c r="B557">
        <v>10</v>
      </c>
    </row>
    <row r="558" spans="1:2" x14ac:dyDescent="0.3">
      <c r="A558" s="3">
        <v>6170</v>
      </c>
      <c r="B558">
        <v>298</v>
      </c>
    </row>
    <row r="559" spans="1:2" x14ac:dyDescent="0.3">
      <c r="A559" s="3">
        <v>6178</v>
      </c>
      <c r="B559">
        <v>262</v>
      </c>
    </row>
    <row r="560" spans="1:2" x14ac:dyDescent="0.3">
      <c r="A560" s="3">
        <v>6180</v>
      </c>
      <c r="B560">
        <v>154</v>
      </c>
    </row>
    <row r="561" spans="1:2" x14ac:dyDescent="0.3">
      <c r="A561" s="3">
        <v>6181</v>
      </c>
      <c r="B561">
        <v>175</v>
      </c>
    </row>
    <row r="562" spans="1:2" x14ac:dyDescent="0.3">
      <c r="A562" s="3">
        <v>6190</v>
      </c>
      <c r="B562">
        <v>248</v>
      </c>
    </row>
    <row r="563" spans="1:2" x14ac:dyDescent="0.3">
      <c r="A563" s="3">
        <v>6197</v>
      </c>
      <c r="B563">
        <v>44</v>
      </c>
    </row>
    <row r="564" spans="1:2" x14ac:dyDescent="0.3">
      <c r="A564" s="3">
        <v>6208</v>
      </c>
      <c r="B564">
        <v>424</v>
      </c>
    </row>
    <row r="565" spans="1:2" x14ac:dyDescent="0.3">
      <c r="A565" s="3">
        <v>6219</v>
      </c>
      <c r="B565">
        <v>206</v>
      </c>
    </row>
    <row r="566" spans="1:2" x14ac:dyDescent="0.3">
      <c r="A566" s="3">
        <v>6221</v>
      </c>
      <c r="B566">
        <v>306</v>
      </c>
    </row>
    <row r="567" spans="1:2" x14ac:dyDescent="0.3">
      <c r="A567" s="3">
        <v>6231</v>
      </c>
      <c r="B567">
        <v>248</v>
      </c>
    </row>
    <row r="568" spans="1:2" x14ac:dyDescent="0.3">
      <c r="A568" s="3">
        <v>6236</v>
      </c>
      <c r="B568">
        <v>293</v>
      </c>
    </row>
    <row r="569" spans="1:2" x14ac:dyDescent="0.3">
      <c r="A569" s="3">
        <v>6250</v>
      </c>
      <c r="B569">
        <v>207</v>
      </c>
    </row>
    <row r="570" spans="1:2" x14ac:dyDescent="0.3">
      <c r="A570" s="3">
        <v>6268</v>
      </c>
      <c r="B570">
        <v>336</v>
      </c>
    </row>
    <row r="571" spans="1:2" x14ac:dyDescent="0.3">
      <c r="A571" s="3">
        <v>6272</v>
      </c>
      <c r="B571">
        <v>87</v>
      </c>
    </row>
    <row r="572" spans="1:2" x14ac:dyDescent="0.3">
      <c r="A572" s="3">
        <v>6278</v>
      </c>
      <c r="B572">
        <v>388</v>
      </c>
    </row>
    <row r="573" spans="1:2" x14ac:dyDescent="0.3">
      <c r="A573" s="3">
        <v>6285</v>
      </c>
      <c r="B573">
        <v>238</v>
      </c>
    </row>
    <row r="574" spans="1:2" x14ac:dyDescent="0.3">
      <c r="A574" s="3">
        <v>6287</v>
      </c>
      <c r="B574">
        <v>449</v>
      </c>
    </row>
    <row r="575" spans="1:2" x14ac:dyDescent="0.3">
      <c r="A575" s="3">
        <v>6288</v>
      </c>
      <c r="B575">
        <v>267</v>
      </c>
    </row>
    <row r="576" spans="1:2" x14ac:dyDescent="0.3">
      <c r="A576" s="3">
        <v>6293</v>
      </c>
      <c r="B576">
        <v>473</v>
      </c>
    </row>
    <row r="577" spans="1:2" x14ac:dyDescent="0.3">
      <c r="A577" s="3">
        <v>6300</v>
      </c>
      <c r="B577">
        <v>164</v>
      </c>
    </row>
    <row r="578" spans="1:2" x14ac:dyDescent="0.3">
      <c r="A578" s="3">
        <v>6319</v>
      </c>
      <c r="B578">
        <v>466</v>
      </c>
    </row>
    <row r="579" spans="1:2" x14ac:dyDescent="0.3">
      <c r="A579" s="3">
        <v>6330</v>
      </c>
      <c r="B579">
        <v>329</v>
      </c>
    </row>
    <row r="580" spans="1:2" x14ac:dyDescent="0.3">
      <c r="A580" s="3">
        <v>6345</v>
      </c>
      <c r="B580">
        <v>410</v>
      </c>
    </row>
    <row r="581" spans="1:2" x14ac:dyDescent="0.3">
      <c r="A581" s="3">
        <v>6368</v>
      </c>
      <c r="B581">
        <v>370</v>
      </c>
    </row>
    <row r="582" spans="1:2" x14ac:dyDescent="0.3">
      <c r="A582" s="3">
        <v>6369</v>
      </c>
      <c r="B582">
        <v>414</v>
      </c>
    </row>
    <row r="583" spans="1:2" x14ac:dyDescent="0.3">
      <c r="A583" s="3">
        <v>6374</v>
      </c>
      <c r="B583">
        <v>30</v>
      </c>
    </row>
    <row r="584" spans="1:2" x14ac:dyDescent="0.3">
      <c r="A584" s="3">
        <v>6380</v>
      </c>
      <c r="B584">
        <v>493</v>
      </c>
    </row>
    <row r="585" spans="1:2" x14ac:dyDescent="0.3">
      <c r="A585" s="3">
        <v>6385</v>
      </c>
      <c r="B585">
        <v>475</v>
      </c>
    </row>
    <row r="586" spans="1:2" x14ac:dyDescent="0.3">
      <c r="A586" s="3">
        <v>6389</v>
      </c>
      <c r="B586">
        <v>109</v>
      </c>
    </row>
    <row r="587" spans="1:2" x14ac:dyDescent="0.3">
      <c r="A587" s="3">
        <v>6391</v>
      </c>
      <c r="B587">
        <v>389</v>
      </c>
    </row>
    <row r="588" spans="1:2" x14ac:dyDescent="0.3">
      <c r="A588" s="3">
        <v>6398</v>
      </c>
      <c r="B588">
        <v>55</v>
      </c>
    </row>
    <row r="589" spans="1:2" x14ac:dyDescent="0.3">
      <c r="A589" s="3">
        <v>6399</v>
      </c>
      <c r="B589">
        <v>96</v>
      </c>
    </row>
    <row r="590" spans="1:2" x14ac:dyDescent="0.3">
      <c r="A590" s="3">
        <v>6400</v>
      </c>
      <c r="B590">
        <v>356</v>
      </c>
    </row>
    <row r="591" spans="1:2" x14ac:dyDescent="0.3">
      <c r="A591" s="3">
        <v>6405</v>
      </c>
      <c r="B591">
        <v>321</v>
      </c>
    </row>
    <row r="592" spans="1:2" x14ac:dyDescent="0.3">
      <c r="A592" s="3">
        <v>6415</v>
      </c>
      <c r="B592">
        <v>396</v>
      </c>
    </row>
    <row r="593" spans="1:2" x14ac:dyDescent="0.3">
      <c r="A593" s="3">
        <v>6430</v>
      </c>
      <c r="B593">
        <v>161</v>
      </c>
    </row>
    <row r="594" spans="1:2" x14ac:dyDescent="0.3">
      <c r="A594" s="3">
        <v>6454</v>
      </c>
      <c r="B594">
        <v>197</v>
      </c>
    </row>
    <row r="595" spans="1:2" x14ac:dyDescent="0.3">
      <c r="A595" s="3">
        <v>6469</v>
      </c>
      <c r="B595">
        <v>125</v>
      </c>
    </row>
    <row r="596" spans="1:2" x14ac:dyDescent="0.3">
      <c r="A596" s="3">
        <v>6471</v>
      </c>
      <c r="B596">
        <v>105</v>
      </c>
    </row>
    <row r="597" spans="1:2" x14ac:dyDescent="0.3">
      <c r="A597" s="3">
        <v>6474</v>
      </c>
      <c r="B597">
        <v>459</v>
      </c>
    </row>
    <row r="598" spans="1:2" x14ac:dyDescent="0.3">
      <c r="A598" s="3">
        <v>6491</v>
      </c>
      <c r="B598">
        <v>154</v>
      </c>
    </row>
    <row r="599" spans="1:2" x14ac:dyDescent="0.3">
      <c r="A599" s="3">
        <v>6504</v>
      </c>
      <c r="B599">
        <v>345</v>
      </c>
    </row>
    <row r="600" spans="1:2" x14ac:dyDescent="0.3">
      <c r="A600" s="3">
        <v>6518</v>
      </c>
      <c r="B600">
        <v>478</v>
      </c>
    </row>
    <row r="601" spans="1:2" x14ac:dyDescent="0.3">
      <c r="A601" s="3">
        <v>6522</v>
      </c>
      <c r="B601">
        <v>38</v>
      </c>
    </row>
    <row r="602" spans="1:2" x14ac:dyDescent="0.3">
      <c r="A602" s="3">
        <v>6525</v>
      </c>
      <c r="B602">
        <v>385</v>
      </c>
    </row>
    <row r="603" spans="1:2" x14ac:dyDescent="0.3">
      <c r="A603" s="3">
        <v>6527</v>
      </c>
      <c r="B603">
        <v>190</v>
      </c>
    </row>
    <row r="604" spans="1:2" x14ac:dyDescent="0.3">
      <c r="A604" s="3">
        <v>6531</v>
      </c>
      <c r="B604">
        <v>131</v>
      </c>
    </row>
    <row r="605" spans="1:2" x14ac:dyDescent="0.3">
      <c r="A605" s="3">
        <v>6534</v>
      </c>
      <c r="B605">
        <v>104</v>
      </c>
    </row>
    <row r="606" spans="1:2" x14ac:dyDescent="0.3">
      <c r="A606" s="3">
        <v>6539</v>
      </c>
      <c r="B606">
        <v>203</v>
      </c>
    </row>
    <row r="607" spans="1:2" x14ac:dyDescent="0.3">
      <c r="A607" s="3">
        <v>6545</v>
      </c>
      <c r="B607">
        <v>61</v>
      </c>
    </row>
    <row r="608" spans="1:2" x14ac:dyDescent="0.3">
      <c r="A608" s="3">
        <v>6546</v>
      </c>
      <c r="B608">
        <v>253</v>
      </c>
    </row>
    <row r="609" spans="1:2" x14ac:dyDescent="0.3">
      <c r="A609" s="3">
        <v>6564</v>
      </c>
      <c r="B609">
        <v>98</v>
      </c>
    </row>
    <row r="610" spans="1:2" x14ac:dyDescent="0.3">
      <c r="A610" s="3">
        <v>6566</v>
      </c>
      <c r="B610">
        <v>312</v>
      </c>
    </row>
    <row r="611" spans="1:2" x14ac:dyDescent="0.3">
      <c r="A611" s="3">
        <v>6569</v>
      </c>
      <c r="B611">
        <v>468</v>
      </c>
    </row>
    <row r="612" spans="1:2" x14ac:dyDescent="0.3">
      <c r="A612" s="3">
        <v>6570</v>
      </c>
      <c r="B612">
        <v>39</v>
      </c>
    </row>
    <row r="613" spans="1:2" x14ac:dyDescent="0.3">
      <c r="A613" s="3">
        <v>6586</v>
      </c>
      <c r="B613">
        <v>459</v>
      </c>
    </row>
    <row r="614" spans="1:2" x14ac:dyDescent="0.3">
      <c r="A614" s="3">
        <v>6593</v>
      </c>
      <c r="B614">
        <v>353</v>
      </c>
    </row>
    <row r="615" spans="1:2" x14ac:dyDescent="0.3">
      <c r="A615" s="3">
        <v>6601</v>
      </c>
      <c r="B615">
        <v>283</v>
      </c>
    </row>
    <row r="616" spans="1:2" x14ac:dyDescent="0.3">
      <c r="A616" s="3">
        <v>6603</v>
      </c>
      <c r="B616">
        <v>200</v>
      </c>
    </row>
    <row r="617" spans="1:2" x14ac:dyDescent="0.3">
      <c r="A617" s="3">
        <v>6604</v>
      </c>
      <c r="B617">
        <v>247</v>
      </c>
    </row>
    <row r="618" spans="1:2" x14ac:dyDescent="0.3">
      <c r="A618" s="3">
        <v>6606</v>
      </c>
      <c r="B618">
        <v>134</v>
      </c>
    </row>
    <row r="619" spans="1:2" x14ac:dyDescent="0.3">
      <c r="A619" s="3">
        <v>6607</v>
      </c>
      <c r="B619">
        <v>173</v>
      </c>
    </row>
    <row r="620" spans="1:2" x14ac:dyDescent="0.3">
      <c r="A620" s="3">
        <v>6619</v>
      </c>
      <c r="B620">
        <v>301</v>
      </c>
    </row>
    <row r="621" spans="1:2" x14ac:dyDescent="0.3">
      <c r="A621" s="3">
        <v>6628</v>
      </c>
      <c r="B621">
        <v>358</v>
      </c>
    </row>
    <row r="622" spans="1:2" x14ac:dyDescent="0.3">
      <c r="A622" s="3">
        <v>6638</v>
      </c>
      <c r="B622">
        <v>302</v>
      </c>
    </row>
    <row r="623" spans="1:2" x14ac:dyDescent="0.3">
      <c r="A623" s="3">
        <v>6639</v>
      </c>
      <c r="B623">
        <v>304</v>
      </c>
    </row>
    <row r="624" spans="1:2" x14ac:dyDescent="0.3">
      <c r="A624" s="3">
        <v>6641</v>
      </c>
      <c r="B624">
        <v>45</v>
      </c>
    </row>
    <row r="625" spans="1:2" x14ac:dyDescent="0.3">
      <c r="A625" s="3">
        <v>6647</v>
      </c>
      <c r="B625">
        <v>286</v>
      </c>
    </row>
    <row r="626" spans="1:2" x14ac:dyDescent="0.3">
      <c r="A626" s="3">
        <v>6650</v>
      </c>
      <c r="B626">
        <v>464</v>
      </c>
    </row>
    <row r="627" spans="1:2" x14ac:dyDescent="0.3">
      <c r="A627" s="3">
        <v>6658</v>
      </c>
      <c r="B627">
        <v>55</v>
      </c>
    </row>
    <row r="628" spans="1:2" x14ac:dyDescent="0.3">
      <c r="A628" s="3">
        <v>6663</v>
      </c>
      <c r="B628">
        <v>11</v>
      </c>
    </row>
    <row r="629" spans="1:2" x14ac:dyDescent="0.3">
      <c r="A629" s="3">
        <v>6671</v>
      </c>
      <c r="B629">
        <v>166</v>
      </c>
    </row>
    <row r="630" spans="1:2" x14ac:dyDescent="0.3">
      <c r="A630" s="3">
        <v>6684</v>
      </c>
      <c r="B630">
        <v>491</v>
      </c>
    </row>
    <row r="631" spans="1:2" x14ac:dyDescent="0.3">
      <c r="A631" s="3">
        <v>6705</v>
      </c>
      <c r="B631">
        <v>163</v>
      </c>
    </row>
    <row r="632" spans="1:2" x14ac:dyDescent="0.3">
      <c r="A632" s="3">
        <v>6719</v>
      </c>
      <c r="B632">
        <v>299</v>
      </c>
    </row>
    <row r="633" spans="1:2" x14ac:dyDescent="0.3">
      <c r="A633" s="3">
        <v>6720</v>
      </c>
      <c r="B633">
        <v>207</v>
      </c>
    </row>
    <row r="634" spans="1:2" x14ac:dyDescent="0.3">
      <c r="A634" s="3">
        <v>6722</v>
      </c>
      <c r="B634">
        <v>447</v>
      </c>
    </row>
    <row r="635" spans="1:2" x14ac:dyDescent="0.3">
      <c r="A635" s="3">
        <v>6735</v>
      </c>
      <c r="B635">
        <v>408</v>
      </c>
    </row>
    <row r="636" spans="1:2" x14ac:dyDescent="0.3">
      <c r="A636" s="3">
        <v>6739</v>
      </c>
      <c r="B636">
        <v>23</v>
      </c>
    </row>
    <row r="637" spans="1:2" x14ac:dyDescent="0.3">
      <c r="A637" s="3">
        <v>6741</v>
      </c>
      <c r="B637">
        <v>180</v>
      </c>
    </row>
    <row r="638" spans="1:2" x14ac:dyDescent="0.3">
      <c r="A638" s="3">
        <v>6746</v>
      </c>
      <c r="B638">
        <v>161</v>
      </c>
    </row>
    <row r="639" spans="1:2" x14ac:dyDescent="0.3">
      <c r="A639" s="3">
        <v>6750</v>
      </c>
      <c r="B639">
        <v>422</v>
      </c>
    </row>
    <row r="640" spans="1:2" x14ac:dyDescent="0.3">
      <c r="A640" s="3">
        <v>6752</v>
      </c>
      <c r="B640">
        <v>10</v>
      </c>
    </row>
    <row r="641" spans="1:2" x14ac:dyDescent="0.3">
      <c r="A641" s="3">
        <v>6773</v>
      </c>
      <c r="B641">
        <v>343</v>
      </c>
    </row>
    <row r="642" spans="1:2" x14ac:dyDescent="0.3">
      <c r="A642" s="3">
        <v>6779</v>
      </c>
      <c r="B642">
        <v>196</v>
      </c>
    </row>
    <row r="643" spans="1:2" x14ac:dyDescent="0.3">
      <c r="A643" s="3">
        <v>6804</v>
      </c>
      <c r="B643">
        <v>419</v>
      </c>
    </row>
    <row r="644" spans="1:2" x14ac:dyDescent="0.3">
      <c r="A644" s="3">
        <v>6806</v>
      </c>
      <c r="B644">
        <v>358</v>
      </c>
    </row>
    <row r="645" spans="1:2" x14ac:dyDescent="0.3">
      <c r="A645" s="3">
        <v>6842</v>
      </c>
      <c r="B645">
        <v>34</v>
      </c>
    </row>
    <row r="646" spans="1:2" x14ac:dyDescent="0.3">
      <c r="A646" s="3">
        <v>6858</v>
      </c>
      <c r="B646">
        <v>287</v>
      </c>
    </row>
    <row r="647" spans="1:2" x14ac:dyDescent="0.3">
      <c r="A647" s="3">
        <v>6860</v>
      </c>
      <c r="B647">
        <v>286</v>
      </c>
    </row>
    <row r="648" spans="1:2" x14ac:dyDescent="0.3">
      <c r="A648" s="3">
        <v>6866</v>
      </c>
      <c r="B648">
        <v>479</v>
      </c>
    </row>
    <row r="649" spans="1:2" x14ac:dyDescent="0.3">
      <c r="A649" s="3">
        <v>6878</v>
      </c>
      <c r="B649">
        <v>136</v>
      </c>
    </row>
    <row r="650" spans="1:2" x14ac:dyDescent="0.3">
      <c r="A650" s="3">
        <v>6888</v>
      </c>
      <c r="B650">
        <v>364</v>
      </c>
    </row>
    <row r="651" spans="1:2" x14ac:dyDescent="0.3">
      <c r="A651" s="3">
        <v>6896</v>
      </c>
      <c r="B651">
        <v>164</v>
      </c>
    </row>
    <row r="652" spans="1:2" x14ac:dyDescent="0.3">
      <c r="A652" s="3">
        <v>6899</v>
      </c>
      <c r="B652">
        <v>102</v>
      </c>
    </row>
    <row r="653" spans="1:2" x14ac:dyDescent="0.3">
      <c r="A653" s="3">
        <v>6910</v>
      </c>
      <c r="B653">
        <v>417</v>
      </c>
    </row>
    <row r="654" spans="1:2" x14ac:dyDescent="0.3">
      <c r="A654" s="3">
        <v>6919</v>
      </c>
      <c r="B654">
        <v>195</v>
      </c>
    </row>
    <row r="655" spans="1:2" x14ac:dyDescent="0.3">
      <c r="A655" s="3">
        <v>6929</v>
      </c>
      <c r="B655">
        <v>302</v>
      </c>
    </row>
    <row r="656" spans="1:2" x14ac:dyDescent="0.3">
      <c r="A656" s="3">
        <v>6938</v>
      </c>
      <c r="B656">
        <v>75</v>
      </c>
    </row>
    <row r="657" spans="1:2" x14ac:dyDescent="0.3">
      <c r="A657" s="3">
        <v>6944</v>
      </c>
      <c r="B657">
        <v>270</v>
      </c>
    </row>
    <row r="658" spans="1:2" x14ac:dyDescent="0.3">
      <c r="A658" s="3">
        <v>6956</v>
      </c>
      <c r="B658">
        <v>101</v>
      </c>
    </row>
    <row r="659" spans="1:2" x14ac:dyDescent="0.3">
      <c r="A659" s="3">
        <v>6960</v>
      </c>
      <c r="B659">
        <v>214</v>
      </c>
    </row>
    <row r="660" spans="1:2" x14ac:dyDescent="0.3">
      <c r="A660" s="3">
        <v>6963</v>
      </c>
      <c r="B660">
        <v>172</v>
      </c>
    </row>
    <row r="661" spans="1:2" x14ac:dyDescent="0.3">
      <c r="A661" s="3">
        <v>6970</v>
      </c>
      <c r="B661">
        <v>225</v>
      </c>
    </row>
    <row r="662" spans="1:2" x14ac:dyDescent="0.3">
      <c r="A662" s="3">
        <v>6974</v>
      </c>
      <c r="B662">
        <v>420</v>
      </c>
    </row>
    <row r="663" spans="1:2" x14ac:dyDescent="0.3">
      <c r="A663" s="3">
        <v>6983</v>
      </c>
      <c r="B663">
        <v>335</v>
      </c>
    </row>
    <row r="664" spans="1:2" x14ac:dyDescent="0.3">
      <c r="A664" s="3">
        <v>6998</v>
      </c>
      <c r="B664">
        <v>54</v>
      </c>
    </row>
    <row r="665" spans="1:2" x14ac:dyDescent="0.3">
      <c r="A665" s="3">
        <v>7001</v>
      </c>
      <c r="B665">
        <v>24</v>
      </c>
    </row>
    <row r="666" spans="1:2" x14ac:dyDescent="0.3">
      <c r="A666" s="3">
        <v>7015</v>
      </c>
      <c r="B666">
        <v>424</v>
      </c>
    </row>
    <row r="667" spans="1:2" x14ac:dyDescent="0.3">
      <c r="A667" s="3">
        <v>7030</v>
      </c>
      <c r="B667">
        <v>210</v>
      </c>
    </row>
    <row r="668" spans="1:2" x14ac:dyDescent="0.3">
      <c r="A668" s="3">
        <v>7046</v>
      </c>
      <c r="B668">
        <v>208</v>
      </c>
    </row>
    <row r="669" spans="1:2" x14ac:dyDescent="0.3">
      <c r="A669" s="3">
        <v>7051</v>
      </c>
      <c r="B669">
        <v>366</v>
      </c>
    </row>
    <row r="670" spans="1:2" x14ac:dyDescent="0.3">
      <c r="A670" s="3">
        <v>7072</v>
      </c>
      <c r="B670">
        <v>446</v>
      </c>
    </row>
    <row r="671" spans="1:2" x14ac:dyDescent="0.3">
      <c r="A671" s="3">
        <v>7088</v>
      </c>
      <c r="B671">
        <v>176</v>
      </c>
    </row>
    <row r="672" spans="1:2" x14ac:dyDescent="0.3">
      <c r="A672" s="3">
        <v>7089</v>
      </c>
      <c r="B672">
        <v>367</v>
      </c>
    </row>
    <row r="673" spans="1:2" x14ac:dyDescent="0.3">
      <c r="A673" s="3">
        <v>7093</v>
      </c>
      <c r="B673">
        <v>69</v>
      </c>
    </row>
    <row r="674" spans="1:2" x14ac:dyDescent="0.3">
      <c r="A674" s="3">
        <v>7135</v>
      </c>
      <c r="B674">
        <v>478</v>
      </c>
    </row>
    <row r="675" spans="1:2" x14ac:dyDescent="0.3">
      <c r="A675" s="3">
        <v>7136</v>
      </c>
      <c r="B675">
        <v>326</v>
      </c>
    </row>
    <row r="676" spans="1:2" x14ac:dyDescent="0.3">
      <c r="A676" s="3">
        <v>7145</v>
      </c>
      <c r="B676">
        <v>53</v>
      </c>
    </row>
    <row r="677" spans="1:2" x14ac:dyDescent="0.3">
      <c r="A677" s="3">
        <v>7150</v>
      </c>
      <c r="B677">
        <v>358</v>
      </c>
    </row>
    <row r="678" spans="1:2" x14ac:dyDescent="0.3">
      <c r="A678" s="3">
        <v>7152</v>
      </c>
      <c r="B678">
        <v>166</v>
      </c>
    </row>
    <row r="679" spans="1:2" x14ac:dyDescent="0.3">
      <c r="A679" s="3">
        <v>7162</v>
      </c>
      <c r="B679">
        <v>415</v>
      </c>
    </row>
    <row r="680" spans="1:2" x14ac:dyDescent="0.3">
      <c r="A680" s="3">
        <v>7168</v>
      </c>
      <c r="B680">
        <v>416</v>
      </c>
    </row>
    <row r="681" spans="1:2" x14ac:dyDescent="0.3">
      <c r="A681" s="3">
        <v>7171</v>
      </c>
      <c r="B681">
        <v>467</v>
      </c>
    </row>
    <row r="682" spans="1:2" x14ac:dyDescent="0.3">
      <c r="A682" s="3">
        <v>7172</v>
      </c>
      <c r="B682">
        <v>477</v>
      </c>
    </row>
    <row r="683" spans="1:2" x14ac:dyDescent="0.3">
      <c r="A683" s="3">
        <v>7175</v>
      </c>
      <c r="B683">
        <v>388</v>
      </c>
    </row>
    <row r="684" spans="1:2" x14ac:dyDescent="0.3">
      <c r="A684" s="3">
        <v>7179</v>
      </c>
      <c r="B684">
        <v>465</v>
      </c>
    </row>
    <row r="685" spans="1:2" x14ac:dyDescent="0.3">
      <c r="A685" s="3">
        <v>7207</v>
      </c>
      <c r="B685">
        <v>336</v>
      </c>
    </row>
    <row r="686" spans="1:2" x14ac:dyDescent="0.3">
      <c r="A686" s="3">
        <v>7221</v>
      </c>
      <c r="B686">
        <v>412</v>
      </c>
    </row>
    <row r="687" spans="1:2" x14ac:dyDescent="0.3">
      <c r="A687" s="3">
        <v>7230</v>
      </c>
      <c r="B687">
        <v>405</v>
      </c>
    </row>
    <row r="688" spans="1:2" x14ac:dyDescent="0.3">
      <c r="A688" s="3">
        <v>7235</v>
      </c>
      <c r="B688">
        <v>235</v>
      </c>
    </row>
    <row r="689" spans="1:2" x14ac:dyDescent="0.3">
      <c r="A689" s="3">
        <v>7236</v>
      </c>
      <c r="B689">
        <v>193</v>
      </c>
    </row>
    <row r="690" spans="1:2" x14ac:dyDescent="0.3">
      <c r="A690" s="3">
        <v>7239</v>
      </c>
      <c r="B690">
        <v>318</v>
      </c>
    </row>
    <row r="691" spans="1:2" x14ac:dyDescent="0.3">
      <c r="A691" s="3">
        <v>7268</v>
      </c>
      <c r="B691">
        <v>391</v>
      </c>
    </row>
    <row r="692" spans="1:2" x14ac:dyDescent="0.3">
      <c r="A692" s="3">
        <v>7274</v>
      </c>
      <c r="B692">
        <v>193</v>
      </c>
    </row>
    <row r="693" spans="1:2" x14ac:dyDescent="0.3">
      <c r="A693" s="3">
        <v>7275</v>
      </c>
      <c r="B693">
        <v>358</v>
      </c>
    </row>
    <row r="694" spans="1:2" x14ac:dyDescent="0.3">
      <c r="A694" s="3">
        <v>7305</v>
      </c>
      <c r="B694">
        <v>165</v>
      </c>
    </row>
    <row r="695" spans="1:2" x14ac:dyDescent="0.3">
      <c r="A695" s="3">
        <v>7309</v>
      </c>
      <c r="B695">
        <v>343</v>
      </c>
    </row>
    <row r="696" spans="1:2" x14ac:dyDescent="0.3">
      <c r="A696" s="3">
        <v>7316</v>
      </c>
      <c r="B696">
        <v>183</v>
      </c>
    </row>
    <row r="697" spans="1:2" x14ac:dyDescent="0.3">
      <c r="A697" s="3">
        <v>7359</v>
      </c>
      <c r="B697">
        <v>477</v>
      </c>
    </row>
    <row r="698" spans="1:2" x14ac:dyDescent="0.3">
      <c r="A698" s="3">
        <v>7366</v>
      </c>
      <c r="B698">
        <v>451</v>
      </c>
    </row>
    <row r="699" spans="1:2" x14ac:dyDescent="0.3">
      <c r="A699" s="3">
        <v>7395</v>
      </c>
      <c r="B699">
        <v>73</v>
      </c>
    </row>
    <row r="700" spans="1:2" x14ac:dyDescent="0.3">
      <c r="A700" s="3">
        <v>7398</v>
      </c>
      <c r="B700">
        <v>82</v>
      </c>
    </row>
    <row r="701" spans="1:2" x14ac:dyDescent="0.3">
      <c r="A701" s="3">
        <v>7399</v>
      </c>
      <c r="B701">
        <v>119</v>
      </c>
    </row>
    <row r="702" spans="1:2" x14ac:dyDescent="0.3">
      <c r="A702" s="3">
        <v>7400</v>
      </c>
      <c r="B702">
        <v>254</v>
      </c>
    </row>
    <row r="703" spans="1:2" x14ac:dyDescent="0.3">
      <c r="A703" s="3">
        <v>7408</v>
      </c>
      <c r="B703">
        <v>308</v>
      </c>
    </row>
    <row r="704" spans="1:2" x14ac:dyDescent="0.3">
      <c r="A704" s="3">
        <v>7424</v>
      </c>
      <c r="B704">
        <v>55</v>
      </c>
    </row>
    <row r="705" spans="1:2" x14ac:dyDescent="0.3">
      <c r="A705" s="3">
        <v>7436</v>
      </c>
      <c r="B705">
        <v>238</v>
      </c>
    </row>
    <row r="706" spans="1:2" x14ac:dyDescent="0.3">
      <c r="A706" s="3">
        <v>7439</v>
      </c>
      <c r="B706">
        <v>427</v>
      </c>
    </row>
    <row r="707" spans="1:2" x14ac:dyDescent="0.3">
      <c r="A707" s="3">
        <v>7445</v>
      </c>
      <c r="B707">
        <v>115</v>
      </c>
    </row>
    <row r="708" spans="1:2" x14ac:dyDescent="0.3">
      <c r="A708" s="3">
        <v>7447</v>
      </c>
      <c r="B708">
        <v>108</v>
      </c>
    </row>
    <row r="709" spans="1:2" x14ac:dyDescent="0.3">
      <c r="A709" s="3">
        <v>7448</v>
      </c>
      <c r="B709">
        <v>453</v>
      </c>
    </row>
    <row r="710" spans="1:2" x14ac:dyDescent="0.3">
      <c r="A710" s="3">
        <v>7451</v>
      </c>
      <c r="B710">
        <v>198</v>
      </c>
    </row>
    <row r="711" spans="1:2" x14ac:dyDescent="0.3">
      <c r="A711" s="3">
        <v>7457</v>
      </c>
      <c r="B711">
        <v>164</v>
      </c>
    </row>
    <row r="712" spans="1:2" x14ac:dyDescent="0.3">
      <c r="A712" s="3">
        <v>7463</v>
      </c>
      <c r="B712">
        <v>500</v>
      </c>
    </row>
    <row r="713" spans="1:2" x14ac:dyDescent="0.3">
      <c r="A713" s="3">
        <v>7465</v>
      </c>
      <c r="B713">
        <v>308</v>
      </c>
    </row>
    <row r="714" spans="1:2" x14ac:dyDescent="0.3">
      <c r="A714" s="3">
        <v>7476</v>
      </c>
      <c r="B714">
        <v>235</v>
      </c>
    </row>
    <row r="715" spans="1:2" x14ac:dyDescent="0.3">
      <c r="A715" s="3">
        <v>7484</v>
      </c>
      <c r="B715">
        <v>152</v>
      </c>
    </row>
    <row r="716" spans="1:2" x14ac:dyDescent="0.3">
      <c r="A716" s="3">
        <v>7498</v>
      </c>
      <c r="B716">
        <v>15</v>
      </c>
    </row>
    <row r="717" spans="1:2" x14ac:dyDescent="0.3">
      <c r="A717" s="3">
        <v>7503</v>
      </c>
      <c r="B717">
        <v>81</v>
      </c>
    </row>
    <row r="718" spans="1:2" x14ac:dyDescent="0.3">
      <c r="A718" s="3">
        <v>7507</v>
      </c>
      <c r="B718">
        <v>462</v>
      </c>
    </row>
    <row r="719" spans="1:2" x14ac:dyDescent="0.3">
      <c r="A719" s="3">
        <v>7510</v>
      </c>
      <c r="B719">
        <v>362</v>
      </c>
    </row>
    <row r="720" spans="1:2" x14ac:dyDescent="0.3">
      <c r="A720" s="3">
        <v>7512</v>
      </c>
      <c r="B720">
        <v>479</v>
      </c>
    </row>
    <row r="721" spans="1:2" x14ac:dyDescent="0.3">
      <c r="A721" s="3">
        <v>7525</v>
      </c>
      <c r="B721">
        <v>453</v>
      </c>
    </row>
    <row r="722" spans="1:2" x14ac:dyDescent="0.3">
      <c r="A722" s="3">
        <v>7538</v>
      </c>
      <c r="B722">
        <v>132</v>
      </c>
    </row>
    <row r="723" spans="1:2" x14ac:dyDescent="0.3">
      <c r="A723" s="3">
        <v>7539</v>
      </c>
      <c r="B723">
        <v>297</v>
      </c>
    </row>
    <row r="724" spans="1:2" x14ac:dyDescent="0.3">
      <c r="A724" s="3">
        <v>7544</v>
      </c>
      <c r="B724">
        <v>152</v>
      </c>
    </row>
    <row r="725" spans="1:2" x14ac:dyDescent="0.3">
      <c r="A725" s="3">
        <v>7546</v>
      </c>
      <c r="B725">
        <v>48</v>
      </c>
    </row>
    <row r="726" spans="1:2" x14ac:dyDescent="0.3">
      <c r="A726" s="3">
        <v>7549</v>
      </c>
      <c r="B726">
        <v>119</v>
      </c>
    </row>
    <row r="727" spans="1:2" x14ac:dyDescent="0.3">
      <c r="A727" s="3">
        <v>7551</v>
      </c>
      <c r="B727">
        <v>483</v>
      </c>
    </row>
    <row r="728" spans="1:2" x14ac:dyDescent="0.3">
      <c r="A728" s="3">
        <v>7552</v>
      </c>
      <c r="B728">
        <v>306</v>
      </c>
    </row>
    <row r="729" spans="1:2" x14ac:dyDescent="0.3">
      <c r="A729" s="3">
        <v>7556</v>
      </c>
      <c r="B729">
        <v>386</v>
      </c>
    </row>
    <row r="730" spans="1:2" x14ac:dyDescent="0.3">
      <c r="A730" s="3">
        <v>7558</v>
      </c>
      <c r="B730">
        <v>236</v>
      </c>
    </row>
    <row r="731" spans="1:2" x14ac:dyDescent="0.3">
      <c r="A731" s="3">
        <v>7560</v>
      </c>
      <c r="B731">
        <v>345</v>
      </c>
    </row>
    <row r="732" spans="1:2" x14ac:dyDescent="0.3">
      <c r="A732" s="3">
        <v>7577</v>
      </c>
      <c r="B732">
        <v>233</v>
      </c>
    </row>
    <row r="733" spans="1:2" x14ac:dyDescent="0.3">
      <c r="A733" s="3">
        <v>7578</v>
      </c>
      <c r="B733">
        <v>186</v>
      </c>
    </row>
    <row r="734" spans="1:2" x14ac:dyDescent="0.3">
      <c r="A734" s="3">
        <v>7580</v>
      </c>
      <c r="B734">
        <v>112</v>
      </c>
    </row>
    <row r="735" spans="1:2" x14ac:dyDescent="0.3">
      <c r="A735" s="3">
        <v>7589</v>
      </c>
      <c r="B735">
        <v>295</v>
      </c>
    </row>
    <row r="736" spans="1:2" x14ac:dyDescent="0.3">
      <c r="A736" s="3">
        <v>7616</v>
      </c>
      <c r="B736">
        <v>204</v>
      </c>
    </row>
    <row r="737" spans="1:2" x14ac:dyDescent="0.3">
      <c r="A737" s="3">
        <v>7621</v>
      </c>
      <c r="B737">
        <v>381</v>
      </c>
    </row>
    <row r="738" spans="1:2" x14ac:dyDescent="0.3">
      <c r="A738" s="3">
        <v>7643</v>
      </c>
      <c r="B738">
        <v>426</v>
      </c>
    </row>
    <row r="739" spans="1:2" x14ac:dyDescent="0.3">
      <c r="A739" s="3">
        <v>7644</v>
      </c>
      <c r="B739">
        <v>456</v>
      </c>
    </row>
    <row r="740" spans="1:2" x14ac:dyDescent="0.3">
      <c r="A740" s="3">
        <v>7654</v>
      </c>
      <c r="B740">
        <v>424</v>
      </c>
    </row>
    <row r="741" spans="1:2" x14ac:dyDescent="0.3">
      <c r="A741" s="3">
        <v>7661</v>
      </c>
      <c r="B741">
        <v>162</v>
      </c>
    </row>
    <row r="742" spans="1:2" x14ac:dyDescent="0.3">
      <c r="A742" s="3">
        <v>7663</v>
      </c>
      <c r="B742">
        <v>432</v>
      </c>
    </row>
    <row r="743" spans="1:2" x14ac:dyDescent="0.3">
      <c r="A743" s="3">
        <v>7667</v>
      </c>
      <c r="B743">
        <v>443</v>
      </c>
    </row>
    <row r="744" spans="1:2" x14ac:dyDescent="0.3">
      <c r="A744" s="3">
        <v>7673</v>
      </c>
      <c r="B744">
        <v>351</v>
      </c>
    </row>
    <row r="745" spans="1:2" x14ac:dyDescent="0.3">
      <c r="A745" s="3">
        <v>7696</v>
      </c>
      <c r="B745">
        <v>235</v>
      </c>
    </row>
    <row r="746" spans="1:2" x14ac:dyDescent="0.3">
      <c r="A746" s="3">
        <v>7709</v>
      </c>
      <c r="B746">
        <v>283</v>
      </c>
    </row>
    <row r="747" spans="1:2" x14ac:dyDescent="0.3">
      <c r="A747" s="3">
        <v>7728</v>
      </c>
      <c r="B747">
        <v>484</v>
      </c>
    </row>
    <row r="748" spans="1:2" x14ac:dyDescent="0.3">
      <c r="A748" s="3">
        <v>7729</v>
      </c>
      <c r="B748">
        <v>147</v>
      </c>
    </row>
    <row r="749" spans="1:2" x14ac:dyDescent="0.3">
      <c r="A749" s="3">
        <v>7739</v>
      </c>
      <c r="B749">
        <v>384</v>
      </c>
    </row>
    <row r="750" spans="1:2" x14ac:dyDescent="0.3">
      <c r="A750" s="3">
        <v>7742</v>
      </c>
      <c r="B750">
        <v>17</v>
      </c>
    </row>
    <row r="751" spans="1:2" x14ac:dyDescent="0.3">
      <c r="A751" s="3">
        <v>7751</v>
      </c>
      <c r="B751">
        <v>457</v>
      </c>
    </row>
    <row r="752" spans="1:2" x14ac:dyDescent="0.3">
      <c r="A752" s="3">
        <v>7753</v>
      </c>
      <c r="B752">
        <v>393</v>
      </c>
    </row>
    <row r="753" spans="1:2" x14ac:dyDescent="0.3">
      <c r="A753" s="3">
        <v>7789</v>
      </c>
      <c r="B753">
        <v>222</v>
      </c>
    </row>
    <row r="754" spans="1:2" x14ac:dyDescent="0.3">
      <c r="A754" s="3">
        <v>7810</v>
      </c>
      <c r="B754">
        <v>63</v>
      </c>
    </row>
    <row r="755" spans="1:2" x14ac:dyDescent="0.3">
      <c r="A755" s="3">
        <v>7813</v>
      </c>
      <c r="B755">
        <v>373</v>
      </c>
    </row>
    <row r="756" spans="1:2" x14ac:dyDescent="0.3">
      <c r="A756" s="3">
        <v>7828</v>
      </c>
      <c r="B756">
        <v>477</v>
      </c>
    </row>
    <row r="757" spans="1:2" x14ac:dyDescent="0.3">
      <c r="A757" s="3">
        <v>7829</v>
      </c>
      <c r="B757">
        <v>482</v>
      </c>
    </row>
    <row r="758" spans="1:2" x14ac:dyDescent="0.3">
      <c r="A758" s="3">
        <v>7840</v>
      </c>
      <c r="B758">
        <v>131</v>
      </c>
    </row>
    <row r="759" spans="1:2" x14ac:dyDescent="0.3">
      <c r="A759" s="3">
        <v>7869</v>
      </c>
      <c r="B759">
        <v>294</v>
      </c>
    </row>
    <row r="760" spans="1:2" x14ac:dyDescent="0.3">
      <c r="A760" s="3">
        <v>7892</v>
      </c>
      <c r="B760">
        <v>499</v>
      </c>
    </row>
    <row r="761" spans="1:2" x14ac:dyDescent="0.3">
      <c r="A761" s="3">
        <v>7896</v>
      </c>
      <c r="B761">
        <v>139</v>
      </c>
    </row>
    <row r="762" spans="1:2" x14ac:dyDescent="0.3">
      <c r="A762" s="3">
        <v>7922</v>
      </c>
      <c r="B762">
        <v>176</v>
      </c>
    </row>
    <row r="763" spans="1:2" x14ac:dyDescent="0.3">
      <c r="A763" s="3">
        <v>7927</v>
      </c>
      <c r="B763">
        <v>438</v>
      </c>
    </row>
    <row r="764" spans="1:2" x14ac:dyDescent="0.3">
      <c r="A764" s="3">
        <v>7939</v>
      </c>
      <c r="B764">
        <v>410</v>
      </c>
    </row>
    <row r="765" spans="1:2" x14ac:dyDescent="0.3">
      <c r="A765" s="3">
        <v>7943</v>
      </c>
      <c r="B765">
        <v>211</v>
      </c>
    </row>
    <row r="766" spans="1:2" x14ac:dyDescent="0.3">
      <c r="A766" s="3">
        <v>7945</v>
      </c>
      <c r="B766">
        <v>389</v>
      </c>
    </row>
    <row r="767" spans="1:2" x14ac:dyDescent="0.3">
      <c r="A767" s="3">
        <v>7947</v>
      </c>
      <c r="B767">
        <v>32</v>
      </c>
    </row>
    <row r="768" spans="1:2" x14ac:dyDescent="0.3">
      <c r="A768" s="3">
        <v>7948</v>
      </c>
      <c r="B768">
        <v>298</v>
      </c>
    </row>
    <row r="769" spans="1:2" x14ac:dyDescent="0.3">
      <c r="A769" s="3">
        <v>7949</v>
      </c>
      <c r="B769">
        <v>301</v>
      </c>
    </row>
    <row r="770" spans="1:2" x14ac:dyDescent="0.3">
      <c r="A770" s="3">
        <v>7960</v>
      </c>
      <c r="B770">
        <v>373</v>
      </c>
    </row>
    <row r="771" spans="1:2" x14ac:dyDescent="0.3">
      <c r="A771" s="3">
        <v>7970</v>
      </c>
      <c r="B771">
        <v>298</v>
      </c>
    </row>
    <row r="772" spans="1:2" x14ac:dyDescent="0.3">
      <c r="A772" s="3">
        <v>7973</v>
      </c>
      <c r="B772">
        <v>469</v>
      </c>
    </row>
    <row r="773" spans="1:2" x14ac:dyDescent="0.3">
      <c r="A773" s="3">
        <v>7975</v>
      </c>
      <c r="B773">
        <v>437</v>
      </c>
    </row>
    <row r="774" spans="1:2" x14ac:dyDescent="0.3">
      <c r="A774" s="3">
        <v>7979</v>
      </c>
      <c r="B774">
        <v>280</v>
      </c>
    </row>
    <row r="775" spans="1:2" x14ac:dyDescent="0.3">
      <c r="A775" s="3">
        <v>7986</v>
      </c>
      <c r="B775">
        <v>196</v>
      </c>
    </row>
    <row r="776" spans="1:2" x14ac:dyDescent="0.3">
      <c r="A776" s="3">
        <v>8005</v>
      </c>
      <c r="B776">
        <v>123</v>
      </c>
    </row>
    <row r="777" spans="1:2" x14ac:dyDescent="0.3">
      <c r="A777" s="3">
        <v>8015</v>
      </c>
      <c r="B777">
        <v>478</v>
      </c>
    </row>
    <row r="778" spans="1:2" x14ac:dyDescent="0.3">
      <c r="A778" s="3">
        <v>8019</v>
      </c>
      <c r="B778">
        <v>240</v>
      </c>
    </row>
    <row r="779" spans="1:2" x14ac:dyDescent="0.3">
      <c r="A779" s="3">
        <v>8033</v>
      </c>
      <c r="B779">
        <v>23</v>
      </c>
    </row>
    <row r="780" spans="1:2" x14ac:dyDescent="0.3">
      <c r="A780" s="3">
        <v>8045</v>
      </c>
      <c r="B780">
        <v>339</v>
      </c>
    </row>
    <row r="781" spans="1:2" x14ac:dyDescent="0.3">
      <c r="A781" s="3">
        <v>8058</v>
      </c>
      <c r="B781">
        <v>239</v>
      </c>
    </row>
    <row r="782" spans="1:2" x14ac:dyDescent="0.3">
      <c r="A782" s="3">
        <v>8063</v>
      </c>
      <c r="B782">
        <v>217</v>
      </c>
    </row>
    <row r="783" spans="1:2" x14ac:dyDescent="0.3">
      <c r="A783" s="3">
        <v>8068</v>
      </c>
      <c r="B783">
        <v>77</v>
      </c>
    </row>
    <row r="784" spans="1:2" x14ac:dyDescent="0.3">
      <c r="A784" s="3">
        <v>8077</v>
      </c>
      <c r="B784">
        <v>426</v>
      </c>
    </row>
    <row r="785" spans="1:2" x14ac:dyDescent="0.3">
      <c r="A785" s="3">
        <v>8079</v>
      </c>
      <c r="B785">
        <v>450</v>
      </c>
    </row>
    <row r="786" spans="1:2" x14ac:dyDescent="0.3">
      <c r="A786" s="3">
        <v>8089</v>
      </c>
      <c r="B786">
        <v>439</v>
      </c>
    </row>
    <row r="787" spans="1:2" x14ac:dyDescent="0.3">
      <c r="A787" s="3">
        <v>8095</v>
      </c>
      <c r="B787">
        <v>10</v>
      </c>
    </row>
    <row r="788" spans="1:2" x14ac:dyDescent="0.3">
      <c r="A788" s="3">
        <v>8105</v>
      </c>
      <c r="B788">
        <v>33</v>
      </c>
    </row>
    <row r="789" spans="1:2" x14ac:dyDescent="0.3">
      <c r="A789" s="3">
        <v>8108</v>
      </c>
      <c r="B789">
        <v>336</v>
      </c>
    </row>
    <row r="790" spans="1:2" x14ac:dyDescent="0.3">
      <c r="A790" s="3">
        <v>8122</v>
      </c>
      <c r="B790">
        <v>413</v>
      </c>
    </row>
    <row r="791" spans="1:2" x14ac:dyDescent="0.3">
      <c r="A791" s="3">
        <v>8143</v>
      </c>
      <c r="B791">
        <v>252</v>
      </c>
    </row>
    <row r="792" spans="1:2" x14ac:dyDescent="0.3">
      <c r="A792" s="3">
        <v>8145</v>
      </c>
      <c r="B792">
        <v>96</v>
      </c>
    </row>
    <row r="793" spans="1:2" x14ac:dyDescent="0.3">
      <c r="A793" s="3">
        <v>8151</v>
      </c>
      <c r="B793">
        <v>483</v>
      </c>
    </row>
    <row r="794" spans="1:2" x14ac:dyDescent="0.3">
      <c r="A794" s="3">
        <v>8172</v>
      </c>
      <c r="B794">
        <v>195</v>
      </c>
    </row>
    <row r="795" spans="1:2" x14ac:dyDescent="0.3">
      <c r="A795" s="3">
        <v>8190</v>
      </c>
      <c r="B795">
        <v>148</v>
      </c>
    </row>
    <row r="796" spans="1:2" x14ac:dyDescent="0.3">
      <c r="A796" s="3">
        <v>8195</v>
      </c>
      <c r="B796">
        <v>415</v>
      </c>
    </row>
    <row r="797" spans="1:2" x14ac:dyDescent="0.3">
      <c r="A797" s="3">
        <v>8210</v>
      </c>
      <c r="B797">
        <v>243</v>
      </c>
    </row>
    <row r="798" spans="1:2" x14ac:dyDescent="0.3">
      <c r="A798" s="3">
        <v>8225</v>
      </c>
      <c r="B798">
        <v>282</v>
      </c>
    </row>
    <row r="799" spans="1:2" x14ac:dyDescent="0.3">
      <c r="A799" s="3">
        <v>8226</v>
      </c>
      <c r="B799">
        <v>290</v>
      </c>
    </row>
    <row r="800" spans="1:2" x14ac:dyDescent="0.3">
      <c r="A800" s="3">
        <v>8237</v>
      </c>
      <c r="B800">
        <v>179</v>
      </c>
    </row>
    <row r="801" spans="1:2" x14ac:dyDescent="0.3">
      <c r="A801" s="3">
        <v>8238</v>
      </c>
      <c r="B801">
        <v>460</v>
      </c>
    </row>
    <row r="802" spans="1:2" x14ac:dyDescent="0.3">
      <c r="A802" s="3">
        <v>8242</v>
      </c>
      <c r="B802">
        <v>204</v>
      </c>
    </row>
    <row r="803" spans="1:2" x14ac:dyDescent="0.3">
      <c r="A803" s="3">
        <v>8250</v>
      </c>
      <c r="B803">
        <v>469</v>
      </c>
    </row>
    <row r="804" spans="1:2" x14ac:dyDescent="0.3">
      <c r="A804" s="3">
        <v>8261</v>
      </c>
      <c r="B804">
        <v>374</v>
      </c>
    </row>
    <row r="805" spans="1:2" x14ac:dyDescent="0.3">
      <c r="A805" s="3">
        <v>8264</v>
      </c>
      <c r="B805">
        <v>449</v>
      </c>
    </row>
    <row r="806" spans="1:2" x14ac:dyDescent="0.3">
      <c r="A806" s="3">
        <v>8269</v>
      </c>
      <c r="B806">
        <v>88</v>
      </c>
    </row>
    <row r="807" spans="1:2" x14ac:dyDescent="0.3">
      <c r="A807" s="3">
        <v>8300</v>
      </c>
      <c r="B807">
        <v>33</v>
      </c>
    </row>
    <row r="808" spans="1:2" x14ac:dyDescent="0.3">
      <c r="A808" s="3">
        <v>8305</v>
      </c>
      <c r="B808">
        <v>78</v>
      </c>
    </row>
    <row r="809" spans="1:2" x14ac:dyDescent="0.3">
      <c r="A809" s="3">
        <v>8307</v>
      </c>
      <c r="B809">
        <v>266</v>
      </c>
    </row>
    <row r="810" spans="1:2" x14ac:dyDescent="0.3">
      <c r="A810" s="3">
        <v>8310</v>
      </c>
      <c r="B810">
        <v>389</v>
      </c>
    </row>
    <row r="811" spans="1:2" x14ac:dyDescent="0.3">
      <c r="A811" s="3">
        <v>8320</v>
      </c>
      <c r="B811">
        <v>122</v>
      </c>
    </row>
    <row r="812" spans="1:2" x14ac:dyDescent="0.3">
      <c r="A812" s="3">
        <v>8321</v>
      </c>
      <c r="B812">
        <v>496</v>
      </c>
    </row>
    <row r="813" spans="1:2" x14ac:dyDescent="0.3">
      <c r="A813" s="3">
        <v>8343</v>
      </c>
      <c r="B813">
        <v>103</v>
      </c>
    </row>
    <row r="814" spans="1:2" x14ac:dyDescent="0.3">
      <c r="A814" s="3">
        <v>8353</v>
      </c>
      <c r="B814">
        <v>89</v>
      </c>
    </row>
    <row r="815" spans="1:2" x14ac:dyDescent="0.3">
      <c r="A815" s="3">
        <v>8356</v>
      </c>
      <c r="B815">
        <v>463</v>
      </c>
    </row>
    <row r="816" spans="1:2" x14ac:dyDescent="0.3">
      <c r="A816" s="3">
        <v>8396</v>
      </c>
      <c r="B816">
        <v>169</v>
      </c>
    </row>
    <row r="817" spans="1:2" x14ac:dyDescent="0.3">
      <c r="A817" s="3">
        <v>8399</v>
      </c>
      <c r="B817">
        <v>34</v>
      </c>
    </row>
    <row r="818" spans="1:2" x14ac:dyDescent="0.3">
      <c r="A818" s="3">
        <v>8406</v>
      </c>
      <c r="B818">
        <v>187</v>
      </c>
    </row>
    <row r="819" spans="1:2" x14ac:dyDescent="0.3">
      <c r="A819" s="3">
        <v>8408</v>
      </c>
      <c r="B819">
        <v>286</v>
      </c>
    </row>
    <row r="820" spans="1:2" x14ac:dyDescent="0.3">
      <c r="A820" s="3">
        <v>8414</v>
      </c>
      <c r="B820">
        <v>70</v>
      </c>
    </row>
    <row r="821" spans="1:2" x14ac:dyDescent="0.3">
      <c r="A821" s="3">
        <v>8416</v>
      </c>
      <c r="B821">
        <v>65</v>
      </c>
    </row>
    <row r="822" spans="1:2" x14ac:dyDescent="0.3">
      <c r="A822" s="3">
        <v>8425</v>
      </c>
      <c r="B822">
        <v>237</v>
      </c>
    </row>
    <row r="823" spans="1:2" x14ac:dyDescent="0.3">
      <c r="A823" s="3">
        <v>8439</v>
      </c>
      <c r="B823">
        <v>392</v>
      </c>
    </row>
    <row r="824" spans="1:2" x14ac:dyDescent="0.3">
      <c r="A824" s="3">
        <v>8447</v>
      </c>
      <c r="B824">
        <v>411</v>
      </c>
    </row>
    <row r="825" spans="1:2" x14ac:dyDescent="0.3">
      <c r="A825" s="3">
        <v>8451</v>
      </c>
      <c r="B825">
        <v>192</v>
      </c>
    </row>
    <row r="826" spans="1:2" x14ac:dyDescent="0.3">
      <c r="A826" s="3">
        <v>8453</v>
      </c>
      <c r="B826">
        <v>136</v>
      </c>
    </row>
    <row r="827" spans="1:2" x14ac:dyDescent="0.3">
      <c r="A827" s="3">
        <v>8473</v>
      </c>
      <c r="B827">
        <v>12</v>
      </c>
    </row>
    <row r="828" spans="1:2" x14ac:dyDescent="0.3">
      <c r="A828" s="3">
        <v>8477</v>
      </c>
      <c r="B828">
        <v>48</v>
      </c>
    </row>
    <row r="829" spans="1:2" x14ac:dyDescent="0.3">
      <c r="A829" s="3">
        <v>8481</v>
      </c>
      <c r="B829">
        <v>479</v>
      </c>
    </row>
    <row r="830" spans="1:2" x14ac:dyDescent="0.3">
      <c r="A830" s="3">
        <v>8495</v>
      </c>
      <c r="B830">
        <v>460</v>
      </c>
    </row>
    <row r="831" spans="1:2" x14ac:dyDescent="0.3">
      <c r="A831" s="3">
        <v>8501</v>
      </c>
      <c r="B831">
        <v>42</v>
      </c>
    </row>
    <row r="832" spans="1:2" x14ac:dyDescent="0.3">
      <c r="A832" s="3">
        <v>8528</v>
      </c>
      <c r="B832">
        <v>384</v>
      </c>
    </row>
    <row r="833" spans="1:2" x14ac:dyDescent="0.3">
      <c r="A833" s="3">
        <v>8530</v>
      </c>
      <c r="B833">
        <v>88</v>
      </c>
    </row>
    <row r="834" spans="1:2" x14ac:dyDescent="0.3">
      <c r="A834" s="3">
        <v>8552</v>
      </c>
      <c r="B834">
        <v>390</v>
      </c>
    </row>
    <row r="835" spans="1:2" x14ac:dyDescent="0.3">
      <c r="A835" s="3">
        <v>8554</v>
      </c>
      <c r="B835">
        <v>182</v>
      </c>
    </row>
    <row r="836" spans="1:2" x14ac:dyDescent="0.3">
      <c r="A836" s="3">
        <v>8564</v>
      </c>
      <c r="B836">
        <v>84</v>
      </c>
    </row>
    <row r="837" spans="1:2" x14ac:dyDescent="0.3">
      <c r="A837" s="3">
        <v>8567</v>
      </c>
      <c r="B837">
        <v>203</v>
      </c>
    </row>
    <row r="838" spans="1:2" x14ac:dyDescent="0.3">
      <c r="A838" s="3">
        <v>8571</v>
      </c>
      <c r="B838">
        <v>482</v>
      </c>
    </row>
    <row r="839" spans="1:2" x14ac:dyDescent="0.3">
      <c r="A839" s="3">
        <v>8580</v>
      </c>
      <c r="B839">
        <v>119</v>
      </c>
    </row>
    <row r="840" spans="1:2" x14ac:dyDescent="0.3">
      <c r="A840" s="3">
        <v>8581</v>
      </c>
      <c r="B840">
        <v>390</v>
      </c>
    </row>
    <row r="841" spans="1:2" x14ac:dyDescent="0.3">
      <c r="A841" s="3">
        <v>8583</v>
      </c>
      <c r="B841">
        <v>352</v>
      </c>
    </row>
    <row r="842" spans="1:2" x14ac:dyDescent="0.3">
      <c r="A842" s="3">
        <v>8589</v>
      </c>
      <c r="B842">
        <v>102</v>
      </c>
    </row>
    <row r="843" spans="1:2" x14ac:dyDescent="0.3">
      <c r="A843" s="3">
        <v>8593</v>
      </c>
      <c r="B843">
        <v>65</v>
      </c>
    </row>
    <row r="844" spans="1:2" x14ac:dyDescent="0.3">
      <c r="A844" s="3">
        <v>8605</v>
      </c>
      <c r="B844">
        <v>153</v>
      </c>
    </row>
    <row r="845" spans="1:2" x14ac:dyDescent="0.3">
      <c r="A845" s="3">
        <v>8612</v>
      </c>
      <c r="B845">
        <v>285</v>
      </c>
    </row>
    <row r="846" spans="1:2" x14ac:dyDescent="0.3">
      <c r="A846" s="3">
        <v>8616</v>
      </c>
      <c r="B846">
        <v>129</v>
      </c>
    </row>
    <row r="847" spans="1:2" x14ac:dyDescent="0.3">
      <c r="A847" s="3">
        <v>8617</v>
      </c>
      <c r="B847">
        <v>202</v>
      </c>
    </row>
    <row r="848" spans="1:2" x14ac:dyDescent="0.3">
      <c r="A848" s="3">
        <v>8627</v>
      </c>
      <c r="B848">
        <v>97</v>
      </c>
    </row>
    <row r="849" spans="1:2" x14ac:dyDescent="0.3">
      <c r="A849" s="3">
        <v>8628</v>
      </c>
      <c r="B849">
        <v>331</v>
      </c>
    </row>
    <row r="850" spans="1:2" x14ac:dyDescent="0.3">
      <c r="A850" s="3">
        <v>8634</v>
      </c>
      <c r="B850">
        <v>321</v>
      </c>
    </row>
    <row r="851" spans="1:2" x14ac:dyDescent="0.3">
      <c r="A851" s="3">
        <v>8645</v>
      </c>
      <c r="B851">
        <v>289</v>
      </c>
    </row>
    <row r="852" spans="1:2" x14ac:dyDescent="0.3">
      <c r="A852" s="3">
        <v>8646</v>
      </c>
      <c r="B852">
        <v>234</v>
      </c>
    </row>
    <row r="853" spans="1:2" x14ac:dyDescent="0.3">
      <c r="A853" s="3">
        <v>8651</v>
      </c>
      <c r="B853">
        <v>380</v>
      </c>
    </row>
    <row r="854" spans="1:2" x14ac:dyDescent="0.3">
      <c r="A854" s="3">
        <v>8673</v>
      </c>
      <c r="B854">
        <v>378</v>
      </c>
    </row>
    <row r="855" spans="1:2" x14ac:dyDescent="0.3">
      <c r="A855" s="3">
        <v>8674</v>
      </c>
      <c r="B855">
        <v>455</v>
      </c>
    </row>
    <row r="856" spans="1:2" x14ac:dyDescent="0.3">
      <c r="A856" s="3">
        <v>8685</v>
      </c>
      <c r="B856">
        <v>446</v>
      </c>
    </row>
    <row r="857" spans="1:2" x14ac:dyDescent="0.3">
      <c r="A857" s="3">
        <v>8694</v>
      </c>
      <c r="B857">
        <v>270</v>
      </c>
    </row>
    <row r="858" spans="1:2" x14ac:dyDescent="0.3">
      <c r="A858" s="3">
        <v>8703</v>
      </c>
      <c r="B858">
        <v>336</v>
      </c>
    </row>
    <row r="859" spans="1:2" x14ac:dyDescent="0.3">
      <c r="A859" s="3">
        <v>8719</v>
      </c>
      <c r="B859">
        <v>345</v>
      </c>
    </row>
    <row r="860" spans="1:2" x14ac:dyDescent="0.3">
      <c r="A860" s="3">
        <v>8721</v>
      </c>
      <c r="B860">
        <v>81</v>
      </c>
    </row>
    <row r="861" spans="1:2" x14ac:dyDescent="0.3">
      <c r="A861" s="3">
        <v>8729</v>
      </c>
      <c r="B861">
        <v>459</v>
      </c>
    </row>
    <row r="862" spans="1:2" x14ac:dyDescent="0.3">
      <c r="A862" s="3">
        <v>8731</v>
      </c>
      <c r="B862">
        <v>210</v>
      </c>
    </row>
    <row r="863" spans="1:2" x14ac:dyDescent="0.3">
      <c r="A863" s="3">
        <v>8733</v>
      </c>
      <c r="B863">
        <v>451</v>
      </c>
    </row>
    <row r="864" spans="1:2" x14ac:dyDescent="0.3">
      <c r="A864" s="3">
        <v>8738</v>
      </c>
      <c r="B864">
        <v>427</v>
      </c>
    </row>
    <row r="865" spans="1:2" x14ac:dyDescent="0.3">
      <c r="A865" s="3">
        <v>8743</v>
      </c>
      <c r="B865">
        <v>129</v>
      </c>
    </row>
    <row r="866" spans="1:2" x14ac:dyDescent="0.3">
      <c r="A866" s="3">
        <v>8753</v>
      </c>
      <c r="B866">
        <v>247</v>
      </c>
    </row>
    <row r="867" spans="1:2" x14ac:dyDescent="0.3">
      <c r="A867" s="3">
        <v>8756</v>
      </c>
      <c r="B867">
        <v>138</v>
      </c>
    </row>
    <row r="868" spans="1:2" x14ac:dyDescent="0.3">
      <c r="A868" s="3">
        <v>8766</v>
      </c>
      <c r="B868">
        <v>33</v>
      </c>
    </row>
    <row r="869" spans="1:2" x14ac:dyDescent="0.3">
      <c r="A869" s="3">
        <v>8768</v>
      </c>
      <c r="B869">
        <v>75</v>
      </c>
    </row>
    <row r="870" spans="1:2" x14ac:dyDescent="0.3">
      <c r="A870" s="3">
        <v>8770</v>
      </c>
      <c r="B870">
        <v>48</v>
      </c>
    </row>
    <row r="871" spans="1:2" x14ac:dyDescent="0.3">
      <c r="A871" s="3">
        <v>8774</v>
      </c>
      <c r="B871">
        <v>496</v>
      </c>
    </row>
    <row r="872" spans="1:2" x14ac:dyDescent="0.3">
      <c r="A872" s="3">
        <v>8777</v>
      </c>
      <c r="B872">
        <v>395</v>
      </c>
    </row>
    <row r="873" spans="1:2" x14ac:dyDescent="0.3">
      <c r="A873" s="3">
        <v>8793</v>
      </c>
      <c r="B873">
        <v>162</v>
      </c>
    </row>
    <row r="874" spans="1:2" x14ac:dyDescent="0.3">
      <c r="A874" s="3">
        <v>8798</v>
      </c>
      <c r="B874">
        <v>453</v>
      </c>
    </row>
    <row r="875" spans="1:2" x14ac:dyDescent="0.3">
      <c r="A875" s="3">
        <v>8805</v>
      </c>
      <c r="B875">
        <v>53</v>
      </c>
    </row>
    <row r="876" spans="1:2" x14ac:dyDescent="0.3">
      <c r="A876" s="3">
        <v>8815</v>
      </c>
      <c r="B876">
        <v>148</v>
      </c>
    </row>
    <row r="877" spans="1:2" x14ac:dyDescent="0.3">
      <c r="A877" s="3">
        <v>8833</v>
      </c>
      <c r="B877">
        <v>289</v>
      </c>
    </row>
    <row r="878" spans="1:2" x14ac:dyDescent="0.3">
      <c r="A878" s="3">
        <v>8844</v>
      </c>
      <c r="B878">
        <v>70</v>
      </c>
    </row>
    <row r="879" spans="1:2" x14ac:dyDescent="0.3">
      <c r="A879" s="3">
        <v>8864</v>
      </c>
      <c r="B879">
        <v>440</v>
      </c>
    </row>
    <row r="880" spans="1:2" x14ac:dyDescent="0.3">
      <c r="A880" s="3">
        <v>8867</v>
      </c>
      <c r="B880">
        <v>281</v>
      </c>
    </row>
    <row r="881" spans="1:2" x14ac:dyDescent="0.3">
      <c r="A881" s="3">
        <v>8875</v>
      </c>
      <c r="B881">
        <v>138</v>
      </c>
    </row>
    <row r="882" spans="1:2" x14ac:dyDescent="0.3">
      <c r="A882" s="3">
        <v>8876</v>
      </c>
      <c r="B882">
        <v>491</v>
      </c>
    </row>
    <row r="883" spans="1:2" x14ac:dyDescent="0.3">
      <c r="A883" s="3">
        <v>8878</v>
      </c>
      <c r="B883">
        <v>337</v>
      </c>
    </row>
    <row r="884" spans="1:2" x14ac:dyDescent="0.3">
      <c r="A884" s="3">
        <v>8881</v>
      </c>
      <c r="B884">
        <v>197</v>
      </c>
    </row>
    <row r="885" spans="1:2" x14ac:dyDescent="0.3">
      <c r="A885" s="3">
        <v>8888</v>
      </c>
      <c r="B885">
        <v>14</v>
      </c>
    </row>
    <row r="886" spans="1:2" x14ac:dyDescent="0.3">
      <c r="A886" s="3">
        <v>8901</v>
      </c>
      <c r="B886">
        <v>417</v>
      </c>
    </row>
    <row r="887" spans="1:2" x14ac:dyDescent="0.3">
      <c r="A887" s="3">
        <v>8912</v>
      </c>
      <c r="B887">
        <v>287</v>
      </c>
    </row>
    <row r="888" spans="1:2" x14ac:dyDescent="0.3">
      <c r="A888" s="3">
        <v>8923</v>
      </c>
      <c r="B888">
        <v>100</v>
      </c>
    </row>
    <row r="889" spans="1:2" x14ac:dyDescent="0.3">
      <c r="A889" s="3">
        <v>8934</v>
      </c>
      <c r="B889">
        <v>22</v>
      </c>
    </row>
    <row r="890" spans="1:2" x14ac:dyDescent="0.3">
      <c r="A890" s="3">
        <v>8946</v>
      </c>
      <c r="B890">
        <v>277</v>
      </c>
    </row>
    <row r="891" spans="1:2" x14ac:dyDescent="0.3">
      <c r="A891" s="3">
        <v>8952</v>
      </c>
      <c r="B891">
        <v>216</v>
      </c>
    </row>
    <row r="892" spans="1:2" x14ac:dyDescent="0.3">
      <c r="A892" s="3">
        <v>8954</v>
      </c>
      <c r="B892">
        <v>315</v>
      </c>
    </row>
    <row r="893" spans="1:2" x14ac:dyDescent="0.3">
      <c r="A893" s="3">
        <v>8960</v>
      </c>
      <c r="B893">
        <v>278</v>
      </c>
    </row>
    <row r="894" spans="1:2" x14ac:dyDescent="0.3">
      <c r="A894" s="3">
        <v>8961</v>
      </c>
      <c r="B894">
        <v>120</v>
      </c>
    </row>
    <row r="895" spans="1:2" x14ac:dyDescent="0.3">
      <c r="A895" s="3">
        <v>8976</v>
      </c>
      <c r="B895">
        <v>352</v>
      </c>
    </row>
    <row r="896" spans="1:2" x14ac:dyDescent="0.3">
      <c r="A896" s="3">
        <v>8986</v>
      </c>
      <c r="B896">
        <v>250</v>
      </c>
    </row>
    <row r="897" spans="1:2" x14ac:dyDescent="0.3">
      <c r="A897" s="3">
        <v>9017</v>
      </c>
      <c r="B897">
        <v>337</v>
      </c>
    </row>
    <row r="898" spans="1:2" x14ac:dyDescent="0.3">
      <c r="A898" s="3">
        <v>9020</v>
      </c>
      <c r="B898">
        <v>455</v>
      </c>
    </row>
    <row r="899" spans="1:2" x14ac:dyDescent="0.3">
      <c r="A899" s="3">
        <v>9026</v>
      </c>
      <c r="B899">
        <v>139</v>
      </c>
    </row>
    <row r="900" spans="1:2" x14ac:dyDescent="0.3">
      <c r="A900" s="3">
        <v>9028</v>
      </c>
      <c r="B900">
        <v>11</v>
      </c>
    </row>
    <row r="901" spans="1:2" x14ac:dyDescent="0.3">
      <c r="A901" s="3">
        <v>9034</v>
      </c>
      <c r="B901">
        <v>224</v>
      </c>
    </row>
    <row r="902" spans="1:2" x14ac:dyDescent="0.3">
      <c r="A902" s="3">
        <v>9073</v>
      </c>
      <c r="B902">
        <v>322</v>
      </c>
    </row>
    <row r="903" spans="1:2" x14ac:dyDescent="0.3">
      <c r="A903" s="3">
        <v>9113</v>
      </c>
      <c r="B903">
        <v>466</v>
      </c>
    </row>
    <row r="904" spans="1:2" x14ac:dyDescent="0.3">
      <c r="A904" s="3">
        <v>9115</v>
      </c>
      <c r="B904">
        <v>34</v>
      </c>
    </row>
    <row r="905" spans="1:2" x14ac:dyDescent="0.3">
      <c r="A905" s="3">
        <v>9121</v>
      </c>
      <c r="B905">
        <v>178</v>
      </c>
    </row>
    <row r="906" spans="1:2" x14ac:dyDescent="0.3">
      <c r="A906" s="3">
        <v>9122</v>
      </c>
      <c r="B906">
        <v>168</v>
      </c>
    </row>
    <row r="907" spans="1:2" x14ac:dyDescent="0.3">
      <c r="A907" s="3">
        <v>9131</v>
      </c>
      <c r="B907">
        <v>127</v>
      </c>
    </row>
    <row r="908" spans="1:2" x14ac:dyDescent="0.3">
      <c r="A908" s="3">
        <v>9134</v>
      </c>
      <c r="B908">
        <v>241</v>
      </c>
    </row>
    <row r="909" spans="1:2" x14ac:dyDescent="0.3">
      <c r="A909" s="3">
        <v>9141</v>
      </c>
      <c r="B909">
        <v>308</v>
      </c>
    </row>
    <row r="910" spans="1:2" x14ac:dyDescent="0.3">
      <c r="A910" s="3">
        <v>9149</v>
      </c>
      <c r="B910">
        <v>348</v>
      </c>
    </row>
    <row r="911" spans="1:2" x14ac:dyDescent="0.3">
      <c r="A911" s="3">
        <v>9163</v>
      </c>
      <c r="B911">
        <v>203</v>
      </c>
    </row>
    <row r="912" spans="1:2" x14ac:dyDescent="0.3">
      <c r="A912" s="3">
        <v>9179</v>
      </c>
      <c r="B912">
        <v>121</v>
      </c>
    </row>
    <row r="913" spans="1:2" x14ac:dyDescent="0.3">
      <c r="A913" s="3">
        <v>9183</v>
      </c>
      <c r="B913">
        <v>11</v>
      </c>
    </row>
    <row r="914" spans="1:2" x14ac:dyDescent="0.3">
      <c r="A914" s="3">
        <v>9239</v>
      </c>
      <c r="B914">
        <v>274</v>
      </c>
    </row>
    <row r="915" spans="1:2" x14ac:dyDescent="0.3">
      <c r="A915" s="3">
        <v>9256</v>
      </c>
      <c r="B915">
        <v>331</v>
      </c>
    </row>
    <row r="916" spans="1:2" x14ac:dyDescent="0.3">
      <c r="A916" s="3">
        <v>9257</v>
      </c>
      <c r="B916">
        <v>114</v>
      </c>
    </row>
    <row r="917" spans="1:2" x14ac:dyDescent="0.3">
      <c r="A917" s="3">
        <v>9258</v>
      </c>
      <c r="B917">
        <v>227</v>
      </c>
    </row>
    <row r="918" spans="1:2" x14ac:dyDescent="0.3">
      <c r="A918" s="3">
        <v>9259</v>
      </c>
      <c r="B918">
        <v>219</v>
      </c>
    </row>
    <row r="919" spans="1:2" x14ac:dyDescent="0.3">
      <c r="A919" s="3">
        <v>9267</v>
      </c>
      <c r="B919">
        <v>245</v>
      </c>
    </row>
    <row r="920" spans="1:2" x14ac:dyDescent="0.3">
      <c r="A920" s="3">
        <v>9278</v>
      </c>
      <c r="B920">
        <v>429</v>
      </c>
    </row>
    <row r="921" spans="1:2" x14ac:dyDescent="0.3">
      <c r="A921" s="3">
        <v>9290</v>
      </c>
      <c r="B921">
        <v>168</v>
      </c>
    </row>
    <row r="922" spans="1:2" x14ac:dyDescent="0.3">
      <c r="A922" s="3">
        <v>9294</v>
      </c>
      <c r="B922">
        <v>352</v>
      </c>
    </row>
    <row r="923" spans="1:2" x14ac:dyDescent="0.3">
      <c r="A923" s="3">
        <v>9298</v>
      </c>
      <c r="B923">
        <v>276</v>
      </c>
    </row>
    <row r="924" spans="1:2" x14ac:dyDescent="0.3">
      <c r="A924" s="3">
        <v>9308</v>
      </c>
      <c r="B924">
        <v>64</v>
      </c>
    </row>
    <row r="925" spans="1:2" x14ac:dyDescent="0.3">
      <c r="A925" s="3">
        <v>9332</v>
      </c>
      <c r="B925">
        <v>191</v>
      </c>
    </row>
    <row r="926" spans="1:2" x14ac:dyDescent="0.3">
      <c r="A926" s="3">
        <v>9333</v>
      </c>
      <c r="B926">
        <v>23</v>
      </c>
    </row>
    <row r="927" spans="1:2" x14ac:dyDescent="0.3">
      <c r="A927" s="3">
        <v>9353</v>
      </c>
      <c r="B927">
        <v>397</v>
      </c>
    </row>
    <row r="928" spans="1:2" x14ac:dyDescent="0.3">
      <c r="A928" s="3">
        <v>9354</v>
      </c>
      <c r="B928">
        <v>133</v>
      </c>
    </row>
    <row r="929" spans="1:2" x14ac:dyDescent="0.3">
      <c r="A929" s="3">
        <v>9363</v>
      </c>
      <c r="B929">
        <v>190</v>
      </c>
    </row>
    <row r="930" spans="1:2" x14ac:dyDescent="0.3">
      <c r="A930" s="3">
        <v>9372</v>
      </c>
      <c r="B930">
        <v>302</v>
      </c>
    </row>
    <row r="931" spans="1:2" x14ac:dyDescent="0.3">
      <c r="A931" s="3">
        <v>9374</v>
      </c>
      <c r="B931">
        <v>301</v>
      </c>
    </row>
    <row r="932" spans="1:2" x14ac:dyDescent="0.3">
      <c r="A932" s="3">
        <v>9385</v>
      </c>
      <c r="B932">
        <v>200</v>
      </c>
    </row>
    <row r="933" spans="1:2" x14ac:dyDescent="0.3">
      <c r="A933" s="3">
        <v>9389</v>
      </c>
      <c r="B933">
        <v>53</v>
      </c>
    </row>
    <row r="934" spans="1:2" x14ac:dyDescent="0.3">
      <c r="A934" s="3">
        <v>9398</v>
      </c>
      <c r="B934">
        <v>83</v>
      </c>
    </row>
    <row r="935" spans="1:2" x14ac:dyDescent="0.3">
      <c r="A935" s="3">
        <v>9399</v>
      </c>
      <c r="B935">
        <v>127</v>
      </c>
    </row>
    <row r="936" spans="1:2" x14ac:dyDescent="0.3">
      <c r="A936" s="3">
        <v>9404</v>
      </c>
      <c r="B936">
        <v>192</v>
      </c>
    </row>
    <row r="937" spans="1:2" x14ac:dyDescent="0.3">
      <c r="A937" s="3">
        <v>9408</v>
      </c>
      <c r="B937">
        <v>12</v>
      </c>
    </row>
    <row r="938" spans="1:2" x14ac:dyDescent="0.3">
      <c r="A938" s="3">
        <v>9413</v>
      </c>
      <c r="B938">
        <v>115</v>
      </c>
    </row>
    <row r="939" spans="1:2" x14ac:dyDescent="0.3">
      <c r="A939" s="3">
        <v>9417</v>
      </c>
      <c r="B939">
        <v>52</v>
      </c>
    </row>
    <row r="940" spans="1:2" x14ac:dyDescent="0.3">
      <c r="A940" s="3">
        <v>9418</v>
      </c>
      <c r="B940">
        <v>128</v>
      </c>
    </row>
    <row r="941" spans="1:2" x14ac:dyDescent="0.3">
      <c r="A941" s="3">
        <v>9430</v>
      </c>
      <c r="B941">
        <v>312</v>
      </c>
    </row>
    <row r="942" spans="1:2" x14ac:dyDescent="0.3">
      <c r="A942" s="3">
        <v>9439</v>
      </c>
      <c r="B942">
        <v>360</v>
      </c>
    </row>
    <row r="943" spans="1:2" x14ac:dyDescent="0.3">
      <c r="A943" s="3">
        <v>9469</v>
      </c>
      <c r="B943">
        <v>451</v>
      </c>
    </row>
    <row r="944" spans="1:2" x14ac:dyDescent="0.3">
      <c r="A944" s="3">
        <v>9470</v>
      </c>
      <c r="B944">
        <v>350</v>
      </c>
    </row>
    <row r="945" spans="1:2" x14ac:dyDescent="0.3">
      <c r="A945" s="3">
        <v>9499</v>
      </c>
      <c r="B945">
        <v>316</v>
      </c>
    </row>
    <row r="946" spans="1:2" x14ac:dyDescent="0.3">
      <c r="A946" s="3">
        <v>9500</v>
      </c>
      <c r="B946">
        <v>147</v>
      </c>
    </row>
    <row r="947" spans="1:2" x14ac:dyDescent="0.3">
      <c r="A947" s="3">
        <v>9503</v>
      </c>
      <c r="B947">
        <v>307</v>
      </c>
    </row>
    <row r="948" spans="1:2" x14ac:dyDescent="0.3">
      <c r="A948" s="3">
        <v>9505</v>
      </c>
      <c r="B948">
        <v>352</v>
      </c>
    </row>
    <row r="949" spans="1:2" x14ac:dyDescent="0.3">
      <c r="A949" s="3">
        <v>9507</v>
      </c>
      <c r="B949">
        <v>201</v>
      </c>
    </row>
    <row r="950" spans="1:2" x14ac:dyDescent="0.3">
      <c r="A950" s="3">
        <v>9509</v>
      </c>
      <c r="B950">
        <v>302</v>
      </c>
    </row>
    <row r="951" spans="1:2" x14ac:dyDescent="0.3">
      <c r="A951" s="3">
        <v>9514</v>
      </c>
      <c r="B951">
        <v>120</v>
      </c>
    </row>
    <row r="952" spans="1:2" x14ac:dyDescent="0.3">
      <c r="A952" s="3">
        <v>9520</v>
      </c>
      <c r="B952">
        <v>272</v>
      </c>
    </row>
    <row r="953" spans="1:2" x14ac:dyDescent="0.3">
      <c r="A953" s="3">
        <v>9528</v>
      </c>
      <c r="B953">
        <v>181</v>
      </c>
    </row>
    <row r="954" spans="1:2" x14ac:dyDescent="0.3">
      <c r="A954" s="3">
        <v>9537</v>
      </c>
      <c r="B954">
        <v>386</v>
      </c>
    </row>
    <row r="955" spans="1:2" x14ac:dyDescent="0.3">
      <c r="A955" s="3">
        <v>9538</v>
      </c>
      <c r="B955">
        <v>174</v>
      </c>
    </row>
    <row r="956" spans="1:2" x14ac:dyDescent="0.3">
      <c r="A956" s="3">
        <v>9555</v>
      </c>
      <c r="B956">
        <v>354</v>
      </c>
    </row>
    <row r="957" spans="1:2" x14ac:dyDescent="0.3">
      <c r="A957" s="3">
        <v>9564</v>
      </c>
      <c r="B957">
        <v>203</v>
      </c>
    </row>
    <row r="958" spans="1:2" x14ac:dyDescent="0.3">
      <c r="A958" s="3">
        <v>9575</v>
      </c>
      <c r="B958">
        <v>483</v>
      </c>
    </row>
    <row r="959" spans="1:2" x14ac:dyDescent="0.3">
      <c r="A959" s="3">
        <v>9593</v>
      </c>
      <c r="B959">
        <v>330</v>
      </c>
    </row>
    <row r="960" spans="1:2" x14ac:dyDescent="0.3">
      <c r="A960" s="3">
        <v>9594</v>
      </c>
      <c r="B960">
        <v>158</v>
      </c>
    </row>
    <row r="961" spans="1:2" x14ac:dyDescent="0.3">
      <c r="A961" s="3">
        <v>9597</v>
      </c>
      <c r="B961">
        <v>447</v>
      </c>
    </row>
    <row r="962" spans="1:2" x14ac:dyDescent="0.3">
      <c r="A962" s="3">
        <v>9609</v>
      </c>
      <c r="B962">
        <v>292</v>
      </c>
    </row>
    <row r="963" spans="1:2" x14ac:dyDescent="0.3">
      <c r="A963" s="3">
        <v>9618</v>
      </c>
      <c r="B963">
        <v>30</v>
      </c>
    </row>
    <row r="964" spans="1:2" x14ac:dyDescent="0.3">
      <c r="A964" s="3">
        <v>9628</v>
      </c>
      <c r="B964">
        <v>401</v>
      </c>
    </row>
    <row r="965" spans="1:2" x14ac:dyDescent="0.3">
      <c r="A965" s="3">
        <v>9630</v>
      </c>
      <c r="B965">
        <v>264</v>
      </c>
    </row>
    <row r="966" spans="1:2" x14ac:dyDescent="0.3">
      <c r="A966" s="3">
        <v>9635</v>
      </c>
      <c r="B966">
        <v>456</v>
      </c>
    </row>
    <row r="967" spans="1:2" x14ac:dyDescent="0.3">
      <c r="A967" s="3">
        <v>9644</v>
      </c>
      <c r="B967">
        <v>294</v>
      </c>
    </row>
    <row r="968" spans="1:2" x14ac:dyDescent="0.3">
      <c r="A968" s="3">
        <v>9664</v>
      </c>
      <c r="B968">
        <v>463</v>
      </c>
    </row>
    <row r="969" spans="1:2" x14ac:dyDescent="0.3">
      <c r="A969" s="3">
        <v>9688</v>
      </c>
      <c r="B969">
        <v>56</v>
      </c>
    </row>
    <row r="970" spans="1:2" x14ac:dyDescent="0.3">
      <c r="A970" s="3">
        <v>9693</v>
      </c>
      <c r="B970">
        <v>64</v>
      </c>
    </row>
    <row r="971" spans="1:2" x14ac:dyDescent="0.3">
      <c r="A971" s="3">
        <v>9695</v>
      </c>
      <c r="B971">
        <v>452</v>
      </c>
    </row>
    <row r="972" spans="1:2" x14ac:dyDescent="0.3">
      <c r="A972" s="3">
        <v>9700</v>
      </c>
      <c r="B972">
        <v>272</v>
      </c>
    </row>
    <row r="973" spans="1:2" x14ac:dyDescent="0.3">
      <c r="A973" s="3">
        <v>9701</v>
      </c>
      <c r="B973">
        <v>376</v>
      </c>
    </row>
    <row r="974" spans="1:2" x14ac:dyDescent="0.3">
      <c r="A974" s="3">
        <v>9703</v>
      </c>
      <c r="B974">
        <v>410</v>
      </c>
    </row>
    <row r="975" spans="1:2" x14ac:dyDescent="0.3">
      <c r="A975" s="3">
        <v>9710</v>
      </c>
      <c r="B975">
        <v>441</v>
      </c>
    </row>
    <row r="976" spans="1:2" x14ac:dyDescent="0.3">
      <c r="A976" s="3">
        <v>9734</v>
      </c>
      <c r="B976">
        <v>217</v>
      </c>
    </row>
    <row r="977" spans="1:2" x14ac:dyDescent="0.3">
      <c r="A977" s="3">
        <v>9748</v>
      </c>
      <c r="B977">
        <v>264</v>
      </c>
    </row>
    <row r="978" spans="1:2" x14ac:dyDescent="0.3">
      <c r="A978" s="3">
        <v>9770</v>
      </c>
      <c r="B978">
        <v>327</v>
      </c>
    </row>
    <row r="979" spans="1:2" x14ac:dyDescent="0.3">
      <c r="A979" s="3">
        <v>9785</v>
      </c>
      <c r="B979">
        <v>54</v>
      </c>
    </row>
    <row r="980" spans="1:2" x14ac:dyDescent="0.3">
      <c r="A980" s="3">
        <v>9800</v>
      </c>
      <c r="B980">
        <v>123</v>
      </c>
    </row>
    <row r="981" spans="1:2" x14ac:dyDescent="0.3">
      <c r="A981" s="3">
        <v>9803</v>
      </c>
      <c r="B981">
        <v>318</v>
      </c>
    </row>
    <row r="982" spans="1:2" x14ac:dyDescent="0.3">
      <c r="A982" s="3">
        <v>9814</v>
      </c>
      <c r="B982">
        <v>413</v>
      </c>
    </row>
    <row r="983" spans="1:2" x14ac:dyDescent="0.3">
      <c r="A983" s="3">
        <v>9820</v>
      </c>
      <c r="B983">
        <v>40</v>
      </c>
    </row>
    <row r="984" spans="1:2" x14ac:dyDescent="0.3">
      <c r="A984" s="3">
        <v>9822</v>
      </c>
      <c r="B984">
        <v>276</v>
      </c>
    </row>
    <row r="985" spans="1:2" x14ac:dyDescent="0.3">
      <c r="A985" s="3">
        <v>9832</v>
      </c>
      <c r="B985">
        <v>380</v>
      </c>
    </row>
    <row r="986" spans="1:2" x14ac:dyDescent="0.3">
      <c r="A986" s="3">
        <v>9846</v>
      </c>
      <c r="B986">
        <v>366</v>
      </c>
    </row>
    <row r="987" spans="1:2" x14ac:dyDescent="0.3">
      <c r="A987" s="3">
        <v>9857</v>
      </c>
      <c r="B987">
        <v>145</v>
      </c>
    </row>
    <row r="988" spans="1:2" x14ac:dyDescent="0.3">
      <c r="A988" s="3">
        <v>9861</v>
      </c>
      <c r="B988">
        <v>359</v>
      </c>
    </row>
    <row r="989" spans="1:2" x14ac:dyDescent="0.3">
      <c r="A989" s="3">
        <v>9866</v>
      </c>
      <c r="B989">
        <v>208</v>
      </c>
    </row>
    <row r="990" spans="1:2" x14ac:dyDescent="0.3">
      <c r="A990" s="3">
        <v>9879</v>
      </c>
      <c r="B990">
        <v>217</v>
      </c>
    </row>
    <row r="991" spans="1:2" x14ac:dyDescent="0.3">
      <c r="A991" s="3">
        <v>9908</v>
      </c>
      <c r="B991">
        <v>390</v>
      </c>
    </row>
    <row r="992" spans="1:2" x14ac:dyDescent="0.3">
      <c r="A992" s="3">
        <v>9914</v>
      </c>
      <c r="B992">
        <v>44</v>
      </c>
    </row>
    <row r="993" spans="1:2" x14ac:dyDescent="0.3">
      <c r="A993" s="3">
        <v>9916</v>
      </c>
      <c r="B993">
        <v>227</v>
      </c>
    </row>
    <row r="994" spans="1:2" x14ac:dyDescent="0.3">
      <c r="A994" s="3">
        <v>9918</v>
      </c>
      <c r="B994">
        <v>144</v>
      </c>
    </row>
    <row r="995" spans="1:2" x14ac:dyDescent="0.3">
      <c r="A995" s="3">
        <v>9934</v>
      </c>
      <c r="B995">
        <v>50</v>
      </c>
    </row>
    <row r="996" spans="1:2" x14ac:dyDescent="0.3">
      <c r="A996" s="3">
        <v>9936</v>
      </c>
      <c r="B996">
        <v>484</v>
      </c>
    </row>
    <row r="997" spans="1:2" x14ac:dyDescent="0.3">
      <c r="A997" s="3">
        <v>9942</v>
      </c>
      <c r="B997">
        <v>418</v>
      </c>
    </row>
    <row r="998" spans="1:2" x14ac:dyDescent="0.3">
      <c r="A998" s="3">
        <v>9957</v>
      </c>
      <c r="B998">
        <v>433</v>
      </c>
    </row>
    <row r="999" spans="1:2" x14ac:dyDescent="0.3">
      <c r="A999" s="3">
        <v>9959</v>
      </c>
      <c r="B999">
        <v>454</v>
      </c>
    </row>
    <row r="1000" spans="1:2" x14ac:dyDescent="0.3">
      <c r="A1000" s="3">
        <v>9966</v>
      </c>
      <c r="B1000">
        <v>451</v>
      </c>
    </row>
    <row r="1001" spans="1:2" x14ac:dyDescent="0.3">
      <c r="A1001" s="3">
        <v>9973</v>
      </c>
      <c r="B1001">
        <v>410</v>
      </c>
    </row>
    <row r="1002" spans="1:2" x14ac:dyDescent="0.3">
      <c r="A1002" s="3">
        <v>9990</v>
      </c>
      <c r="B1002">
        <v>379</v>
      </c>
    </row>
    <row r="1003" spans="1:2" x14ac:dyDescent="0.3">
      <c r="A1003" s="3">
        <v>9996</v>
      </c>
      <c r="B1003">
        <v>358</v>
      </c>
    </row>
    <row r="1004" spans="1:2" x14ac:dyDescent="0.3">
      <c r="A1004" s="3" t="s">
        <v>956</v>
      </c>
      <c r="B1004">
        <v>254.51599999999999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F6850-AF6F-4F43-9884-CDAB1768C4DA}">
  <dimension ref="A1:B102"/>
  <sheetViews>
    <sheetView workbookViewId="0">
      <selection activeCell="B6" sqref="B6"/>
    </sheetView>
  </sheetViews>
  <sheetFormatPr defaultRowHeight="14.4" x14ac:dyDescent="0.3"/>
  <sheetData>
    <row r="1" spans="1:2" x14ac:dyDescent="0.3">
      <c r="A1" s="4" t="s">
        <v>17</v>
      </c>
      <c r="B1" s="4" t="s">
        <v>7</v>
      </c>
    </row>
    <row r="2" spans="1:2" x14ac:dyDescent="0.3">
      <c r="A2" s="3">
        <v>0</v>
      </c>
      <c r="B2">
        <v>3056</v>
      </c>
    </row>
    <row r="3" spans="1:2" x14ac:dyDescent="0.3">
      <c r="A3" s="3">
        <v>1</v>
      </c>
      <c r="B3">
        <v>2276</v>
      </c>
    </row>
    <row r="4" spans="1:2" x14ac:dyDescent="0.3">
      <c r="A4" s="3">
        <v>2</v>
      </c>
      <c r="B4">
        <v>1856</v>
      </c>
    </row>
    <row r="5" spans="1:2" x14ac:dyDescent="0.3">
      <c r="A5" s="3">
        <v>3</v>
      </c>
      <c r="B5">
        <v>3506</v>
      </c>
    </row>
    <row r="6" spans="1:2" x14ac:dyDescent="0.3">
      <c r="A6" s="3">
        <v>4</v>
      </c>
      <c r="B6">
        <v>2882</v>
      </c>
    </row>
    <row r="7" spans="1:2" x14ac:dyDescent="0.3">
      <c r="A7" s="3">
        <v>5</v>
      </c>
      <c r="B7">
        <v>1944</v>
      </c>
    </row>
    <row r="8" spans="1:2" x14ac:dyDescent="0.3">
      <c r="A8" s="3">
        <v>6</v>
      </c>
      <c r="B8">
        <v>2180</v>
      </c>
    </row>
    <row r="9" spans="1:2" x14ac:dyDescent="0.3">
      <c r="A9" s="3">
        <v>7</v>
      </c>
      <c r="B9">
        <v>3314</v>
      </c>
    </row>
    <row r="10" spans="1:2" x14ac:dyDescent="0.3">
      <c r="A10" s="3">
        <v>8</v>
      </c>
      <c r="B10">
        <v>3078</v>
      </c>
    </row>
    <row r="11" spans="1:2" x14ac:dyDescent="0.3">
      <c r="A11" s="3">
        <v>9</v>
      </c>
      <c r="B11">
        <v>1405</v>
      </c>
    </row>
    <row r="12" spans="1:2" x14ac:dyDescent="0.3">
      <c r="A12" s="3">
        <v>10</v>
      </c>
      <c r="B12">
        <v>2076</v>
      </c>
    </row>
    <row r="13" spans="1:2" x14ac:dyDescent="0.3">
      <c r="A13" s="3">
        <v>11</v>
      </c>
      <c r="B13">
        <v>3909</v>
      </c>
    </row>
    <row r="14" spans="1:2" x14ac:dyDescent="0.3">
      <c r="A14" s="3">
        <v>12</v>
      </c>
      <c r="B14">
        <v>3846</v>
      </c>
    </row>
    <row r="15" spans="1:2" x14ac:dyDescent="0.3">
      <c r="A15" s="3">
        <v>13</v>
      </c>
      <c r="B15">
        <v>2492</v>
      </c>
    </row>
    <row r="16" spans="1:2" x14ac:dyDescent="0.3">
      <c r="A16" s="3">
        <v>14</v>
      </c>
      <c r="B16">
        <v>3067</v>
      </c>
    </row>
    <row r="17" spans="1:2" x14ac:dyDescent="0.3">
      <c r="A17" s="3">
        <v>15</v>
      </c>
      <c r="B17">
        <v>2349</v>
      </c>
    </row>
    <row r="18" spans="1:2" x14ac:dyDescent="0.3">
      <c r="A18" s="3">
        <v>16</v>
      </c>
      <c r="B18">
        <v>914</v>
      </c>
    </row>
    <row r="19" spans="1:2" x14ac:dyDescent="0.3">
      <c r="A19" s="3">
        <v>17</v>
      </c>
      <c r="B19">
        <v>2066</v>
      </c>
    </row>
    <row r="20" spans="1:2" x14ac:dyDescent="0.3">
      <c r="A20" s="3">
        <v>18</v>
      </c>
      <c r="B20">
        <v>2886</v>
      </c>
    </row>
    <row r="21" spans="1:2" x14ac:dyDescent="0.3">
      <c r="A21" s="3">
        <v>19</v>
      </c>
      <c r="B21">
        <v>1795</v>
      </c>
    </row>
    <row r="22" spans="1:2" x14ac:dyDescent="0.3">
      <c r="A22" s="3">
        <v>20</v>
      </c>
      <c r="B22">
        <v>900</v>
      </c>
    </row>
    <row r="23" spans="1:2" x14ac:dyDescent="0.3">
      <c r="A23" s="3">
        <v>21</v>
      </c>
      <c r="B23">
        <v>2334</v>
      </c>
    </row>
    <row r="24" spans="1:2" x14ac:dyDescent="0.3">
      <c r="A24" s="3">
        <v>22</v>
      </c>
      <c r="B24">
        <v>3352</v>
      </c>
    </row>
    <row r="25" spans="1:2" x14ac:dyDescent="0.3">
      <c r="A25" s="3">
        <v>23</v>
      </c>
      <c r="B25">
        <v>942</v>
      </c>
    </row>
    <row r="26" spans="1:2" x14ac:dyDescent="0.3">
      <c r="A26" s="3">
        <v>24</v>
      </c>
      <c r="B26">
        <v>2144</v>
      </c>
    </row>
    <row r="27" spans="1:2" x14ac:dyDescent="0.3">
      <c r="A27" s="3">
        <v>25</v>
      </c>
      <c r="B27">
        <v>1448</v>
      </c>
    </row>
    <row r="28" spans="1:2" x14ac:dyDescent="0.3">
      <c r="A28" s="3">
        <v>26</v>
      </c>
      <c r="B28">
        <v>1489</v>
      </c>
    </row>
    <row r="29" spans="1:2" x14ac:dyDescent="0.3">
      <c r="A29" s="3">
        <v>27</v>
      </c>
      <c r="B29">
        <v>1971</v>
      </c>
    </row>
    <row r="30" spans="1:2" x14ac:dyDescent="0.3">
      <c r="A30" s="3">
        <v>28</v>
      </c>
      <c r="B30">
        <v>2117</v>
      </c>
    </row>
    <row r="31" spans="1:2" x14ac:dyDescent="0.3">
      <c r="A31" s="3">
        <v>29</v>
      </c>
      <c r="B31">
        <v>1832</v>
      </c>
    </row>
    <row r="32" spans="1:2" x14ac:dyDescent="0.3">
      <c r="A32" s="3">
        <v>30</v>
      </c>
      <c r="B32">
        <v>2498</v>
      </c>
    </row>
    <row r="33" spans="1:2" x14ac:dyDescent="0.3">
      <c r="A33" s="3">
        <v>31</v>
      </c>
      <c r="B33">
        <v>2857</v>
      </c>
    </row>
    <row r="34" spans="1:2" x14ac:dyDescent="0.3">
      <c r="A34" s="3">
        <v>32</v>
      </c>
      <c r="B34">
        <v>2387</v>
      </c>
    </row>
    <row r="35" spans="1:2" x14ac:dyDescent="0.3">
      <c r="A35" s="3">
        <v>33</v>
      </c>
      <c r="B35">
        <v>1861</v>
      </c>
    </row>
    <row r="36" spans="1:2" x14ac:dyDescent="0.3">
      <c r="A36" s="3">
        <v>34</v>
      </c>
      <c r="B36">
        <v>1229</v>
      </c>
    </row>
    <row r="37" spans="1:2" x14ac:dyDescent="0.3">
      <c r="A37" s="3">
        <v>35</v>
      </c>
      <c r="B37">
        <v>1517</v>
      </c>
    </row>
    <row r="38" spans="1:2" x14ac:dyDescent="0.3">
      <c r="A38" s="3">
        <v>36</v>
      </c>
      <c r="B38">
        <v>4354</v>
      </c>
    </row>
    <row r="39" spans="1:2" x14ac:dyDescent="0.3">
      <c r="A39" s="3">
        <v>37</v>
      </c>
      <c r="B39">
        <v>3699</v>
      </c>
    </row>
    <row r="40" spans="1:2" x14ac:dyDescent="0.3">
      <c r="A40" s="3">
        <v>38</v>
      </c>
      <c r="B40">
        <v>2417</v>
      </c>
    </row>
    <row r="41" spans="1:2" x14ac:dyDescent="0.3">
      <c r="A41" s="3">
        <v>39</v>
      </c>
      <c r="B41">
        <v>3014</v>
      </c>
    </row>
    <row r="42" spans="1:2" x14ac:dyDescent="0.3">
      <c r="A42" s="3">
        <v>40</v>
      </c>
      <c r="B42">
        <v>1356</v>
      </c>
    </row>
    <row r="43" spans="1:2" x14ac:dyDescent="0.3">
      <c r="A43" s="3">
        <v>41</v>
      </c>
      <c r="B43">
        <v>4508</v>
      </c>
    </row>
    <row r="44" spans="1:2" x14ac:dyDescent="0.3">
      <c r="A44" s="3">
        <v>42</v>
      </c>
      <c r="B44">
        <v>2581</v>
      </c>
    </row>
    <row r="45" spans="1:2" x14ac:dyDescent="0.3">
      <c r="A45" s="3">
        <v>43</v>
      </c>
      <c r="B45">
        <v>2742</v>
      </c>
    </row>
    <row r="46" spans="1:2" x14ac:dyDescent="0.3">
      <c r="A46" s="3">
        <v>44</v>
      </c>
      <c r="B46">
        <v>4546</v>
      </c>
    </row>
    <row r="47" spans="1:2" x14ac:dyDescent="0.3">
      <c r="A47" s="3">
        <v>45</v>
      </c>
      <c r="B47">
        <v>1942</v>
      </c>
    </row>
    <row r="48" spans="1:2" x14ac:dyDescent="0.3">
      <c r="A48" s="3">
        <v>46</v>
      </c>
      <c r="B48">
        <v>705</v>
      </c>
    </row>
    <row r="49" spans="1:2" x14ac:dyDescent="0.3">
      <c r="A49" s="3">
        <v>47</v>
      </c>
      <c r="B49">
        <v>1704</v>
      </c>
    </row>
    <row r="50" spans="1:2" x14ac:dyDescent="0.3">
      <c r="A50" s="3">
        <v>48</v>
      </c>
      <c r="B50">
        <v>1583</v>
      </c>
    </row>
    <row r="51" spans="1:2" x14ac:dyDescent="0.3">
      <c r="A51" s="3">
        <v>49</v>
      </c>
      <c r="B51">
        <v>1902</v>
      </c>
    </row>
    <row r="52" spans="1:2" x14ac:dyDescent="0.3">
      <c r="A52" s="3">
        <v>50</v>
      </c>
      <c r="B52">
        <v>3929</v>
      </c>
    </row>
    <row r="53" spans="1:2" x14ac:dyDescent="0.3">
      <c r="A53" s="3">
        <v>51</v>
      </c>
      <c r="B53">
        <v>2564</v>
      </c>
    </row>
    <row r="54" spans="1:2" x14ac:dyDescent="0.3">
      <c r="A54" s="3">
        <v>52</v>
      </c>
      <c r="B54">
        <v>2536</v>
      </c>
    </row>
    <row r="55" spans="1:2" x14ac:dyDescent="0.3">
      <c r="A55" s="3">
        <v>53</v>
      </c>
      <c r="B55">
        <v>2356</v>
      </c>
    </row>
    <row r="56" spans="1:2" x14ac:dyDescent="0.3">
      <c r="A56" s="3">
        <v>54</v>
      </c>
      <c r="B56">
        <v>2723</v>
      </c>
    </row>
    <row r="57" spans="1:2" x14ac:dyDescent="0.3">
      <c r="A57" s="3">
        <v>55</v>
      </c>
      <c r="B57">
        <v>1572</v>
      </c>
    </row>
    <row r="58" spans="1:2" x14ac:dyDescent="0.3">
      <c r="A58" s="3">
        <v>56</v>
      </c>
      <c r="B58">
        <v>2805</v>
      </c>
    </row>
    <row r="59" spans="1:2" x14ac:dyDescent="0.3">
      <c r="A59" s="3">
        <v>57</v>
      </c>
      <c r="B59">
        <v>3126</v>
      </c>
    </row>
    <row r="60" spans="1:2" x14ac:dyDescent="0.3">
      <c r="A60" s="3">
        <v>58</v>
      </c>
      <c r="B60">
        <v>2329</v>
      </c>
    </row>
    <row r="61" spans="1:2" x14ac:dyDescent="0.3">
      <c r="A61" s="3">
        <v>59</v>
      </c>
      <c r="B61">
        <v>2524</v>
      </c>
    </row>
    <row r="62" spans="1:2" x14ac:dyDescent="0.3">
      <c r="A62" s="3">
        <v>60</v>
      </c>
      <c r="B62">
        <v>3308</v>
      </c>
    </row>
    <row r="63" spans="1:2" x14ac:dyDescent="0.3">
      <c r="A63" s="3">
        <v>61</v>
      </c>
      <c r="B63">
        <v>2044</v>
      </c>
    </row>
    <row r="64" spans="1:2" x14ac:dyDescent="0.3">
      <c r="A64" s="3">
        <v>62</v>
      </c>
      <c r="B64">
        <v>3697</v>
      </c>
    </row>
    <row r="65" spans="1:2" x14ac:dyDescent="0.3">
      <c r="A65" s="3">
        <v>63</v>
      </c>
      <c r="B65">
        <v>1386</v>
      </c>
    </row>
    <row r="66" spans="1:2" x14ac:dyDescent="0.3">
      <c r="A66" s="3">
        <v>64</v>
      </c>
      <c r="B66">
        <v>4025</v>
      </c>
    </row>
    <row r="67" spans="1:2" x14ac:dyDescent="0.3">
      <c r="A67" s="3">
        <v>65</v>
      </c>
      <c r="B67">
        <v>4724</v>
      </c>
    </row>
    <row r="68" spans="1:2" x14ac:dyDescent="0.3">
      <c r="A68" s="3">
        <v>66</v>
      </c>
      <c r="B68">
        <v>4207</v>
      </c>
    </row>
    <row r="69" spans="1:2" x14ac:dyDescent="0.3">
      <c r="A69" s="3">
        <v>67</v>
      </c>
      <c r="B69">
        <v>2862</v>
      </c>
    </row>
    <row r="70" spans="1:2" x14ac:dyDescent="0.3">
      <c r="A70" s="3">
        <v>68</v>
      </c>
      <c r="B70">
        <v>1962</v>
      </c>
    </row>
    <row r="71" spans="1:2" x14ac:dyDescent="0.3">
      <c r="A71" s="3">
        <v>69</v>
      </c>
      <c r="B71">
        <v>1511</v>
      </c>
    </row>
    <row r="72" spans="1:2" x14ac:dyDescent="0.3">
      <c r="A72" s="3">
        <v>70</v>
      </c>
      <c r="B72">
        <v>1969</v>
      </c>
    </row>
    <row r="73" spans="1:2" x14ac:dyDescent="0.3">
      <c r="A73" s="3">
        <v>71</v>
      </c>
      <c r="B73">
        <v>3480</v>
      </c>
    </row>
    <row r="74" spans="1:2" x14ac:dyDescent="0.3">
      <c r="A74" s="3">
        <v>72</v>
      </c>
      <c r="B74">
        <v>2028</v>
      </c>
    </row>
    <row r="75" spans="1:2" x14ac:dyDescent="0.3">
      <c r="A75" s="3">
        <v>73</v>
      </c>
      <c r="B75">
        <v>3042</v>
      </c>
    </row>
    <row r="76" spans="1:2" x14ac:dyDescent="0.3">
      <c r="A76" s="3">
        <v>74</v>
      </c>
      <c r="B76">
        <v>1470</v>
      </c>
    </row>
    <row r="77" spans="1:2" x14ac:dyDescent="0.3">
      <c r="A77" s="3">
        <v>75</v>
      </c>
      <c r="B77">
        <v>2717</v>
      </c>
    </row>
    <row r="78" spans="1:2" x14ac:dyDescent="0.3">
      <c r="A78" s="3">
        <v>76</v>
      </c>
      <c r="B78">
        <v>2660</v>
      </c>
    </row>
    <row r="79" spans="1:2" x14ac:dyDescent="0.3">
      <c r="A79" s="3">
        <v>77</v>
      </c>
      <c r="B79">
        <v>678</v>
      </c>
    </row>
    <row r="80" spans="1:2" x14ac:dyDescent="0.3">
      <c r="A80" s="3">
        <v>78</v>
      </c>
      <c r="B80">
        <v>4265</v>
      </c>
    </row>
    <row r="81" spans="1:2" x14ac:dyDescent="0.3">
      <c r="A81" s="3">
        <v>79</v>
      </c>
      <c r="B81">
        <v>3089</v>
      </c>
    </row>
    <row r="82" spans="1:2" x14ac:dyDescent="0.3">
      <c r="A82" s="3">
        <v>80</v>
      </c>
      <c r="B82">
        <v>1615</v>
      </c>
    </row>
    <row r="83" spans="1:2" x14ac:dyDescent="0.3">
      <c r="A83" s="3">
        <v>81</v>
      </c>
      <c r="B83">
        <v>2766</v>
      </c>
    </row>
    <row r="84" spans="1:2" x14ac:dyDescent="0.3">
      <c r="A84" s="3">
        <v>82</v>
      </c>
      <c r="B84">
        <v>2739</v>
      </c>
    </row>
    <row r="85" spans="1:2" x14ac:dyDescent="0.3">
      <c r="A85" s="3">
        <v>83</v>
      </c>
      <c r="B85">
        <v>1786</v>
      </c>
    </row>
    <row r="86" spans="1:2" x14ac:dyDescent="0.3">
      <c r="A86" s="3">
        <v>84</v>
      </c>
      <c r="B86">
        <v>3206</v>
      </c>
    </row>
    <row r="87" spans="1:2" x14ac:dyDescent="0.3">
      <c r="A87" s="3">
        <v>85</v>
      </c>
      <c r="B87">
        <v>2289</v>
      </c>
    </row>
    <row r="88" spans="1:2" x14ac:dyDescent="0.3">
      <c r="A88" s="3">
        <v>86</v>
      </c>
      <c r="B88">
        <v>1775</v>
      </c>
    </row>
    <row r="89" spans="1:2" x14ac:dyDescent="0.3">
      <c r="A89" s="3">
        <v>87</v>
      </c>
      <c r="B89">
        <v>2012</v>
      </c>
    </row>
    <row r="90" spans="1:2" x14ac:dyDescent="0.3">
      <c r="A90" s="3">
        <v>88</v>
      </c>
      <c r="B90">
        <v>3021</v>
      </c>
    </row>
    <row r="91" spans="1:2" x14ac:dyDescent="0.3">
      <c r="A91" s="3">
        <v>89</v>
      </c>
      <c r="B91">
        <v>2551</v>
      </c>
    </row>
    <row r="92" spans="1:2" x14ac:dyDescent="0.3">
      <c r="A92" s="3">
        <v>90</v>
      </c>
      <c r="B92">
        <v>1428</v>
      </c>
    </row>
    <row r="93" spans="1:2" x14ac:dyDescent="0.3">
      <c r="A93" s="3">
        <v>91</v>
      </c>
      <c r="B93">
        <v>3018</v>
      </c>
    </row>
    <row r="94" spans="1:2" x14ac:dyDescent="0.3">
      <c r="A94" s="3">
        <v>92</v>
      </c>
      <c r="B94">
        <v>3730</v>
      </c>
    </row>
    <row r="95" spans="1:2" x14ac:dyDescent="0.3">
      <c r="A95" s="3">
        <v>93</v>
      </c>
      <c r="B95">
        <v>2100</v>
      </c>
    </row>
    <row r="96" spans="1:2" x14ac:dyDescent="0.3">
      <c r="A96" s="3">
        <v>94</v>
      </c>
      <c r="B96">
        <v>4232</v>
      </c>
    </row>
    <row r="97" spans="1:2" x14ac:dyDescent="0.3">
      <c r="A97" s="3">
        <v>95</v>
      </c>
      <c r="B97">
        <v>3607</v>
      </c>
    </row>
    <row r="98" spans="1:2" x14ac:dyDescent="0.3">
      <c r="A98" s="3">
        <v>96</v>
      </c>
      <c r="B98">
        <v>1883</v>
      </c>
    </row>
    <row r="99" spans="1:2" x14ac:dyDescent="0.3">
      <c r="A99" s="3">
        <v>97</v>
      </c>
      <c r="B99">
        <v>1589</v>
      </c>
    </row>
    <row r="100" spans="1:2" x14ac:dyDescent="0.3">
      <c r="A100" s="3">
        <v>98</v>
      </c>
      <c r="B100">
        <v>2982</v>
      </c>
    </row>
    <row r="101" spans="1:2" x14ac:dyDescent="0.3">
      <c r="A101" s="3">
        <v>99</v>
      </c>
      <c r="B101">
        <v>2619</v>
      </c>
    </row>
    <row r="102" spans="1:2" x14ac:dyDescent="0.3">
      <c r="A102" s="3">
        <v>100</v>
      </c>
      <c r="B102">
        <v>3152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17768-801E-47BD-84C5-303EA444BAB4}">
  <dimension ref="A3:C1004"/>
  <sheetViews>
    <sheetView workbookViewId="0">
      <selection activeCell="D4" sqref="D4"/>
    </sheetView>
  </sheetViews>
  <sheetFormatPr defaultRowHeight="14.4" x14ac:dyDescent="0.3"/>
  <cols>
    <col min="1" max="1" width="12.5546875" bestFit="1" customWidth="1"/>
    <col min="2" max="2" width="21.6640625" bestFit="1" customWidth="1"/>
    <col min="3" max="3" width="26.5546875" bestFit="1" customWidth="1"/>
  </cols>
  <sheetData>
    <row r="3" spans="1:3" x14ac:dyDescent="0.3">
      <c r="A3" s="2" t="s">
        <v>955</v>
      </c>
      <c r="B3" t="s">
        <v>1026</v>
      </c>
      <c r="C3" t="s">
        <v>1027</v>
      </c>
    </row>
    <row r="4" spans="1:3" x14ac:dyDescent="0.3">
      <c r="A4" s="3">
        <v>1003</v>
      </c>
      <c r="B4" s="13">
        <v>350</v>
      </c>
      <c r="C4" s="13">
        <v>2</v>
      </c>
    </row>
    <row r="5" spans="1:3" x14ac:dyDescent="0.3">
      <c r="A5" s="3">
        <v>1005</v>
      </c>
      <c r="B5" s="13">
        <v>817</v>
      </c>
      <c r="C5" s="13">
        <v>182</v>
      </c>
    </row>
    <row r="6" spans="1:3" x14ac:dyDescent="0.3">
      <c r="A6" s="3">
        <v>1006</v>
      </c>
      <c r="B6" s="13">
        <v>209</v>
      </c>
      <c r="C6" s="13">
        <v>151</v>
      </c>
    </row>
    <row r="7" spans="1:3" x14ac:dyDescent="0.3">
      <c r="A7" s="3">
        <v>1035</v>
      </c>
      <c r="B7" s="13">
        <v>139</v>
      </c>
      <c r="C7" s="13">
        <v>29</v>
      </c>
    </row>
    <row r="8" spans="1:3" x14ac:dyDescent="0.3">
      <c r="A8" s="3">
        <v>1037</v>
      </c>
      <c r="B8" s="13">
        <v>314</v>
      </c>
      <c r="C8" s="13">
        <v>50</v>
      </c>
    </row>
    <row r="9" spans="1:3" x14ac:dyDescent="0.3">
      <c r="A9" s="3">
        <v>1050</v>
      </c>
      <c r="B9" s="13">
        <v>305</v>
      </c>
      <c r="C9" s="13">
        <v>112</v>
      </c>
    </row>
    <row r="10" spans="1:3" x14ac:dyDescent="0.3">
      <c r="A10" s="3">
        <v>1055</v>
      </c>
      <c r="B10" s="13">
        <v>112</v>
      </c>
      <c r="C10" s="13">
        <v>30</v>
      </c>
    </row>
    <row r="11" spans="1:3" x14ac:dyDescent="0.3">
      <c r="A11" s="3">
        <v>1062</v>
      </c>
      <c r="B11" s="13">
        <v>707</v>
      </c>
      <c r="C11" s="13">
        <v>162</v>
      </c>
    </row>
    <row r="12" spans="1:3" x14ac:dyDescent="0.3">
      <c r="A12" s="3">
        <v>1075</v>
      </c>
      <c r="B12" s="13">
        <v>411</v>
      </c>
      <c r="C12" s="13">
        <v>96</v>
      </c>
    </row>
    <row r="13" spans="1:3" x14ac:dyDescent="0.3">
      <c r="A13" s="3">
        <v>1081</v>
      </c>
      <c r="B13" s="13">
        <v>501</v>
      </c>
      <c r="C13" s="13">
        <v>64</v>
      </c>
    </row>
    <row r="14" spans="1:3" x14ac:dyDescent="0.3">
      <c r="A14" s="3">
        <v>1090</v>
      </c>
      <c r="B14" s="13">
        <v>40</v>
      </c>
      <c r="C14" s="13">
        <v>52</v>
      </c>
    </row>
    <row r="15" spans="1:3" x14ac:dyDescent="0.3">
      <c r="A15" s="3">
        <v>1101</v>
      </c>
      <c r="B15" s="13">
        <v>181</v>
      </c>
      <c r="C15" s="13">
        <v>128</v>
      </c>
    </row>
    <row r="16" spans="1:3" x14ac:dyDescent="0.3">
      <c r="A16" s="3">
        <v>1103</v>
      </c>
      <c r="B16" s="13">
        <v>792</v>
      </c>
      <c r="C16" s="13">
        <v>141</v>
      </c>
    </row>
    <row r="17" spans="1:3" x14ac:dyDescent="0.3">
      <c r="A17" s="3">
        <v>1110</v>
      </c>
      <c r="B17" s="13">
        <v>908</v>
      </c>
      <c r="C17" s="13">
        <v>128</v>
      </c>
    </row>
    <row r="18" spans="1:3" x14ac:dyDescent="0.3">
      <c r="A18" s="3">
        <v>1114</v>
      </c>
      <c r="B18" s="13">
        <v>324</v>
      </c>
      <c r="C18" s="13">
        <v>175</v>
      </c>
    </row>
    <row r="19" spans="1:3" x14ac:dyDescent="0.3">
      <c r="A19" s="3">
        <v>1118</v>
      </c>
      <c r="B19" s="13">
        <v>885</v>
      </c>
      <c r="C19" s="13">
        <v>110</v>
      </c>
    </row>
    <row r="20" spans="1:3" x14ac:dyDescent="0.3">
      <c r="A20" s="3">
        <v>1123</v>
      </c>
      <c r="B20" s="13">
        <v>968</v>
      </c>
      <c r="C20" s="13">
        <v>197</v>
      </c>
    </row>
    <row r="21" spans="1:3" x14ac:dyDescent="0.3">
      <c r="A21" s="3">
        <v>1148</v>
      </c>
      <c r="B21" s="13">
        <v>597</v>
      </c>
      <c r="C21" s="13">
        <v>165</v>
      </c>
    </row>
    <row r="22" spans="1:3" x14ac:dyDescent="0.3">
      <c r="A22" s="3">
        <v>1149</v>
      </c>
      <c r="B22" s="13">
        <v>637</v>
      </c>
      <c r="C22" s="13">
        <v>14</v>
      </c>
    </row>
    <row r="23" spans="1:3" x14ac:dyDescent="0.3">
      <c r="A23" s="3">
        <v>1150</v>
      </c>
      <c r="B23" s="13">
        <v>352</v>
      </c>
      <c r="C23" s="13">
        <v>31</v>
      </c>
    </row>
    <row r="24" spans="1:3" x14ac:dyDescent="0.3">
      <c r="A24" s="3">
        <v>1162</v>
      </c>
      <c r="B24" s="13">
        <v>865</v>
      </c>
      <c r="C24" s="13">
        <v>8</v>
      </c>
    </row>
    <row r="25" spans="1:3" x14ac:dyDescent="0.3">
      <c r="A25" s="3">
        <v>1169</v>
      </c>
      <c r="B25" s="13">
        <v>13</v>
      </c>
      <c r="C25" s="13">
        <v>103</v>
      </c>
    </row>
    <row r="26" spans="1:3" x14ac:dyDescent="0.3">
      <c r="A26" s="3">
        <v>1175</v>
      </c>
      <c r="B26" s="13">
        <v>412</v>
      </c>
      <c r="C26" s="13">
        <v>117</v>
      </c>
    </row>
    <row r="27" spans="1:3" x14ac:dyDescent="0.3">
      <c r="A27" s="3">
        <v>1179</v>
      </c>
      <c r="B27" s="13">
        <v>603</v>
      </c>
      <c r="C27" s="13">
        <v>141</v>
      </c>
    </row>
    <row r="28" spans="1:3" x14ac:dyDescent="0.3">
      <c r="A28" s="3">
        <v>1185</v>
      </c>
      <c r="B28" s="13">
        <v>943</v>
      </c>
      <c r="C28" s="13">
        <v>42</v>
      </c>
    </row>
    <row r="29" spans="1:3" x14ac:dyDescent="0.3">
      <c r="A29" s="3">
        <v>1194</v>
      </c>
      <c r="B29" s="13">
        <v>246</v>
      </c>
      <c r="C29" s="13">
        <v>96</v>
      </c>
    </row>
    <row r="30" spans="1:3" x14ac:dyDescent="0.3">
      <c r="A30" s="3">
        <v>1214</v>
      </c>
      <c r="B30" s="13">
        <v>945</v>
      </c>
      <c r="C30" s="13">
        <v>108</v>
      </c>
    </row>
    <row r="31" spans="1:3" x14ac:dyDescent="0.3">
      <c r="A31" s="3">
        <v>1215</v>
      </c>
      <c r="B31" s="13">
        <v>668</v>
      </c>
      <c r="C31" s="13">
        <v>17</v>
      </c>
    </row>
    <row r="32" spans="1:3" x14ac:dyDescent="0.3">
      <c r="A32" s="3">
        <v>1222</v>
      </c>
      <c r="B32" s="13">
        <v>49</v>
      </c>
      <c r="C32" s="13">
        <v>45</v>
      </c>
    </row>
    <row r="33" spans="1:3" x14ac:dyDescent="0.3">
      <c r="A33" s="3">
        <v>1228</v>
      </c>
      <c r="B33" s="13">
        <v>488</v>
      </c>
      <c r="C33" s="13">
        <v>135</v>
      </c>
    </row>
    <row r="34" spans="1:3" x14ac:dyDescent="0.3">
      <c r="A34" s="3">
        <v>1235</v>
      </c>
      <c r="B34" s="13">
        <v>103</v>
      </c>
      <c r="C34" s="13">
        <v>36</v>
      </c>
    </row>
    <row r="35" spans="1:3" x14ac:dyDescent="0.3">
      <c r="A35" s="3">
        <v>1253</v>
      </c>
      <c r="B35" s="13">
        <v>702</v>
      </c>
      <c r="C35" s="13">
        <v>58</v>
      </c>
    </row>
    <row r="36" spans="1:3" x14ac:dyDescent="0.3">
      <c r="A36" s="3">
        <v>1255</v>
      </c>
      <c r="B36" s="13">
        <v>264</v>
      </c>
      <c r="C36" s="13">
        <v>115</v>
      </c>
    </row>
    <row r="37" spans="1:3" x14ac:dyDescent="0.3">
      <c r="A37" s="3">
        <v>1257</v>
      </c>
      <c r="B37" s="13">
        <v>831</v>
      </c>
      <c r="C37" s="13">
        <v>15</v>
      </c>
    </row>
    <row r="38" spans="1:3" x14ac:dyDescent="0.3">
      <c r="A38" s="3">
        <v>1260</v>
      </c>
      <c r="B38" s="13">
        <v>669</v>
      </c>
      <c r="C38" s="13">
        <v>155</v>
      </c>
    </row>
    <row r="39" spans="1:3" x14ac:dyDescent="0.3">
      <c r="A39" s="3">
        <v>1269</v>
      </c>
      <c r="B39" s="13">
        <v>404</v>
      </c>
      <c r="C39" s="13">
        <v>177</v>
      </c>
    </row>
    <row r="40" spans="1:3" x14ac:dyDescent="0.3">
      <c r="A40" s="3">
        <v>1272</v>
      </c>
      <c r="B40" s="13">
        <v>683</v>
      </c>
      <c r="C40" s="13">
        <v>108</v>
      </c>
    </row>
    <row r="41" spans="1:3" x14ac:dyDescent="0.3">
      <c r="A41" s="3">
        <v>1282</v>
      </c>
      <c r="B41" s="13">
        <v>666</v>
      </c>
      <c r="C41" s="13">
        <v>76</v>
      </c>
    </row>
    <row r="42" spans="1:3" x14ac:dyDescent="0.3">
      <c r="A42" s="3">
        <v>1284</v>
      </c>
      <c r="B42" s="13">
        <v>695</v>
      </c>
      <c r="C42" s="13">
        <v>85</v>
      </c>
    </row>
    <row r="43" spans="1:3" x14ac:dyDescent="0.3">
      <c r="A43" s="3">
        <v>1300</v>
      </c>
      <c r="B43" s="13">
        <v>780</v>
      </c>
      <c r="C43" s="13">
        <v>128</v>
      </c>
    </row>
    <row r="44" spans="1:3" x14ac:dyDescent="0.3">
      <c r="A44" s="3">
        <v>1303</v>
      </c>
      <c r="B44" s="13">
        <v>744</v>
      </c>
      <c r="C44" s="13">
        <v>33</v>
      </c>
    </row>
    <row r="45" spans="1:3" x14ac:dyDescent="0.3">
      <c r="A45" s="3">
        <v>1333</v>
      </c>
      <c r="B45" s="13">
        <v>819</v>
      </c>
      <c r="C45" s="13">
        <v>143</v>
      </c>
    </row>
    <row r="46" spans="1:3" x14ac:dyDescent="0.3">
      <c r="A46" s="3">
        <v>1336</v>
      </c>
      <c r="B46" s="13">
        <v>79</v>
      </c>
      <c r="C46" s="13">
        <v>130</v>
      </c>
    </row>
    <row r="47" spans="1:3" x14ac:dyDescent="0.3">
      <c r="A47" s="3">
        <v>1337</v>
      </c>
      <c r="B47" s="13">
        <v>474</v>
      </c>
      <c r="C47" s="13">
        <v>2</v>
      </c>
    </row>
    <row r="48" spans="1:3" x14ac:dyDescent="0.3">
      <c r="A48" s="3">
        <v>1338</v>
      </c>
      <c r="B48" s="13">
        <v>174</v>
      </c>
      <c r="C48" s="13">
        <v>172</v>
      </c>
    </row>
    <row r="49" spans="1:3" x14ac:dyDescent="0.3">
      <c r="A49" s="3">
        <v>1354</v>
      </c>
      <c r="B49" s="13">
        <v>214</v>
      </c>
      <c r="C49" s="13">
        <v>114</v>
      </c>
    </row>
    <row r="50" spans="1:3" x14ac:dyDescent="0.3">
      <c r="A50" s="3">
        <v>1364</v>
      </c>
      <c r="B50" s="13">
        <v>970</v>
      </c>
      <c r="C50" s="13">
        <v>159</v>
      </c>
    </row>
    <row r="51" spans="1:3" x14ac:dyDescent="0.3">
      <c r="A51" s="3">
        <v>1373</v>
      </c>
      <c r="B51" s="13">
        <v>89</v>
      </c>
      <c r="C51" s="13">
        <v>55</v>
      </c>
    </row>
    <row r="52" spans="1:3" x14ac:dyDescent="0.3">
      <c r="A52" s="3">
        <v>1379</v>
      </c>
      <c r="B52" s="13">
        <v>432</v>
      </c>
      <c r="C52" s="13">
        <v>73</v>
      </c>
    </row>
    <row r="53" spans="1:3" x14ac:dyDescent="0.3">
      <c r="A53" s="3">
        <v>1385</v>
      </c>
      <c r="B53" s="13">
        <v>198</v>
      </c>
      <c r="C53" s="13">
        <v>195</v>
      </c>
    </row>
    <row r="54" spans="1:3" x14ac:dyDescent="0.3">
      <c r="A54" s="3">
        <v>1388</v>
      </c>
      <c r="B54" s="13">
        <v>999</v>
      </c>
      <c r="C54" s="13">
        <v>127</v>
      </c>
    </row>
    <row r="55" spans="1:3" x14ac:dyDescent="0.3">
      <c r="A55" s="3">
        <v>1390</v>
      </c>
      <c r="B55" s="13">
        <v>439</v>
      </c>
      <c r="C55" s="13">
        <v>88</v>
      </c>
    </row>
    <row r="56" spans="1:3" x14ac:dyDescent="0.3">
      <c r="A56" s="3">
        <v>1393</v>
      </c>
      <c r="B56" s="13">
        <v>701</v>
      </c>
      <c r="C56" s="13">
        <v>125</v>
      </c>
    </row>
    <row r="57" spans="1:3" x14ac:dyDescent="0.3">
      <c r="A57" s="3">
        <v>1408</v>
      </c>
      <c r="B57" s="13">
        <v>186</v>
      </c>
      <c r="C57" s="13">
        <v>129</v>
      </c>
    </row>
    <row r="58" spans="1:3" x14ac:dyDescent="0.3">
      <c r="A58" s="3">
        <v>1413</v>
      </c>
      <c r="B58" s="13">
        <v>418</v>
      </c>
      <c r="C58" s="13">
        <v>198</v>
      </c>
    </row>
    <row r="59" spans="1:3" x14ac:dyDescent="0.3">
      <c r="A59" s="3">
        <v>1419</v>
      </c>
      <c r="B59" s="13">
        <v>983</v>
      </c>
      <c r="C59" s="13">
        <v>113</v>
      </c>
    </row>
    <row r="60" spans="1:3" x14ac:dyDescent="0.3">
      <c r="A60" s="3">
        <v>1420</v>
      </c>
      <c r="B60" s="13">
        <v>732</v>
      </c>
      <c r="C60" s="13">
        <v>144</v>
      </c>
    </row>
    <row r="61" spans="1:3" x14ac:dyDescent="0.3">
      <c r="A61" s="3">
        <v>1425</v>
      </c>
      <c r="B61" s="13">
        <v>502</v>
      </c>
      <c r="C61" s="13">
        <v>5</v>
      </c>
    </row>
    <row r="62" spans="1:3" x14ac:dyDescent="0.3">
      <c r="A62" s="3">
        <v>1433</v>
      </c>
      <c r="B62" s="13">
        <v>391</v>
      </c>
      <c r="C62" s="13">
        <v>132</v>
      </c>
    </row>
    <row r="63" spans="1:3" x14ac:dyDescent="0.3">
      <c r="A63" s="3">
        <v>1443</v>
      </c>
      <c r="B63" s="13">
        <v>377</v>
      </c>
      <c r="C63" s="13">
        <v>14</v>
      </c>
    </row>
    <row r="64" spans="1:3" x14ac:dyDescent="0.3">
      <c r="A64" s="3">
        <v>1481</v>
      </c>
      <c r="B64" s="13">
        <v>936</v>
      </c>
      <c r="C64" s="13">
        <v>166</v>
      </c>
    </row>
    <row r="65" spans="1:3" x14ac:dyDescent="0.3">
      <c r="A65" s="3">
        <v>1495</v>
      </c>
      <c r="B65" s="13">
        <v>544</v>
      </c>
      <c r="C65" s="13">
        <v>89</v>
      </c>
    </row>
    <row r="66" spans="1:3" x14ac:dyDescent="0.3">
      <c r="A66" s="3">
        <v>1528</v>
      </c>
      <c r="B66" s="13">
        <v>232</v>
      </c>
      <c r="C66" s="13">
        <v>196</v>
      </c>
    </row>
    <row r="67" spans="1:3" x14ac:dyDescent="0.3">
      <c r="A67" s="3">
        <v>1534</v>
      </c>
      <c r="B67" s="13">
        <v>799</v>
      </c>
      <c r="C67" s="13">
        <v>137</v>
      </c>
    </row>
    <row r="68" spans="1:3" x14ac:dyDescent="0.3">
      <c r="A68" s="3">
        <v>1539</v>
      </c>
      <c r="B68" s="13">
        <v>266</v>
      </c>
      <c r="C68" s="13">
        <v>94</v>
      </c>
    </row>
    <row r="69" spans="1:3" x14ac:dyDescent="0.3">
      <c r="A69" s="3">
        <v>1570</v>
      </c>
      <c r="B69" s="13">
        <v>836</v>
      </c>
      <c r="C69" s="13">
        <v>122</v>
      </c>
    </row>
    <row r="70" spans="1:3" x14ac:dyDescent="0.3">
      <c r="A70" s="3">
        <v>1575</v>
      </c>
      <c r="B70" s="13">
        <v>666</v>
      </c>
      <c r="C70" s="13">
        <v>100</v>
      </c>
    </row>
    <row r="71" spans="1:3" x14ac:dyDescent="0.3">
      <c r="A71" s="3">
        <v>1576</v>
      </c>
      <c r="B71" s="13">
        <v>390</v>
      </c>
      <c r="C71" s="13">
        <v>163</v>
      </c>
    </row>
    <row r="72" spans="1:3" x14ac:dyDescent="0.3">
      <c r="A72" s="3">
        <v>1609</v>
      </c>
      <c r="B72" s="13">
        <v>571</v>
      </c>
      <c r="C72" s="13">
        <v>54</v>
      </c>
    </row>
    <row r="73" spans="1:3" x14ac:dyDescent="0.3">
      <c r="A73" s="3">
        <v>1612</v>
      </c>
      <c r="B73" s="13">
        <v>409</v>
      </c>
      <c r="C73" s="13">
        <v>22</v>
      </c>
    </row>
    <row r="74" spans="1:3" x14ac:dyDescent="0.3">
      <c r="A74" s="3">
        <v>1635</v>
      </c>
      <c r="B74" s="13">
        <v>276</v>
      </c>
      <c r="C74" s="13">
        <v>182</v>
      </c>
    </row>
    <row r="75" spans="1:3" x14ac:dyDescent="0.3">
      <c r="A75" s="3">
        <v>1636</v>
      </c>
      <c r="B75" s="13">
        <v>989</v>
      </c>
      <c r="C75" s="13">
        <v>44</v>
      </c>
    </row>
    <row r="76" spans="1:3" x14ac:dyDescent="0.3">
      <c r="A76" s="3">
        <v>1637</v>
      </c>
      <c r="B76" s="13">
        <v>646</v>
      </c>
      <c r="C76" s="13">
        <v>38</v>
      </c>
    </row>
    <row r="77" spans="1:3" x14ac:dyDescent="0.3">
      <c r="A77" s="3">
        <v>1650</v>
      </c>
      <c r="B77" s="13">
        <v>842</v>
      </c>
      <c r="C77" s="13">
        <v>145</v>
      </c>
    </row>
    <row r="78" spans="1:3" x14ac:dyDescent="0.3">
      <c r="A78" s="3">
        <v>1661</v>
      </c>
      <c r="B78" s="13">
        <v>442</v>
      </c>
      <c r="C78" s="13">
        <v>110</v>
      </c>
    </row>
    <row r="79" spans="1:3" x14ac:dyDescent="0.3">
      <c r="A79" s="3">
        <v>1665</v>
      </c>
      <c r="B79" s="13">
        <v>767</v>
      </c>
      <c r="C79" s="13">
        <v>83</v>
      </c>
    </row>
    <row r="80" spans="1:3" x14ac:dyDescent="0.3">
      <c r="A80" s="3">
        <v>1672</v>
      </c>
      <c r="B80" s="13">
        <v>52</v>
      </c>
      <c r="C80" s="13">
        <v>8</v>
      </c>
    </row>
    <row r="81" spans="1:3" x14ac:dyDescent="0.3">
      <c r="A81" s="3">
        <v>1674</v>
      </c>
      <c r="B81" s="13">
        <v>415</v>
      </c>
      <c r="C81" s="13">
        <v>162</v>
      </c>
    </row>
    <row r="82" spans="1:3" x14ac:dyDescent="0.3">
      <c r="A82" s="3">
        <v>1687</v>
      </c>
      <c r="B82" s="13">
        <v>190</v>
      </c>
      <c r="C82" s="13">
        <v>193</v>
      </c>
    </row>
    <row r="83" spans="1:3" x14ac:dyDescent="0.3">
      <c r="A83" s="3">
        <v>1691</v>
      </c>
      <c r="B83" s="13">
        <v>891</v>
      </c>
      <c r="C83" s="13">
        <v>93</v>
      </c>
    </row>
    <row r="84" spans="1:3" x14ac:dyDescent="0.3">
      <c r="A84" s="3">
        <v>1697</v>
      </c>
      <c r="B84" s="13">
        <v>76</v>
      </c>
      <c r="C84" s="13">
        <v>157</v>
      </c>
    </row>
    <row r="85" spans="1:3" x14ac:dyDescent="0.3">
      <c r="A85" s="3">
        <v>1699</v>
      </c>
      <c r="B85" s="13">
        <v>882</v>
      </c>
      <c r="C85" s="13">
        <v>1</v>
      </c>
    </row>
    <row r="86" spans="1:3" x14ac:dyDescent="0.3">
      <c r="A86" s="3">
        <v>1714</v>
      </c>
      <c r="B86" s="13">
        <v>802</v>
      </c>
      <c r="C86" s="13">
        <v>177</v>
      </c>
    </row>
    <row r="87" spans="1:3" x14ac:dyDescent="0.3">
      <c r="A87" s="3">
        <v>1715</v>
      </c>
      <c r="B87" s="13">
        <v>753</v>
      </c>
      <c r="C87" s="13">
        <v>181</v>
      </c>
    </row>
    <row r="88" spans="1:3" x14ac:dyDescent="0.3">
      <c r="A88" s="3">
        <v>1754</v>
      </c>
      <c r="B88" s="13">
        <v>760</v>
      </c>
      <c r="C88" s="13">
        <v>72</v>
      </c>
    </row>
    <row r="89" spans="1:3" x14ac:dyDescent="0.3">
      <c r="A89" s="3">
        <v>1765</v>
      </c>
      <c r="B89" s="13">
        <v>990</v>
      </c>
      <c r="C89" s="13">
        <v>88</v>
      </c>
    </row>
    <row r="90" spans="1:3" x14ac:dyDescent="0.3">
      <c r="A90" s="3">
        <v>1776</v>
      </c>
      <c r="B90" s="13">
        <v>687</v>
      </c>
      <c r="C90" s="13">
        <v>183</v>
      </c>
    </row>
    <row r="91" spans="1:3" x14ac:dyDescent="0.3">
      <c r="A91" s="3">
        <v>1782</v>
      </c>
      <c r="B91" s="13">
        <v>357</v>
      </c>
      <c r="C91" s="13">
        <v>44</v>
      </c>
    </row>
    <row r="92" spans="1:3" x14ac:dyDescent="0.3">
      <c r="A92" s="3">
        <v>1784</v>
      </c>
      <c r="B92" s="13">
        <v>586</v>
      </c>
      <c r="C92" s="13">
        <v>32</v>
      </c>
    </row>
    <row r="93" spans="1:3" x14ac:dyDescent="0.3">
      <c r="A93" s="3">
        <v>1790</v>
      </c>
      <c r="B93" s="13">
        <v>535</v>
      </c>
      <c r="C93" s="13">
        <v>200</v>
      </c>
    </row>
    <row r="94" spans="1:3" x14ac:dyDescent="0.3">
      <c r="A94" s="3">
        <v>1798</v>
      </c>
      <c r="B94" s="13">
        <v>260</v>
      </c>
      <c r="C94" s="13">
        <v>127</v>
      </c>
    </row>
    <row r="95" spans="1:3" x14ac:dyDescent="0.3">
      <c r="A95" s="3">
        <v>1801</v>
      </c>
      <c r="B95" s="13">
        <v>386</v>
      </c>
      <c r="C95" s="13">
        <v>122</v>
      </c>
    </row>
    <row r="96" spans="1:3" x14ac:dyDescent="0.3">
      <c r="A96" s="3">
        <v>1805</v>
      </c>
      <c r="B96" s="13">
        <v>386</v>
      </c>
      <c r="C96" s="13">
        <v>195</v>
      </c>
    </row>
    <row r="97" spans="1:3" x14ac:dyDescent="0.3">
      <c r="A97" s="3">
        <v>1813</v>
      </c>
      <c r="B97" s="13">
        <v>237</v>
      </c>
      <c r="C97" s="13">
        <v>32</v>
      </c>
    </row>
    <row r="98" spans="1:3" x14ac:dyDescent="0.3">
      <c r="A98" s="3">
        <v>1831</v>
      </c>
      <c r="B98" s="13">
        <v>685</v>
      </c>
      <c r="C98" s="13">
        <v>127</v>
      </c>
    </row>
    <row r="99" spans="1:3" x14ac:dyDescent="0.3">
      <c r="A99" s="3">
        <v>1846</v>
      </c>
      <c r="B99" s="13">
        <v>20</v>
      </c>
      <c r="C99" s="13">
        <v>128</v>
      </c>
    </row>
    <row r="100" spans="1:3" x14ac:dyDescent="0.3">
      <c r="A100" s="3">
        <v>1851</v>
      </c>
      <c r="B100" s="13">
        <v>456</v>
      </c>
      <c r="C100" s="13">
        <v>196</v>
      </c>
    </row>
    <row r="101" spans="1:3" x14ac:dyDescent="0.3">
      <c r="A101" s="3">
        <v>1856</v>
      </c>
      <c r="B101" s="13">
        <v>246</v>
      </c>
      <c r="C101" s="13">
        <v>182</v>
      </c>
    </row>
    <row r="102" spans="1:3" x14ac:dyDescent="0.3">
      <c r="A102" s="3">
        <v>1857</v>
      </c>
      <c r="B102" s="13">
        <v>326</v>
      </c>
      <c r="C102" s="13">
        <v>89</v>
      </c>
    </row>
    <row r="103" spans="1:3" x14ac:dyDescent="0.3">
      <c r="A103" s="3">
        <v>1897</v>
      </c>
      <c r="B103" s="13">
        <v>737</v>
      </c>
      <c r="C103" s="13">
        <v>85</v>
      </c>
    </row>
    <row r="104" spans="1:3" x14ac:dyDescent="0.3">
      <c r="A104" s="3">
        <v>1912</v>
      </c>
      <c r="B104" s="13">
        <v>792</v>
      </c>
      <c r="C104" s="13">
        <v>67</v>
      </c>
    </row>
    <row r="105" spans="1:3" x14ac:dyDescent="0.3">
      <c r="A105" s="3">
        <v>1922</v>
      </c>
      <c r="B105" s="13">
        <v>821</v>
      </c>
      <c r="C105" s="13">
        <v>7</v>
      </c>
    </row>
    <row r="106" spans="1:3" x14ac:dyDescent="0.3">
      <c r="A106" s="3">
        <v>1932</v>
      </c>
      <c r="B106" s="13">
        <v>40</v>
      </c>
      <c r="C106" s="13">
        <v>188</v>
      </c>
    </row>
    <row r="107" spans="1:3" x14ac:dyDescent="0.3">
      <c r="A107" s="3">
        <v>1947</v>
      </c>
      <c r="B107" s="13">
        <v>866</v>
      </c>
      <c r="C107" s="13">
        <v>120</v>
      </c>
    </row>
    <row r="108" spans="1:3" x14ac:dyDescent="0.3">
      <c r="A108" s="3">
        <v>1953</v>
      </c>
      <c r="B108" s="13">
        <v>791</v>
      </c>
      <c r="C108" s="13">
        <v>3</v>
      </c>
    </row>
    <row r="109" spans="1:3" x14ac:dyDescent="0.3">
      <c r="A109" s="3">
        <v>1970</v>
      </c>
      <c r="B109" s="13">
        <v>385</v>
      </c>
      <c r="C109" s="13">
        <v>82</v>
      </c>
    </row>
    <row r="110" spans="1:3" x14ac:dyDescent="0.3">
      <c r="A110" s="3">
        <v>1976</v>
      </c>
      <c r="B110" s="13">
        <v>247</v>
      </c>
      <c r="C110" s="13">
        <v>30</v>
      </c>
    </row>
    <row r="111" spans="1:3" x14ac:dyDescent="0.3">
      <c r="A111" s="3">
        <v>2011</v>
      </c>
      <c r="B111" s="13">
        <v>184</v>
      </c>
      <c r="C111" s="13">
        <v>172</v>
      </c>
    </row>
    <row r="112" spans="1:3" x14ac:dyDescent="0.3">
      <c r="A112" s="3">
        <v>2039</v>
      </c>
      <c r="B112" s="13">
        <v>378</v>
      </c>
      <c r="C112" s="13">
        <v>123</v>
      </c>
    </row>
    <row r="113" spans="1:3" x14ac:dyDescent="0.3">
      <c r="A113" s="3">
        <v>2040</v>
      </c>
      <c r="B113" s="13">
        <v>518</v>
      </c>
      <c r="C113" s="13">
        <v>157</v>
      </c>
    </row>
    <row r="114" spans="1:3" x14ac:dyDescent="0.3">
      <c r="A114" s="3">
        <v>2057</v>
      </c>
      <c r="B114" s="13">
        <v>804</v>
      </c>
      <c r="C114" s="13">
        <v>49</v>
      </c>
    </row>
    <row r="115" spans="1:3" x14ac:dyDescent="0.3">
      <c r="A115" s="3">
        <v>2062</v>
      </c>
      <c r="B115" s="13">
        <v>424</v>
      </c>
      <c r="C115" s="13">
        <v>111</v>
      </c>
    </row>
    <row r="116" spans="1:3" x14ac:dyDescent="0.3">
      <c r="A116" s="3">
        <v>2075</v>
      </c>
      <c r="B116" s="13">
        <v>49</v>
      </c>
      <c r="C116" s="13">
        <v>146</v>
      </c>
    </row>
    <row r="117" spans="1:3" x14ac:dyDescent="0.3">
      <c r="A117" s="3">
        <v>2079</v>
      </c>
      <c r="B117" s="13">
        <v>655</v>
      </c>
      <c r="C117" s="13">
        <v>16</v>
      </c>
    </row>
    <row r="118" spans="1:3" x14ac:dyDescent="0.3">
      <c r="A118" s="3">
        <v>2086</v>
      </c>
      <c r="B118" s="13">
        <v>606</v>
      </c>
      <c r="C118" s="13">
        <v>135</v>
      </c>
    </row>
    <row r="119" spans="1:3" x14ac:dyDescent="0.3">
      <c r="A119" s="3">
        <v>2095</v>
      </c>
      <c r="B119" s="13">
        <v>285</v>
      </c>
      <c r="C119" s="13">
        <v>92</v>
      </c>
    </row>
    <row r="120" spans="1:3" x14ac:dyDescent="0.3">
      <c r="A120" s="3">
        <v>2099</v>
      </c>
      <c r="B120" s="13">
        <v>84</v>
      </c>
      <c r="C120" s="13">
        <v>73</v>
      </c>
    </row>
    <row r="121" spans="1:3" x14ac:dyDescent="0.3">
      <c r="A121" s="3">
        <v>2146</v>
      </c>
      <c r="B121" s="13">
        <v>380</v>
      </c>
      <c r="C121" s="13">
        <v>125</v>
      </c>
    </row>
    <row r="122" spans="1:3" x14ac:dyDescent="0.3">
      <c r="A122" s="3">
        <v>2147</v>
      </c>
      <c r="B122" s="13">
        <v>170</v>
      </c>
      <c r="C122" s="13">
        <v>164</v>
      </c>
    </row>
    <row r="123" spans="1:3" x14ac:dyDescent="0.3">
      <c r="A123" s="3">
        <v>2150</v>
      </c>
      <c r="B123" s="13">
        <v>380</v>
      </c>
      <c r="C123" s="13">
        <v>9</v>
      </c>
    </row>
    <row r="124" spans="1:3" x14ac:dyDescent="0.3">
      <c r="A124" s="3">
        <v>2154</v>
      </c>
      <c r="B124" s="13">
        <v>722</v>
      </c>
      <c r="C124" s="13">
        <v>98</v>
      </c>
    </row>
    <row r="125" spans="1:3" x14ac:dyDescent="0.3">
      <c r="A125" s="3">
        <v>2165</v>
      </c>
      <c r="B125" s="13">
        <v>542</v>
      </c>
      <c r="C125" s="13">
        <v>80</v>
      </c>
    </row>
    <row r="126" spans="1:3" x14ac:dyDescent="0.3">
      <c r="A126" s="3">
        <v>2170</v>
      </c>
      <c r="B126" s="13">
        <v>609</v>
      </c>
      <c r="C126" s="13">
        <v>181</v>
      </c>
    </row>
    <row r="127" spans="1:3" x14ac:dyDescent="0.3">
      <c r="A127" s="3">
        <v>2180</v>
      </c>
      <c r="B127" s="13">
        <v>498</v>
      </c>
      <c r="C127" s="13">
        <v>67</v>
      </c>
    </row>
    <row r="128" spans="1:3" x14ac:dyDescent="0.3">
      <c r="A128" s="3">
        <v>2186</v>
      </c>
      <c r="B128" s="13">
        <v>89</v>
      </c>
      <c r="C128" s="13">
        <v>90</v>
      </c>
    </row>
    <row r="129" spans="1:3" x14ac:dyDescent="0.3">
      <c r="A129" s="3">
        <v>2190</v>
      </c>
      <c r="B129" s="13">
        <v>799</v>
      </c>
      <c r="C129" s="13">
        <v>14</v>
      </c>
    </row>
    <row r="130" spans="1:3" x14ac:dyDescent="0.3">
      <c r="A130" s="3">
        <v>2214</v>
      </c>
      <c r="B130" s="13">
        <v>244</v>
      </c>
      <c r="C130" s="13">
        <v>106</v>
      </c>
    </row>
    <row r="131" spans="1:3" x14ac:dyDescent="0.3">
      <c r="A131" s="3">
        <v>2220</v>
      </c>
      <c r="B131" s="13">
        <v>792</v>
      </c>
      <c r="C131" s="13">
        <v>103</v>
      </c>
    </row>
    <row r="132" spans="1:3" x14ac:dyDescent="0.3">
      <c r="A132" s="3">
        <v>2237</v>
      </c>
      <c r="B132" s="13">
        <v>163</v>
      </c>
      <c r="C132" s="13">
        <v>69</v>
      </c>
    </row>
    <row r="133" spans="1:3" x14ac:dyDescent="0.3">
      <c r="A133" s="3">
        <v>2243</v>
      </c>
      <c r="B133" s="13">
        <v>123</v>
      </c>
      <c r="C133" s="13">
        <v>183</v>
      </c>
    </row>
    <row r="134" spans="1:3" x14ac:dyDescent="0.3">
      <c r="A134" s="3">
        <v>2291</v>
      </c>
      <c r="B134" s="13">
        <v>869</v>
      </c>
      <c r="C134" s="13">
        <v>107</v>
      </c>
    </row>
    <row r="135" spans="1:3" x14ac:dyDescent="0.3">
      <c r="A135" s="3">
        <v>2306</v>
      </c>
      <c r="B135" s="13">
        <v>509</v>
      </c>
      <c r="C135" s="13">
        <v>12</v>
      </c>
    </row>
    <row r="136" spans="1:3" x14ac:dyDescent="0.3">
      <c r="A136" s="3">
        <v>2319</v>
      </c>
      <c r="B136" s="13">
        <v>767</v>
      </c>
      <c r="C136" s="13">
        <v>190</v>
      </c>
    </row>
    <row r="137" spans="1:3" x14ac:dyDescent="0.3">
      <c r="A137" s="3">
        <v>2321</v>
      </c>
      <c r="B137" s="13">
        <v>348</v>
      </c>
      <c r="C137" s="13">
        <v>49</v>
      </c>
    </row>
    <row r="138" spans="1:3" x14ac:dyDescent="0.3">
      <c r="A138" s="3">
        <v>2324</v>
      </c>
      <c r="B138" s="13">
        <v>606</v>
      </c>
      <c r="C138" s="13">
        <v>195</v>
      </c>
    </row>
    <row r="139" spans="1:3" x14ac:dyDescent="0.3">
      <c r="A139" s="3">
        <v>2334</v>
      </c>
      <c r="B139" s="13">
        <v>805</v>
      </c>
      <c r="C139" s="13">
        <v>42</v>
      </c>
    </row>
    <row r="140" spans="1:3" x14ac:dyDescent="0.3">
      <c r="A140" s="3">
        <v>2361</v>
      </c>
      <c r="B140" s="13">
        <v>763</v>
      </c>
      <c r="C140" s="13">
        <v>16</v>
      </c>
    </row>
    <row r="141" spans="1:3" x14ac:dyDescent="0.3">
      <c r="A141" s="3">
        <v>2363</v>
      </c>
      <c r="B141" s="13">
        <v>412</v>
      </c>
      <c r="C141" s="13">
        <v>20</v>
      </c>
    </row>
    <row r="142" spans="1:3" x14ac:dyDescent="0.3">
      <c r="A142" s="3">
        <v>2381</v>
      </c>
      <c r="B142" s="13">
        <v>415</v>
      </c>
      <c r="C142" s="13">
        <v>194</v>
      </c>
    </row>
    <row r="143" spans="1:3" x14ac:dyDescent="0.3">
      <c r="A143" s="3">
        <v>2382</v>
      </c>
      <c r="B143" s="13">
        <v>144</v>
      </c>
      <c r="C143" s="13">
        <v>142</v>
      </c>
    </row>
    <row r="144" spans="1:3" x14ac:dyDescent="0.3">
      <c r="A144" s="3">
        <v>2396</v>
      </c>
      <c r="B144" s="13">
        <v>466</v>
      </c>
      <c r="C144" s="13">
        <v>139</v>
      </c>
    </row>
    <row r="145" spans="1:3" x14ac:dyDescent="0.3">
      <c r="A145" s="3">
        <v>2400</v>
      </c>
      <c r="B145" s="13">
        <v>684</v>
      </c>
      <c r="C145" s="13">
        <v>32</v>
      </c>
    </row>
    <row r="146" spans="1:3" x14ac:dyDescent="0.3">
      <c r="A146" s="3">
        <v>2401</v>
      </c>
      <c r="B146" s="13">
        <v>616</v>
      </c>
      <c r="C146" s="13">
        <v>45</v>
      </c>
    </row>
    <row r="147" spans="1:3" x14ac:dyDescent="0.3">
      <c r="A147" s="3">
        <v>2410</v>
      </c>
      <c r="B147" s="13">
        <v>568</v>
      </c>
      <c r="C147" s="13">
        <v>62</v>
      </c>
    </row>
    <row r="148" spans="1:3" x14ac:dyDescent="0.3">
      <c r="A148" s="3">
        <v>2418</v>
      </c>
      <c r="B148" s="13">
        <v>187</v>
      </c>
      <c r="C148" s="13">
        <v>48</v>
      </c>
    </row>
    <row r="149" spans="1:3" x14ac:dyDescent="0.3">
      <c r="A149" s="3">
        <v>2428</v>
      </c>
      <c r="B149" s="13">
        <v>297</v>
      </c>
      <c r="C149" s="13">
        <v>19</v>
      </c>
    </row>
    <row r="150" spans="1:3" x14ac:dyDescent="0.3">
      <c r="A150" s="3">
        <v>2441</v>
      </c>
      <c r="B150" s="13">
        <v>645</v>
      </c>
      <c r="C150" s="13">
        <v>5</v>
      </c>
    </row>
    <row r="151" spans="1:3" x14ac:dyDescent="0.3">
      <c r="A151" s="3">
        <v>2457</v>
      </c>
      <c r="B151" s="13">
        <v>786</v>
      </c>
      <c r="C151" s="13">
        <v>140</v>
      </c>
    </row>
    <row r="152" spans="1:3" x14ac:dyDescent="0.3">
      <c r="A152" s="3">
        <v>2466</v>
      </c>
      <c r="B152" s="13">
        <v>142</v>
      </c>
      <c r="C152" s="13">
        <v>113</v>
      </c>
    </row>
    <row r="153" spans="1:3" x14ac:dyDescent="0.3">
      <c r="A153" s="3">
        <v>2472</v>
      </c>
      <c r="B153" s="13">
        <v>860</v>
      </c>
      <c r="C153" s="13">
        <v>145</v>
      </c>
    </row>
    <row r="154" spans="1:3" x14ac:dyDescent="0.3">
      <c r="A154" s="3">
        <v>2477</v>
      </c>
      <c r="B154" s="13">
        <v>752</v>
      </c>
      <c r="C154" s="13">
        <v>21</v>
      </c>
    </row>
    <row r="155" spans="1:3" x14ac:dyDescent="0.3">
      <c r="A155" s="3">
        <v>2480</v>
      </c>
      <c r="B155" s="13">
        <v>39</v>
      </c>
      <c r="C155" s="13">
        <v>18</v>
      </c>
    </row>
    <row r="156" spans="1:3" x14ac:dyDescent="0.3">
      <c r="A156" s="3">
        <v>2481</v>
      </c>
      <c r="B156" s="13">
        <v>362</v>
      </c>
      <c r="C156" s="13">
        <v>130</v>
      </c>
    </row>
    <row r="157" spans="1:3" x14ac:dyDescent="0.3">
      <c r="A157" s="3">
        <v>2482</v>
      </c>
      <c r="B157" s="13">
        <v>378</v>
      </c>
      <c r="C157" s="13">
        <v>117</v>
      </c>
    </row>
    <row r="158" spans="1:3" x14ac:dyDescent="0.3">
      <c r="A158" s="3">
        <v>2490</v>
      </c>
      <c r="B158" s="13">
        <v>426</v>
      </c>
      <c r="C158" s="13">
        <v>21</v>
      </c>
    </row>
    <row r="159" spans="1:3" x14ac:dyDescent="0.3">
      <c r="A159" s="3">
        <v>2497</v>
      </c>
      <c r="B159" s="13">
        <v>824</v>
      </c>
      <c r="C159" s="13">
        <v>125</v>
      </c>
    </row>
    <row r="160" spans="1:3" x14ac:dyDescent="0.3">
      <c r="A160" s="3">
        <v>2498</v>
      </c>
      <c r="B160" s="13">
        <v>634</v>
      </c>
      <c r="C160" s="13">
        <v>168</v>
      </c>
    </row>
    <row r="161" spans="1:3" x14ac:dyDescent="0.3">
      <c r="A161" s="3">
        <v>2504</v>
      </c>
      <c r="B161" s="13">
        <v>858</v>
      </c>
      <c r="C161" s="13">
        <v>159</v>
      </c>
    </row>
    <row r="162" spans="1:3" x14ac:dyDescent="0.3">
      <c r="A162" s="3">
        <v>2517</v>
      </c>
      <c r="B162" s="13">
        <v>247</v>
      </c>
      <c r="C162" s="13">
        <v>104</v>
      </c>
    </row>
    <row r="163" spans="1:3" x14ac:dyDescent="0.3">
      <c r="A163" s="3">
        <v>2518</v>
      </c>
      <c r="B163" s="13">
        <v>641</v>
      </c>
      <c r="C163" s="13">
        <v>117</v>
      </c>
    </row>
    <row r="164" spans="1:3" x14ac:dyDescent="0.3">
      <c r="A164" s="3">
        <v>2521</v>
      </c>
      <c r="B164" s="13">
        <v>118</v>
      </c>
      <c r="C164" s="13">
        <v>6</v>
      </c>
    </row>
    <row r="165" spans="1:3" x14ac:dyDescent="0.3">
      <c r="A165" s="3">
        <v>2533</v>
      </c>
      <c r="B165" s="13">
        <v>525</v>
      </c>
      <c r="C165" s="13">
        <v>140</v>
      </c>
    </row>
    <row r="166" spans="1:3" x14ac:dyDescent="0.3">
      <c r="A166" s="3">
        <v>2536</v>
      </c>
      <c r="B166" s="13">
        <v>608</v>
      </c>
      <c r="C166" s="13">
        <v>96</v>
      </c>
    </row>
    <row r="167" spans="1:3" x14ac:dyDescent="0.3">
      <c r="A167" s="3">
        <v>2546</v>
      </c>
      <c r="B167" s="13">
        <v>236</v>
      </c>
      <c r="C167" s="13">
        <v>37</v>
      </c>
    </row>
    <row r="168" spans="1:3" x14ac:dyDescent="0.3">
      <c r="A168" s="3">
        <v>2549</v>
      </c>
      <c r="B168" s="13">
        <v>77</v>
      </c>
      <c r="C168" s="13">
        <v>191</v>
      </c>
    </row>
    <row r="169" spans="1:3" x14ac:dyDescent="0.3">
      <c r="A169" s="3">
        <v>2565</v>
      </c>
      <c r="B169" s="13">
        <v>356</v>
      </c>
      <c r="C169" s="13">
        <v>81</v>
      </c>
    </row>
    <row r="170" spans="1:3" x14ac:dyDescent="0.3">
      <c r="A170" s="3">
        <v>2581</v>
      </c>
      <c r="B170" s="13">
        <v>704</v>
      </c>
      <c r="C170" s="13">
        <v>53</v>
      </c>
    </row>
    <row r="171" spans="1:3" x14ac:dyDescent="0.3">
      <c r="A171" s="3">
        <v>2593</v>
      </c>
      <c r="B171" s="13">
        <v>587</v>
      </c>
      <c r="C171" s="13">
        <v>140</v>
      </c>
    </row>
    <row r="172" spans="1:3" x14ac:dyDescent="0.3">
      <c r="A172" s="3">
        <v>2603</v>
      </c>
      <c r="B172" s="13">
        <v>97</v>
      </c>
      <c r="C172" s="13">
        <v>172</v>
      </c>
    </row>
    <row r="173" spans="1:3" x14ac:dyDescent="0.3">
      <c r="A173" s="3">
        <v>2613</v>
      </c>
      <c r="B173" s="13">
        <v>439</v>
      </c>
      <c r="C173" s="13">
        <v>10</v>
      </c>
    </row>
    <row r="174" spans="1:3" x14ac:dyDescent="0.3">
      <c r="A174" s="3">
        <v>2639</v>
      </c>
      <c r="B174" s="13">
        <v>38</v>
      </c>
      <c r="C174" s="13">
        <v>53</v>
      </c>
    </row>
    <row r="175" spans="1:3" x14ac:dyDescent="0.3">
      <c r="A175" s="3">
        <v>2647</v>
      </c>
      <c r="B175" s="13">
        <v>487</v>
      </c>
      <c r="C175" s="13">
        <v>105</v>
      </c>
    </row>
    <row r="176" spans="1:3" x14ac:dyDescent="0.3">
      <c r="A176" s="3">
        <v>2660</v>
      </c>
      <c r="B176" s="13">
        <v>80</v>
      </c>
      <c r="C176" s="13">
        <v>70</v>
      </c>
    </row>
    <row r="177" spans="1:3" x14ac:dyDescent="0.3">
      <c r="A177" s="3">
        <v>2664</v>
      </c>
      <c r="B177" s="13">
        <v>826</v>
      </c>
      <c r="C177" s="13">
        <v>79</v>
      </c>
    </row>
    <row r="178" spans="1:3" x14ac:dyDescent="0.3">
      <c r="A178" s="3">
        <v>2675</v>
      </c>
      <c r="B178" s="13">
        <v>666</v>
      </c>
      <c r="C178" s="13">
        <v>65</v>
      </c>
    </row>
    <row r="179" spans="1:3" x14ac:dyDescent="0.3">
      <c r="A179" s="3">
        <v>2690</v>
      </c>
      <c r="B179" s="13">
        <v>977</v>
      </c>
      <c r="C179" s="13">
        <v>94</v>
      </c>
    </row>
    <row r="180" spans="1:3" x14ac:dyDescent="0.3">
      <c r="A180" s="3">
        <v>2697</v>
      </c>
      <c r="B180" s="13">
        <v>648</v>
      </c>
      <c r="C180" s="13">
        <v>46</v>
      </c>
    </row>
    <row r="181" spans="1:3" x14ac:dyDescent="0.3">
      <c r="A181" s="3">
        <v>2701</v>
      </c>
      <c r="B181" s="13">
        <v>537</v>
      </c>
      <c r="C181" s="13">
        <v>121</v>
      </c>
    </row>
    <row r="182" spans="1:3" x14ac:dyDescent="0.3">
      <c r="A182" s="3">
        <v>2714</v>
      </c>
      <c r="B182" s="13">
        <v>277</v>
      </c>
      <c r="C182" s="13">
        <v>25</v>
      </c>
    </row>
    <row r="183" spans="1:3" x14ac:dyDescent="0.3">
      <c r="A183" s="3">
        <v>2723</v>
      </c>
      <c r="B183" s="13">
        <v>920</v>
      </c>
      <c r="C183" s="13">
        <v>79</v>
      </c>
    </row>
    <row r="184" spans="1:3" x14ac:dyDescent="0.3">
      <c r="A184" s="3">
        <v>2727</v>
      </c>
      <c r="B184" s="13">
        <v>468</v>
      </c>
      <c r="C184" s="13">
        <v>95</v>
      </c>
    </row>
    <row r="185" spans="1:3" x14ac:dyDescent="0.3">
      <c r="A185" s="3">
        <v>2731</v>
      </c>
      <c r="B185" s="13">
        <v>890</v>
      </c>
      <c r="C185" s="13">
        <v>187</v>
      </c>
    </row>
    <row r="186" spans="1:3" x14ac:dyDescent="0.3">
      <c r="A186" s="3">
        <v>2734</v>
      </c>
      <c r="B186" s="13">
        <v>428</v>
      </c>
      <c r="C186" s="13">
        <v>119</v>
      </c>
    </row>
    <row r="187" spans="1:3" x14ac:dyDescent="0.3">
      <c r="A187" s="3">
        <v>2739</v>
      </c>
      <c r="B187" s="13">
        <v>706</v>
      </c>
      <c r="C187" s="13">
        <v>22</v>
      </c>
    </row>
    <row r="188" spans="1:3" x14ac:dyDescent="0.3">
      <c r="A188" s="3">
        <v>2766</v>
      </c>
      <c r="B188" s="13">
        <v>697</v>
      </c>
      <c r="C188" s="13">
        <v>5</v>
      </c>
    </row>
    <row r="189" spans="1:3" x14ac:dyDescent="0.3">
      <c r="A189" s="3">
        <v>2784</v>
      </c>
      <c r="B189" s="13">
        <v>52</v>
      </c>
      <c r="C189" s="13">
        <v>151</v>
      </c>
    </row>
    <row r="190" spans="1:3" x14ac:dyDescent="0.3">
      <c r="A190" s="3">
        <v>2788</v>
      </c>
      <c r="B190" s="13">
        <v>257</v>
      </c>
      <c r="C190" s="13">
        <v>113</v>
      </c>
    </row>
    <row r="191" spans="1:3" x14ac:dyDescent="0.3">
      <c r="A191" s="3">
        <v>2808</v>
      </c>
      <c r="B191" s="13">
        <v>961</v>
      </c>
      <c r="C191" s="13">
        <v>170</v>
      </c>
    </row>
    <row r="192" spans="1:3" x14ac:dyDescent="0.3">
      <c r="A192" s="3">
        <v>2820</v>
      </c>
      <c r="B192" s="13">
        <v>109</v>
      </c>
      <c r="C192" s="13">
        <v>41</v>
      </c>
    </row>
    <row r="193" spans="1:3" x14ac:dyDescent="0.3">
      <c r="A193" s="3">
        <v>2829</v>
      </c>
      <c r="B193" s="13">
        <v>577</v>
      </c>
      <c r="C193" s="13">
        <v>131</v>
      </c>
    </row>
    <row r="194" spans="1:3" x14ac:dyDescent="0.3">
      <c r="A194" s="3">
        <v>2830</v>
      </c>
      <c r="B194" s="13">
        <v>389</v>
      </c>
      <c r="C194" s="13">
        <v>137</v>
      </c>
    </row>
    <row r="195" spans="1:3" x14ac:dyDescent="0.3">
      <c r="A195" s="3">
        <v>2836</v>
      </c>
      <c r="B195" s="13">
        <v>305</v>
      </c>
      <c r="C195" s="13">
        <v>81</v>
      </c>
    </row>
    <row r="196" spans="1:3" x14ac:dyDescent="0.3">
      <c r="A196" s="3">
        <v>2847</v>
      </c>
      <c r="B196" s="13">
        <v>785</v>
      </c>
      <c r="C196" s="13">
        <v>147</v>
      </c>
    </row>
    <row r="197" spans="1:3" x14ac:dyDescent="0.3">
      <c r="A197" s="3">
        <v>2851</v>
      </c>
      <c r="B197" s="13">
        <v>769</v>
      </c>
      <c r="C197" s="13">
        <v>144</v>
      </c>
    </row>
    <row r="198" spans="1:3" x14ac:dyDescent="0.3">
      <c r="A198" s="3">
        <v>2854</v>
      </c>
      <c r="B198" s="13">
        <v>230</v>
      </c>
      <c r="C198" s="13">
        <v>2</v>
      </c>
    </row>
    <row r="199" spans="1:3" x14ac:dyDescent="0.3">
      <c r="A199" s="3">
        <v>2884</v>
      </c>
      <c r="B199" s="13">
        <v>271</v>
      </c>
      <c r="C199" s="13">
        <v>50</v>
      </c>
    </row>
    <row r="200" spans="1:3" x14ac:dyDescent="0.3">
      <c r="A200" s="3">
        <v>2886</v>
      </c>
      <c r="B200" s="13">
        <v>811</v>
      </c>
      <c r="C200" s="13">
        <v>109</v>
      </c>
    </row>
    <row r="201" spans="1:3" x14ac:dyDescent="0.3">
      <c r="A201" s="3">
        <v>2904</v>
      </c>
      <c r="B201" s="13">
        <v>188</v>
      </c>
      <c r="C201" s="13">
        <v>103</v>
      </c>
    </row>
    <row r="202" spans="1:3" x14ac:dyDescent="0.3">
      <c r="A202" s="3">
        <v>2908</v>
      </c>
      <c r="B202" s="13">
        <v>343</v>
      </c>
      <c r="C202" s="13">
        <v>163</v>
      </c>
    </row>
    <row r="203" spans="1:3" x14ac:dyDescent="0.3">
      <c r="A203" s="3">
        <v>2914</v>
      </c>
      <c r="B203" s="13">
        <v>734</v>
      </c>
      <c r="C203" s="13">
        <v>21</v>
      </c>
    </row>
    <row r="204" spans="1:3" x14ac:dyDescent="0.3">
      <c r="A204" s="3">
        <v>2942</v>
      </c>
      <c r="B204" s="13">
        <v>127</v>
      </c>
      <c r="C204" s="13">
        <v>138</v>
      </c>
    </row>
    <row r="205" spans="1:3" x14ac:dyDescent="0.3">
      <c r="A205" s="3">
        <v>2960</v>
      </c>
      <c r="B205" s="13">
        <v>964</v>
      </c>
      <c r="C205" s="13">
        <v>187</v>
      </c>
    </row>
    <row r="206" spans="1:3" x14ac:dyDescent="0.3">
      <c r="A206" s="3">
        <v>2981</v>
      </c>
      <c r="B206" s="13">
        <v>665</v>
      </c>
      <c r="C206" s="13">
        <v>96</v>
      </c>
    </row>
    <row r="207" spans="1:3" x14ac:dyDescent="0.3">
      <c r="A207" s="3">
        <v>2995</v>
      </c>
      <c r="B207" s="13">
        <v>510</v>
      </c>
      <c r="C207" s="13">
        <v>143</v>
      </c>
    </row>
    <row r="208" spans="1:3" x14ac:dyDescent="0.3">
      <c r="A208" s="3">
        <v>3004</v>
      </c>
      <c r="B208" s="13">
        <v>233</v>
      </c>
      <c r="C208" s="13">
        <v>15</v>
      </c>
    </row>
    <row r="209" spans="1:3" x14ac:dyDescent="0.3">
      <c r="A209" s="3">
        <v>3009</v>
      </c>
      <c r="B209" s="13">
        <v>774</v>
      </c>
      <c r="C209" s="13">
        <v>88</v>
      </c>
    </row>
    <row r="210" spans="1:3" x14ac:dyDescent="0.3">
      <c r="A210" s="3">
        <v>3010</v>
      </c>
      <c r="B210" s="13">
        <v>925</v>
      </c>
      <c r="C210" s="13">
        <v>191</v>
      </c>
    </row>
    <row r="211" spans="1:3" x14ac:dyDescent="0.3">
      <c r="A211" s="3">
        <v>3035</v>
      </c>
      <c r="B211" s="13">
        <v>377</v>
      </c>
      <c r="C211" s="13">
        <v>31</v>
      </c>
    </row>
    <row r="212" spans="1:3" x14ac:dyDescent="0.3">
      <c r="A212" s="3">
        <v>3078</v>
      </c>
      <c r="B212" s="13">
        <v>358</v>
      </c>
      <c r="C212" s="13">
        <v>158</v>
      </c>
    </row>
    <row r="213" spans="1:3" x14ac:dyDescent="0.3">
      <c r="A213" s="3">
        <v>3083</v>
      </c>
      <c r="B213" s="13">
        <v>895</v>
      </c>
      <c r="C213" s="13">
        <v>3</v>
      </c>
    </row>
    <row r="214" spans="1:3" x14ac:dyDescent="0.3">
      <c r="A214" s="3">
        <v>3102</v>
      </c>
      <c r="B214" s="13">
        <v>670</v>
      </c>
      <c r="C214" s="13">
        <v>147</v>
      </c>
    </row>
    <row r="215" spans="1:3" x14ac:dyDescent="0.3">
      <c r="A215" s="3">
        <v>3119</v>
      </c>
      <c r="B215" s="13">
        <v>563</v>
      </c>
      <c r="C215" s="13">
        <v>185</v>
      </c>
    </row>
    <row r="216" spans="1:3" x14ac:dyDescent="0.3">
      <c r="A216" s="3">
        <v>3131</v>
      </c>
      <c r="B216" s="13">
        <v>541</v>
      </c>
      <c r="C216" s="13">
        <v>158</v>
      </c>
    </row>
    <row r="217" spans="1:3" x14ac:dyDescent="0.3">
      <c r="A217" s="3">
        <v>3135</v>
      </c>
      <c r="B217" s="13">
        <v>481</v>
      </c>
      <c r="C217" s="13">
        <v>58</v>
      </c>
    </row>
    <row r="218" spans="1:3" x14ac:dyDescent="0.3">
      <c r="A218" s="3">
        <v>3162</v>
      </c>
      <c r="B218" s="13">
        <v>175</v>
      </c>
      <c r="C218" s="13">
        <v>17</v>
      </c>
    </row>
    <row r="219" spans="1:3" x14ac:dyDescent="0.3">
      <c r="A219" s="3">
        <v>3163</v>
      </c>
      <c r="B219" s="13">
        <v>25</v>
      </c>
      <c r="C219" s="13">
        <v>132</v>
      </c>
    </row>
    <row r="220" spans="1:3" x14ac:dyDescent="0.3">
      <c r="A220" s="3">
        <v>3164</v>
      </c>
      <c r="B220" s="13">
        <v>466</v>
      </c>
      <c r="C220" s="13">
        <v>176</v>
      </c>
    </row>
    <row r="221" spans="1:3" x14ac:dyDescent="0.3">
      <c r="A221" s="3">
        <v>3168</v>
      </c>
      <c r="B221" s="13">
        <v>797</v>
      </c>
      <c r="C221" s="13">
        <v>81</v>
      </c>
    </row>
    <row r="222" spans="1:3" x14ac:dyDescent="0.3">
      <c r="A222" s="3">
        <v>3173</v>
      </c>
      <c r="B222" s="13">
        <v>304</v>
      </c>
      <c r="C222" s="13">
        <v>49</v>
      </c>
    </row>
    <row r="223" spans="1:3" x14ac:dyDescent="0.3">
      <c r="A223" s="3">
        <v>3178</v>
      </c>
      <c r="B223" s="13">
        <v>624</v>
      </c>
      <c r="C223" s="13">
        <v>107</v>
      </c>
    </row>
    <row r="224" spans="1:3" x14ac:dyDescent="0.3">
      <c r="A224" s="3">
        <v>3195</v>
      </c>
      <c r="B224" s="13">
        <v>990</v>
      </c>
      <c r="C224" s="13">
        <v>72</v>
      </c>
    </row>
    <row r="225" spans="1:3" x14ac:dyDescent="0.3">
      <c r="A225" s="3">
        <v>3202</v>
      </c>
      <c r="B225" s="13">
        <v>459</v>
      </c>
      <c r="C225" s="13">
        <v>105</v>
      </c>
    </row>
    <row r="226" spans="1:3" x14ac:dyDescent="0.3">
      <c r="A226" s="3">
        <v>3209</v>
      </c>
      <c r="B226" s="13">
        <v>113</v>
      </c>
      <c r="C226" s="13">
        <v>85</v>
      </c>
    </row>
    <row r="227" spans="1:3" x14ac:dyDescent="0.3">
      <c r="A227" s="3">
        <v>3214</v>
      </c>
      <c r="B227" s="13">
        <v>131</v>
      </c>
      <c r="C227" s="13">
        <v>85</v>
      </c>
    </row>
    <row r="228" spans="1:3" x14ac:dyDescent="0.3">
      <c r="A228" s="3">
        <v>3217</v>
      </c>
      <c r="B228" s="13">
        <v>796</v>
      </c>
      <c r="C228" s="13">
        <v>200</v>
      </c>
    </row>
    <row r="229" spans="1:3" x14ac:dyDescent="0.3">
      <c r="A229" s="3">
        <v>3234</v>
      </c>
      <c r="B229" s="13">
        <v>918</v>
      </c>
      <c r="C229" s="13">
        <v>153</v>
      </c>
    </row>
    <row r="230" spans="1:3" x14ac:dyDescent="0.3">
      <c r="A230" s="3">
        <v>3255</v>
      </c>
      <c r="B230" s="13">
        <v>936</v>
      </c>
      <c r="C230" s="13">
        <v>120</v>
      </c>
    </row>
    <row r="231" spans="1:3" x14ac:dyDescent="0.3">
      <c r="A231" s="3">
        <v>3261</v>
      </c>
      <c r="B231" s="13">
        <v>582</v>
      </c>
      <c r="C231" s="13">
        <v>162</v>
      </c>
    </row>
    <row r="232" spans="1:3" x14ac:dyDescent="0.3">
      <c r="A232" s="3">
        <v>3264</v>
      </c>
      <c r="B232" s="13">
        <v>945</v>
      </c>
      <c r="C232" s="13">
        <v>114</v>
      </c>
    </row>
    <row r="233" spans="1:3" x14ac:dyDescent="0.3">
      <c r="A233" s="3">
        <v>3287</v>
      </c>
      <c r="B233" s="13">
        <v>399</v>
      </c>
      <c r="C233" s="13">
        <v>9</v>
      </c>
    </row>
    <row r="234" spans="1:3" x14ac:dyDescent="0.3">
      <c r="A234" s="3">
        <v>3325</v>
      </c>
      <c r="B234" s="13">
        <v>456</v>
      </c>
      <c r="C234" s="13">
        <v>52</v>
      </c>
    </row>
    <row r="235" spans="1:3" x14ac:dyDescent="0.3">
      <c r="A235" s="3">
        <v>3334</v>
      </c>
      <c r="B235" s="13">
        <v>614</v>
      </c>
      <c r="C235" s="13">
        <v>69</v>
      </c>
    </row>
    <row r="236" spans="1:3" x14ac:dyDescent="0.3">
      <c r="A236" s="3">
        <v>3354</v>
      </c>
      <c r="B236" s="13">
        <v>503</v>
      </c>
      <c r="C236" s="13">
        <v>6</v>
      </c>
    </row>
    <row r="237" spans="1:3" x14ac:dyDescent="0.3">
      <c r="A237" s="3">
        <v>3379</v>
      </c>
      <c r="B237" s="13">
        <v>667</v>
      </c>
      <c r="C237" s="13">
        <v>75</v>
      </c>
    </row>
    <row r="238" spans="1:3" x14ac:dyDescent="0.3">
      <c r="A238" s="3">
        <v>3393</v>
      </c>
      <c r="B238" s="13">
        <v>699</v>
      </c>
      <c r="C238" s="13">
        <v>174</v>
      </c>
    </row>
    <row r="239" spans="1:3" x14ac:dyDescent="0.3">
      <c r="A239" s="3">
        <v>3395</v>
      </c>
      <c r="B239" s="13">
        <v>340</v>
      </c>
      <c r="C239" s="13">
        <v>174</v>
      </c>
    </row>
    <row r="240" spans="1:3" x14ac:dyDescent="0.3">
      <c r="A240" s="3">
        <v>3427</v>
      </c>
      <c r="B240" s="13">
        <v>317</v>
      </c>
      <c r="C240" s="13">
        <v>116</v>
      </c>
    </row>
    <row r="241" spans="1:3" x14ac:dyDescent="0.3">
      <c r="A241" s="3">
        <v>3437</v>
      </c>
      <c r="B241" s="13">
        <v>770</v>
      </c>
      <c r="C241" s="13">
        <v>74</v>
      </c>
    </row>
    <row r="242" spans="1:3" x14ac:dyDescent="0.3">
      <c r="A242" s="3">
        <v>3440</v>
      </c>
      <c r="B242" s="13">
        <v>964</v>
      </c>
      <c r="C242" s="13">
        <v>111</v>
      </c>
    </row>
    <row r="243" spans="1:3" x14ac:dyDescent="0.3">
      <c r="A243" s="3">
        <v>3443</v>
      </c>
      <c r="B243" s="13">
        <v>18</v>
      </c>
      <c r="C243" s="13">
        <v>34</v>
      </c>
    </row>
    <row r="244" spans="1:3" x14ac:dyDescent="0.3">
      <c r="A244" s="3">
        <v>3457</v>
      </c>
      <c r="B244" s="13">
        <v>257</v>
      </c>
      <c r="C244" s="13">
        <v>173</v>
      </c>
    </row>
    <row r="245" spans="1:3" x14ac:dyDescent="0.3">
      <c r="A245" s="3">
        <v>3469</v>
      </c>
      <c r="B245" s="13">
        <v>377</v>
      </c>
      <c r="C245" s="13">
        <v>153</v>
      </c>
    </row>
    <row r="246" spans="1:3" x14ac:dyDescent="0.3">
      <c r="A246" s="3">
        <v>3472</v>
      </c>
      <c r="B246" s="13">
        <v>973</v>
      </c>
      <c r="C246" s="13">
        <v>7</v>
      </c>
    </row>
    <row r="247" spans="1:3" x14ac:dyDescent="0.3">
      <c r="A247" s="3">
        <v>3496</v>
      </c>
      <c r="B247" s="13">
        <v>906</v>
      </c>
      <c r="C247" s="13">
        <v>43</v>
      </c>
    </row>
    <row r="248" spans="1:3" x14ac:dyDescent="0.3">
      <c r="A248" s="3">
        <v>3498</v>
      </c>
      <c r="B248" s="13">
        <v>450</v>
      </c>
      <c r="C248" s="13">
        <v>67</v>
      </c>
    </row>
    <row r="249" spans="1:3" x14ac:dyDescent="0.3">
      <c r="A249" s="3">
        <v>3530</v>
      </c>
      <c r="B249" s="13">
        <v>105</v>
      </c>
      <c r="C249" s="13">
        <v>35</v>
      </c>
    </row>
    <row r="250" spans="1:3" x14ac:dyDescent="0.3">
      <c r="A250" s="3">
        <v>3532</v>
      </c>
      <c r="B250" s="13">
        <v>659</v>
      </c>
      <c r="C250" s="13">
        <v>150</v>
      </c>
    </row>
    <row r="251" spans="1:3" x14ac:dyDescent="0.3">
      <c r="A251" s="3">
        <v>3554</v>
      </c>
      <c r="B251" s="13">
        <v>399</v>
      </c>
      <c r="C251" s="13">
        <v>45</v>
      </c>
    </row>
    <row r="252" spans="1:3" x14ac:dyDescent="0.3">
      <c r="A252" s="3">
        <v>3558</v>
      </c>
      <c r="B252" s="13">
        <v>179</v>
      </c>
      <c r="C252" s="13">
        <v>29</v>
      </c>
    </row>
    <row r="253" spans="1:3" x14ac:dyDescent="0.3">
      <c r="A253" s="3">
        <v>3572</v>
      </c>
      <c r="B253" s="13">
        <v>799</v>
      </c>
      <c r="C253" s="13">
        <v>44</v>
      </c>
    </row>
    <row r="254" spans="1:3" x14ac:dyDescent="0.3">
      <c r="A254" s="3">
        <v>3593</v>
      </c>
      <c r="B254" s="13">
        <v>466</v>
      </c>
      <c r="C254" s="13">
        <v>198</v>
      </c>
    </row>
    <row r="255" spans="1:3" x14ac:dyDescent="0.3">
      <c r="A255" s="3">
        <v>3603</v>
      </c>
      <c r="B255" s="13">
        <v>923</v>
      </c>
      <c r="C255" s="13">
        <v>143</v>
      </c>
    </row>
    <row r="256" spans="1:3" x14ac:dyDescent="0.3">
      <c r="A256" s="3">
        <v>3618</v>
      </c>
      <c r="B256" s="13">
        <v>940</v>
      </c>
      <c r="C256" s="13">
        <v>50</v>
      </c>
    </row>
    <row r="257" spans="1:3" x14ac:dyDescent="0.3">
      <c r="A257" s="3">
        <v>3620</v>
      </c>
      <c r="B257" s="13">
        <v>141</v>
      </c>
      <c r="C257" s="13">
        <v>199</v>
      </c>
    </row>
    <row r="258" spans="1:3" x14ac:dyDescent="0.3">
      <c r="A258" s="3">
        <v>3622</v>
      </c>
      <c r="B258" s="13">
        <v>183</v>
      </c>
      <c r="C258" s="13">
        <v>195</v>
      </c>
    </row>
    <row r="259" spans="1:3" x14ac:dyDescent="0.3">
      <c r="A259" s="3">
        <v>3633</v>
      </c>
      <c r="B259" s="13">
        <v>936</v>
      </c>
      <c r="C259" s="13">
        <v>11</v>
      </c>
    </row>
    <row r="260" spans="1:3" x14ac:dyDescent="0.3">
      <c r="A260" s="3">
        <v>3639</v>
      </c>
      <c r="B260" s="13">
        <v>851</v>
      </c>
      <c r="C260" s="13">
        <v>48</v>
      </c>
    </row>
    <row r="261" spans="1:3" x14ac:dyDescent="0.3">
      <c r="A261" s="3">
        <v>3654</v>
      </c>
      <c r="B261" s="13">
        <v>818</v>
      </c>
      <c r="C261" s="13">
        <v>34</v>
      </c>
    </row>
    <row r="262" spans="1:3" x14ac:dyDescent="0.3">
      <c r="A262" s="3">
        <v>3677</v>
      </c>
      <c r="B262" s="13">
        <v>485</v>
      </c>
      <c r="C262" s="13">
        <v>37</v>
      </c>
    </row>
    <row r="263" spans="1:3" x14ac:dyDescent="0.3">
      <c r="A263" s="3">
        <v>3687</v>
      </c>
      <c r="B263" s="13">
        <v>420</v>
      </c>
      <c r="C263" s="13">
        <v>24</v>
      </c>
    </row>
    <row r="264" spans="1:3" x14ac:dyDescent="0.3">
      <c r="A264" s="3">
        <v>3699</v>
      </c>
      <c r="B264" s="13">
        <v>932</v>
      </c>
      <c r="C264" s="13">
        <v>98</v>
      </c>
    </row>
    <row r="265" spans="1:3" x14ac:dyDescent="0.3">
      <c r="A265" s="3">
        <v>3724</v>
      </c>
      <c r="B265" s="13">
        <v>698</v>
      </c>
      <c r="C265" s="13">
        <v>77</v>
      </c>
    </row>
    <row r="266" spans="1:3" x14ac:dyDescent="0.3">
      <c r="A266" s="3">
        <v>3745</v>
      </c>
      <c r="B266" s="13">
        <v>451</v>
      </c>
      <c r="C266" s="13">
        <v>49</v>
      </c>
    </row>
    <row r="267" spans="1:3" x14ac:dyDescent="0.3">
      <c r="A267" s="3">
        <v>3762</v>
      </c>
      <c r="B267" s="13">
        <v>887</v>
      </c>
      <c r="C267" s="13">
        <v>37</v>
      </c>
    </row>
    <row r="268" spans="1:3" x14ac:dyDescent="0.3">
      <c r="A268" s="3">
        <v>3763</v>
      </c>
      <c r="B268" s="13">
        <v>848</v>
      </c>
      <c r="C268" s="13">
        <v>172</v>
      </c>
    </row>
    <row r="269" spans="1:3" x14ac:dyDescent="0.3">
      <c r="A269" s="3">
        <v>3779</v>
      </c>
      <c r="B269" s="13">
        <v>334</v>
      </c>
      <c r="C269" s="13">
        <v>151</v>
      </c>
    </row>
    <row r="270" spans="1:3" x14ac:dyDescent="0.3">
      <c r="A270" s="3">
        <v>3781</v>
      </c>
      <c r="B270" s="13">
        <v>713</v>
      </c>
      <c r="C270" s="13">
        <v>125</v>
      </c>
    </row>
    <row r="271" spans="1:3" x14ac:dyDescent="0.3">
      <c r="A271" s="3">
        <v>3797</v>
      </c>
      <c r="B271" s="13">
        <v>421</v>
      </c>
      <c r="C271" s="13">
        <v>3</v>
      </c>
    </row>
    <row r="272" spans="1:3" x14ac:dyDescent="0.3">
      <c r="A272" s="3">
        <v>3806</v>
      </c>
      <c r="B272" s="13">
        <v>56</v>
      </c>
      <c r="C272" s="13">
        <v>69</v>
      </c>
    </row>
    <row r="273" spans="1:3" x14ac:dyDescent="0.3">
      <c r="A273" s="3">
        <v>3810</v>
      </c>
      <c r="B273" s="13">
        <v>832</v>
      </c>
      <c r="C273" s="13">
        <v>103</v>
      </c>
    </row>
    <row r="274" spans="1:3" x14ac:dyDescent="0.3">
      <c r="A274" s="3">
        <v>3822</v>
      </c>
      <c r="B274" s="13">
        <v>132</v>
      </c>
      <c r="C274" s="13">
        <v>127</v>
      </c>
    </row>
    <row r="275" spans="1:3" x14ac:dyDescent="0.3">
      <c r="A275" s="3">
        <v>3826</v>
      </c>
      <c r="B275" s="13">
        <v>369</v>
      </c>
      <c r="C275" s="13">
        <v>13</v>
      </c>
    </row>
    <row r="276" spans="1:3" x14ac:dyDescent="0.3">
      <c r="A276" s="3">
        <v>3847</v>
      </c>
      <c r="B276" s="13">
        <v>879</v>
      </c>
      <c r="C276" s="13">
        <v>128</v>
      </c>
    </row>
    <row r="277" spans="1:3" x14ac:dyDescent="0.3">
      <c r="A277" s="3">
        <v>3858</v>
      </c>
      <c r="B277" s="13">
        <v>416</v>
      </c>
      <c r="C277" s="13">
        <v>79</v>
      </c>
    </row>
    <row r="278" spans="1:3" x14ac:dyDescent="0.3">
      <c r="A278" s="3">
        <v>3866</v>
      </c>
      <c r="B278" s="13">
        <v>268</v>
      </c>
      <c r="C278" s="13">
        <v>50</v>
      </c>
    </row>
    <row r="279" spans="1:3" x14ac:dyDescent="0.3">
      <c r="A279" s="3">
        <v>3877</v>
      </c>
      <c r="B279" s="13">
        <v>527</v>
      </c>
      <c r="C279" s="13">
        <v>153</v>
      </c>
    </row>
    <row r="280" spans="1:3" x14ac:dyDescent="0.3">
      <c r="A280" s="3">
        <v>3882</v>
      </c>
      <c r="B280" s="13">
        <v>505</v>
      </c>
      <c r="C280" s="13">
        <v>129</v>
      </c>
    </row>
    <row r="281" spans="1:3" x14ac:dyDescent="0.3">
      <c r="A281" s="3">
        <v>3888</v>
      </c>
      <c r="B281" s="13">
        <v>883</v>
      </c>
      <c r="C281" s="13">
        <v>60</v>
      </c>
    </row>
    <row r="282" spans="1:3" x14ac:dyDescent="0.3">
      <c r="A282" s="3">
        <v>3892</v>
      </c>
      <c r="B282" s="13">
        <v>875</v>
      </c>
      <c r="C282" s="13">
        <v>70</v>
      </c>
    </row>
    <row r="283" spans="1:3" x14ac:dyDescent="0.3">
      <c r="A283" s="3">
        <v>3898</v>
      </c>
      <c r="B283" s="13">
        <v>779</v>
      </c>
      <c r="C283" s="13">
        <v>113</v>
      </c>
    </row>
    <row r="284" spans="1:3" x14ac:dyDescent="0.3">
      <c r="A284" s="3">
        <v>3904</v>
      </c>
      <c r="B284" s="13">
        <v>679</v>
      </c>
      <c r="C284" s="13">
        <v>1</v>
      </c>
    </row>
    <row r="285" spans="1:3" x14ac:dyDescent="0.3">
      <c r="A285" s="3">
        <v>3910</v>
      </c>
      <c r="B285" s="13">
        <v>667</v>
      </c>
      <c r="C285" s="13">
        <v>43</v>
      </c>
    </row>
    <row r="286" spans="1:3" x14ac:dyDescent="0.3">
      <c r="A286" s="3">
        <v>3918</v>
      </c>
      <c r="B286" s="13">
        <v>416</v>
      </c>
      <c r="C286" s="13">
        <v>146</v>
      </c>
    </row>
    <row r="287" spans="1:3" x14ac:dyDescent="0.3">
      <c r="A287" s="3">
        <v>3926</v>
      </c>
      <c r="B287" s="13">
        <v>466</v>
      </c>
      <c r="C287" s="13">
        <v>69</v>
      </c>
    </row>
    <row r="288" spans="1:3" x14ac:dyDescent="0.3">
      <c r="A288" s="3">
        <v>3941</v>
      </c>
      <c r="B288" s="13">
        <v>786</v>
      </c>
      <c r="C288" s="13">
        <v>94</v>
      </c>
    </row>
    <row r="289" spans="1:3" x14ac:dyDescent="0.3">
      <c r="A289" s="3">
        <v>3951</v>
      </c>
      <c r="B289" s="13">
        <v>158</v>
      </c>
      <c r="C289" s="13">
        <v>119</v>
      </c>
    </row>
    <row r="290" spans="1:3" x14ac:dyDescent="0.3">
      <c r="A290" s="3">
        <v>3959</v>
      </c>
      <c r="B290" s="13">
        <v>155</v>
      </c>
      <c r="C290" s="13">
        <v>115</v>
      </c>
    </row>
    <row r="291" spans="1:3" x14ac:dyDescent="0.3">
      <c r="A291" s="3">
        <v>3969</v>
      </c>
      <c r="B291" s="13">
        <v>31</v>
      </c>
      <c r="C291" s="13">
        <v>173</v>
      </c>
    </row>
    <row r="292" spans="1:3" x14ac:dyDescent="0.3">
      <c r="A292" s="3">
        <v>3976</v>
      </c>
      <c r="B292" s="13">
        <v>726</v>
      </c>
      <c r="C292" s="13">
        <v>176</v>
      </c>
    </row>
    <row r="293" spans="1:3" x14ac:dyDescent="0.3">
      <c r="A293" s="3">
        <v>3978</v>
      </c>
      <c r="B293" s="13">
        <v>27</v>
      </c>
      <c r="C293" s="13">
        <v>82</v>
      </c>
    </row>
    <row r="294" spans="1:3" x14ac:dyDescent="0.3">
      <c r="A294" s="3">
        <v>3984</v>
      </c>
      <c r="B294" s="13">
        <v>646</v>
      </c>
      <c r="C294" s="13">
        <v>139</v>
      </c>
    </row>
    <row r="295" spans="1:3" x14ac:dyDescent="0.3">
      <c r="A295" s="3">
        <v>3985</v>
      </c>
      <c r="B295" s="13">
        <v>233</v>
      </c>
      <c r="C295" s="13">
        <v>10</v>
      </c>
    </row>
    <row r="296" spans="1:3" x14ac:dyDescent="0.3">
      <c r="A296" s="3">
        <v>3992</v>
      </c>
      <c r="B296" s="13">
        <v>458</v>
      </c>
      <c r="C296" s="13">
        <v>145</v>
      </c>
    </row>
    <row r="297" spans="1:3" x14ac:dyDescent="0.3">
      <c r="A297" s="3">
        <v>4002</v>
      </c>
      <c r="B297" s="13">
        <v>196</v>
      </c>
      <c r="C297" s="13">
        <v>132</v>
      </c>
    </row>
    <row r="298" spans="1:3" x14ac:dyDescent="0.3">
      <c r="A298" s="3">
        <v>4019</v>
      </c>
      <c r="B298" s="13">
        <v>334</v>
      </c>
      <c r="C298" s="13">
        <v>76</v>
      </c>
    </row>
    <row r="299" spans="1:3" x14ac:dyDescent="0.3">
      <c r="A299" s="3">
        <v>4020</v>
      </c>
      <c r="B299" s="13">
        <v>390</v>
      </c>
      <c r="C299" s="13">
        <v>43</v>
      </c>
    </row>
    <row r="300" spans="1:3" x14ac:dyDescent="0.3">
      <c r="A300" s="3">
        <v>4024</v>
      </c>
      <c r="B300" s="13">
        <v>843</v>
      </c>
      <c r="C300" s="13">
        <v>26</v>
      </c>
    </row>
    <row r="301" spans="1:3" x14ac:dyDescent="0.3">
      <c r="A301" s="3">
        <v>4027</v>
      </c>
      <c r="B301" s="13">
        <v>999</v>
      </c>
      <c r="C301" s="13">
        <v>190</v>
      </c>
    </row>
    <row r="302" spans="1:3" x14ac:dyDescent="0.3">
      <c r="A302" s="3">
        <v>4028</v>
      </c>
      <c r="B302" s="13">
        <v>324</v>
      </c>
      <c r="C302" s="13">
        <v>113</v>
      </c>
    </row>
    <row r="303" spans="1:3" x14ac:dyDescent="0.3">
      <c r="A303" s="3">
        <v>4029</v>
      </c>
      <c r="B303" s="13">
        <v>392</v>
      </c>
      <c r="C303" s="13">
        <v>151</v>
      </c>
    </row>
    <row r="304" spans="1:3" x14ac:dyDescent="0.3">
      <c r="A304" s="3">
        <v>4037</v>
      </c>
      <c r="B304" s="13">
        <v>305</v>
      </c>
      <c r="C304" s="13">
        <v>191</v>
      </c>
    </row>
    <row r="305" spans="1:3" x14ac:dyDescent="0.3">
      <c r="A305" s="3">
        <v>4044</v>
      </c>
      <c r="B305" s="13">
        <v>851</v>
      </c>
      <c r="C305" s="13">
        <v>166</v>
      </c>
    </row>
    <row r="306" spans="1:3" x14ac:dyDescent="0.3">
      <c r="A306" s="3">
        <v>4048</v>
      </c>
      <c r="B306" s="13">
        <v>273</v>
      </c>
      <c r="C306" s="13">
        <v>96</v>
      </c>
    </row>
    <row r="307" spans="1:3" x14ac:dyDescent="0.3">
      <c r="A307" s="3">
        <v>4057</v>
      </c>
      <c r="B307" s="13">
        <v>929</v>
      </c>
      <c r="C307" s="13">
        <v>89</v>
      </c>
    </row>
    <row r="308" spans="1:3" x14ac:dyDescent="0.3">
      <c r="A308" s="3">
        <v>4066</v>
      </c>
      <c r="B308" s="13">
        <v>788</v>
      </c>
      <c r="C308" s="13">
        <v>55</v>
      </c>
    </row>
    <row r="309" spans="1:3" x14ac:dyDescent="0.3">
      <c r="A309" s="3">
        <v>4079</v>
      </c>
      <c r="B309" s="13">
        <v>858</v>
      </c>
      <c r="C309" s="13">
        <v>58</v>
      </c>
    </row>
    <row r="310" spans="1:3" x14ac:dyDescent="0.3">
      <c r="A310" s="3">
        <v>4083</v>
      </c>
      <c r="B310" s="13">
        <v>588</v>
      </c>
      <c r="C310" s="13">
        <v>137</v>
      </c>
    </row>
    <row r="311" spans="1:3" x14ac:dyDescent="0.3">
      <c r="A311" s="3">
        <v>4089</v>
      </c>
      <c r="B311" s="13">
        <v>900</v>
      </c>
      <c r="C311" s="13">
        <v>135</v>
      </c>
    </row>
    <row r="312" spans="1:3" x14ac:dyDescent="0.3">
      <c r="A312" s="3">
        <v>4097</v>
      </c>
      <c r="B312" s="13">
        <v>759</v>
      </c>
      <c r="C312" s="13">
        <v>56</v>
      </c>
    </row>
    <row r="313" spans="1:3" x14ac:dyDescent="0.3">
      <c r="A313" s="3">
        <v>4103</v>
      </c>
      <c r="B313" s="13">
        <v>632</v>
      </c>
      <c r="C313" s="13">
        <v>82</v>
      </c>
    </row>
    <row r="314" spans="1:3" x14ac:dyDescent="0.3">
      <c r="A314" s="3">
        <v>4104</v>
      </c>
      <c r="B314" s="13">
        <v>247</v>
      </c>
      <c r="C314" s="13">
        <v>197</v>
      </c>
    </row>
    <row r="315" spans="1:3" x14ac:dyDescent="0.3">
      <c r="A315" s="3">
        <v>4110</v>
      </c>
      <c r="B315" s="13">
        <v>951</v>
      </c>
      <c r="C315" s="13">
        <v>86</v>
      </c>
    </row>
    <row r="316" spans="1:3" x14ac:dyDescent="0.3">
      <c r="A316" s="3">
        <v>4111</v>
      </c>
      <c r="B316" s="13">
        <v>939</v>
      </c>
      <c r="C316" s="13">
        <v>21</v>
      </c>
    </row>
    <row r="317" spans="1:3" x14ac:dyDescent="0.3">
      <c r="A317" s="3">
        <v>4114</v>
      </c>
      <c r="B317" s="13">
        <v>687</v>
      </c>
      <c r="C317" s="13">
        <v>160</v>
      </c>
    </row>
    <row r="318" spans="1:3" x14ac:dyDescent="0.3">
      <c r="A318" s="3">
        <v>4115</v>
      </c>
      <c r="B318" s="13">
        <v>603</v>
      </c>
      <c r="C318" s="13">
        <v>72</v>
      </c>
    </row>
    <row r="319" spans="1:3" x14ac:dyDescent="0.3">
      <c r="A319" s="3">
        <v>4118</v>
      </c>
      <c r="B319" s="13">
        <v>264</v>
      </c>
      <c r="C319" s="13">
        <v>55</v>
      </c>
    </row>
    <row r="320" spans="1:3" x14ac:dyDescent="0.3">
      <c r="A320" s="3">
        <v>4129</v>
      </c>
      <c r="B320" s="13">
        <v>711</v>
      </c>
      <c r="C320" s="13">
        <v>147</v>
      </c>
    </row>
    <row r="321" spans="1:3" x14ac:dyDescent="0.3">
      <c r="A321" s="3">
        <v>4155</v>
      </c>
      <c r="B321" s="13">
        <v>560</v>
      </c>
      <c r="C321" s="13">
        <v>98</v>
      </c>
    </row>
    <row r="322" spans="1:3" x14ac:dyDescent="0.3">
      <c r="A322" s="3">
        <v>4171</v>
      </c>
      <c r="B322" s="13">
        <v>380</v>
      </c>
      <c r="C322" s="13">
        <v>106</v>
      </c>
    </row>
    <row r="323" spans="1:3" x14ac:dyDescent="0.3">
      <c r="A323" s="3">
        <v>4191</v>
      </c>
      <c r="B323" s="13">
        <v>33</v>
      </c>
      <c r="C323" s="13">
        <v>120</v>
      </c>
    </row>
    <row r="324" spans="1:3" x14ac:dyDescent="0.3">
      <c r="A324" s="3">
        <v>4197</v>
      </c>
      <c r="B324" s="13">
        <v>490</v>
      </c>
      <c r="C324" s="13">
        <v>127</v>
      </c>
    </row>
    <row r="325" spans="1:3" x14ac:dyDescent="0.3">
      <c r="A325" s="3">
        <v>4204</v>
      </c>
      <c r="B325" s="13">
        <v>202</v>
      </c>
      <c r="C325" s="13">
        <v>163</v>
      </c>
    </row>
    <row r="326" spans="1:3" x14ac:dyDescent="0.3">
      <c r="A326" s="3">
        <v>4205</v>
      </c>
      <c r="B326" s="13">
        <v>800</v>
      </c>
      <c r="C326" s="13">
        <v>101</v>
      </c>
    </row>
    <row r="327" spans="1:3" x14ac:dyDescent="0.3">
      <c r="A327" s="3">
        <v>4206</v>
      </c>
      <c r="B327" s="13">
        <v>885</v>
      </c>
      <c r="C327" s="13">
        <v>65</v>
      </c>
    </row>
    <row r="328" spans="1:3" x14ac:dyDescent="0.3">
      <c r="A328" s="3">
        <v>4210</v>
      </c>
      <c r="B328" s="13">
        <v>770</v>
      </c>
      <c r="C328" s="13">
        <v>132</v>
      </c>
    </row>
    <row r="329" spans="1:3" x14ac:dyDescent="0.3">
      <c r="A329" s="3">
        <v>4211</v>
      </c>
      <c r="B329" s="13">
        <v>455</v>
      </c>
      <c r="C329" s="13">
        <v>120</v>
      </c>
    </row>
    <row r="330" spans="1:3" x14ac:dyDescent="0.3">
      <c r="A330" s="3">
        <v>4213</v>
      </c>
      <c r="B330" s="13">
        <v>379</v>
      </c>
      <c r="C330" s="13">
        <v>35</v>
      </c>
    </row>
    <row r="331" spans="1:3" x14ac:dyDescent="0.3">
      <c r="A331" s="3">
        <v>4216</v>
      </c>
      <c r="B331" s="13">
        <v>922</v>
      </c>
      <c r="C331" s="13">
        <v>106</v>
      </c>
    </row>
    <row r="332" spans="1:3" x14ac:dyDescent="0.3">
      <c r="A332" s="3">
        <v>4234</v>
      </c>
      <c r="B332" s="13">
        <v>841</v>
      </c>
      <c r="C332" s="13">
        <v>179</v>
      </c>
    </row>
    <row r="333" spans="1:3" x14ac:dyDescent="0.3">
      <c r="A333" s="3">
        <v>4239</v>
      </c>
      <c r="B333" s="13">
        <v>89</v>
      </c>
      <c r="C333" s="13">
        <v>135</v>
      </c>
    </row>
    <row r="334" spans="1:3" x14ac:dyDescent="0.3">
      <c r="A334" s="3">
        <v>4242</v>
      </c>
      <c r="B334" s="13">
        <v>539</v>
      </c>
      <c r="C334" s="13">
        <v>48</v>
      </c>
    </row>
    <row r="335" spans="1:3" x14ac:dyDescent="0.3">
      <c r="A335" s="3">
        <v>4243</v>
      </c>
      <c r="B335" s="13">
        <v>561</v>
      </c>
      <c r="C335" s="13">
        <v>153</v>
      </c>
    </row>
    <row r="336" spans="1:3" x14ac:dyDescent="0.3">
      <c r="A336" s="3">
        <v>4246</v>
      </c>
      <c r="B336" s="13">
        <v>159</v>
      </c>
      <c r="C336" s="13">
        <v>14</v>
      </c>
    </row>
    <row r="337" spans="1:3" x14ac:dyDescent="0.3">
      <c r="A337" s="3">
        <v>4254</v>
      </c>
      <c r="B337" s="13">
        <v>769</v>
      </c>
      <c r="C337" s="13">
        <v>132</v>
      </c>
    </row>
    <row r="338" spans="1:3" x14ac:dyDescent="0.3">
      <c r="A338" s="3">
        <v>4260</v>
      </c>
      <c r="B338" s="13">
        <v>159</v>
      </c>
      <c r="C338" s="13">
        <v>98</v>
      </c>
    </row>
    <row r="339" spans="1:3" x14ac:dyDescent="0.3">
      <c r="A339" s="3">
        <v>4302</v>
      </c>
      <c r="B339" s="13">
        <v>919</v>
      </c>
      <c r="C339" s="13">
        <v>175</v>
      </c>
    </row>
    <row r="340" spans="1:3" x14ac:dyDescent="0.3">
      <c r="A340" s="3">
        <v>4303</v>
      </c>
      <c r="B340" s="13">
        <v>420</v>
      </c>
      <c r="C340" s="13">
        <v>85</v>
      </c>
    </row>
    <row r="341" spans="1:3" x14ac:dyDescent="0.3">
      <c r="A341" s="3">
        <v>4314</v>
      </c>
      <c r="B341" s="13">
        <v>724</v>
      </c>
      <c r="C341" s="13">
        <v>191</v>
      </c>
    </row>
    <row r="342" spans="1:3" x14ac:dyDescent="0.3">
      <c r="A342" s="3">
        <v>4320</v>
      </c>
      <c r="B342" s="13">
        <v>499</v>
      </c>
      <c r="C342" s="13">
        <v>124</v>
      </c>
    </row>
    <row r="343" spans="1:3" x14ac:dyDescent="0.3">
      <c r="A343" s="3">
        <v>4328</v>
      </c>
      <c r="B343" s="13">
        <v>253</v>
      </c>
      <c r="C343" s="13">
        <v>70</v>
      </c>
    </row>
    <row r="344" spans="1:3" x14ac:dyDescent="0.3">
      <c r="A344" s="3">
        <v>4336</v>
      </c>
      <c r="B344" s="13">
        <v>660</v>
      </c>
      <c r="C344" s="13">
        <v>151</v>
      </c>
    </row>
    <row r="345" spans="1:3" x14ac:dyDescent="0.3">
      <c r="A345" s="3">
        <v>4340</v>
      </c>
      <c r="B345" s="13">
        <v>804</v>
      </c>
      <c r="C345" s="13">
        <v>106</v>
      </c>
    </row>
    <row r="346" spans="1:3" x14ac:dyDescent="0.3">
      <c r="A346" s="3">
        <v>4341</v>
      </c>
      <c r="B346" s="13">
        <v>546</v>
      </c>
      <c r="C346" s="13">
        <v>12</v>
      </c>
    </row>
    <row r="347" spans="1:3" x14ac:dyDescent="0.3">
      <c r="A347" s="3">
        <v>4346</v>
      </c>
      <c r="B347" s="13">
        <v>524</v>
      </c>
      <c r="C347" s="13">
        <v>162</v>
      </c>
    </row>
    <row r="348" spans="1:3" x14ac:dyDescent="0.3">
      <c r="A348" s="3">
        <v>4351</v>
      </c>
      <c r="B348" s="13">
        <v>788</v>
      </c>
      <c r="C348" s="13">
        <v>31</v>
      </c>
    </row>
    <row r="349" spans="1:3" x14ac:dyDescent="0.3">
      <c r="A349" s="3">
        <v>4364</v>
      </c>
      <c r="B349" s="13">
        <v>905</v>
      </c>
      <c r="C349" s="13">
        <v>127</v>
      </c>
    </row>
    <row r="350" spans="1:3" x14ac:dyDescent="0.3">
      <c r="A350" s="3">
        <v>4372</v>
      </c>
      <c r="B350" s="13">
        <v>670</v>
      </c>
      <c r="C350" s="13">
        <v>94</v>
      </c>
    </row>
    <row r="351" spans="1:3" x14ac:dyDescent="0.3">
      <c r="A351" s="3">
        <v>4383</v>
      </c>
      <c r="B351" s="13">
        <v>416</v>
      </c>
      <c r="C351" s="13">
        <v>143</v>
      </c>
    </row>
    <row r="352" spans="1:3" x14ac:dyDescent="0.3">
      <c r="A352" s="3">
        <v>4392</v>
      </c>
      <c r="B352" s="13">
        <v>887</v>
      </c>
      <c r="C352" s="13">
        <v>128</v>
      </c>
    </row>
    <row r="353" spans="1:3" x14ac:dyDescent="0.3">
      <c r="A353" s="3">
        <v>4396</v>
      </c>
      <c r="B353" s="13">
        <v>781</v>
      </c>
      <c r="C353" s="13">
        <v>97</v>
      </c>
    </row>
    <row r="354" spans="1:3" x14ac:dyDescent="0.3">
      <c r="A354" s="3">
        <v>4401</v>
      </c>
      <c r="B354" s="13">
        <v>89</v>
      </c>
      <c r="C354" s="13">
        <v>32</v>
      </c>
    </row>
    <row r="355" spans="1:3" x14ac:dyDescent="0.3">
      <c r="A355" s="3">
        <v>4408</v>
      </c>
      <c r="B355" s="13">
        <v>985</v>
      </c>
      <c r="C355" s="13">
        <v>97</v>
      </c>
    </row>
    <row r="356" spans="1:3" x14ac:dyDescent="0.3">
      <c r="A356" s="3">
        <v>4427</v>
      </c>
      <c r="B356" s="13">
        <v>341</v>
      </c>
      <c r="C356" s="13">
        <v>165</v>
      </c>
    </row>
    <row r="357" spans="1:3" x14ac:dyDescent="0.3">
      <c r="A357" s="3">
        <v>4448</v>
      </c>
      <c r="B357" s="13">
        <v>319</v>
      </c>
      <c r="C357" s="13">
        <v>187</v>
      </c>
    </row>
    <row r="358" spans="1:3" x14ac:dyDescent="0.3">
      <c r="A358" s="3">
        <v>4458</v>
      </c>
      <c r="B358" s="13">
        <v>489</v>
      </c>
      <c r="C358" s="13">
        <v>7</v>
      </c>
    </row>
    <row r="359" spans="1:3" x14ac:dyDescent="0.3">
      <c r="A359" s="3">
        <v>4463</v>
      </c>
      <c r="B359" s="13">
        <v>636</v>
      </c>
      <c r="C359" s="13">
        <v>186</v>
      </c>
    </row>
    <row r="360" spans="1:3" x14ac:dyDescent="0.3">
      <c r="A360" s="3">
        <v>4466</v>
      </c>
      <c r="B360" s="13">
        <v>162</v>
      </c>
      <c r="C360" s="13">
        <v>147</v>
      </c>
    </row>
    <row r="361" spans="1:3" x14ac:dyDescent="0.3">
      <c r="A361" s="3">
        <v>4471</v>
      </c>
      <c r="B361" s="13">
        <v>291</v>
      </c>
      <c r="C361" s="13">
        <v>37</v>
      </c>
    </row>
    <row r="362" spans="1:3" x14ac:dyDescent="0.3">
      <c r="A362" s="3">
        <v>4475</v>
      </c>
      <c r="B362" s="13">
        <v>702</v>
      </c>
      <c r="C362" s="13">
        <v>130</v>
      </c>
    </row>
    <row r="363" spans="1:3" x14ac:dyDescent="0.3">
      <c r="A363" s="3">
        <v>4477</v>
      </c>
      <c r="B363" s="13">
        <v>429</v>
      </c>
      <c r="C363" s="13">
        <v>52</v>
      </c>
    </row>
    <row r="364" spans="1:3" x14ac:dyDescent="0.3">
      <c r="A364" s="3">
        <v>4479</v>
      </c>
      <c r="B364" s="13">
        <v>549</v>
      </c>
      <c r="C364" s="13">
        <v>158</v>
      </c>
    </row>
    <row r="365" spans="1:3" x14ac:dyDescent="0.3">
      <c r="A365" s="3">
        <v>4486</v>
      </c>
      <c r="B365" s="13">
        <v>177</v>
      </c>
      <c r="C365" s="13">
        <v>3</v>
      </c>
    </row>
    <row r="366" spans="1:3" x14ac:dyDescent="0.3">
      <c r="A366" s="3">
        <v>4488</v>
      </c>
      <c r="B366" s="13">
        <v>975</v>
      </c>
      <c r="C366" s="13">
        <v>10</v>
      </c>
    </row>
    <row r="367" spans="1:3" x14ac:dyDescent="0.3">
      <c r="A367" s="3">
        <v>4497</v>
      </c>
      <c r="B367" s="13">
        <v>670</v>
      </c>
      <c r="C367" s="13">
        <v>72</v>
      </c>
    </row>
    <row r="368" spans="1:3" x14ac:dyDescent="0.3">
      <c r="A368" s="3">
        <v>4511</v>
      </c>
      <c r="B368" s="13">
        <v>501</v>
      </c>
      <c r="C368" s="13">
        <v>71</v>
      </c>
    </row>
    <row r="369" spans="1:3" x14ac:dyDescent="0.3">
      <c r="A369" s="3">
        <v>4512</v>
      </c>
      <c r="B369" s="13">
        <v>611</v>
      </c>
      <c r="C369" s="13">
        <v>170</v>
      </c>
    </row>
    <row r="370" spans="1:3" x14ac:dyDescent="0.3">
      <c r="A370" s="3">
        <v>4530</v>
      </c>
      <c r="B370" s="13">
        <v>231</v>
      </c>
      <c r="C370" s="13">
        <v>199</v>
      </c>
    </row>
    <row r="371" spans="1:3" x14ac:dyDescent="0.3">
      <c r="A371" s="3">
        <v>4538</v>
      </c>
      <c r="B371" s="13">
        <v>709</v>
      </c>
      <c r="C371" s="13">
        <v>52</v>
      </c>
    </row>
    <row r="372" spans="1:3" x14ac:dyDescent="0.3">
      <c r="A372" s="3">
        <v>4540</v>
      </c>
      <c r="B372" s="13">
        <v>75</v>
      </c>
      <c r="C372" s="13">
        <v>177</v>
      </c>
    </row>
    <row r="373" spans="1:3" x14ac:dyDescent="0.3">
      <c r="A373" s="3">
        <v>4548</v>
      </c>
      <c r="B373" s="13">
        <v>636</v>
      </c>
      <c r="C373" s="13">
        <v>176</v>
      </c>
    </row>
    <row r="374" spans="1:3" x14ac:dyDescent="0.3">
      <c r="A374" s="3">
        <v>4551</v>
      </c>
      <c r="B374" s="13">
        <v>239</v>
      </c>
      <c r="C374" s="13">
        <v>175</v>
      </c>
    </row>
    <row r="375" spans="1:3" x14ac:dyDescent="0.3">
      <c r="A375" s="3">
        <v>4553</v>
      </c>
      <c r="B375" s="13">
        <v>356</v>
      </c>
      <c r="C375" s="13">
        <v>126</v>
      </c>
    </row>
    <row r="376" spans="1:3" x14ac:dyDescent="0.3">
      <c r="A376" s="3">
        <v>4556</v>
      </c>
      <c r="B376" s="13">
        <v>744</v>
      </c>
      <c r="C376" s="13">
        <v>146</v>
      </c>
    </row>
    <row r="377" spans="1:3" x14ac:dyDescent="0.3">
      <c r="A377" s="3">
        <v>4558</v>
      </c>
      <c r="B377" s="13">
        <v>109</v>
      </c>
      <c r="C377" s="13">
        <v>68</v>
      </c>
    </row>
    <row r="378" spans="1:3" x14ac:dyDescent="0.3">
      <c r="A378" s="3">
        <v>4576</v>
      </c>
      <c r="B378" s="13">
        <v>994</v>
      </c>
      <c r="C378" s="13">
        <v>78</v>
      </c>
    </row>
    <row r="379" spans="1:3" x14ac:dyDescent="0.3">
      <c r="A379" s="3">
        <v>4577</v>
      </c>
      <c r="B379" s="13">
        <v>983</v>
      </c>
      <c r="C379" s="13">
        <v>8</v>
      </c>
    </row>
    <row r="380" spans="1:3" x14ac:dyDescent="0.3">
      <c r="A380" s="3">
        <v>4584</v>
      </c>
      <c r="B380" s="13">
        <v>185</v>
      </c>
      <c r="C380" s="13">
        <v>134</v>
      </c>
    </row>
    <row r="381" spans="1:3" x14ac:dyDescent="0.3">
      <c r="A381" s="3">
        <v>4586</v>
      </c>
      <c r="B381" s="13">
        <v>506</v>
      </c>
      <c r="C381" s="13">
        <v>193</v>
      </c>
    </row>
    <row r="382" spans="1:3" x14ac:dyDescent="0.3">
      <c r="A382" s="3">
        <v>4590</v>
      </c>
      <c r="B382" s="13">
        <v>327</v>
      </c>
      <c r="C382" s="13">
        <v>1</v>
      </c>
    </row>
    <row r="383" spans="1:3" x14ac:dyDescent="0.3">
      <c r="A383" s="3">
        <v>4597</v>
      </c>
      <c r="B383" s="13">
        <v>833</v>
      </c>
      <c r="C383" s="13">
        <v>154</v>
      </c>
    </row>
    <row r="384" spans="1:3" x14ac:dyDescent="0.3">
      <c r="A384" s="3">
        <v>4608</v>
      </c>
      <c r="B384" s="13">
        <v>528</v>
      </c>
      <c r="C384" s="13">
        <v>184</v>
      </c>
    </row>
    <row r="385" spans="1:3" x14ac:dyDescent="0.3">
      <c r="A385" s="3">
        <v>4613</v>
      </c>
      <c r="B385" s="13">
        <v>237</v>
      </c>
      <c r="C385" s="13">
        <v>55</v>
      </c>
    </row>
    <row r="386" spans="1:3" x14ac:dyDescent="0.3">
      <c r="A386" s="3">
        <v>4622</v>
      </c>
      <c r="B386" s="13">
        <v>770</v>
      </c>
      <c r="C386" s="13">
        <v>2</v>
      </c>
    </row>
    <row r="387" spans="1:3" x14ac:dyDescent="0.3">
      <c r="A387" s="3">
        <v>4641</v>
      </c>
      <c r="B387" s="13">
        <v>350</v>
      </c>
      <c r="C387" s="13">
        <v>17</v>
      </c>
    </row>
    <row r="388" spans="1:3" x14ac:dyDescent="0.3">
      <c r="A388" s="3">
        <v>4645</v>
      </c>
      <c r="B388" s="13">
        <v>323</v>
      </c>
      <c r="C388" s="13">
        <v>130</v>
      </c>
    </row>
    <row r="389" spans="1:3" x14ac:dyDescent="0.3">
      <c r="A389" s="3">
        <v>4656</v>
      </c>
      <c r="B389" s="13">
        <v>607</v>
      </c>
      <c r="C389" s="13">
        <v>94</v>
      </c>
    </row>
    <row r="390" spans="1:3" x14ac:dyDescent="0.3">
      <c r="A390" s="3">
        <v>4668</v>
      </c>
      <c r="B390" s="13">
        <v>549</v>
      </c>
      <c r="C390" s="13">
        <v>35</v>
      </c>
    </row>
    <row r="391" spans="1:3" x14ac:dyDescent="0.3">
      <c r="A391" s="3">
        <v>4680</v>
      </c>
      <c r="B391" s="13">
        <v>749</v>
      </c>
      <c r="C391" s="13">
        <v>66</v>
      </c>
    </row>
    <row r="392" spans="1:3" x14ac:dyDescent="0.3">
      <c r="A392" s="3">
        <v>4696</v>
      </c>
      <c r="B392" s="13">
        <v>331</v>
      </c>
      <c r="C392" s="13">
        <v>93</v>
      </c>
    </row>
    <row r="393" spans="1:3" x14ac:dyDescent="0.3">
      <c r="A393" s="3">
        <v>4700</v>
      </c>
      <c r="B393" s="13">
        <v>546</v>
      </c>
      <c r="C393" s="13">
        <v>88</v>
      </c>
    </row>
    <row r="394" spans="1:3" x14ac:dyDescent="0.3">
      <c r="A394" s="3">
        <v>4702</v>
      </c>
      <c r="B394" s="13">
        <v>858</v>
      </c>
      <c r="C394" s="13">
        <v>12</v>
      </c>
    </row>
    <row r="395" spans="1:3" x14ac:dyDescent="0.3">
      <c r="A395" s="3">
        <v>4706</v>
      </c>
      <c r="B395" s="13">
        <v>350</v>
      </c>
      <c r="C395" s="13">
        <v>122</v>
      </c>
    </row>
    <row r="396" spans="1:3" x14ac:dyDescent="0.3">
      <c r="A396" s="3">
        <v>4709</v>
      </c>
      <c r="B396" s="13">
        <v>487</v>
      </c>
      <c r="C396" s="13">
        <v>107</v>
      </c>
    </row>
    <row r="397" spans="1:3" x14ac:dyDescent="0.3">
      <c r="A397" s="3">
        <v>4714</v>
      </c>
      <c r="B397" s="13">
        <v>996</v>
      </c>
      <c r="C397" s="13">
        <v>24</v>
      </c>
    </row>
    <row r="398" spans="1:3" x14ac:dyDescent="0.3">
      <c r="A398" s="3">
        <v>4718</v>
      </c>
      <c r="B398" s="13">
        <v>484</v>
      </c>
      <c r="C398" s="13">
        <v>112</v>
      </c>
    </row>
    <row r="399" spans="1:3" x14ac:dyDescent="0.3">
      <c r="A399" s="3">
        <v>4738</v>
      </c>
      <c r="B399" s="13">
        <v>483</v>
      </c>
      <c r="C399" s="13">
        <v>5</v>
      </c>
    </row>
    <row r="400" spans="1:3" x14ac:dyDescent="0.3">
      <c r="A400" s="3">
        <v>4745</v>
      </c>
      <c r="B400" s="13">
        <v>830</v>
      </c>
      <c r="C400" s="13">
        <v>178</v>
      </c>
    </row>
    <row r="401" spans="1:3" x14ac:dyDescent="0.3">
      <c r="A401" s="3">
        <v>4747</v>
      </c>
      <c r="B401" s="13">
        <v>430</v>
      </c>
      <c r="C401" s="13">
        <v>188</v>
      </c>
    </row>
    <row r="402" spans="1:3" x14ac:dyDescent="0.3">
      <c r="A402" s="3">
        <v>4763</v>
      </c>
      <c r="B402" s="13">
        <v>118</v>
      </c>
      <c r="C402" s="13">
        <v>104</v>
      </c>
    </row>
    <row r="403" spans="1:3" x14ac:dyDescent="0.3">
      <c r="A403" s="3">
        <v>4767</v>
      </c>
      <c r="B403" s="13">
        <v>349</v>
      </c>
      <c r="C403" s="13">
        <v>50</v>
      </c>
    </row>
    <row r="404" spans="1:3" x14ac:dyDescent="0.3">
      <c r="A404" s="3">
        <v>4768</v>
      </c>
      <c r="B404" s="13">
        <v>61</v>
      </c>
      <c r="C404" s="13">
        <v>61</v>
      </c>
    </row>
    <row r="405" spans="1:3" x14ac:dyDescent="0.3">
      <c r="A405" s="3">
        <v>4769</v>
      </c>
      <c r="B405" s="13">
        <v>336</v>
      </c>
      <c r="C405" s="13">
        <v>135</v>
      </c>
    </row>
    <row r="406" spans="1:3" x14ac:dyDescent="0.3">
      <c r="A406" s="3">
        <v>4781</v>
      </c>
      <c r="B406" s="13">
        <v>67</v>
      </c>
      <c r="C406" s="13">
        <v>66</v>
      </c>
    </row>
    <row r="407" spans="1:3" x14ac:dyDescent="0.3">
      <c r="A407" s="3">
        <v>4808</v>
      </c>
      <c r="B407" s="13">
        <v>819</v>
      </c>
      <c r="C407" s="13">
        <v>71</v>
      </c>
    </row>
    <row r="408" spans="1:3" x14ac:dyDescent="0.3">
      <c r="A408" s="3">
        <v>4815</v>
      </c>
      <c r="B408" s="13">
        <v>467</v>
      </c>
      <c r="C408" s="13">
        <v>23</v>
      </c>
    </row>
    <row r="409" spans="1:3" x14ac:dyDescent="0.3">
      <c r="A409" s="3">
        <v>4829</v>
      </c>
      <c r="B409" s="13">
        <v>62</v>
      </c>
      <c r="C409" s="13">
        <v>50</v>
      </c>
    </row>
    <row r="410" spans="1:3" x14ac:dyDescent="0.3">
      <c r="A410" s="3">
        <v>4833</v>
      </c>
      <c r="B410" s="13">
        <v>778</v>
      </c>
      <c r="C410" s="13">
        <v>122</v>
      </c>
    </row>
    <row r="411" spans="1:3" x14ac:dyDescent="0.3">
      <c r="A411" s="3">
        <v>4847</v>
      </c>
      <c r="B411" s="13">
        <v>205</v>
      </c>
      <c r="C411" s="13">
        <v>92</v>
      </c>
    </row>
    <row r="412" spans="1:3" x14ac:dyDescent="0.3">
      <c r="A412" s="3">
        <v>4851</v>
      </c>
      <c r="B412" s="13">
        <v>355</v>
      </c>
      <c r="C412" s="13">
        <v>181</v>
      </c>
    </row>
    <row r="413" spans="1:3" x14ac:dyDescent="0.3">
      <c r="A413" s="3">
        <v>4865</v>
      </c>
      <c r="B413" s="13">
        <v>434</v>
      </c>
      <c r="C413" s="13">
        <v>104</v>
      </c>
    </row>
    <row r="414" spans="1:3" x14ac:dyDescent="0.3">
      <c r="A414" s="3">
        <v>4875</v>
      </c>
      <c r="B414" s="13">
        <v>160</v>
      </c>
      <c r="C414" s="13">
        <v>79</v>
      </c>
    </row>
    <row r="415" spans="1:3" x14ac:dyDescent="0.3">
      <c r="A415" s="3">
        <v>4883</v>
      </c>
      <c r="B415" s="13">
        <v>573</v>
      </c>
      <c r="C415" s="13">
        <v>190</v>
      </c>
    </row>
    <row r="416" spans="1:3" x14ac:dyDescent="0.3">
      <c r="A416" s="3">
        <v>4884</v>
      </c>
      <c r="B416" s="13">
        <v>40</v>
      </c>
      <c r="C416" s="13">
        <v>196</v>
      </c>
    </row>
    <row r="417" spans="1:3" x14ac:dyDescent="0.3">
      <c r="A417" s="3">
        <v>4901</v>
      </c>
      <c r="B417" s="13">
        <v>843</v>
      </c>
      <c r="C417" s="13">
        <v>153</v>
      </c>
    </row>
    <row r="418" spans="1:3" x14ac:dyDescent="0.3">
      <c r="A418" s="3">
        <v>4912</v>
      </c>
      <c r="B418" s="13">
        <v>61</v>
      </c>
      <c r="C418" s="13">
        <v>148</v>
      </c>
    </row>
    <row r="419" spans="1:3" x14ac:dyDescent="0.3">
      <c r="A419" s="3">
        <v>4917</v>
      </c>
      <c r="B419" s="13">
        <v>636</v>
      </c>
      <c r="C419" s="13">
        <v>66</v>
      </c>
    </row>
    <row r="420" spans="1:3" x14ac:dyDescent="0.3">
      <c r="A420" s="3">
        <v>4945</v>
      </c>
      <c r="B420" s="13">
        <v>230</v>
      </c>
      <c r="C420" s="13">
        <v>21</v>
      </c>
    </row>
    <row r="421" spans="1:3" x14ac:dyDescent="0.3">
      <c r="A421" s="3">
        <v>4968</v>
      </c>
      <c r="B421" s="13">
        <v>559</v>
      </c>
      <c r="C421" s="13">
        <v>113</v>
      </c>
    </row>
    <row r="422" spans="1:3" x14ac:dyDescent="0.3">
      <c r="A422" s="3">
        <v>4979</v>
      </c>
      <c r="B422" s="13">
        <v>321</v>
      </c>
      <c r="C422" s="13">
        <v>19</v>
      </c>
    </row>
    <row r="423" spans="1:3" x14ac:dyDescent="0.3">
      <c r="A423" s="3">
        <v>4982</v>
      </c>
      <c r="B423" s="13">
        <v>366</v>
      </c>
      <c r="C423" s="13">
        <v>13</v>
      </c>
    </row>
    <row r="424" spans="1:3" x14ac:dyDescent="0.3">
      <c r="A424" s="3">
        <v>4985</v>
      </c>
      <c r="B424" s="13">
        <v>522</v>
      </c>
      <c r="C424" s="13">
        <v>160</v>
      </c>
    </row>
    <row r="425" spans="1:3" x14ac:dyDescent="0.3">
      <c r="A425" s="3">
        <v>4989</v>
      </c>
      <c r="B425" s="13">
        <v>96</v>
      </c>
      <c r="C425" s="13">
        <v>114</v>
      </c>
    </row>
    <row r="426" spans="1:3" x14ac:dyDescent="0.3">
      <c r="A426" s="3">
        <v>5000</v>
      </c>
      <c r="B426" s="13">
        <v>701</v>
      </c>
      <c r="C426" s="13">
        <v>173</v>
      </c>
    </row>
    <row r="427" spans="1:3" x14ac:dyDescent="0.3">
      <c r="A427" s="3">
        <v>5013</v>
      </c>
      <c r="B427" s="13">
        <v>316</v>
      </c>
      <c r="C427" s="13">
        <v>10</v>
      </c>
    </row>
    <row r="428" spans="1:3" x14ac:dyDescent="0.3">
      <c r="A428" s="3">
        <v>5016</v>
      </c>
      <c r="B428" s="13">
        <v>633</v>
      </c>
      <c r="C428" s="13">
        <v>83</v>
      </c>
    </row>
    <row r="429" spans="1:3" x14ac:dyDescent="0.3">
      <c r="A429" s="3">
        <v>5019</v>
      </c>
      <c r="B429" s="13">
        <v>711</v>
      </c>
      <c r="C429" s="13">
        <v>23</v>
      </c>
    </row>
    <row r="430" spans="1:3" x14ac:dyDescent="0.3">
      <c r="A430" s="3">
        <v>5031</v>
      </c>
      <c r="B430" s="13">
        <v>60</v>
      </c>
      <c r="C430" s="13">
        <v>159</v>
      </c>
    </row>
    <row r="431" spans="1:3" x14ac:dyDescent="0.3">
      <c r="A431" s="3">
        <v>5036</v>
      </c>
      <c r="B431" s="13">
        <v>286</v>
      </c>
      <c r="C431" s="13">
        <v>121</v>
      </c>
    </row>
    <row r="432" spans="1:3" x14ac:dyDescent="0.3">
      <c r="A432" s="3">
        <v>5040</v>
      </c>
      <c r="B432" s="13">
        <v>178</v>
      </c>
      <c r="C432" s="13">
        <v>61</v>
      </c>
    </row>
    <row r="433" spans="1:3" x14ac:dyDescent="0.3">
      <c r="A433" s="3">
        <v>5042</v>
      </c>
      <c r="B433" s="13">
        <v>309</v>
      </c>
      <c r="C433" s="13">
        <v>178</v>
      </c>
    </row>
    <row r="434" spans="1:3" x14ac:dyDescent="0.3">
      <c r="A434" s="3">
        <v>5045</v>
      </c>
      <c r="B434" s="13">
        <v>983</v>
      </c>
      <c r="C434" s="13">
        <v>191</v>
      </c>
    </row>
    <row r="435" spans="1:3" x14ac:dyDescent="0.3">
      <c r="A435" s="3">
        <v>5054</v>
      </c>
      <c r="B435" s="13">
        <v>903</v>
      </c>
      <c r="C435" s="13">
        <v>19</v>
      </c>
    </row>
    <row r="436" spans="1:3" x14ac:dyDescent="0.3">
      <c r="A436" s="3">
        <v>5059</v>
      </c>
      <c r="B436" s="13">
        <v>510</v>
      </c>
      <c r="C436" s="13">
        <v>87</v>
      </c>
    </row>
    <row r="437" spans="1:3" x14ac:dyDescent="0.3">
      <c r="A437" s="3">
        <v>5063</v>
      </c>
      <c r="B437" s="13">
        <v>138</v>
      </c>
      <c r="C437" s="13">
        <v>3</v>
      </c>
    </row>
    <row r="438" spans="1:3" x14ac:dyDescent="0.3">
      <c r="A438" s="3">
        <v>5065</v>
      </c>
      <c r="B438" s="13">
        <v>490</v>
      </c>
      <c r="C438" s="13">
        <v>22</v>
      </c>
    </row>
    <row r="439" spans="1:3" x14ac:dyDescent="0.3">
      <c r="A439" s="3">
        <v>5067</v>
      </c>
      <c r="B439" s="13">
        <v>305</v>
      </c>
      <c r="C439" s="13">
        <v>77</v>
      </c>
    </row>
    <row r="440" spans="1:3" x14ac:dyDescent="0.3">
      <c r="A440" s="3">
        <v>5081</v>
      </c>
      <c r="B440" s="13">
        <v>803</v>
      </c>
      <c r="C440" s="13">
        <v>196</v>
      </c>
    </row>
    <row r="441" spans="1:3" x14ac:dyDescent="0.3">
      <c r="A441" s="3">
        <v>5083</v>
      </c>
      <c r="B441" s="13">
        <v>781</v>
      </c>
      <c r="C441" s="13">
        <v>179</v>
      </c>
    </row>
    <row r="442" spans="1:3" x14ac:dyDescent="0.3">
      <c r="A442" s="3">
        <v>5084</v>
      </c>
      <c r="B442" s="13">
        <v>50</v>
      </c>
      <c r="C442" s="13">
        <v>15</v>
      </c>
    </row>
    <row r="443" spans="1:3" x14ac:dyDescent="0.3">
      <c r="A443" s="3">
        <v>5109</v>
      </c>
      <c r="B443" s="13">
        <v>466</v>
      </c>
      <c r="C443" s="13">
        <v>106</v>
      </c>
    </row>
    <row r="444" spans="1:3" x14ac:dyDescent="0.3">
      <c r="A444" s="3">
        <v>5112</v>
      </c>
      <c r="B444" s="13">
        <v>564</v>
      </c>
      <c r="C444" s="13">
        <v>121</v>
      </c>
    </row>
    <row r="445" spans="1:3" x14ac:dyDescent="0.3">
      <c r="A445" s="3">
        <v>5120</v>
      </c>
      <c r="B445" s="13">
        <v>907</v>
      </c>
      <c r="C445" s="13">
        <v>47</v>
      </c>
    </row>
    <row r="446" spans="1:3" x14ac:dyDescent="0.3">
      <c r="A446" s="3">
        <v>5126</v>
      </c>
      <c r="B446" s="13">
        <v>327</v>
      </c>
      <c r="C446" s="13">
        <v>76</v>
      </c>
    </row>
    <row r="447" spans="1:3" x14ac:dyDescent="0.3">
      <c r="A447" s="3">
        <v>5147</v>
      </c>
      <c r="B447" s="13">
        <v>150</v>
      </c>
      <c r="C447" s="13">
        <v>57</v>
      </c>
    </row>
    <row r="448" spans="1:3" x14ac:dyDescent="0.3">
      <c r="A448" s="3">
        <v>5153</v>
      </c>
      <c r="B448" s="13">
        <v>413</v>
      </c>
      <c r="C448" s="13">
        <v>154</v>
      </c>
    </row>
    <row r="449" spans="1:3" x14ac:dyDescent="0.3">
      <c r="A449" s="3">
        <v>5209</v>
      </c>
      <c r="B449" s="13">
        <v>477</v>
      </c>
      <c r="C449" s="13">
        <v>38</v>
      </c>
    </row>
    <row r="450" spans="1:3" x14ac:dyDescent="0.3">
      <c r="A450" s="3">
        <v>5215</v>
      </c>
      <c r="B450" s="13">
        <v>146</v>
      </c>
      <c r="C450" s="13">
        <v>147</v>
      </c>
    </row>
    <row r="451" spans="1:3" x14ac:dyDescent="0.3">
      <c r="A451" s="3">
        <v>5216</v>
      </c>
      <c r="B451" s="13">
        <v>523</v>
      </c>
      <c r="C451" s="13">
        <v>159</v>
      </c>
    </row>
    <row r="452" spans="1:3" x14ac:dyDescent="0.3">
      <c r="A452" s="3">
        <v>5220</v>
      </c>
      <c r="B452" s="13">
        <v>493</v>
      </c>
      <c r="C452" s="13">
        <v>168</v>
      </c>
    </row>
    <row r="453" spans="1:3" x14ac:dyDescent="0.3">
      <c r="A453" s="3">
        <v>5227</v>
      </c>
      <c r="B453" s="13">
        <v>358</v>
      </c>
      <c r="C453" s="13">
        <v>147</v>
      </c>
    </row>
    <row r="454" spans="1:3" x14ac:dyDescent="0.3">
      <c r="A454" s="3">
        <v>5253</v>
      </c>
      <c r="B454" s="13">
        <v>228</v>
      </c>
      <c r="C454" s="13">
        <v>110</v>
      </c>
    </row>
    <row r="455" spans="1:3" x14ac:dyDescent="0.3">
      <c r="A455" s="3">
        <v>5254</v>
      </c>
      <c r="B455" s="13">
        <v>718</v>
      </c>
      <c r="C455" s="13">
        <v>3</v>
      </c>
    </row>
    <row r="456" spans="1:3" x14ac:dyDescent="0.3">
      <c r="A456" s="3">
        <v>5255</v>
      </c>
      <c r="B456" s="13">
        <v>61</v>
      </c>
      <c r="C456" s="13">
        <v>192</v>
      </c>
    </row>
    <row r="457" spans="1:3" x14ac:dyDescent="0.3">
      <c r="A457" s="3">
        <v>5256</v>
      </c>
      <c r="B457" s="13">
        <v>968</v>
      </c>
      <c r="C457" s="13">
        <v>24</v>
      </c>
    </row>
    <row r="458" spans="1:3" x14ac:dyDescent="0.3">
      <c r="A458" s="3">
        <v>5269</v>
      </c>
      <c r="B458" s="13">
        <v>123</v>
      </c>
      <c r="C458" s="13">
        <v>34</v>
      </c>
    </row>
    <row r="459" spans="1:3" x14ac:dyDescent="0.3">
      <c r="A459" s="3">
        <v>5280</v>
      </c>
      <c r="B459" s="13">
        <v>429</v>
      </c>
      <c r="C459" s="13">
        <v>138</v>
      </c>
    </row>
    <row r="460" spans="1:3" x14ac:dyDescent="0.3">
      <c r="A460" s="3">
        <v>5291</v>
      </c>
      <c r="B460" s="13">
        <v>15</v>
      </c>
      <c r="C460" s="13">
        <v>36</v>
      </c>
    </row>
    <row r="461" spans="1:3" x14ac:dyDescent="0.3">
      <c r="A461" s="3">
        <v>5299</v>
      </c>
      <c r="B461" s="13">
        <v>755</v>
      </c>
      <c r="C461" s="13">
        <v>166</v>
      </c>
    </row>
    <row r="462" spans="1:3" x14ac:dyDescent="0.3">
      <c r="A462" s="3">
        <v>5306</v>
      </c>
      <c r="B462" s="13">
        <v>735</v>
      </c>
      <c r="C462" s="13">
        <v>74</v>
      </c>
    </row>
    <row r="463" spans="1:3" x14ac:dyDescent="0.3">
      <c r="A463" s="3">
        <v>5315</v>
      </c>
      <c r="B463" s="13">
        <v>202</v>
      </c>
      <c r="C463" s="13">
        <v>26</v>
      </c>
    </row>
    <row r="464" spans="1:3" x14ac:dyDescent="0.3">
      <c r="A464" s="3">
        <v>5320</v>
      </c>
      <c r="B464" s="13">
        <v>718</v>
      </c>
      <c r="C464" s="13">
        <v>25</v>
      </c>
    </row>
    <row r="465" spans="1:3" x14ac:dyDescent="0.3">
      <c r="A465" s="3">
        <v>5321</v>
      </c>
      <c r="B465" s="13">
        <v>895</v>
      </c>
      <c r="C465" s="13">
        <v>40</v>
      </c>
    </row>
    <row r="466" spans="1:3" x14ac:dyDescent="0.3">
      <c r="A466" s="3">
        <v>5337</v>
      </c>
      <c r="B466" s="13">
        <v>245</v>
      </c>
      <c r="C466" s="13">
        <v>116</v>
      </c>
    </row>
    <row r="467" spans="1:3" x14ac:dyDescent="0.3">
      <c r="A467" s="3">
        <v>5339</v>
      </c>
      <c r="B467" s="13">
        <v>524</v>
      </c>
      <c r="C467" s="13">
        <v>161</v>
      </c>
    </row>
    <row r="468" spans="1:3" x14ac:dyDescent="0.3">
      <c r="A468" s="3">
        <v>5352</v>
      </c>
      <c r="B468" s="13">
        <v>236</v>
      </c>
      <c r="C468" s="13">
        <v>121</v>
      </c>
    </row>
    <row r="469" spans="1:3" x14ac:dyDescent="0.3">
      <c r="A469" s="3">
        <v>5360</v>
      </c>
      <c r="B469" s="13">
        <v>925</v>
      </c>
      <c r="C469" s="13">
        <v>12</v>
      </c>
    </row>
    <row r="470" spans="1:3" x14ac:dyDescent="0.3">
      <c r="A470" s="3">
        <v>5362</v>
      </c>
      <c r="B470" s="13">
        <v>551</v>
      </c>
      <c r="C470" s="13">
        <v>96</v>
      </c>
    </row>
    <row r="471" spans="1:3" x14ac:dyDescent="0.3">
      <c r="A471" s="3">
        <v>5375</v>
      </c>
      <c r="B471" s="13">
        <v>435</v>
      </c>
      <c r="C471" s="13">
        <v>108</v>
      </c>
    </row>
    <row r="472" spans="1:3" x14ac:dyDescent="0.3">
      <c r="A472" s="3">
        <v>5376</v>
      </c>
      <c r="B472" s="13">
        <v>174</v>
      </c>
      <c r="C472" s="13">
        <v>178</v>
      </c>
    </row>
    <row r="473" spans="1:3" x14ac:dyDescent="0.3">
      <c r="A473" s="3">
        <v>5389</v>
      </c>
      <c r="B473" s="13">
        <v>521</v>
      </c>
      <c r="C473" s="13">
        <v>128</v>
      </c>
    </row>
    <row r="474" spans="1:3" x14ac:dyDescent="0.3">
      <c r="A474" s="3">
        <v>5406</v>
      </c>
      <c r="B474" s="13">
        <v>542</v>
      </c>
      <c r="C474" s="13">
        <v>152</v>
      </c>
    </row>
    <row r="475" spans="1:3" x14ac:dyDescent="0.3">
      <c r="A475" s="3">
        <v>5407</v>
      </c>
      <c r="B475" s="13">
        <v>988</v>
      </c>
      <c r="C475" s="13">
        <v>115</v>
      </c>
    </row>
    <row r="476" spans="1:3" x14ac:dyDescent="0.3">
      <c r="A476" s="3">
        <v>5410</v>
      </c>
      <c r="B476" s="13">
        <v>615</v>
      </c>
      <c r="C476" s="13">
        <v>132</v>
      </c>
    </row>
    <row r="477" spans="1:3" x14ac:dyDescent="0.3">
      <c r="A477" s="3">
        <v>5420</v>
      </c>
      <c r="B477" s="13">
        <v>928</v>
      </c>
      <c r="C477" s="13">
        <v>30</v>
      </c>
    </row>
    <row r="478" spans="1:3" x14ac:dyDescent="0.3">
      <c r="A478" s="3">
        <v>5423</v>
      </c>
      <c r="B478" s="13">
        <v>163</v>
      </c>
      <c r="C478" s="13">
        <v>88</v>
      </c>
    </row>
    <row r="479" spans="1:3" x14ac:dyDescent="0.3">
      <c r="A479" s="3">
        <v>5438</v>
      </c>
      <c r="B479" s="13">
        <v>517</v>
      </c>
      <c r="C479" s="13">
        <v>200</v>
      </c>
    </row>
    <row r="480" spans="1:3" x14ac:dyDescent="0.3">
      <c r="A480" s="3">
        <v>5459</v>
      </c>
      <c r="B480" s="13">
        <v>727</v>
      </c>
      <c r="C480" s="13">
        <v>5</v>
      </c>
    </row>
    <row r="481" spans="1:3" x14ac:dyDescent="0.3">
      <c r="A481" s="3">
        <v>5468</v>
      </c>
      <c r="B481" s="13">
        <v>135</v>
      </c>
      <c r="C481" s="13">
        <v>9</v>
      </c>
    </row>
    <row r="482" spans="1:3" x14ac:dyDescent="0.3">
      <c r="A482" s="3">
        <v>5469</v>
      </c>
      <c r="B482" s="13">
        <v>742</v>
      </c>
      <c r="C482" s="13">
        <v>150</v>
      </c>
    </row>
    <row r="483" spans="1:3" x14ac:dyDescent="0.3">
      <c r="A483" s="3">
        <v>5479</v>
      </c>
      <c r="B483" s="13">
        <v>218</v>
      </c>
      <c r="C483" s="13">
        <v>5</v>
      </c>
    </row>
    <row r="484" spans="1:3" x14ac:dyDescent="0.3">
      <c r="A484" s="3">
        <v>5487</v>
      </c>
      <c r="B484" s="13">
        <v>819</v>
      </c>
      <c r="C484" s="13">
        <v>174</v>
      </c>
    </row>
    <row r="485" spans="1:3" x14ac:dyDescent="0.3">
      <c r="A485" s="3">
        <v>5495</v>
      </c>
      <c r="B485" s="13">
        <v>182</v>
      </c>
      <c r="C485" s="13">
        <v>14</v>
      </c>
    </row>
    <row r="486" spans="1:3" x14ac:dyDescent="0.3">
      <c r="A486" s="3">
        <v>5499</v>
      </c>
      <c r="B486" s="13">
        <v>155</v>
      </c>
      <c r="C486" s="13">
        <v>94</v>
      </c>
    </row>
    <row r="487" spans="1:3" x14ac:dyDescent="0.3">
      <c r="A487" s="3">
        <v>5525</v>
      </c>
      <c r="B487" s="13">
        <v>91</v>
      </c>
      <c r="C487" s="13">
        <v>137</v>
      </c>
    </row>
    <row r="488" spans="1:3" x14ac:dyDescent="0.3">
      <c r="A488" s="3">
        <v>5528</v>
      </c>
      <c r="B488" s="13">
        <v>767</v>
      </c>
      <c r="C488" s="13">
        <v>5</v>
      </c>
    </row>
    <row r="489" spans="1:3" x14ac:dyDescent="0.3">
      <c r="A489" s="3">
        <v>5534</v>
      </c>
      <c r="B489" s="13">
        <v>657</v>
      </c>
      <c r="C489" s="13">
        <v>88</v>
      </c>
    </row>
    <row r="490" spans="1:3" x14ac:dyDescent="0.3">
      <c r="A490" s="3">
        <v>5537</v>
      </c>
      <c r="B490" s="13">
        <v>39</v>
      </c>
      <c r="C490" s="13">
        <v>89</v>
      </c>
    </row>
    <row r="491" spans="1:3" x14ac:dyDescent="0.3">
      <c r="A491" s="3">
        <v>5566</v>
      </c>
      <c r="B491" s="13">
        <v>699</v>
      </c>
      <c r="C491" s="13">
        <v>70</v>
      </c>
    </row>
    <row r="492" spans="1:3" x14ac:dyDescent="0.3">
      <c r="A492" s="3">
        <v>5590</v>
      </c>
      <c r="B492" s="13">
        <v>468</v>
      </c>
      <c r="C492" s="13">
        <v>196</v>
      </c>
    </row>
    <row r="493" spans="1:3" x14ac:dyDescent="0.3">
      <c r="A493" s="3">
        <v>5627</v>
      </c>
      <c r="B493" s="13">
        <v>207</v>
      </c>
      <c r="C493" s="13">
        <v>140</v>
      </c>
    </row>
    <row r="494" spans="1:3" x14ac:dyDescent="0.3">
      <c r="A494" s="3">
        <v>5630</v>
      </c>
      <c r="B494" s="13">
        <v>782</v>
      </c>
      <c r="C494" s="13">
        <v>180</v>
      </c>
    </row>
    <row r="495" spans="1:3" x14ac:dyDescent="0.3">
      <c r="A495" s="3">
        <v>5634</v>
      </c>
      <c r="B495" s="13">
        <v>987</v>
      </c>
      <c r="C495" s="13">
        <v>166</v>
      </c>
    </row>
    <row r="496" spans="1:3" x14ac:dyDescent="0.3">
      <c r="A496" s="3">
        <v>5635</v>
      </c>
      <c r="B496" s="13">
        <v>928</v>
      </c>
      <c r="C496" s="13">
        <v>147</v>
      </c>
    </row>
    <row r="497" spans="1:3" x14ac:dyDescent="0.3">
      <c r="A497" s="3">
        <v>5644</v>
      </c>
      <c r="B497" s="13">
        <v>741</v>
      </c>
      <c r="C497" s="13">
        <v>36</v>
      </c>
    </row>
    <row r="498" spans="1:3" x14ac:dyDescent="0.3">
      <c r="A498" s="3">
        <v>5650</v>
      </c>
      <c r="B498" s="13">
        <v>358</v>
      </c>
      <c r="C498" s="13">
        <v>173</v>
      </c>
    </row>
    <row r="499" spans="1:3" x14ac:dyDescent="0.3">
      <c r="A499" s="3">
        <v>5666</v>
      </c>
      <c r="B499" s="13">
        <v>899</v>
      </c>
      <c r="C499" s="13">
        <v>11</v>
      </c>
    </row>
    <row r="500" spans="1:3" x14ac:dyDescent="0.3">
      <c r="A500" s="3">
        <v>5671</v>
      </c>
      <c r="B500" s="13">
        <v>811</v>
      </c>
      <c r="C500" s="13">
        <v>3</v>
      </c>
    </row>
    <row r="501" spans="1:3" x14ac:dyDescent="0.3">
      <c r="A501" s="3">
        <v>5679</v>
      </c>
      <c r="B501" s="13">
        <v>694</v>
      </c>
      <c r="C501" s="13">
        <v>199</v>
      </c>
    </row>
    <row r="502" spans="1:3" x14ac:dyDescent="0.3">
      <c r="A502" s="3">
        <v>5681</v>
      </c>
      <c r="B502" s="13">
        <v>824</v>
      </c>
      <c r="C502" s="13">
        <v>31</v>
      </c>
    </row>
    <row r="503" spans="1:3" x14ac:dyDescent="0.3">
      <c r="A503" s="3">
        <v>5688</v>
      </c>
      <c r="B503" s="13">
        <v>322</v>
      </c>
      <c r="C503" s="13">
        <v>199</v>
      </c>
    </row>
    <row r="504" spans="1:3" x14ac:dyDescent="0.3">
      <c r="A504" s="3">
        <v>5700</v>
      </c>
      <c r="B504" s="13">
        <v>625</v>
      </c>
      <c r="C504" s="13">
        <v>165</v>
      </c>
    </row>
    <row r="505" spans="1:3" x14ac:dyDescent="0.3">
      <c r="A505" s="3">
        <v>5713</v>
      </c>
      <c r="B505" s="13">
        <v>743</v>
      </c>
      <c r="C505" s="13">
        <v>180</v>
      </c>
    </row>
    <row r="506" spans="1:3" x14ac:dyDescent="0.3">
      <c r="A506" s="3">
        <v>5718</v>
      </c>
      <c r="B506" s="13">
        <v>346</v>
      </c>
      <c r="C506" s="13">
        <v>76</v>
      </c>
    </row>
    <row r="507" spans="1:3" x14ac:dyDescent="0.3">
      <c r="A507" s="3">
        <v>5719</v>
      </c>
      <c r="B507" s="13">
        <v>710</v>
      </c>
      <c r="C507" s="13">
        <v>68</v>
      </c>
    </row>
    <row r="508" spans="1:3" x14ac:dyDescent="0.3">
      <c r="A508" s="3">
        <v>5721</v>
      </c>
      <c r="B508" s="13">
        <v>958</v>
      </c>
      <c r="C508" s="13">
        <v>192</v>
      </c>
    </row>
    <row r="509" spans="1:3" x14ac:dyDescent="0.3">
      <c r="A509" s="3">
        <v>5761</v>
      </c>
      <c r="B509" s="13">
        <v>315</v>
      </c>
      <c r="C509" s="13">
        <v>118</v>
      </c>
    </row>
    <row r="510" spans="1:3" x14ac:dyDescent="0.3">
      <c r="A510" s="3">
        <v>5762</v>
      </c>
      <c r="B510" s="13">
        <v>801</v>
      </c>
      <c r="C510" s="13">
        <v>141</v>
      </c>
    </row>
    <row r="511" spans="1:3" x14ac:dyDescent="0.3">
      <c r="A511" s="3">
        <v>5785</v>
      </c>
      <c r="B511" s="13">
        <v>998</v>
      </c>
      <c r="C511" s="13">
        <v>187</v>
      </c>
    </row>
    <row r="512" spans="1:3" x14ac:dyDescent="0.3">
      <c r="A512" s="3">
        <v>5788</v>
      </c>
      <c r="B512" s="13">
        <v>382</v>
      </c>
      <c r="C512" s="13">
        <v>50</v>
      </c>
    </row>
    <row r="513" spans="1:3" x14ac:dyDescent="0.3">
      <c r="A513" s="3">
        <v>5795</v>
      </c>
      <c r="B513" s="13">
        <v>754</v>
      </c>
      <c r="C513" s="13">
        <v>23</v>
      </c>
    </row>
    <row r="514" spans="1:3" x14ac:dyDescent="0.3">
      <c r="A514" s="3">
        <v>5806</v>
      </c>
      <c r="B514" s="13">
        <v>522</v>
      </c>
      <c r="C514" s="13">
        <v>32</v>
      </c>
    </row>
    <row r="515" spans="1:3" x14ac:dyDescent="0.3">
      <c r="A515" s="3">
        <v>5808</v>
      </c>
      <c r="B515" s="13">
        <v>976</v>
      </c>
      <c r="C515" s="13">
        <v>105</v>
      </c>
    </row>
    <row r="516" spans="1:3" x14ac:dyDescent="0.3">
      <c r="A516" s="3">
        <v>5809</v>
      </c>
      <c r="B516" s="13">
        <v>463</v>
      </c>
      <c r="C516" s="13">
        <v>171</v>
      </c>
    </row>
    <row r="517" spans="1:3" x14ac:dyDescent="0.3">
      <c r="A517" s="3">
        <v>5825</v>
      </c>
      <c r="B517" s="13">
        <v>568</v>
      </c>
      <c r="C517" s="13">
        <v>151</v>
      </c>
    </row>
    <row r="518" spans="1:3" x14ac:dyDescent="0.3">
      <c r="A518" s="3">
        <v>5827</v>
      </c>
      <c r="B518" s="13">
        <v>191</v>
      </c>
      <c r="C518" s="13">
        <v>25</v>
      </c>
    </row>
    <row r="519" spans="1:3" x14ac:dyDescent="0.3">
      <c r="A519" s="3">
        <v>5836</v>
      </c>
      <c r="B519" s="13">
        <v>347</v>
      </c>
      <c r="C519" s="13">
        <v>55</v>
      </c>
    </row>
    <row r="520" spans="1:3" x14ac:dyDescent="0.3">
      <c r="A520" s="3">
        <v>5850</v>
      </c>
      <c r="B520" s="13">
        <v>833</v>
      </c>
      <c r="C520" s="13">
        <v>89</v>
      </c>
    </row>
    <row r="521" spans="1:3" x14ac:dyDescent="0.3">
      <c r="A521" s="3">
        <v>5857</v>
      </c>
      <c r="B521" s="13">
        <v>95</v>
      </c>
      <c r="C521" s="13">
        <v>149</v>
      </c>
    </row>
    <row r="522" spans="1:3" x14ac:dyDescent="0.3">
      <c r="A522" s="3">
        <v>5861</v>
      </c>
      <c r="B522" s="13">
        <v>407</v>
      </c>
      <c r="C522" s="13">
        <v>126</v>
      </c>
    </row>
    <row r="523" spans="1:3" x14ac:dyDescent="0.3">
      <c r="A523" s="3">
        <v>5865</v>
      </c>
      <c r="B523" s="13">
        <v>959</v>
      </c>
      <c r="C523" s="13">
        <v>183</v>
      </c>
    </row>
    <row r="524" spans="1:3" x14ac:dyDescent="0.3">
      <c r="A524" s="3">
        <v>5866</v>
      </c>
      <c r="B524" s="13">
        <v>76</v>
      </c>
      <c r="C524" s="13">
        <v>25</v>
      </c>
    </row>
    <row r="525" spans="1:3" x14ac:dyDescent="0.3">
      <c r="A525" s="3">
        <v>5871</v>
      </c>
      <c r="B525" s="13">
        <v>783</v>
      </c>
      <c r="C525" s="13">
        <v>81</v>
      </c>
    </row>
    <row r="526" spans="1:3" x14ac:dyDescent="0.3">
      <c r="A526" s="3">
        <v>5897</v>
      </c>
      <c r="B526" s="13">
        <v>181</v>
      </c>
      <c r="C526" s="13">
        <v>15</v>
      </c>
    </row>
    <row r="527" spans="1:3" x14ac:dyDescent="0.3">
      <c r="A527" s="3">
        <v>5901</v>
      </c>
      <c r="B527" s="13">
        <v>946</v>
      </c>
      <c r="C527" s="13">
        <v>166</v>
      </c>
    </row>
    <row r="528" spans="1:3" x14ac:dyDescent="0.3">
      <c r="A528" s="3">
        <v>5905</v>
      </c>
      <c r="B528" s="13">
        <v>489</v>
      </c>
      <c r="C528" s="13">
        <v>6</v>
      </c>
    </row>
    <row r="529" spans="1:3" x14ac:dyDescent="0.3">
      <c r="A529" s="3">
        <v>5911</v>
      </c>
      <c r="B529" s="13">
        <v>426</v>
      </c>
      <c r="C529" s="13">
        <v>7</v>
      </c>
    </row>
    <row r="530" spans="1:3" x14ac:dyDescent="0.3">
      <c r="A530" s="3">
        <v>5916</v>
      </c>
      <c r="B530" s="13">
        <v>57</v>
      </c>
      <c r="C530" s="13">
        <v>175</v>
      </c>
    </row>
    <row r="531" spans="1:3" x14ac:dyDescent="0.3">
      <c r="A531" s="3">
        <v>5943</v>
      </c>
      <c r="B531" s="13">
        <v>465</v>
      </c>
      <c r="C531" s="13">
        <v>35</v>
      </c>
    </row>
    <row r="532" spans="1:3" x14ac:dyDescent="0.3">
      <c r="A532" s="3">
        <v>5967</v>
      </c>
      <c r="B532" s="13">
        <v>394</v>
      </c>
      <c r="C532" s="13">
        <v>35</v>
      </c>
    </row>
    <row r="533" spans="1:3" x14ac:dyDescent="0.3">
      <c r="A533" s="3">
        <v>5974</v>
      </c>
      <c r="B533" s="13">
        <v>600</v>
      </c>
      <c r="C533" s="13">
        <v>199</v>
      </c>
    </row>
    <row r="534" spans="1:3" x14ac:dyDescent="0.3">
      <c r="A534" s="3">
        <v>5975</v>
      </c>
      <c r="B534" s="13">
        <v>889</v>
      </c>
      <c r="C534" s="13">
        <v>80</v>
      </c>
    </row>
    <row r="535" spans="1:3" x14ac:dyDescent="0.3">
      <c r="A535" s="3">
        <v>5978</v>
      </c>
      <c r="B535" s="13">
        <v>505</v>
      </c>
      <c r="C535" s="13">
        <v>118</v>
      </c>
    </row>
    <row r="536" spans="1:3" x14ac:dyDescent="0.3">
      <c r="A536" s="3">
        <v>5994</v>
      </c>
      <c r="B536" s="13">
        <v>274</v>
      </c>
      <c r="C536" s="13">
        <v>83</v>
      </c>
    </row>
    <row r="537" spans="1:3" x14ac:dyDescent="0.3">
      <c r="A537" s="3">
        <v>5995</v>
      </c>
      <c r="B537" s="13">
        <v>757</v>
      </c>
      <c r="C537" s="13">
        <v>35</v>
      </c>
    </row>
    <row r="538" spans="1:3" x14ac:dyDescent="0.3">
      <c r="A538" s="3">
        <v>6001</v>
      </c>
      <c r="B538" s="13">
        <v>562</v>
      </c>
      <c r="C538" s="13">
        <v>67</v>
      </c>
    </row>
    <row r="539" spans="1:3" x14ac:dyDescent="0.3">
      <c r="A539" s="3">
        <v>6006</v>
      </c>
      <c r="B539" s="13">
        <v>889</v>
      </c>
      <c r="C539" s="13">
        <v>54</v>
      </c>
    </row>
    <row r="540" spans="1:3" x14ac:dyDescent="0.3">
      <c r="A540" s="3">
        <v>6007</v>
      </c>
      <c r="B540" s="13">
        <v>369</v>
      </c>
      <c r="C540" s="13">
        <v>25</v>
      </c>
    </row>
    <row r="541" spans="1:3" x14ac:dyDescent="0.3">
      <c r="A541" s="3">
        <v>6013</v>
      </c>
      <c r="B541" s="13">
        <v>471</v>
      </c>
      <c r="C541" s="13">
        <v>91</v>
      </c>
    </row>
    <row r="542" spans="1:3" x14ac:dyDescent="0.3">
      <c r="A542" s="3">
        <v>6020</v>
      </c>
      <c r="B542" s="13">
        <v>821</v>
      </c>
      <c r="C542" s="13">
        <v>174</v>
      </c>
    </row>
    <row r="543" spans="1:3" x14ac:dyDescent="0.3">
      <c r="A543" s="3">
        <v>6025</v>
      </c>
      <c r="B543" s="13">
        <v>112</v>
      </c>
      <c r="C543" s="13">
        <v>149</v>
      </c>
    </row>
    <row r="544" spans="1:3" x14ac:dyDescent="0.3">
      <c r="A544" s="3">
        <v>6047</v>
      </c>
      <c r="B544" s="13">
        <v>609</v>
      </c>
      <c r="C544" s="13">
        <v>6</v>
      </c>
    </row>
    <row r="545" spans="1:3" x14ac:dyDescent="0.3">
      <c r="A545" s="3">
        <v>6050</v>
      </c>
      <c r="B545" s="13">
        <v>217</v>
      </c>
      <c r="C545" s="13">
        <v>162</v>
      </c>
    </row>
    <row r="546" spans="1:3" x14ac:dyDescent="0.3">
      <c r="A546" s="3">
        <v>6063</v>
      </c>
      <c r="B546" s="13">
        <v>676</v>
      </c>
      <c r="C546" s="13">
        <v>61</v>
      </c>
    </row>
    <row r="547" spans="1:3" x14ac:dyDescent="0.3">
      <c r="A547" s="3">
        <v>6078</v>
      </c>
      <c r="B547" s="13">
        <v>905</v>
      </c>
      <c r="C547" s="13">
        <v>128</v>
      </c>
    </row>
    <row r="548" spans="1:3" x14ac:dyDescent="0.3">
      <c r="A548" s="3">
        <v>6099</v>
      </c>
      <c r="B548" s="13">
        <v>881</v>
      </c>
      <c r="C548" s="13">
        <v>189</v>
      </c>
    </row>
    <row r="549" spans="1:3" x14ac:dyDescent="0.3">
      <c r="A549" s="3">
        <v>6100</v>
      </c>
      <c r="B549" s="13">
        <v>925</v>
      </c>
      <c r="C549" s="13">
        <v>124</v>
      </c>
    </row>
    <row r="550" spans="1:3" x14ac:dyDescent="0.3">
      <c r="A550" s="3">
        <v>6109</v>
      </c>
      <c r="B550" s="13">
        <v>552</v>
      </c>
      <c r="C550" s="13">
        <v>27</v>
      </c>
    </row>
    <row r="551" spans="1:3" x14ac:dyDescent="0.3">
      <c r="A551" s="3">
        <v>6111</v>
      </c>
      <c r="B551" s="13">
        <v>247</v>
      </c>
      <c r="C551" s="13">
        <v>172</v>
      </c>
    </row>
    <row r="552" spans="1:3" x14ac:dyDescent="0.3">
      <c r="A552" s="3">
        <v>6113</v>
      </c>
      <c r="B552" s="13">
        <v>779</v>
      </c>
      <c r="C552" s="13">
        <v>86</v>
      </c>
    </row>
    <row r="553" spans="1:3" x14ac:dyDescent="0.3">
      <c r="A553" s="3">
        <v>6117</v>
      </c>
      <c r="B553" s="13">
        <v>95</v>
      </c>
      <c r="C553" s="13">
        <v>158</v>
      </c>
    </row>
    <row r="554" spans="1:3" x14ac:dyDescent="0.3">
      <c r="A554" s="3">
        <v>6130</v>
      </c>
      <c r="B554" s="13">
        <v>161</v>
      </c>
      <c r="C554" s="13">
        <v>93</v>
      </c>
    </row>
    <row r="555" spans="1:3" x14ac:dyDescent="0.3">
      <c r="A555" s="3">
        <v>6131</v>
      </c>
      <c r="B555" s="13">
        <v>156</v>
      </c>
      <c r="C555" s="13">
        <v>166</v>
      </c>
    </row>
    <row r="556" spans="1:3" x14ac:dyDescent="0.3">
      <c r="A556" s="3">
        <v>6135</v>
      </c>
      <c r="B556" s="13">
        <v>446</v>
      </c>
      <c r="C556" s="13">
        <v>114</v>
      </c>
    </row>
    <row r="557" spans="1:3" x14ac:dyDescent="0.3">
      <c r="A557" s="3">
        <v>6138</v>
      </c>
      <c r="B557" s="13">
        <v>236</v>
      </c>
      <c r="C557" s="13">
        <v>183</v>
      </c>
    </row>
    <row r="558" spans="1:3" x14ac:dyDescent="0.3">
      <c r="A558" s="3">
        <v>6170</v>
      </c>
      <c r="B558" s="13">
        <v>943</v>
      </c>
      <c r="C558" s="13">
        <v>187</v>
      </c>
    </row>
    <row r="559" spans="1:3" x14ac:dyDescent="0.3">
      <c r="A559" s="3">
        <v>6178</v>
      </c>
      <c r="B559" s="13">
        <v>849</v>
      </c>
      <c r="C559" s="13">
        <v>68</v>
      </c>
    </row>
    <row r="560" spans="1:3" x14ac:dyDescent="0.3">
      <c r="A560" s="3">
        <v>6180</v>
      </c>
      <c r="B560" s="13">
        <v>52</v>
      </c>
      <c r="C560" s="13">
        <v>108</v>
      </c>
    </row>
    <row r="561" spans="1:3" x14ac:dyDescent="0.3">
      <c r="A561" s="3">
        <v>6181</v>
      </c>
      <c r="B561" s="13">
        <v>424</v>
      </c>
      <c r="C561" s="13">
        <v>125</v>
      </c>
    </row>
    <row r="562" spans="1:3" x14ac:dyDescent="0.3">
      <c r="A562" s="3">
        <v>6190</v>
      </c>
      <c r="B562" s="13">
        <v>142</v>
      </c>
      <c r="C562" s="13">
        <v>22</v>
      </c>
    </row>
    <row r="563" spans="1:3" x14ac:dyDescent="0.3">
      <c r="A563" s="3">
        <v>6197</v>
      </c>
      <c r="B563" s="13">
        <v>983</v>
      </c>
      <c r="C563" s="13">
        <v>145</v>
      </c>
    </row>
    <row r="564" spans="1:3" x14ac:dyDescent="0.3">
      <c r="A564" s="3">
        <v>6208</v>
      </c>
      <c r="B564" s="13">
        <v>942</v>
      </c>
      <c r="C564" s="13">
        <v>127</v>
      </c>
    </row>
    <row r="565" spans="1:3" x14ac:dyDescent="0.3">
      <c r="A565" s="3">
        <v>6219</v>
      </c>
      <c r="B565" s="13">
        <v>981</v>
      </c>
      <c r="C565" s="13">
        <v>60</v>
      </c>
    </row>
    <row r="566" spans="1:3" x14ac:dyDescent="0.3">
      <c r="A566" s="3">
        <v>6221</v>
      </c>
      <c r="B566" s="13">
        <v>513</v>
      </c>
      <c r="C566" s="13">
        <v>70</v>
      </c>
    </row>
    <row r="567" spans="1:3" x14ac:dyDescent="0.3">
      <c r="A567" s="3">
        <v>6231</v>
      </c>
      <c r="B567" s="13">
        <v>181</v>
      </c>
      <c r="C567" s="13">
        <v>13</v>
      </c>
    </row>
    <row r="568" spans="1:3" x14ac:dyDescent="0.3">
      <c r="A568" s="3">
        <v>6236</v>
      </c>
      <c r="B568" s="13">
        <v>514</v>
      </c>
      <c r="C568" s="13">
        <v>68</v>
      </c>
    </row>
    <row r="569" spans="1:3" x14ac:dyDescent="0.3">
      <c r="A569" s="3">
        <v>6250</v>
      </c>
      <c r="B569" s="13">
        <v>909</v>
      </c>
      <c r="C569" s="13">
        <v>164</v>
      </c>
    </row>
    <row r="570" spans="1:3" x14ac:dyDescent="0.3">
      <c r="A570" s="3">
        <v>6268</v>
      </c>
      <c r="B570" s="13">
        <v>546</v>
      </c>
      <c r="C570" s="13">
        <v>16</v>
      </c>
    </row>
    <row r="571" spans="1:3" x14ac:dyDescent="0.3">
      <c r="A571" s="3">
        <v>6272</v>
      </c>
      <c r="B571" s="13">
        <v>213</v>
      </c>
      <c r="C571" s="13">
        <v>98</v>
      </c>
    </row>
    <row r="572" spans="1:3" x14ac:dyDescent="0.3">
      <c r="A572" s="3">
        <v>6278</v>
      </c>
      <c r="B572" s="13">
        <v>861</v>
      </c>
      <c r="C572" s="13">
        <v>59</v>
      </c>
    </row>
    <row r="573" spans="1:3" x14ac:dyDescent="0.3">
      <c r="A573" s="3">
        <v>6285</v>
      </c>
      <c r="B573" s="13">
        <v>831</v>
      </c>
      <c r="C573" s="13">
        <v>101</v>
      </c>
    </row>
    <row r="574" spans="1:3" x14ac:dyDescent="0.3">
      <c r="A574" s="3">
        <v>6287</v>
      </c>
      <c r="B574" s="13">
        <v>268</v>
      </c>
      <c r="C574" s="13">
        <v>11</v>
      </c>
    </row>
    <row r="575" spans="1:3" x14ac:dyDescent="0.3">
      <c r="A575" s="3">
        <v>6288</v>
      </c>
      <c r="B575" s="13">
        <v>107</v>
      </c>
      <c r="C575" s="13">
        <v>140</v>
      </c>
    </row>
    <row r="576" spans="1:3" x14ac:dyDescent="0.3">
      <c r="A576" s="3">
        <v>6293</v>
      </c>
      <c r="B576" s="13">
        <v>605</v>
      </c>
      <c r="C576" s="13">
        <v>93</v>
      </c>
    </row>
    <row r="577" spans="1:3" x14ac:dyDescent="0.3">
      <c r="A577" s="3">
        <v>6300</v>
      </c>
      <c r="B577" s="13">
        <v>161</v>
      </c>
      <c r="C577" s="13">
        <v>77</v>
      </c>
    </row>
    <row r="578" spans="1:3" x14ac:dyDescent="0.3">
      <c r="A578" s="3">
        <v>6319</v>
      </c>
      <c r="B578" s="13">
        <v>592</v>
      </c>
      <c r="C578" s="13">
        <v>67</v>
      </c>
    </row>
    <row r="579" spans="1:3" x14ac:dyDescent="0.3">
      <c r="A579" s="3">
        <v>6330</v>
      </c>
      <c r="B579" s="13">
        <v>973</v>
      </c>
      <c r="C579" s="13">
        <v>163</v>
      </c>
    </row>
    <row r="580" spans="1:3" x14ac:dyDescent="0.3">
      <c r="A580" s="3">
        <v>6345</v>
      </c>
      <c r="B580" s="13">
        <v>909</v>
      </c>
      <c r="C580" s="13">
        <v>99</v>
      </c>
    </row>
    <row r="581" spans="1:3" x14ac:dyDescent="0.3">
      <c r="A581" s="3">
        <v>6368</v>
      </c>
      <c r="B581" s="13">
        <v>973</v>
      </c>
      <c r="C581" s="13">
        <v>152</v>
      </c>
    </row>
    <row r="582" spans="1:3" x14ac:dyDescent="0.3">
      <c r="A582" s="3">
        <v>6369</v>
      </c>
      <c r="B582" s="13">
        <v>271</v>
      </c>
      <c r="C582" s="13">
        <v>51</v>
      </c>
    </row>
    <row r="583" spans="1:3" x14ac:dyDescent="0.3">
      <c r="A583" s="3">
        <v>6374</v>
      </c>
      <c r="B583" s="13">
        <v>178</v>
      </c>
      <c r="C583" s="13">
        <v>162</v>
      </c>
    </row>
    <row r="584" spans="1:3" x14ac:dyDescent="0.3">
      <c r="A584" s="3">
        <v>6380</v>
      </c>
      <c r="B584" s="13">
        <v>29</v>
      </c>
      <c r="C584" s="13">
        <v>82</v>
      </c>
    </row>
    <row r="585" spans="1:3" x14ac:dyDescent="0.3">
      <c r="A585" s="3">
        <v>6385</v>
      </c>
      <c r="B585" s="13">
        <v>523</v>
      </c>
      <c r="C585" s="13">
        <v>30</v>
      </c>
    </row>
    <row r="586" spans="1:3" x14ac:dyDescent="0.3">
      <c r="A586" s="3">
        <v>6389</v>
      </c>
      <c r="B586" s="13">
        <v>701</v>
      </c>
      <c r="C586" s="13">
        <v>4</v>
      </c>
    </row>
    <row r="587" spans="1:3" x14ac:dyDescent="0.3">
      <c r="A587" s="3">
        <v>6391</v>
      </c>
      <c r="B587" s="13">
        <v>120</v>
      </c>
      <c r="C587" s="13">
        <v>191</v>
      </c>
    </row>
    <row r="588" spans="1:3" x14ac:dyDescent="0.3">
      <c r="A588" s="3">
        <v>6398</v>
      </c>
      <c r="B588" s="13">
        <v>17</v>
      </c>
      <c r="C588" s="13">
        <v>40</v>
      </c>
    </row>
    <row r="589" spans="1:3" x14ac:dyDescent="0.3">
      <c r="A589" s="3">
        <v>6399</v>
      </c>
      <c r="B589" s="13">
        <v>434</v>
      </c>
      <c r="C589" s="13">
        <v>11</v>
      </c>
    </row>
    <row r="590" spans="1:3" x14ac:dyDescent="0.3">
      <c r="A590" s="3">
        <v>6400</v>
      </c>
      <c r="B590" s="13">
        <v>776</v>
      </c>
      <c r="C590" s="13">
        <v>40</v>
      </c>
    </row>
    <row r="591" spans="1:3" x14ac:dyDescent="0.3">
      <c r="A591" s="3">
        <v>6405</v>
      </c>
      <c r="B591" s="13">
        <v>361</v>
      </c>
      <c r="C591" s="13">
        <v>12</v>
      </c>
    </row>
    <row r="592" spans="1:3" x14ac:dyDescent="0.3">
      <c r="A592" s="3">
        <v>6415</v>
      </c>
      <c r="B592" s="13">
        <v>348</v>
      </c>
      <c r="C592" s="13">
        <v>172</v>
      </c>
    </row>
    <row r="593" spans="1:3" x14ac:dyDescent="0.3">
      <c r="A593" s="3">
        <v>6430</v>
      </c>
      <c r="B593" s="13">
        <v>192</v>
      </c>
      <c r="C593" s="13">
        <v>65</v>
      </c>
    </row>
    <row r="594" spans="1:3" x14ac:dyDescent="0.3">
      <c r="A594" s="3">
        <v>6454</v>
      </c>
      <c r="B594" s="13">
        <v>860</v>
      </c>
      <c r="C594" s="13">
        <v>42</v>
      </c>
    </row>
    <row r="595" spans="1:3" x14ac:dyDescent="0.3">
      <c r="A595" s="3">
        <v>6469</v>
      </c>
      <c r="B595" s="13">
        <v>853</v>
      </c>
      <c r="C595" s="13">
        <v>16</v>
      </c>
    </row>
    <row r="596" spans="1:3" x14ac:dyDescent="0.3">
      <c r="A596" s="3">
        <v>6471</v>
      </c>
      <c r="B596" s="13">
        <v>49</v>
      </c>
      <c r="C596" s="13">
        <v>71</v>
      </c>
    </row>
    <row r="597" spans="1:3" x14ac:dyDescent="0.3">
      <c r="A597" s="3">
        <v>6474</v>
      </c>
      <c r="B597" s="13">
        <v>961</v>
      </c>
      <c r="C597" s="13">
        <v>173</v>
      </c>
    </row>
    <row r="598" spans="1:3" x14ac:dyDescent="0.3">
      <c r="A598" s="3">
        <v>6491</v>
      </c>
      <c r="B598" s="13">
        <v>340</v>
      </c>
      <c r="C598" s="13">
        <v>53</v>
      </c>
    </row>
    <row r="599" spans="1:3" x14ac:dyDescent="0.3">
      <c r="A599" s="3">
        <v>6504</v>
      </c>
      <c r="B599" s="13">
        <v>767</v>
      </c>
      <c r="C599" s="13">
        <v>66</v>
      </c>
    </row>
    <row r="600" spans="1:3" x14ac:dyDescent="0.3">
      <c r="A600" s="3">
        <v>6518</v>
      </c>
      <c r="B600" s="13">
        <v>780</v>
      </c>
      <c r="C600" s="13">
        <v>78</v>
      </c>
    </row>
    <row r="601" spans="1:3" x14ac:dyDescent="0.3">
      <c r="A601" s="3">
        <v>6522</v>
      </c>
      <c r="B601" s="13">
        <v>875</v>
      </c>
      <c r="C601" s="13">
        <v>115</v>
      </c>
    </row>
    <row r="602" spans="1:3" x14ac:dyDescent="0.3">
      <c r="A602" s="3">
        <v>6525</v>
      </c>
      <c r="B602" s="13">
        <v>807</v>
      </c>
      <c r="C602" s="13">
        <v>188</v>
      </c>
    </row>
    <row r="603" spans="1:3" x14ac:dyDescent="0.3">
      <c r="A603" s="3">
        <v>6527</v>
      </c>
      <c r="B603" s="13">
        <v>400</v>
      </c>
      <c r="C603" s="13">
        <v>151</v>
      </c>
    </row>
    <row r="604" spans="1:3" x14ac:dyDescent="0.3">
      <c r="A604" s="3">
        <v>6531</v>
      </c>
      <c r="B604" s="13">
        <v>374</v>
      </c>
      <c r="C604" s="13">
        <v>154</v>
      </c>
    </row>
    <row r="605" spans="1:3" x14ac:dyDescent="0.3">
      <c r="A605" s="3">
        <v>6534</v>
      </c>
      <c r="B605" s="13">
        <v>570</v>
      </c>
      <c r="C605" s="13">
        <v>29</v>
      </c>
    </row>
    <row r="606" spans="1:3" x14ac:dyDescent="0.3">
      <c r="A606" s="3">
        <v>6539</v>
      </c>
      <c r="B606" s="13">
        <v>961</v>
      </c>
      <c r="C606" s="13">
        <v>41</v>
      </c>
    </row>
    <row r="607" spans="1:3" x14ac:dyDescent="0.3">
      <c r="A607" s="3">
        <v>6545</v>
      </c>
      <c r="B607" s="13">
        <v>242</v>
      </c>
      <c r="C607" s="13">
        <v>200</v>
      </c>
    </row>
    <row r="608" spans="1:3" x14ac:dyDescent="0.3">
      <c r="A608" s="3">
        <v>6546</v>
      </c>
      <c r="B608" s="13">
        <v>653</v>
      </c>
      <c r="C608" s="13">
        <v>53</v>
      </c>
    </row>
    <row r="609" spans="1:3" x14ac:dyDescent="0.3">
      <c r="A609" s="3">
        <v>6564</v>
      </c>
      <c r="B609" s="13">
        <v>526</v>
      </c>
      <c r="C609" s="13">
        <v>144</v>
      </c>
    </row>
    <row r="610" spans="1:3" x14ac:dyDescent="0.3">
      <c r="A610" s="3">
        <v>6566</v>
      </c>
      <c r="B610" s="13">
        <v>895</v>
      </c>
      <c r="C610" s="13">
        <v>154</v>
      </c>
    </row>
    <row r="611" spans="1:3" x14ac:dyDescent="0.3">
      <c r="A611" s="3">
        <v>6569</v>
      </c>
      <c r="B611" s="13">
        <v>514</v>
      </c>
      <c r="C611" s="13">
        <v>46</v>
      </c>
    </row>
    <row r="612" spans="1:3" x14ac:dyDescent="0.3">
      <c r="A612" s="3">
        <v>6570</v>
      </c>
      <c r="B612" s="13">
        <v>28</v>
      </c>
      <c r="C612" s="13">
        <v>189</v>
      </c>
    </row>
    <row r="613" spans="1:3" x14ac:dyDescent="0.3">
      <c r="A613" s="3">
        <v>6586</v>
      </c>
      <c r="B613" s="13">
        <v>445</v>
      </c>
      <c r="C613" s="13">
        <v>153</v>
      </c>
    </row>
    <row r="614" spans="1:3" x14ac:dyDescent="0.3">
      <c r="A614" s="3">
        <v>6593</v>
      </c>
      <c r="B614" s="13">
        <v>637</v>
      </c>
      <c r="C614" s="13">
        <v>160</v>
      </c>
    </row>
    <row r="615" spans="1:3" x14ac:dyDescent="0.3">
      <c r="A615" s="3">
        <v>6601</v>
      </c>
      <c r="B615" s="13">
        <v>407</v>
      </c>
      <c r="C615" s="13">
        <v>15</v>
      </c>
    </row>
    <row r="616" spans="1:3" x14ac:dyDescent="0.3">
      <c r="A616" s="3">
        <v>6603</v>
      </c>
      <c r="B616" s="13">
        <v>65</v>
      </c>
      <c r="C616" s="13">
        <v>11</v>
      </c>
    </row>
    <row r="617" spans="1:3" x14ac:dyDescent="0.3">
      <c r="A617" s="3">
        <v>6604</v>
      </c>
      <c r="B617" s="13">
        <v>186</v>
      </c>
      <c r="C617" s="13">
        <v>158</v>
      </c>
    </row>
    <row r="618" spans="1:3" x14ac:dyDescent="0.3">
      <c r="A618" s="3">
        <v>6606</v>
      </c>
      <c r="B618" s="13">
        <v>826</v>
      </c>
      <c r="C618" s="13">
        <v>160</v>
      </c>
    </row>
    <row r="619" spans="1:3" x14ac:dyDescent="0.3">
      <c r="A619" s="3">
        <v>6607</v>
      </c>
      <c r="B619" s="13">
        <v>950</v>
      </c>
      <c r="C619" s="13">
        <v>163</v>
      </c>
    </row>
    <row r="620" spans="1:3" x14ac:dyDescent="0.3">
      <c r="A620" s="3">
        <v>6619</v>
      </c>
      <c r="B620" s="13">
        <v>855</v>
      </c>
      <c r="C620" s="13">
        <v>46</v>
      </c>
    </row>
    <row r="621" spans="1:3" x14ac:dyDescent="0.3">
      <c r="A621" s="3">
        <v>6628</v>
      </c>
      <c r="B621" s="13">
        <v>472</v>
      </c>
      <c r="C621" s="13">
        <v>65</v>
      </c>
    </row>
    <row r="622" spans="1:3" x14ac:dyDescent="0.3">
      <c r="A622" s="3">
        <v>6638</v>
      </c>
      <c r="B622" s="13">
        <v>417</v>
      </c>
      <c r="C622" s="13">
        <v>143</v>
      </c>
    </row>
    <row r="623" spans="1:3" x14ac:dyDescent="0.3">
      <c r="A623" s="3">
        <v>6639</v>
      </c>
      <c r="B623" s="13">
        <v>902</v>
      </c>
      <c r="C623" s="13">
        <v>20</v>
      </c>
    </row>
    <row r="624" spans="1:3" x14ac:dyDescent="0.3">
      <c r="A624" s="3">
        <v>6641</v>
      </c>
      <c r="B624" s="13">
        <v>420</v>
      </c>
      <c r="C624" s="13">
        <v>87</v>
      </c>
    </row>
    <row r="625" spans="1:3" x14ac:dyDescent="0.3">
      <c r="A625" s="3">
        <v>6647</v>
      </c>
      <c r="B625" s="13">
        <v>617</v>
      </c>
      <c r="C625" s="13">
        <v>89</v>
      </c>
    </row>
    <row r="626" spans="1:3" x14ac:dyDescent="0.3">
      <c r="A626" s="3">
        <v>6650</v>
      </c>
      <c r="B626" s="13">
        <v>909</v>
      </c>
      <c r="C626" s="13">
        <v>165</v>
      </c>
    </row>
    <row r="627" spans="1:3" x14ac:dyDescent="0.3">
      <c r="A627" s="3">
        <v>6658</v>
      </c>
      <c r="B627" s="13">
        <v>682</v>
      </c>
      <c r="C627" s="13">
        <v>141</v>
      </c>
    </row>
    <row r="628" spans="1:3" x14ac:dyDescent="0.3">
      <c r="A628" s="3">
        <v>6663</v>
      </c>
      <c r="B628" s="13">
        <v>773</v>
      </c>
      <c r="C628" s="13">
        <v>139</v>
      </c>
    </row>
    <row r="629" spans="1:3" x14ac:dyDescent="0.3">
      <c r="A629" s="3">
        <v>6671</v>
      </c>
      <c r="B629" s="13">
        <v>208</v>
      </c>
      <c r="C629" s="13">
        <v>39</v>
      </c>
    </row>
    <row r="630" spans="1:3" x14ac:dyDescent="0.3">
      <c r="A630" s="3">
        <v>6684</v>
      </c>
      <c r="B630" s="13">
        <v>434</v>
      </c>
      <c r="C630" s="13">
        <v>182</v>
      </c>
    </row>
    <row r="631" spans="1:3" x14ac:dyDescent="0.3">
      <c r="A631" s="3">
        <v>6705</v>
      </c>
      <c r="B631" s="13">
        <v>206</v>
      </c>
      <c r="C631" s="13">
        <v>132</v>
      </c>
    </row>
    <row r="632" spans="1:3" x14ac:dyDescent="0.3">
      <c r="A632" s="3">
        <v>6719</v>
      </c>
      <c r="B632" s="13">
        <v>803</v>
      </c>
      <c r="C632" s="13">
        <v>197</v>
      </c>
    </row>
    <row r="633" spans="1:3" x14ac:dyDescent="0.3">
      <c r="A633" s="3">
        <v>6720</v>
      </c>
      <c r="B633" s="13">
        <v>494</v>
      </c>
      <c r="C633" s="13">
        <v>28</v>
      </c>
    </row>
    <row r="634" spans="1:3" x14ac:dyDescent="0.3">
      <c r="A634" s="3">
        <v>6722</v>
      </c>
      <c r="B634" s="13">
        <v>709</v>
      </c>
      <c r="C634" s="13">
        <v>93</v>
      </c>
    </row>
    <row r="635" spans="1:3" x14ac:dyDescent="0.3">
      <c r="A635" s="3">
        <v>6735</v>
      </c>
      <c r="B635" s="13">
        <v>837</v>
      </c>
      <c r="C635" s="13">
        <v>105</v>
      </c>
    </row>
    <row r="636" spans="1:3" x14ac:dyDescent="0.3">
      <c r="A636" s="3">
        <v>6739</v>
      </c>
      <c r="B636" s="13">
        <v>725</v>
      </c>
      <c r="C636" s="13">
        <v>168</v>
      </c>
    </row>
    <row r="637" spans="1:3" x14ac:dyDescent="0.3">
      <c r="A637" s="3">
        <v>6741</v>
      </c>
      <c r="B637" s="13">
        <v>647</v>
      </c>
      <c r="C637" s="13">
        <v>2</v>
      </c>
    </row>
    <row r="638" spans="1:3" x14ac:dyDescent="0.3">
      <c r="A638" s="3">
        <v>6746</v>
      </c>
      <c r="B638" s="13">
        <v>151</v>
      </c>
      <c r="C638" s="13">
        <v>109</v>
      </c>
    </row>
    <row r="639" spans="1:3" x14ac:dyDescent="0.3">
      <c r="A639" s="3">
        <v>6750</v>
      </c>
      <c r="B639" s="13">
        <v>399</v>
      </c>
      <c r="C639" s="13">
        <v>27</v>
      </c>
    </row>
    <row r="640" spans="1:3" x14ac:dyDescent="0.3">
      <c r="A640" s="3">
        <v>6752</v>
      </c>
      <c r="B640" s="13">
        <v>146</v>
      </c>
      <c r="C640" s="13">
        <v>95</v>
      </c>
    </row>
    <row r="641" spans="1:3" x14ac:dyDescent="0.3">
      <c r="A641" s="3">
        <v>6773</v>
      </c>
      <c r="B641" s="13">
        <v>492</v>
      </c>
      <c r="C641" s="13">
        <v>187</v>
      </c>
    </row>
    <row r="642" spans="1:3" x14ac:dyDescent="0.3">
      <c r="A642" s="3">
        <v>6779</v>
      </c>
      <c r="B642" s="13">
        <v>936</v>
      </c>
      <c r="C642" s="13">
        <v>152</v>
      </c>
    </row>
    <row r="643" spans="1:3" x14ac:dyDescent="0.3">
      <c r="A643" s="3">
        <v>6804</v>
      </c>
      <c r="B643" s="13">
        <v>591</v>
      </c>
      <c r="C643" s="13">
        <v>166</v>
      </c>
    </row>
    <row r="644" spans="1:3" x14ac:dyDescent="0.3">
      <c r="A644" s="3">
        <v>6806</v>
      </c>
      <c r="B644" s="13">
        <v>858</v>
      </c>
      <c r="C644" s="13">
        <v>65</v>
      </c>
    </row>
    <row r="645" spans="1:3" x14ac:dyDescent="0.3">
      <c r="A645" s="3">
        <v>6842</v>
      </c>
      <c r="B645" s="13">
        <v>109</v>
      </c>
      <c r="C645" s="13">
        <v>174</v>
      </c>
    </row>
    <row r="646" spans="1:3" x14ac:dyDescent="0.3">
      <c r="A646" s="3">
        <v>6858</v>
      </c>
      <c r="B646" s="13">
        <v>918</v>
      </c>
      <c r="C646" s="13">
        <v>82</v>
      </c>
    </row>
    <row r="647" spans="1:3" x14ac:dyDescent="0.3">
      <c r="A647" s="3">
        <v>6860</v>
      </c>
      <c r="B647" s="13">
        <v>751</v>
      </c>
      <c r="C647" s="13">
        <v>103</v>
      </c>
    </row>
    <row r="648" spans="1:3" x14ac:dyDescent="0.3">
      <c r="A648" s="3">
        <v>6866</v>
      </c>
      <c r="B648" s="13">
        <v>952</v>
      </c>
      <c r="C648" s="13">
        <v>48</v>
      </c>
    </row>
    <row r="649" spans="1:3" x14ac:dyDescent="0.3">
      <c r="A649" s="3">
        <v>6878</v>
      </c>
      <c r="B649" s="13">
        <v>20</v>
      </c>
      <c r="C649" s="13">
        <v>18</v>
      </c>
    </row>
    <row r="650" spans="1:3" x14ac:dyDescent="0.3">
      <c r="A650" s="3">
        <v>6888</v>
      </c>
      <c r="B650" s="13">
        <v>865</v>
      </c>
      <c r="C650" s="13">
        <v>104</v>
      </c>
    </row>
    <row r="651" spans="1:3" x14ac:dyDescent="0.3">
      <c r="A651" s="3">
        <v>6896</v>
      </c>
      <c r="B651" s="13">
        <v>406</v>
      </c>
      <c r="C651" s="13">
        <v>79</v>
      </c>
    </row>
    <row r="652" spans="1:3" x14ac:dyDescent="0.3">
      <c r="A652" s="3">
        <v>6899</v>
      </c>
      <c r="B652" s="13">
        <v>604</v>
      </c>
      <c r="C652" s="13">
        <v>107</v>
      </c>
    </row>
    <row r="653" spans="1:3" x14ac:dyDescent="0.3">
      <c r="A653" s="3">
        <v>6910</v>
      </c>
      <c r="B653" s="13">
        <v>792</v>
      </c>
      <c r="C653" s="13">
        <v>187</v>
      </c>
    </row>
    <row r="654" spans="1:3" x14ac:dyDescent="0.3">
      <c r="A654" s="3">
        <v>6919</v>
      </c>
      <c r="B654" s="13">
        <v>49</v>
      </c>
      <c r="C654" s="13">
        <v>30</v>
      </c>
    </row>
    <row r="655" spans="1:3" x14ac:dyDescent="0.3">
      <c r="A655" s="3">
        <v>6929</v>
      </c>
      <c r="B655" s="13">
        <v>42</v>
      </c>
      <c r="C655" s="13">
        <v>196</v>
      </c>
    </row>
    <row r="656" spans="1:3" x14ac:dyDescent="0.3">
      <c r="A656" s="3">
        <v>6938</v>
      </c>
      <c r="B656" s="13">
        <v>897</v>
      </c>
      <c r="C656" s="13">
        <v>59</v>
      </c>
    </row>
    <row r="657" spans="1:3" x14ac:dyDescent="0.3">
      <c r="A657" s="3">
        <v>6944</v>
      </c>
      <c r="B657" s="13">
        <v>271</v>
      </c>
      <c r="C657" s="13">
        <v>5</v>
      </c>
    </row>
    <row r="658" spans="1:3" x14ac:dyDescent="0.3">
      <c r="A658" s="3">
        <v>6956</v>
      </c>
      <c r="B658" s="13">
        <v>175</v>
      </c>
      <c r="C658" s="13">
        <v>125</v>
      </c>
    </row>
    <row r="659" spans="1:3" x14ac:dyDescent="0.3">
      <c r="A659" s="3">
        <v>6960</v>
      </c>
      <c r="B659" s="13">
        <v>780</v>
      </c>
      <c r="C659" s="13">
        <v>16</v>
      </c>
    </row>
    <row r="660" spans="1:3" x14ac:dyDescent="0.3">
      <c r="A660" s="3">
        <v>6963</v>
      </c>
      <c r="B660" s="13">
        <v>841</v>
      </c>
      <c r="C660" s="13">
        <v>83</v>
      </c>
    </row>
    <row r="661" spans="1:3" x14ac:dyDescent="0.3">
      <c r="A661" s="3">
        <v>6970</v>
      </c>
      <c r="B661" s="13">
        <v>589</v>
      </c>
      <c r="C661" s="13">
        <v>103</v>
      </c>
    </row>
    <row r="662" spans="1:3" x14ac:dyDescent="0.3">
      <c r="A662" s="3">
        <v>6974</v>
      </c>
      <c r="B662" s="13">
        <v>1000</v>
      </c>
      <c r="C662" s="13">
        <v>159</v>
      </c>
    </row>
    <row r="663" spans="1:3" x14ac:dyDescent="0.3">
      <c r="A663" s="3">
        <v>6983</v>
      </c>
      <c r="B663" s="13">
        <v>484</v>
      </c>
      <c r="C663" s="13">
        <v>54</v>
      </c>
    </row>
    <row r="664" spans="1:3" x14ac:dyDescent="0.3">
      <c r="A664" s="3">
        <v>6998</v>
      </c>
      <c r="B664" s="13">
        <v>285</v>
      </c>
      <c r="C664" s="13">
        <v>66</v>
      </c>
    </row>
    <row r="665" spans="1:3" x14ac:dyDescent="0.3">
      <c r="A665" s="3">
        <v>7001</v>
      </c>
      <c r="B665" s="13">
        <v>30</v>
      </c>
      <c r="C665" s="13">
        <v>20</v>
      </c>
    </row>
    <row r="666" spans="1:3" x14ac:dyDescent="0.3">
      <c r="A666" s="3">
        <v>7015</v>
      </c>
      <c r="B666" s="13">
        <v>684</v>
      </c>
      <c r="C666" s="13">
        <v>127</v>
      </c>
    </row>
    <row r="667" spans="1:3" x14ac:dyDescent="0.3">
      <c r="A667" s="3">
        <v>7030</v>
      </c>
      <c r="B667" s="13">
        <v>666</v>
      </c>
      <c r="C667" s="13">
        <v>164</v>
      </c>
    </row>
    <row r="668" spans="1:3" x14ac:dyDescent="0.3">
      <c r="A668" s="3">
        <v>7046</v>
      </c>
      <c r="B668" s="13">
        <v>512</v>
      </c>
      <c r="C668" s="13">
        <v>176</v>
      </c>
    </row>
    <row r="669" spans="1:3" x14ac:dyDescent="0.3">
      <c r="A669" s="3">
        <v>7051</v>
      </c>
      <c r="B669" s="13">
        <v>257</v>
      </c>
      <c r="C669" s="13">
        <v>46</v>
      </c>
    </row>
    <row r="670" spans="1:3" x14ac:dyDescent="0.3">
      <c r="A670" s="3">
        <v>7072</v>
      </c>
      <c r="B670" s="13">
        <v>897</v>
      </c>
      <c r="C670" s="13">
        <v>19</v>
      </c>
    </row>
    <row r="671" spans="1:3" x14ac:dyDescent="0.3">
      <c r="A671" s="3">
        <v>7088</v>
      </c>
      <c r="B671" s="13">
        <v>276</v>
      </c>
      <c r="C671" s="13">
        <v>138</v>
      </c>
    </row>
    <row r="672" spans="1:3" x14ac:dyDescent="0.3">
      <c r="A672" s="3">
        <v>7089</v>
      </c>
      <c r="B672" s="13">
        <v>522</v>
      </c>
      <c r="C672" s="13">
        <v>10</v>
      </c>
    </row>
    <row r="673" spans="1:3" x14ac:dyDescent="0.3">
      <c r="A673" s="3">
        <v>7093</v>
      </c>
      <c r="B673" s="13">
        <v>222</v>
      </c>
      <c r="C673" s="13">
        <v>13</v>
      </c>
    </row>
    <row r="674" spans="1:3" x14ac:dyDescent="0.3">
      <c r="A674" s="3">
        <v>7135</v>
      </c>
      <c r="B674" s="13">
        <v>578</v>
      </c>
      <c r="C674" s="13">
        <v>117</v>
      </c>
    </row>
    <row r="675" spans="1:3" x14ac:dyDescent="0.3">
      <c r="A675" s="3">
        <v>7136</v>
      </c>
      <c r="B675" s="13">
        <v>590</v>
      </c>
      <c r="C675" s="13">
        <v>105</v>
      </c>
    </row>
    <row r="676" spans="1:3" x14ac:dyDescent="0.3">
      <c r="A676" s="3">
        <v>7145</v>
      </c>
      <c r="B676" s="13">
        <v>647</v>
      </c>
      <c r="C676" s="13">
        <v>165</v>
      </c>
    </row>
    <row r="677" spans="1:3" x14ac:dyDescent="0.3">
      <c r="A677" s="3">
        <v>7150</v>
      </c>
      <c r="B677" s="13">
        <v>746</v>
      </c>
      <c r="C677" s="13">
        <v>200</v>
      </c>
    </row>
    <row r="678" spans="1:3" x14ac:dyDescent="0.3">
      <c r="A678" s="3">
        <v>7152</v>
      </c>
      <c r="B678" s="13">
        <v>367</v>
      </c>
      <c r="C678" s="13">
        <v>198</v>
      </c>
    </row>
    <row r="679" spans="1:3" x14ac:dyDescent="0.3">
      <c r="A679" s="3">
        <v>7162</v>
      </c>
      <c r="B679" s="13">
        <v>44</v>
      </c>
      <c r="C679" s="13">
        <v>10</v>
      </c>
    </row>
    <row r="680" spans="1:3" x14ac:dyDescent="0.3">
      <c r="A680" s="3">
        <v>7168</v>
      </c>
      <c r="B680" s="13">
        <v>774</v>
      </c>
      <c r="C680" s="13">
        <v>55</v>
      </c>
    </row>
    <row r="681" spans="1:3" x14ac:dyDescent="0.3">
      <c r="A681" s="3">
        <v>7171</v>
      </c>
      <c r="B681" s="13">
        <v>350</v>
      </c>
      <c r="C681" s="13">
        <v>134</v>
      </c>
    </row>
    <row r="682" spans="1:3" x14ac:dyDescent="0.3">
      <c r="A682" s="3">
        <v>7172</v>
      </c>
      <c r="B682" s="13">
        <v>426</v>
      </c>
      <c r="C682" s="13">
        <v>137</v>
      </c>
    </row>
    <row r="683" spans="1:3" x14ac:dyDescent="0.3">
      <c r="A683" s="3">
        <v>7175</v>
      </c>
      <c r="B683" s="13">
        <v>51</v>
      </c>
      <c r="C683" s="13">
        <v>27</v>
      </c>
    </row>
    <row r="684" spans="1:3" x14ac:dyDescent="0.3">
      <c r="A684" s="3">
        <v>7179</v>
      </c>
      <c r="B684" s="13">
        <v>987</v>
      </c>
      <c r="C684" s="13">
        <v>91</v>
      </c>
    </row>
    <row r="685" spans="1:3" x14ac:dyDescent="0.3">
      <c r="A685" s="3">
        <v>7207</v>
      </c>
      <c r="B685" s="13">
        <v>235</v>
      </c>
      <c r="C685" s="13">
        <v>25</v>
      </c>
    </row>
    <row r="686" spans="1:3" x14ac:dyDescent="0.3">
      <c r="A686" s="3">
        <v>7221</v>
      </c>
      <c r="B686" s="13">
        <v>450</v>
      </c>
      <c r="C686" s="13">
        <v>147</v>
      </c>
    </row>
    <row r="687" spans="1:3" x14ac:dyDescent="0.3">
      <c r="A687" s="3">
        <v>7230</v>
      </c>
      <c r="B687" s="13">
        <v>90</v>
      </c>
      <c r="C687" s="13">
        <v>151</v>
      </c>
    </row>
    <row r="688" spans="1:3" x14ac:dyDescent="0.3">
      <c r="A688" s="3">
        <v>7235</v>
      </c>
      <c r="B688" s="13">
        <v>765</v>
      </c>
      <c r="C688" s="13">
        <v>159</v>
      </c>
    </row>
    <row r="689" spans="1:3" x14ac:dyDescent="0.3">
      <c r="A689" s="3">
        <v>7236</v>
      </c>
      <c r="B689" s="13">
        <v>453</v>
      </c>
      <c r="C689" s="13">
        <v>113</v>
      </c>
    </row>
    <row r="690" spans="1:3" x14ac:dyDescent="0.3">
      <c r="A690" s="3">
        <v>7239</v>
      </c>
      <c r="B690" s="13">
        <v>943</v>
      </c>
      <c r="C690" s="13">
        <v>116</v>
      </c>
    </row>
    <row r="691" spans="1:3" x14ac:dyDescent="0.3">
      <c r="A691" s="3">
        <v>7268</v>
      </c>
      <c r="B691" s="13">
        <v>988</v>
      </c>
      <c r="C691" s="13">
        <v>82</v>
      </c>
    </row>
    <row r="692" spans="1:3" x14ac:dyDescent="0.3">
      <c r="A692" s="3">
        <v>7274</v>
      </c>
      <c r="B692" s="13">
        <v>364</v>
      </c>
      <c r="C692" s="13">
        <v>181</v>
      </c>
    </row>
    <row r="693" spans="1:3" x14ac:dyDescent="0.3">
      <c r="A693" s="3">
        <v>7275</v>
      </c>
      <c r="B693" s="13">
        <v>829</v>
      </c>
      <c r="C693" s="13">
        <v>62</v>
      </c>
    </row>
    <row r="694" spans="1:3" x14ac:dyDescent="0.3">
      <c r="A694" s="3">
        <v>7305</v>
      </c>
      <c r="B694" s="13">
        <v>267</v>
      </c>
      <c r="C694" s="13">
        <v>146</v>
      </c>
    </row>
    <row r="695" spans="1:3" x14ac:dyDescent="0.3">
      <c r="A695" s="3">
        <v>7309</v>
      </c>
      <c r="B695" s="13">
        <v>830</v>
      </c>
      <c r="C695" s="13">
        <v>172</v>
      </c>
    </row>
    <row r="696" spans="1:3" x14ac:dyDescent="0.3">
      <c r="A696" s="3">
        <v>7316</v>
      </c>
      <c r="B696" s="13">
        <v>944</v>
      </c>
      <c r="C696" s="13">
        <v>94</v>
      </c>
    </row>
    <row r="697" spans="1:3" x14ac:dyDescent="0.3">
      <c r="A697" s="3">
        <v>7359</v>
      </c>
      <c r="B697" s="13">
        <v>899</v>
      </c>
      <c r="C697" s="13">
        <v>97</v>
      </c>
    </row>
    <row r="698" spans="1:3" x14ac:dyDescent="0.3">
      <c r="A698" s="3">
        <v>7366</v>
      </c>
      <c r="B698" s="13">
        <v>588</v>
      </c>
      <c r="C698" s="13">
        <v>147</v>
      </c>
    </row>
    <row r="699" spans="1:3" x14ac:dyDescent="0.3">
      <c r="A699" s="3">
        <v>7395</v>
      </c>
      <c r="B699" s="13">
        <v>664</v>
      </c>
      <c r="C699" s="13">
        <v>123</v>
      </c>
    </row>
    <row r="700" spans="1:3" x14ac:dyDescent="0.3">
      <c r="A700" s="3">
        <v>7398</v>
      </c>
      <c r="B700" s="13">
        <v>93</v>
      </c>
      <c r="C700" s="13">
        <v>46</v>
      </c>
    </row>
    <row r="701" spans="1:3" x14ac:dyDescent="0.3">
      <c r="A701" s="3">
        <v>7399</v>
      </c>
      <c r="B701" s="13">
        <v>344</v>
      </c>
      <c r="C701" s="13">
        <v>93</v>
      </c>
    </row>
    <row r="702" spans="1:3" x14ac:dyDescent="0.3">
      <c r="A702" s="3">
        <v>7400</v>
      </c>
      <c r="B702" s="13">
        <v>406</v>
      </c>
      <c r="C702" s="13">
        <v>47</v>
      </c>
    </row>
    <row r="703" spans="1:3" x14ac:dyDescent="0.3">
      <c r="A703" s="3">
        <v>7408</v>
      </c>
      <c r="B703" s="13">
        <v>202</v>
      </c>
      <c r="C703" s="13">
        <v>12</v>
      </c>
    </row>
    <row r="704" spans="1:3" x14ac:dyDescent="0.3">
      <c r="A704" s="3">
        <v>7424</v>
      </c>
      <c r="B704" s="13">
        <v>135</v>
      </c>
      <c r="C704" s="13">
        <v>138</v>
      </c>
    </row>
    <row r="705" spans="1:3" x14ac:dyDescent="0.3">
      <c r="A705" s="3">
        <v>7436</v>
      </c>
      <c r="B705" s="13">
        <v>233</v>
      </c>
      <c r="C705" s="13">
        <v>102</v>
      </c>
    </row>
    <row r="706" spans="1:3" x14ac:dyDescent="0.3">
      <c r="A706" s="3">
        <v>7439</v>
      </c>
      <c r="B706" s="13">
        <v>479</v>
      </c>
      <c r="C706" s="13">
        <v>98</v>
      </c>
    </row>
    <row r="707" spans="1:3" x14ac:dyDescent="0.3">
      <c r="A707" s="3">
        <v>7445</v>
      </c>
      <c r="B707" s="13">
        <v>583</v>
      </c>
      <c r="C707" s="13">
        <v>127</v>
      </c>
    </row>
    <row r="708" spans="1:3" x14ac:dyDescent="0.3">
      <c r="A708" s="3">
        <v>7447</v>
      </c>
      <c r="B708" s="13">
        <v>717</v>
      </c>
      <c r="C708" s="13">
        <v>84</v>
      </c>
    </row>
    <row r="709" spans="1:3" x14ac:dyDescent="0.3">
      <c r="A709" s="3">
        <v>7448</v>
      </c>
      <c r="B709" s="13">
        <v>487</v>
      </c>
      <c r="C709" s="13">
        <v>128</v>
      </c>
    </row>
    <row r="710" spans="1:3" x14ac:dyDescent="0.3">
      <c r="A710" s="3">
        <v>7451</v>
      </c>
      <c r="B710" s="13">
        <v>255</v>
      </c>
      <c r="C710" s="13">
        <v>183</v>
      </c>
    </row>
    <row r="711" spans="1:3" x14ac:dyDescent="0.3">
      <c r="A711" s="3">
        <v>7457</v>
      </c>
      <c r="B711" s="13">
        <v>536</v>
      </c>
      <c r="C711" s="13">
        <v>150</v>
      </c>
    </row>
    <row r="712" spans="1:3" x14ac:dyDescent="0.3">
      <c r="A712" s="3">
        <v>7463</v>
      </c>
      <c r="B712" s="13">
        <v>362</v>
      </c>
      <c r="C712" s="13">
        <v>38</v>
      </c>
    </row>
    <row r="713" spans="1:3" x14ac:dyDescent="0.3">
      <c r="A713" s="3">
        <v>7465</v>
      </c>
      <c r="B713" s="13">
        <v>284</v>
      </c>
      <c r="C713" s="13">
        <v>81</v>
      </c>
    </row>
    <row r="714" spans="1:3" x14ac:dyDescent="0.3">
      <c r="A714" s="3">
        <v>7476</v>
      </c>
      <c r="B714" s="13">
        <v>569</v>
      </c>
      <c r="C714" s="13">
        <v>176</v>
      </c>
    </row>
    <row r="715" spans="1:3" x14ac:dyDescent="0.3">
      <c r="A715" s="3">
        <v>7484</v>
      </c>
      <c r="B715" s="13">
        <v>623</v>
      </c>
      <c r="C715" s="13">
        <v>180</v>
      </c>
    </row>
    <row r="716" spans="1:3" x14ac:dyDescent="0.3">
      <c r="A716" s="3">
        <v>7498</v>
      </c>
      <c r="B716" s="13">
        <v>700</v>
      </c>
      <c r="C716" s="13">
        <v>64</v>
      </c>
    </row>
    <row r="717" spans="1:3" x14ac:dyDescent="0.3">
      <c r="A717" s="3">
        <v>7503</v>
      </c>
      <c r="B717" s="13">
        <v>208</v>
      </c>
      <c r="C717" s="13">
        <v>144</v>
      </c>
    </row>
    <row r="718" spans="1:3" x14ac:dyDescent="0.3">
      <c r="A718" s="3">
        <v>7507</v>
      </c>
      <c r="B718" s="13">
        <v>958</v>
      </c>
      <c r="C718" s="13">
        <v>153</v>
      </c>
    </row>
    <row r="719" spans="1:3" x14ac:dyDescent="0.3">
      <c r="A719" s="3">
        <v>7510</v>
      </c>
      <c r="B719" s="13">
        <v>923</v>
      </c>
      <c r="C719" s="13">
        <v>57</v>
      </c>
    </row>
    <row r="720" spans="1:3" x14ac:dyDescent="0.3">
      <c r="A720" s="3">
        <v>7512</v>
      </c>
      <c r="B720" s="13">
        <v>923</v>
      </c>
      <c r="C720" s="13">
        <v>182</v>
      </c>
    </row>
    <row r="721" spans="1:3" x14ac:dyDescent="0.3">
      <c r="A721" s="3">
        <v>7525</v>
      </c>
      <c r="B721" s="13">
        <v>313</v>
      </c>
      <c r="C721" s="13">
        <v>1</v>
      </c>
    </row>
    <row r="722" spans="1:3" x14ac:dyDescent="0.3">
      <c r="A722" s="3">
        <v>7538</v>
      </c>
      <c r="B722" s="13">
        <v>30</v>
      </c>
      <c r="C722" s="13">
        <v>177</v>
      </c>
    </row>
    <row r="723" spans="1:3" x14ac:dyDescent="0.3">
      <c r="A723" s="3">
        <v>7539</v>
      </c>
      <c r="B723" s="13">
        <v>959</v>
      </c>
      <c r="C723" s="13">
        <v>71</v>
      </c>
    </row>
    <row r="724" spans="1:3" x14ac:dyDescent="0.3">
      <c r="A724" s="3">
        <v>7544</v>
      </c>
      <c r="B724" s="13">
        <v>341</v>
      </c>
      <c r="C724" s="13">
        <v>193</v>
      </c>
    </row>
    <row r="725" spans="1:3" x14ac:dyDescent="0.3">
      <c r="A725" s="3">
        <v>7546</v>
      </c>
      <c r="B725" s="13">
        <v>484</v>
      </c>
      <c r="C725" s="13">
        <v>131</v>
      </c>
    </row>
    <row r="726" spans="1:3" x14ac:dyDescent="0.3">
      <c r="A726" s="3">
        <v>7549</v>
      </c>
      <c r="B726" s="13">
        <v>112</v>
      </c>
      <c r="C726" s="13">
        <v>181</v>
      </c>
    </row>
    <row r="727" spans="1:3" x14ac:dyDescent="0.3">
      <c r="A727" s="3">
        <v>7551</v>
      </c>
      <c r="B727" s="13">
        <v>161</v>
      </c>
      <c r="C727" s="13">
        <v>110</v>
      </c>
    </row>
    <row r="728" spans="1:3" x14ac:dyDescent="0.3">
      <c r="A728" s="3">
        <v>7552</v>
      </c>
      <c r="B728" s="13">
        <v>651</v>
      </c>
      <c r="C728" s="13">
        <v>60</v>
      </c>
    </row>
    <row r="729" spans="1:3" x14ac:dyDescent="0.3">
      <c r="A729" s="3">
        <v>7556</v>
      </c>
      <c r="B729" s="13">
        <v>461</v>
      </c>
      <c r="C729" s="13">
        <v>178</v>
      </c>
    </row>
    <row r="730" spans="1:3" x14ac:dyDescent="0.3">
      <c r="A730" s="3">
        <v>7558</v>
      </c>
      <c r="B730" s="13">
        <v>225</v>
      </c>
      <c r="C730" s="13">
        <v>94</v>
      </c>
    </row>
    <row r="731" spans="1:3" x14ac:dyDescent="0.3">
      <c r="A731" s="3">
        <v>7560</v>
      </c>
      <c r="B731" s="13">
        <v>80</v>
      </c>
      <c r="C731" s="13">
        <v>100</v>
      </c>
    </row>
    <row r="732" spans="1:3" x14ac:dyDescent="0.3">
      <c r="A732" s="3">
        <v>7577</v>
      </c>
      <c r="B732" s="13">
        <v>781</v>
      </c>
      <c r="C732" s="13">
        <v>23</v>
      </c>
    </row>
    <row r="733" spans="1:3" x14ac:dyDescent="0.3">
      <c r="A733" s="3">
        <v>7578</v>
      </c>
      <c r="B733" s="13">
        <v>784</v>
      </c>
      <c r="C733" s="13">
        <v>29</v>
      </c>
    </row>
    <row r="734" spans="1:3" x14ac:dyDescent="0.3">
      <c r="A734" s="3">
        <v>7580</v>
      </c>
      <c r="B734" s="13">
        <v>535</v>
      </c>
      <c r="C734" s="13">
        <v>43</v>
      </c>
    </row>
    <row r="735" spans="1:3" x14ac:dyDescent="0.3">
      <c r="A735" s="3">
        <v>7589</v>
      </c>
      <c r="B735" s="13">
        <v>514</v>
      </c>
      <c r="C735" s="13">
        <v>102</v>
      </c>
    </row>
    <row r="736" spans="1:3" x14ac:dyDescent="0.3">
      <c r="A736" s="3">
        <v>7616</v>
      </c>
      <c r="B736" s="13">
        <v>597</v>
      </c>
      <c r="C736" s="13">
        <v>118</v>
      </c>
    </row>
    <row r="737" spans="1:3" x14ac:dyDescent="0.3">
      <c r="A737" s="3">
        <v>7621</v>
      </c>
      <c r="B737" s="13">
        <v>593</v>
      </c>
      <c r="C737" s="13">
        <v>46</v>
      </c>
    </row>
    <row r="738" spans="1:3" x14ac:dyDescent="0.3">
      <c r="A738" s="3">
        <v>7643</v>
      </c>
      <c r="B738" s="13">
        <v>229</v>
      </c>
      <c r="C738" s="13">
        <v>120</v>
      </c>
    </row>
    <row r="739" spans="1:3" x14ac:dyDescent="0.3">
      <c r="A739" s="3">
        <v>7644</v>
      </c>
      <c r="B739" s="13">
        <v>240</v>
      </c>
      <c r="C739" s="13">
        <v>83</v>
      </c>
    </row>
    <row r="740" spans="1:3" x14ac:dyDescent="0.3">
      <c r="A740" s="3">
        <v>7654</v>
      </c>
      <c r="B740" s="13">
        <v>406</v>
      </c>
      <c r="C740" s="13">
        <v>150</v>
      </c>
    </row>
    <row r="741" spans="1:3" x14ac:dyDescent="0.3">
      <c r="A741" s="3">
        <v>7661</v>
      </c>
      <c r="B741" s="13">
        <v>370</v>
      </c>
      <c r="C741" s="13">
        <v>130</v>
      </c>
    </row>
    <row r="742" spans="1:3" x14ac:dyDescent="0.3">
      <c r="A742" s="3">
        <v>7663</v>
      </c>
      <c r="B742" s="13">
        <v>263</v>
      </c>
      <c r="C742" s="13">
        <v>55</v>
      </c>
    </row>
    <row r="743" spans="1:3" x14ac:dyDescent="0.3">
      <c r="A743" s="3">
        <v>7667</v>
      </c>
      <c r="B743" s="13">
        <v>326</v>
      </c>
      <c r="C743" s="13">
        <v>59</v>
      </c>
    </row>
    <row r="744" spans="1:3" x14ac:dyDescent="0.3">
      <c r="A744" s="3">
        <v>7673</v>
      </c>
      <c r="B744" s="13">
        <v>70</v>
      </c>
      <c r="C744" s="13">
        <v>41</v>
      </c>
    </row>
    <row r="745" spans="1:3" x14ac:dyDescent="0.3">
      <c r="A745" s="3">
        <v>7696</v>
      </c>
      <c r="B745" s="13">
        <v>709</v>
      </c>
      <c r="C745" s="13">
        <v>151</v>
      </c>
    </row>
    <row r="746" spans="1:3" x14ac:dyDescent="0.3">
      <c r="A746" s="3">
        <v>7709</v>
      </c>
      <c r="B746" s="13">
        <v>785</v>
      </c>
      <c r="C746" s="13">
        <v>1</v>
      </c>
    </row>
    <row r="747" spans="1:3" x14ac:dyDescent="0.3">
      <c r="A747" s="3">
        <v>7728</v>
      </c>
      <c r="B747" s="13">
        <v>515</v>
      </c>
      <c r="C747" s="13">
        <v>174</v>
      </c>
    </row>
    <row r="748" spans="1:3" x14ac:dyDescent="0.3">
      <c r="A748" s="3">
        <v>7729</v>
      </c>
      <c r="B748" s="13">
        <v>27</v>
      </c>
      <c r="C748" s="13">
        <v>175</v>
      </c>
    </row>
    <row r="749" spans="1:3" x14ac:dyDescent="0.3">
      <c r="A749" s="3">
        <v>7739</v>
      </c>
      <c r="B749" s="13">
        <v>188</v>
      </c>
      <c r="C749" s="13">
        <v>140</v>
      </c>
    </row>
    <row r="750" spans="1:3" x14ac:dyDescent="0.3">
      <c r="A750" s="3">
        <v>7742</v>
      </c>
      <c r="B750" s="13">
        <v>312</v>
      </c>
      <c r="C750" s="13">
        <v>114</v>
      </c>
    </row>
    <row r="751" spans="1:3" x14ac:dyDescent="0.3">
      <c r="A751" s="3">
        <v>7751</v>
      </c>
      <c r="B751" s="13">
        <v>754</v>
      </c>
      <c r="C751" s="13">
        <v>98</v>
      </c>
    </row>
    <row r="752" spans="1:3" x14ac:dyDescent="0.3">
      <c r="A752" s="3">
        <v>7753</v>
      </c>
      <c r="B752" s="13">
        <v>829</v>
      </c>
      <c r="C752" s="13">
        <v>117</v>
      </c>
    </row>
    <row r="753" spans="1:3" x14ac:dyDescent="0.3">
      <c r="A753" s="3">
        <v>7789</v>
      </c>
      <c r="B753" s="13">
        <v>391</v>
      </c>
      <c r="C753" s="13">
        <v>17</v>
      </c>
    </row>
    <row r="754" spans="1:3" x14ac:dyDescent="0.3">
      <c r="A754" s="3">
        <v>7810</v>
      </c>
      <c r="B754" s="13">
        <v>104</v>
      </c>
      <c r="C754" s="13">
        <v>72</v>
      </c>
    </row>
    <row r="755" spans="1:3" x14ac:dyDescent="0.3">
      <c r="A755" s="3">
        <v>7813</v>
      </c>
      <c r="B755" s="13">
        <v>782</v>
      </c>
      <c r="C755" s="13">
        <v>7</v>
      </c>
    </row>
    <row r="756" spans="1:3" x14ac:dyDescent="0.3">
      <c r="A756" s="3">
        <v>7828</v>
      </c>
      <c r="B756" s="13">
        <v>969</v>
      </c>
      <c r="C756" s="13">
        <v>12</v>
      </c>
    </row>
    <row r="757" spans="1:3" x14ac:dyDescent="0.3">
      <c r="A757" s="3">
        <v>7829</v>
      </c>
      <c r="B757" s="13">
        <v>770</v>
      </c>
      <c r="C757" s="13">
        <v>129</v>
      </c>
    </row>
    <row r="758" spans="1:3" x14ac:dyDescent="0.3">
      <c r="A758" s="3">
        <v>7840</v>
      </c>
      <c r="B758" s="13">
        <v>808</v>
      </c>
      <c r="C758" s="13">
        <v>48</v>
      </c>
    </row>
    <row r="759" spans="1:3" x14ac:dyDescent="0.3">
      <c r="A759" s="3">
        <v>7869</v>
      </c>
      <c r="B759" s="13">
        <v>709</v>
      </c>
      <c r="C759" s="13">
        <v>181</v>
      </c>
    </row>
    <row r="760" spans="1:3" x14ac:dyDescent="0.3">
      <c r="A760" s="3">
        <v>7892</v>
      </c>
      <c r="B760" s="13">
        <v>428</v>
      </c>
      <c r="C760" s="13">
        <v>168</v>
      </c>
    </row>
    <row r="761" spans="1:3" x14ac:dyDescent="0.3">
      <c r="A761" s="3">
        <v>7896</v>
      </c>
      <c r="B761" s="13">
        <v>539</v>
      </c>
      <c r="C761" s="13">
        <v>152</v>
      </c>
    </row>
    <row r="762" spans="1:3" x14ac:dyDescent="0.3">
      <c r="A762" s="3">
        <v>7922</v>
      </c>
      <c r="B762" s="13">
        <v>830</v>
      </c>
      <c r="C762" s="13">
        <v>74</v>
      </c>
    </row>
    <row r="763" spans="1:3" x14ac:dyDescent="0.3">
      <c r="A763" s="3">
        <v>7927</v>
      </c>
      <c r="B763" s="13">
        <v>970</v>
      </c>
      <c r="C763" s="13">
        <v>59</v>
      </c>
    </row>
    <row r="764" spans="1:3" x14ac:dyDescent="0.3">
      <c r="A764" s="3">
        <v>7939</v>
      </c>
      <c r="B764" s="13">
        <v>410</v>
      </c>
      <c r="C764" s="13">
        <v>125</v>
      </c>
    </row>
    <row r="765" spans="1:3" x14ac:dyDescent="0.3">
      <c r="A765" s="3">
        <v>7943</v>
      </c>
      <c r="B765" s="13">
        <v>657</v>
      </c>
      <c r="C765" s="13">
        <v>137</v>
      </c>
    </row>
    <row r="766" spans="1:3" x14ac:dyDescent="0.3">
      <c r="A766" s="3">
        <v>7945</v>
      </c>
      <c r="B766" s="13">
        <v>631</v>
      </c>
      <c r="C766" s="13">
        <v>85</v>
      </c>
    </row>
    <row r="767" spans="1:3" x14ac:dyDescent="0.3">
      <c r="A767" s="3">
        <v>7947</v>
      </c>
      <c r="B767" s="13">
        <v>385</v>
      </c>
      <c r="C767" s="13">
        <v>106</v>
      </c>
    </row>
    <row r="768" spans="1:3" x14ac:dyDescent="0.3">
      <c r="A768" s="3">
        <v>7948</v>
      </c>
      <c r="B768" s="13">
        <v>603</v>
      </c>
      <c r="C768" s="13">
        <v>161</v>
      </c>
    </row>
    <row r="769" spans="1:3" x14ac:dyDescent="0.3">
      <c r="A769" s="3">
        <v>7949</v>
      </c>
      <c r="B769" s="13">
        <v>906</v>
      </c>
      <c r="C769" s="13">
        <v>141</v>
      </c>
    </row>
    <row r="770" spans="1:3" x14ac:dyDescent="0.3">
      <c r="A770" s="3">
        <v>7960</v>
      </c>
      <c r="B770" s="13">
        <v>507</v>
      </c>
      <c r="C770" s="13">
        <v>130</v>
      </c>
    </row>
    <row r="771" spans="1:3" x14ac:dyDescent="0.3">
      <c r="A771" s="3">
        <v>7970</v>
      </c>
      <c r="B771" s="13">
        <v>115</v>
      </c>
      <c r="C771" s="13">
        <v>168</v>
      </c>
    </row>
    <row r="772" spans="1:3" x14ac:dyDescent="0.3">
      <c r="A772" s="3">
        <v>7973</v>
      </c>
      <c r="B772" s="13">
        <v>748</v>
      </c>
      <c r="C772" s="13">
        <v>147</v>
      </c>
    </row>
    <row r="773" spans="1:3" x14ac:dyDescent="0.3">
      <c r="A773" s="3">
        <v>7975</v>
      </c>
      <c r="B773" s="13">
        <v>328</v>
      </c>
      <c r="C773" s="13">
        <v>170</v>
      </c>
    </row>
    <row r="774" spans="1:3" x14ac:dyDescent="0.3">
      <c r="A774" s="3">
        <v>7979</v>
      </c>
      <c r="B774" s="13">
        <v>203</v>
      </c>
      <c r="C774" s="13">
        <v>50</v>
      </c>
    </row>
    <row r="775" spans="1:3" x14ac:dyDescent="0.3">
      <c r="A775" s="3">
        <v>7986</v>
      </c>
      <c r="B775" s="13">
        <v>102</v>
      </c>
      <c r="C775" s="13">
        <v>66</v>
      </c>
    </row>
    <row r="776" spans="1:3" x14ac:dyDescent="0.3">
      <c r="A776" s="3">
        <v>8005</v>
      </c>
      <c r="B776" s="13">
        <v>253</v>
      </c>
      <c r="C776" s="13">
        <v>157</v>
      </c>
    </row>
    <row r="777" spans="1:3" x14ac:dyDescent="0.3">
      <c r="A777" s="3">
        <v>8015</v>
      </c>
      <c r="B777" s="13">
        <v>214</v>
      </c>
      <c r="C777" s="13">
        <v>191</v>
      </c>
    </row>
    <row r="778" spans="1:3" x14ac:dyDescent="0.3">
      <c r="A778" s="3">
        <v>8019</v>
      </c>
      <c r="B778" s="13">
        <v>304</v>
      </c>
      <c r="C778" s="13">
        <v>25</v>
      </c>
    </row>
    <row r="779" spans="1:3" x14ac:dyDescent="0.3">
      <c r="A779" s="3">
        <v>8033</v>
      </c>
      <c r="B779" s="13">
        <v>585</v>
      </c>
      <c r="C779" s="13">
        <v>97</v>
      </c>
    </row>
    <row r="780" spans="1:3" x14ac:dyDescent="0.3">
      <c r="A780" s="3">
        <v>8045</v>
      </c>
      <c r="B780" s="13">
        <v>354</v>
      </c>
      <c r="C780" s="13">
        <v>129</v>
      </c>
    </row>
    <row r="781" spans="1:3" x14ac:dyDescent="0.3">
      <c r="A781" s="3">
        <v>8058</v>
      </c>
      <c r="B781" s="13">
        <v>832</v>
      </c>
      <c r="C781" s="13">
        <v>134</v>
      </c>
    </row>
    <row r="782" spans="1:3" x14ac:dyDescent="0.3">
      <c r="A782" s="3">
        <v>8063</v>
      </c>
      <c r="B782" s="13">
        <v>53</v>
      </c>
      <c r="C782" s="13">
        <v>153</v>
      </c>
    </row>
    <row r="783" spans="1:3" x14ac:dyDescent="0.3">
      <c r="A783" s="3">
        <v>8068</v>
      </c>
      <c r="B783" s="13">
        <v>780</v>
      </c>
      <c r="C783" s="13">
        <v>138</v>
      </c>
    </row>
    <row r="784" spans="1:3" x14ac:dyDescent="0.3">
      <c r="A784" s="3">
        <v>8077</v>
      </c>
      <c r="B784" s="13">
        <v>450</v>
      </c>
      <c r="C784" s="13">
        <v>92</v>
      </c>
    </row>
    <row r="785" spans="1:3" x14ac:dyDescent="0.3">
      <c r="A785" s="3">
        <v>8079</v>
      </c>
      <c r="B785" s="13">
        <v>12</v>
      </c>
      <c r="C785" s="13">
        <v>133</v>
      </c>
    </row>
    <row r="786" spans="1:3" x14ac:dyDescent="0.3">
      <c r="A786" s="3">
        <v>8089</v>
      </c>
      <c r="B786" s="13">
        <v>421</v>
      </c>
      <c r="C786" s="13">
        <v>138</v>
      </c>
    </row>
    <row r="787" spans="1:3" x14ac:dyDescent="0.3">
      <c r="A787" s="3">
        <v>8095</v>
      </c>
      <c r="B787" s="13">
        <v>22</v>
      </c>
      <c r="C787" s="13">
        <v>14</v>
      </c>
    </row>
    <row r="788" spans="1:3" x14ac:dyDescent="0.3">
      <c r="A788" s="3">
        <v>8105</v>
      </c>
      <c r="B788" s="13">
        <v>228</v>
      </c>
      <c r="C788" s="13">
        <v>42</v>
      </c>
    </row>
    <row r="789" spans="1:3" x14ac:dyDescent="0.3">
      <c r="A789" s="3">
        <v>8108</v>
      </c>
      <c r="B789" s="13">
        <v>758</v>
      </c>
      <c r="C789" s="13">
        <v>32</v>
      </c>
    </row>
    <row r="790" spans="1:3" x14ac:dyDescent="0.3">
      <c r="A790" s="3">
        <v>8122</v>
      </c>
      <c r="B790" s="13">
        <v>708</v>
      </c>
      <c r="C790" s="13">
        <v>4</v>
      </c>
    </row>
    <row r="791" spans="1:3" x14ac:dyDescent="0.3">
      <c r="A791" s="3">
        <v>8143</v>
      </c>
      <c r="B791" s="13">
        <v>105</v>
      </c>
      <c r="C791" s="13">
        <v>118</v>
      </c>
    </row>
    <row r="792" spans="1:3" x14ac:dyDescent="0.3">
      <c r="A792" s="3">
        <v>8145</v>
      </c>
      <c r="B792" s="13">
        <v>273</v>
      </c>
      <c r="C792" s="13">
        <v>79</v>
      </c>
    </row>
    <row r="793" spans="1:3" x14ac:dyDescent="0.3">
      <c r="A793" s="3">
        <v>8151</v>
      </c>
      <c r="B793" s="13">
        <v>730</v>
      </c>
      <c r="C793" s="13">
        <v>98</v>
      </c>
    </row>
    <row r="794" spans="1:3" x14ac:dyDescent="0.3">
      <c r="A794" s="3">
        <v>8172</v>
      </c>
      <c r="B794" s="13">
        <v>997</v>
      </c>
      <c r="C794" s="13">
        <v>107</v>
      </c>
    </row>
    <row r="795" spans="1:3" x14ac:dyDescent="0.3">
      <c r="A795" s="3">
        <v>8190</v>
      </c>
      <c r="B795" s="13">
        <v>409</v>
      </c>
      <c r="C795" s="13">
        <v>38</v>
      </c>
    </row>
    <row r="796" spans="1:3" x14ac:dyDescent="0.3">
      <c r="A796" s="3">
        <v>8195</v>
      </c>
      <c r="B796" s="13">
        <v>381</v>
      </c>
      <c r="C796" s="13">
        <v>78</v>
      </c>
    </row>
    <row r="797" spans="1:3" x14ac:dyDescent="0.3">
      <c r="A797" s="3">
        <v>8210</v>
      </c>
      <c r="B797" s="13">
        <v>532</v>
      </c>
      <c r="C797" s="13">
        <v>110</v>
      </c>
    </row>
    <row r="798" spans="1:3" x14ac:dyDescent="0.3">
      <c r="A798" s="3">
        <v>8225</v>
      </c>
      <c r="B798" s="13">
        <v>386</v>
      </c>
      <c r="C798" s="13">
        <v>177</v>
      </c>
    </row>
    <row r="799" spans="1:3" x14ac:dyDescent="0.3">
      <c r="A799" s="3">
        <v>8226</v>
      </c>
      <c r="B799" s="13">
        <v>84</v>
      </c>
      <c r="C799" s="13">
        <v>52</v>
      </c>
    </row>
    <row r="800" spans="1:3" x14ac:dyDescent="0.3">
      <c r="A800" s="3">
        <v>8237</v>
      </c>
      <c r="B800" s="13">
        <v>680</v>
      </c>
      <c r="C800" s="13">
        <v>50</v>
      </c>
    </row>
    <row r="801" spans="1:3" x14ac:dyDescent="0.3">
      <c r="A801" s="3">
        <v>8238</v>
      </c>
      <c r="B801" s="13">
        <v>26</v>
      </c>
      <c r="C801" s="13">
        <v>2</v>
      </c>
    </row>
    <row r="802" spans="1:3" x14ac:dyDescent="0.3">
      <c r="A802" s="3">
        <v>8242</v>
      </c>
      <c r="B802" s="13">
        <v>706</v>
      </c>
      <c r="C802" s="13">
        <v>153</v>
      </c>
    </row>
    <row r="803" spans="1:3" x14ac:dyDescent="0.3">
      <c r="A803" s="3">
        <v>8250</v>
      </c>
      <c r="B803" s="13">
        <v>406</v>
      </c>
      <c r="C803" s="13">
        <v>71</v>
      </c>
    </row>
    <row r="804" spans="1:3" x14ac:dyDescent="0.3">
      <c r="A804" s="3">
        <v>8261</v>
      </c>
      <c r="B804" s="13">
        <v>819</v>
      </c>
      <c r="C804" s="13">
        <v>18</v>
      </c>
    </row>
    <row r="805" spans="1:3" x14ac:dyDescent="0.3">
      <c r="A805" s="3">
        <v>8264</v>
      </c>
      <c r="B805" s="13">
        <v>683</v>
      </c>
      <c r="C805" s="13">
        <v>85</v>
      </c>
    </row>
    <row r="806" spans="1:3" x14ac:dyDescent="0.3">
      <c r="A806" s="3">
        <v>8269</v>
      </c>
      <c r="B806" s="13">
        <v>69</v>
      </c>
      <c r="C806" s="13">
        <v>75</v>
      </c>
    </row>
    <row r="807" spans="1:3" x14ac:dyDescent="0.3">
      <c r="A807" s="3">
        <v>8300</v>
      </c>
      <c r="B807" s="13">
        <v>623</v>
      </c>
      <c r="C807" s="13">
        <v>53</v>
      </c>
    </row>
    <row r="808" spans="1:3" x14ac:dyDescent="0.3">
      <c r="A808" s="3">
        <v>8305</v>
      </c>
      <c r="B808" s="13">
        <v>914</v>
      </c>
      <c r="C808" s="13">
        <v>22</v>
      </c>
    </row>
    <row r="809" spans="1:3" x14ac:dyDescent="0.3">
      <c r="A809" s="3">
        <v>8307</v>
      </c>
      <c r="B809" s="13">
        <v>583</v>
      </c>
      <c r="C809" s="13">
        <v>131</v>
      </c>
    </row>
    <row r="810" spans="1:3" x14ac:dyDescent="0.3">
      <c r="A810" s="3">
        <v>8310</v>
      </c>
      <c r="B810" s="13">
        <v>727</v>
      </c>
      <c r="C810" s="13">
        <v>26</v>
      </c>
    </row>
    <row r="811" spans="1:3" x14ac:dyDescent="0.3">
      <c r="A811" s="3">
        <v>8320</v>
      </c>
      <c r="B811" s="13">
        <v>626</v>
      </c>
      <c r="C811" s="13">
        <v>69</v>
      </c>
    </row>
    <row r="812" spans="1:3" x14ac:dyDescent="0.3">
      <c r="A812" s="3">
        <v>8321</v>
      </c>
      <c r="B812" s="13">
        <v>431</v>
      </c>
      <c r="C812" s="13">
        <v>41</v>
      </c>
    </row>
    <row r="813" spans="1:3" x14ac:dyDescent="0.3">
      <c r="A813" s="3">
        <v>8343</v>
      </c>
      <c r="B813" s="13">
        <v>284</v>
      </c>
      <c r="C813" s="13">
        <v>84</v>
      </c>
    </row>
    <row r="814" spans="1:3" x14ac:dyDescent="0.3">
      <c r="A814" s="3">
        <v>8353</v>
      </c>
      <c r="B814" s="13">
        <v>387</v>
      </c>
      <c r="C814" s="13">
        <v>81</v>
      </c>
    </row>
    <row r="815" spans="1:3" x14ac:dyDescent="0.3">
      <c r="A815" s="3">
        <v>8356</v>
      </c>
      <c r="B815" s="13">
        <v>844</v>
      </c>
      <c r="C815" s="13">
        <v>98</v>
      </c>
    </row>
    <row r="816" spans="1:3" x14ac:dyDescent="0.3">
      <c r="A816" s="3">
        <v>8396</v>
      </c>
      <c r="B816" s="13">
        <v>543</v>
      </c>
      <c r="C816" s="13">
        <v>111</v>
      </c>
    </row>
    <row r="817" spans="1:3" x14ac:dyDescent="0.3">
      <c r="A817" s="3">
        <v>8399</v>
      </c>
      <c r="B817" s="13">
        <v>393</v>
      </c>
      <c r="C817" s="13">
        <v>130</v>
      </c>
    </row>
    <row r="818" spans="1:3" x14ac:dyDescent="0.3">
      <c r="A818" s="3">
        <v>8406</v>
      </c>
      <c r="B818" s="13">
        <v>491</v>
      </c>
      <c r="C818" s="13">
        <v>197</v>
      </c>
    </row>
    <row r="819" spans="1:3" x14ac:dyDescent="0.3">
      <c r="A819" s="3">
        <v>8408</v>
      </c>
      <c r="B819" s="13">
        <v>543</v>
      </c>
      <c r="C819" s="13">
        <v>16</v>
      </c>
    </row>
    <row r="820" spans="1:3" x14ac:dyDescent="0.3">
      <c r="A820" s="3">
        <v>8414</v>
      </c>
      <c r="B820" s="13">
        <v>803</v>
      </c>
      <c r="C820" s="13">
        <v>51</v>
      </c>
    </row>
    <row r="821" spans="1:3" x14ac:dyDescent="0.3">
      <c r="A821" s="3">
        <v>8416</v>
      </c>
      <c r="B821" s="13">
        <v>302</v>
      </c>
      <c r="C821" s="13">
        <v>6</v>
      </c>
    </row>
    <row r="822" spans="1:3" x14ac:dyDescent="0.3">
      <c r="A822" s="3">
        <v>8425</v>
      </c>
      <c r="B822" s="13">
        <v>168</v>
      </c>
      <c r="C822" s="13">
        <v>18</v>
      </c>
    </row>
    <row r="823" spans="1:3" x14ac:dyDescent="0.3">
      <c r="A823" s="3">
        <v>8439</v>
      </c>
      <c r="B823" s="13">
        <v>813</v>
      </c>
      <c r="C823" s="13">
        <v>2</v>
      </c>
    </row>
    <row r="824" spans="1:3" x14ac:dyDescent="0.3">
      <c r="A824" s="3">
        <v>8447</v>
      </c>
      <c r="B824" s="13">
        <v>352</v>
      </c>
      <c r="C824" s="13">
        <v>78</v>
      </c>
    </row>
    <row r="825" spans="1:3" x14ac:dyDescent="0.3">
      <c r="A825" s="3">
        <v>8451</v>
      </c>
      <c r="B825" s="13">
        <v>585</v>
      </c>
      <c r="C825" s="13">
        <v>82</v>
      </c>
    </row>
    <row r="826" spans="1:3" x14ac:dyDescent="0.3">
      <c r="A826" s="3">
        <v>8453</v>
      </c>
      <c r="B826" s="13">
        <v>112</v>
      </c>
      <c r="C826" s="13">
        <v>181</v>
      </c>
    </row>
    <row r="827" spans="1:3" x14ac:dyDescent="0.3">
      <c r="A827" s="3">
        <v>8473</v>
      </c>
      <c r="B827" s="13">
        <v>718</v>
      </c>
      <c r="C827" s="13">
        <v>100</v>
      </c>
    </row>
    <row r="828" spans="1:3" x14ac:dyDescent="0.3">
      <c r="A828" s="3">
        <v>8477</v>
      </c>
      <c r="B828" s="13">
        <v>33</v>
      </c>
      <c r="C828" s="13">
        <v>7</v>
      </c>
    </row>
    <row r="829" spans="1:3" x14ac:dyDescent="0.3">
      <c r="A829" s="3">
        <v>8481</v>
      </c>
      <c r="B829" s="13">
        <v>159</v>
      </c>
      <c r="C829" s="13">
        <v>136</v>
      </c>
    </row>
    <row r="830" spans="1:3" x14ac:dyDescent="0.3">
      <c r="A830" s="3">
        <v>8495</v>
      </c>
      <c r="B830" s="13">
        <v>559</v>
      </c>
      <c r="C830" s="13">
        <v>136</v>
      </c>
    </row>
    <row r="831" spans="1:3" x14ac:dyDescent="0.3">
      <c r="A831" s="3">
        <v>8501</v>
      </c>
      <c r="B831" s="13">
        <v>464</v>
      </c>
      <c r="C831" s="13">
        <v>171</v>
      </c>
    </row>
    <row r="832" spans="1:3" x14ac:dyDescent="0.3">
      <c r="A832" s="3">
        <v>8528</v>
      </c>
      <c r="B832" s="13">
        <v>423</v>
      </c>
      <c r="C832" s="13">
        <v>110</v>
      </c>
    </row>
    <row r="833" spans="1:3" x14ac:dyDescent="0.3">
      <c r="A833" s="3">
        <v>8530</v>
      </c>
      <c r="B833" s="13">
        <v>962</v>
      </c>
      <c r="C833" s="13">
        <v>183</v>
      </c>
    </row>
    <row r="834" spans="1:3" x14ac:dyDescent="0.3">
      <c r="A834" s="3">
        <v>8552</v>
      </c>
      <c r="B834" s="13">
        <v>537</v>
      </c>
      <c r="C834" s="13">
        <v>101</v>
      </c>
    </row>
    <row r="835" spans="1:3" x14ac:dyDescent="0.3">
      <c r="A835" s="3">
        <v>8554</v>
      </c>
      <c r="B835" s="13">
        <v>442</v>
      </c>
      <c r="C835" s="13">
        <v>87</v>
      </c>
    </row>
    <row r="836" spans="1:3" x14ac:dyDescent="0.3">
      <c r="A836" s="3">
        <v>8564</v>
      </c>
      <c r="B836" s="13">
        <v>871</v>
      </c>
      <c r="C836" s="13">
        <v>187</v>
      </c>
    </row>
    <row r="837" spans="1:3" x14ac:dyDescent="0.3">
      <c r="A837" s="3">
        <v>8567</v>
      </c>
      <c r="B837" s="13">
        <v>738</v>
      </c>
      <c r="C837" s="13">
        <v>96</v>
      </c>
    </row>
    <row r="838" spans="1:3" x14ac:dyDescent="0.3">
      <c r="A838" s="3">
        <v>8571</v>
      </c>
      <c r="B838" s="13">
        <v>838</v>
      </c>
      <c r="C838" s="13">
        <v>159</v>
      </c>
    </row>
    <row r="839" spans="1:3" x14ac:dyDescent="0.3">
      <c r="A839" s="3">
        <v>8580</v>
      </c>
      <c r="B839" s="13">
        <v>936</v>
      </c>
      <c r="C839" s="13">
        <v>188</v>
      </c>
    </row>
    <row r="840" spans="1:3" x14ac:dyDescent="0.3">
      <c r="A840" s="3">
        <v>8581</v>
      </c>
      <c r="B840" s="13">
        <v>889</v>
      </c>
      <c r="C840" s="13">
        <v>145</v>
      </c>
    </row>
    <row r="841" spans="1:3" x14ac:dyDescent="0.3">
      <c r="A841" s="3">
        <v>8583</v>
      </c>
      <c r="B841" s="13">
        <v>154</v>
      </c>
      <c r="C841" s="13">
        <v>148</v>
      </c>
    </row>
    <row r="842" spans="1:3" x14ac:dyDescent="0.3">
      <c r="A842" s="3">
        <v>8589</v>
      </c>
      <c r="B842" s="13">
        <v>108</v>
      </c>
      <c r="C842" s="13">
        <v>105</v>
      </c>
    </row>
    <row r="843" spans="1:3" x14ac:dyDescent="0.3">
      <c r="A843" s="3">
        <v>8593</v>
      </c>
      <c r="B843" s="13">
        <v>238</v>
      </c>
      <c r="C843" s="13">
        <v>39</v>
      </c>
    </row>
    <row r="844" spans="1:3" x14ac:dyDescent="0.3">
      <c r="A844" s="3">
        <v>8605</v>
      </c>
      <c r="B844" s="13">
        <v>40</v>
      </c>
      <c r="C844" s="13">
        <v>106</v>
      </c>
    </row>
    <row r="845" spans="1:3" x14ac:dyDescent="0.3">
      <c r="A845" s="3">
        <v>8612</v>
      </c>
      <c r="B845" s="13">
        <v>600</v>
      </c>
      <c r="C845" s="13">
        <v>109</v>
      </c>
    </row>
    <row r="846" spans="1:3" x14ac:dyDescent="0.3">
      <c r="A846" s="3">
        <v>8616</v>
      </c>
      <c r="B846" s="13">
        <v>543</v>
      </c>
      <c r="C846" s="13">
        <v>126</v>
      </c>
    </row>
    <row r="847" spans="1:3" x14ac:dyDescent="0.3">
      <c r="A847" s="3">
        <v>8617</v>
      </c>
      <c r="B847" s="13">
        <v>260</v>
      </c>
      <c r="C847" s="13">
        <v>53</v>
      </c>
    </row>
    <row r="848" spans="1:3" x14ac:dyDescent="0.3">
      <c r="A848" s="3">
        <v>8627</v>
      </c>
      <c r="B848" s="13">
        <v>287</v>
      </c>
      <c r="C848" s="13">
        <v>39</v>
      </c>
    </row>
    <row r="849" spans="1:3" x14ac:dyDescent="0.3">
      <c r="A849" s="3">
        <v>8628</v>
      </c>
      <c r="B849" s="13">
        <v>133</v>
      </c>
      <c r="C849" s="13">
        <v>143</v>
      </c>
    </row>
    <row r="850" spans="1:3" x14ac:dyDescent="0.3">
      <c r="A850" s="3">
        <v>8634</v>
      </c>
      <c r="B850" s="13">
        <v>676</v>
      </c>
      <c r="C850" s="13">
        <v>81</v>
      </c>
    </row>
    <row r="851" spans="1:3" x14ac:dyDescent="0.3">
      <c r="A851" s="3">
        <v>8645</v>
      </c>
      <c r="B851" s="13">
        <v>999</v>
      </c>
      <c r="C851" s="13">
        <v>22</v>
      </c>
    </row>
    <row r="852" spans="1:3" x14ac:dyDescent="0.3">
      <c r="A852" s="3">
        <v>8646</v>
      </c>
      <c r="B852" s="13">
        <v>580</v>
      </c>
      <c r="C852" s="13">
        <v>149</v>
      </c>
    </row>
    <row r="853" spans="1:3" x14ac:dyDescent="0.3">
      <c r="A853" s="3">
        <v>8651</v>
      </c>
      <c r="B853" s="13">
        <v>334</v>
      </c>
      <c r="C853" s="13">
        <v>175</v>
      </c>
    </row>
    <row r="854" spans="1:3" x14ac:dyDescent="0.3">
      <c r="A854" s="3">
        <v>8673</v>
      </c>
      <c r="B854" s="13">
        <v>155</v>
      </c>
      <c r="C854" s="13">
        <v>69</v>
      </c>
    </row>
    <row r="855" spans="1:3" x14ac:dyDescent="0.3">
      <c r="A855" s="3">
        <v>8674</v>
      </c>
      <c r="B855" s="13">
        <v>813</v>
      </c>
      <c r="C855" s="13">
        <v>155</v>
      </c>
    </row>
    <row r="856" spans="1:3" x14ac:dyDescent="0.3">
      <c r="A856" s="3">
        <v>8685</v>
      </c>
      <c r="B856" s="13">
        <v>831</v>
      </c>
      <c r="C856" s="13">
        <v>37</v>
      </c>
    </row>
    <row r="857" spans="1:3" x14ac:dyDescent="0.3">
      <c r="A857" s="3">
        <v>8694</v>
      </c>
      <c r="B857" s="13">
        <v>836</v>
      </c>
      <c r="C857" s="13">
        <v>67</v>
      </c>
    </row>
    <row r="858" spans="1:3" x14ac:dyDescent="0.3">
      <c r="A858" s="3">
        <v>8703</v>
      </c>
      <c r="B858" s="13">
        <v>855</v>
      </c>
      <c r="C858" s="13">
        <v>186</v>
      </c>
    </row>
    <row r="859" spans="1:3" x14ac:dyDescent="0.3">
      <c r="A859" s="3">
        <v>8719</v>
      </c>
      <c r="B859" s="13">
        <v>180</v>
      </c>
      <c r="C859" s="13">
        <v>99</v>
      </c>
    </row>
    <row r="860" spans="1:3" x14ac:dyDescent="0.3">
      <c r="A860" s="3">
        <v>8721</v>
      </c>
      <c r="B860" s="13">
        <v>394</v>
      </c>
      <c r="C860" s="13">
        <v>168</v>
      </c>
    </row>
    <row r="861" spans="1:3" x14ac:dyDescent="0.3">
      <c r="A861" s="3">
        <v>8729</v>
      </c>
      <c r="B861" s="13">
        <v>573</v>
      </c>
      <c r="C861" s="13">
        <v>190</v>
      </c>
    </row>
    <row r="862" spans="1:3" x14ac:dyDescent="0.3">
      <c r="A862" s="3">
        <v>8731</v>
      </c>
      <c r="B862" s="13">
        <v>206</v>
      </c>
      <c r="C862" s="13">
        <v>194</v>
      </c>
    </row>
    <row r="863" spans="1:3" x14ac:dyDescent="0.3">
      <c r="A863" s="3">
        <v>8733</v>
      </c>
      <c r="B863" s="13">
        <v>742</v>
      </c>
      <c r="C863" s="13">
        <v>140</v>
      </c>
    </row>
    <row r="864" spans="1:3" x14ac:dyDescent="0.3">
      <c r="A864" s="3">
        <v>8738</v>
      </c>
      <c r="B864" s="13">
        <v>886</v>
      </c>
      <c r="C864" s="13">
        <v>17</v>
      </c>
    </row>
    <row r="865" spans="1:3" x14ac:dyDescent="0.3">
      <c r="A865" s="3">
        <v>8743</v>
      </c>
      <c r="B865" s="13">
        <v>594</v>
      </c>
      <c r="C865" s="13">
        <v>127</v>
      </c>
    </row>
    <row r="866" spans="1:3" x14ac:dyDescent="0.3">
      <c r="A866" s="3">
        <v>8753</v>
      </c>
      <c r="B866" s="13">
        <v>696</v>
      </c>
      <c r="C866" s="13">
        <v>28</v>
      </c>
    </row>
    <row r="867" spans="1:3" x14ac:dyDescent="0.3">
      <c r="A867" s="3">
        <v>8756</v>
      </c>
      <c r="B867" s="13">
        <v>811</v>
      </c>
      <c r="C867" s="13">
        <v>37</v>
      </c>
    </row>
    <row r="868" spans="1:3" x14ac:dyDescent="0.3">
      <c r="A868" s="3">
        <v>8766</v>
      </c>
      <c r="B868" s="13">
        <v>475</v>
      </c>
      <c r="C868" s="13">
        <v>151</v>
      </c>
    </row>
    <row r="869" spans="1:3" x14ac:dyDescent="0.3">
      <c r="A869" s="3">
        <v>8768</v>
      </c>
      <c r="B869" s="13">
        <v>115</v>
      </c>
      <c r="C869" s="13">
        <v>122</v>
      </c>
    </row>
    <row r="870" spans="1:3" x14ac:dyDescent="0.3">
      <c r="A870" s="3">
        <v>8770</v>
      </c>
      <c r="B870" s="13">
        <v>938</v>
      </c>
      <c r="C870" s="13">
        <v>92</v>
      </c>
    </row>
    <row r="871" spans="1:3" x14ac:dyDescent="0.3">
      <c r="A871" s="3">
        <v>8774</v>
      </c>
      <c r="B871" s="13">
        <v>803</v>
      </c>
      <c r="C871" s="13">
        <v>130</v>
      </c>
    </row>
    <row r="872" spans="1:3" x14ac:dyDescent="0.3">
      <c r="A872" s="3">
        <v>8777</v>
      </c>
      <c r="B872" s="13">
        <v>190</v>
      </c>
      <c r="C872" s="13">
        <v>105</v>
      </c>
    </row>
    <row r="873" spans="1:3" x14ac:dyDescent="0.3">
      <c r="A873" s="3">
        <v>8793</v>
      </c>
      <c r="B873" s="13">
        <v>672</v>
      </c>
      <c r="C873" s="13">
        <v>57</v>
      </c>
    </row>
    <row r="874" spans="1:3" x14ac:dyDescent="0.3">
      <c r="A874" s="3">
        <v>8798</v>
      </c>
      <c r="B874" s="13">
        <v>591</v>
      </c>
      <c r="C874" s="13">
        <v>169</v>
      </c>
    </row>
    <row r="875" spans="1:3" x14ac:dyDescent="0.3">
      <c r="A875" s="3">
        <v>8805</v>
      </c>
      <c r="B875" s="13">
        <v>720</v>
      </c>
      <c r="C875" s="13">
        <v>37</v>
      </c>
    </row>
    <row r="876" spans="1:3" x14ac:dyDescent="0.3">
      <c r="A876" s="3">
        <v>8815</v>
      </c>
      <c r="B876" s="13">
        <v>579</v>
      </c>
      <c r="C876" s="13">
        <v>121</v>
      </c>
    </row>
    <row r="877" spans="1:3" x14ac:dyDescent="0.3">
      <c r="A877" s="3">
        <v>8833</v>
      </c>
      <c r="B877" s="13">
        <v>216</v>
      </c>
      <c r="C877" s="13">
        <v>162</v>
      </c>
    </row>
    <row r="878" spans="1:3" x14ac:dyDescent="0.3">
      <c r="A878" s="3">
        <v>8844</v>
      </c>
      <c r="B878" s="13">
        <v>226</v>
      </c>
      <c r="C878" s="13">
        <v>104</v>
      </c>
    </row>
    <row r="879" spans="1:3" x14ac:dyDescent="0.3">
      <c r="A879" s="3">
        <v>8864</v>
      </c>
      <c r="B879" s="13">
        <v>80</v>
      </c>
      <c r="C879" s="13">
        <v>143</v>
      </c>
    </row>
    <row r="880" spans="1:3" x14ac:dyDescent="0.3">
      <c r="A880" s="3">
        <v>8867</v>
      </c>
      <c r="B880" s="13">
        <v>601</v>
      </c>
      <c r="C880" s="13">
        <v>75</v>
      </c>
    </row>
    <row r="881" spans="1:3" x14ac:dyDescent="0.3">
      <c r="A881" s="3">
        <v>8875</v>
      </c>
      <c r="B881" s="13">
        <v>40</v>
      </c>
      <c r="C881" s="13">
        <v>166</v>
      </c>
    </row>
    <row r="882" spans="1:3" x14ac:dyDescent="0.3">
      <c r="A882" s="3">
        <v>8876</v>
      </c>
      <c r="B882" s="13">
        <v>194</v>
      </c>
      <c r="C882" s="13">
        <v>187</v>
      </c>
    </row>
    <row r="883" spans="1:3" x14ac:dyDescent="0.3">
      <c r="A883" s="3">
        <v>8878</v>
      </c>
      <c r="B883" s="13">
        <v>429</v>
      </c>
      <c r="C883" s="13">
        <v>190</v>
      </c>
    </row>
    <row r="884" spans="1:3" x14ac:dyDescent="0.3">
      <c r="A884" s="3">
        <v>8881</v>
      </c>
      <c r="B884" s="13">
        <v>292</v>
      </c>
      <c r="C884" s="13">
        <v>169</v>
      </c>
    </row>
    <row r="885" spans="1:3" x14ac:dyDescent="0.3">
      <c r="A885" s="3">
        <v>8888</v>
      </c>
      <c r="B885" s="13">
        <v>617</v>
      </c>
      <c r="C885" s="13">
        <v>128</v>
      </c>
    </row>
    <row r="886" spans="1:3" x14ac:dyDescent="0.3">
      <c r="A886" s="3">
        <v>8901</v>
      </c>
      <c r="B886" s="13">
        <v>476</v>
      </c>
      <c r="C886" s="13">
        <v>37</v>
      </c>
    </row>
    <row r="887" spans="1:3" x14ac:dyDescent="0.3">
      <c r="A887" s="3">
        <v>8912</v>
      </c>
      <c r="B887" s="13">
        <v>714</v>
      </c>
      <c r="C887" s="13">
        <v>3</v>
      </c>
    </row>
    <row r="888" spans="1:3" x14ac:dyDescent="0.3">
      <c r="A888" s="3">
        <v>8923</v>
      </c>
      <c r="B888" s="13">
        <v>417</v>
      </c>
      <c r="C888" s="13">
        <v>87</v>
      </c>
    </row>
    <row r="889" spans="1:3" x14ac:dyDescent="0.3">
      <c r="A889" s="3">
        <v>8934</v>
      </c>
      <c r="B889" s="13">
        <v>707</v>
      </c>
      <c r="C889" s="13">
        <v>156</v>
      </c>
    </row>
    <row r="890" spans="1:3" x14ac:dyDescent="0.3">
      <c r="A890" s="3">
        <v>8946</v>
      </c>
      <c r="B890" s="13">
        <v>959</v>
      </c>
      <c r="C890" s="13">
        <v>174</v>
      </c>
    </row>
    <row r="891" spans="1:3" x14ac:dyDescent="0.3">
      <c r="A891" s="3">
        <v>8952</v>
      </c>
      <c r="B891" s="13">
        <v>872</v>
      </c>
      <c r="C891" s="13">
        <v>150</v>
      </c>
    </row>
    <row r="892" spans="1:3" x14ac:dyDescent="0.3">
      <c r="A892" s="3">
        <v>8954</v>
      </c>
      <c r="B892" s="13">
        <v>829</v>
      </c>
      <c r="C892" s="13">
        <v>178</v>
      </c>
    </row>
    <row r="893" spans="1:3" x14ac:dyDescent="0.3">
      <c r="A893" s="3">
        <v>8960</v>
      </c>
      <c r="B893" s="13">
        <v>382</v>
      </c>
      <c r="C893" s="13">
        <v>25</v>
      </c>
    </row>
    <row r="894" spans="1:3" x14ac:dyDescent="0.3">
      <c r="A894" s="3">
        <v>8961</v>
      </c>
      <c r="B894" s="13">
        <v>346</v>
      </c>
      <c r="C894" s="13">
        <v>125</v>
      </c>
    </row>
    <row r="895" spans="1:3" x14ac:dyDescent="0.3">
      <c r="A895" s="3">
        <v>8976</v>
      </c>
      <c r="B895" s="13">
        <v>112</v>
      </c>
      <c r="C895" s="13">
        <v>106</v>
      </c>
    </row>
    <row r="896" spans="1:3" x14ac:dyDescent="0.3">
      <c r="A896" s="3">
        <v>8986</v>
      </c>
      <c r="B896" s="13">
        <v>69</v>
      </c>
      <c r="C896" s="13">
        <v>35</v>
      </c>
    </row>
    <row r="897" spans="1:3" x14ac:dyDescent="0.3">
      <c r="A897" s="3">
        <v>9017</v>
      </c>
      <c r="B897" s="13">
        <v>750</v>
      </c>
      <c r="C897" s="13">
        <v>146</v>
      </c>
    </row>
    <row r="898" spans="1:3" x14ac:dyDescent="0.3">
      <c r="A898" s="3">
        <v>9020</v>
      </c>
      <c r="B898" s="13">
        <v>112</v>
      </c>
      <c r="C898" s="13">
        <v>158</v>
      </c>
    </row>
    <row r="899" spans="1:3" x14ac:dyDescent="0.3">
      <c r="A899" s="3">
        <v>9026</v>
      </c>
      <c r="B899" s="13">
        <v>12</v>
      </c>
      <c r="C899" s="13">
        <v>9</v>
      </c>
    </row>
    <row r="900" spans="1:3" x14ac:dyDescent="0.3">
      <c r="A900" s="3">
        <v>9028</v>
      </c>
      <c r="B900" s="13">
        <v>557</v>
      </c>
      <c r="C900" s="13">
        <v>165</v>
      </c>
    </row>
    <row r="901" spans="1:3" x14ac:dyDescent="0.3">
      <c r="A901" s="3">
        <v>9034</v>
      </c>
      <c r="B901" s="13">
        <v>827</v>
      </c>
      <c r="C901" s="13">
        <v>138</v>
      </c>
    </row>
    <row r="902" spans="1:3" x14ac:dyDescent="0.3">
      <c r="A902" s="3">
        <v>9073</v>
      </c>
      <c r="B902" s="13">
        <v>424</v>
      </c>
      <c r="C902" s="13">
        <v>74</v>
      </c>
    </row>
    <row r="903" spans="1:3" x14ac:dyDescent="0.3">
      <c r="A903" s="3">
        <v>9113</v>
      </c>
      <c r="B903" s="13">
        <v>785</v>
      </c>
      <c r="C903" s="13">
        <v>12</v>
      </c>
    </row>
    <row r="904" spans="1:3" x14ac:dyDescent="0.3">
      <c r="A904" s="3">
        <v>9115</v>
      </c>
      <c r="B904" s="13">
        <v>80</v>
      </c>
      <c r="C904" s="13">
        <v>71</v>
      </c>
    </row>
    <row r="905" spans="1:3" x14ac:dyDescent="0.3">
      <c r="A905" s="3">
        <v>9121</v>
      </c>
      <c r="B905" s="13">
        <v>239</v>
      </c>
      <c r="C905" s="13">
        <v>126</v>
      </c>
    </row>
    <row r="906" spans="1:3" x14ac:dyDescent="0.3">
      <c r="A906" s="3">
        <v>9122</v>
      </c>
      <c r="B906" s="13">
        <v>25</v>
      </c>
      <c r="C906" s="13">
        <v>171</v>
      </c>
    </row>
    <row r="907" spans="1:3" x14ac:dyDescent="0.3">
      <c r="A907" s="3">
        <v>9131</v>
      </c>
      <c r="B907" s="13">
        <v>482</v>
      </c>
      <c r="C907" s="13">
        <v>5</v>
      </c>
    </row>
    <row r="908" spans="1:3" x14ac:dyDescent="0.3">
      <c r="A908" s="3">
        <v>9134</v>
      </c>
      <c r="B908" s="13">
        <v>775</v>
      </c>
      <c r="C908" s="13">
        <v>194</v>
      </c>
    </row>
    <row r="909" spans="1:3" x14ac:dyDescent="0.3">
      <c r="A909" s="3">
        <v>9141</v>
      </c>
      <c r="B909" s="13">
        <v>107</v>
      </c>
      <c r="C909" s="13">
        <v>87</v>
      </c>
    </row>
    <row r="910" spans="1:3" x14ac:dyDescent="0.3">
      <c r="A910" s="3">
        <v>9149</v>
      </c>
      <c r="B910" s="13">
        <v>378</v>
      </c>
      <c r="C910" s="13">
        <v>56</v>
      </c>
    </row>
    <row r="911" spans="1:3" x14ac:dyDescent="0.3">
      <c r="A911" s="3">
        <v>9163</v>
      </c>
      <c r="B911" s="13">
        <v>874</v>
      </c>
      <c r="C911" s="13">
        <v>67</v>
      </c>
    </row>
    <row r="912" spans="1:3" x14ac:dyDescent="0.3">
      <c r="A912" s="3">
        <v>9179</v>
      </c>
      <c r="B912" s="13">
        <v>53</v>
      </c>
      <c r="C912" s="13">
        <v>77</v>
      </c>
    </row>
    <row r="913" spans="1:3" x14ac:dyDescent="0.3">
      <c r="A913" s="3">
        <v>9183</v>
      </c>
      <c r="B913" s="13">
        <v>818</v>
      </c>
      <c r="C913" s="13">
        <v>45</v>
      </c>
    </row>
    <row r="914" spans="1:3" x14ac:dyDescent="0.3">
      <c r="A914" s="3">
        <v>9239</v>
      </c>
      <c r="B914" s="13">
        <v>732</v>
      </c>
      <c r="C914" s="13">
        <v>105</v>
      </c>
    </row>
    <row r="915" spans="1:3" x14ac:dyDescent="0.3">
      <c r="A915" s="3">
        <v>9256</v>
      </c>
      <c r="B915" s="13">
        <v>85</v>
      </c>
      <c r="C915" s="13">
        <v>117</v>
      </c>
    </row>
    <row r="916" spans="1:3" x14ac:dyDescent="0.3">
      <c r="A916" s="3">
        <v>9257</v>
      </c>
      <c r="B916" s="13">
        <v>896</v>
      </c>
      <c r="C916" s="13">
        <v>9</v>
      </c>
    </row>
    <row r="917" spans="1:3" x14ac:dyDescent="0.3">
      <c r="A917" s="3">
        <v>9258</v>
      </c>
      <c r="B917" s="13">
        <v>581</v>
      </c>
      <c r="C917" s="13">
        <v>146</v>
      </c>
    </row>
    <row r="918" spans="1:3" x14ac:dyDescent="0.3">
      <c r="A918" s="3">
        <v>9259</v>
      </c>
      <c r="B918" s="13">
        <v>318</v>
      </c>
      <c r="C918" s="13">
        <v>37</v>
      </c>
    </row>
    <row r="919" spans="1:3" x14ac:dyDescent="0.3">
      <c r="A919" s="3">
        <v>9267</v>
      </c>
      <c r="B919" s="13">
        <v>862</v>
      </c>
      <c r="C919" s="13">
        <v>129</v>
      </c>
    </row>
    <row r="920" spans="1:3" x14ac:dyDescent="0.3">
      <c r="A920" s="3">
        <v>9278</v>
      </c>
      <c r="B920" s="13">
        <v>944</v>
      </c>
      <c r="C920" s="13">
        <v>165</v>
      </c>
    </row>
    <row r="921" spans="1:3" x14ac:dyDescent="0.3">
      <c r="A921" s="3">
        <v>9290</v>
      </c>
      <c r="B921" s="13">
        <v>304</v>
      </c>
      <c r="C921" s="13">
        <v>196</v>
      </c>
    </row>
    <row r="922" spans="1:3" x14ac:dyDescent="0.3">
      <c r="A922" s="3">
        <v>9294</v>
      </c>
      <c r="B922" s="13">
        <v>358</v>
      </c>
      <c r="C922" s="13">
        <v>6</v>
      </c>
    </row>
    <row r="923" spans="1:3" x14ac:dyDescent="0.3">
      <c r="A923" s="3">
        <v>9298</v>
      </c>
      <c r="B923" s="13">
        <v>389</v>
      </c>
      <c r="C923" s="13">
        <v>177</v>
      </c>
    </row>
    <row r="924" spans="1:3" x14ac:dyDescent="0.3">
      <c r="A924" s="3">
        <v>9308</v>
      </c>
      <c r="B924" s="13">
        <v>221</v>
      </c>
      <c r="C924" s="13">
        <v>4</v>
      </c>
    </row>
    <row r="925" spans="1:3" x14ac:dyDescent="0.3">
      <c r="A925" s="3">
        <v>9332</v>
      </c>
      <c r="B925" s="13">
        <v>688</v>
      </c>
      <c r="C925" s="13">
        <v>192</v>
      </c>
    </row>
    <row r="926" spans="1:3" x14ac:dyDescent="0.3">
      <c r="A926" s="3">
        <v>9333</v>
      </c>
      <c r="B926" s="13">
        <v>544</v>
      </c>
      <c r="C926" s="13">
        <v>25</v>
      </c>
    </row>
    <row r="927" spans="1:3" x14ac:dyDescent="0.3">
      <c r="A927" s="3">
        <v>9353</v>
      </c>
      <c r="B927" s="13">
        <v>63</v>
      </c>
      <c r="C927" s="13">
        <v>126</v>
      </c>
    </row>
    <row r="928" spans="1:3" x14ac:dyDescent="0.3">
      <c r="A928" s="3">
        <v>9354</v>
      </c>
      <c r="B928" s="13">
        <v>469</v>
      </c>
      <c r="C928" s="13">
        <v>182</v>
      </c>
    </row>
    <row r="929" spans="1:3" x14ac:dyDescent="0.3">
      <c r="A929" s="3">
        <v>9363</v>
      </c>
      <c r="B929" s="13">
        <v>359</v>
      </c>
      <c r="C929" s="13">
        <v>192</v>
      </c>
    </row>
    <row r="930" spans="1:3" x14ac:dyDescent="0.3">
      <c r="A930" s="3">
        <v>9372</v>
      </c>
      <c r="B930" s="13">
        <v>964</v>
      </c>
      <c r="C930" s="13">
        <v>165</v>
      </c>
    </row>
    <row r="931" spans="1:3" x14ac:dyDescent="0.3">
      <c r="A931" s="3">
        <v>9374</v>
      </c>
      <c r="B931" s="13">
        <v>619</v>
      </c>
      <c r="C931" s="13">
        <v>172</v>
      </c>
    </row>
    <row r="932" spans="1:3" x14ac:dyDescent="0.3">
      <c r="A932" s="3">
        <v>9385</v>
      </c>
      <c r="B932" s="13">
        <v>453</v>
      </c>
      <c r="C932" s="13">
        <v>172</v>
      </c>
    </row>
    <row r="933" spans="1:3" x14ac:dyDescent="0.3">
      <c r="A933" s="3">
        <v>9389</v>
      </c>
      <c r="B933" s="13">
        <v>849</v>
      </c>
      <c r="C933" s="13">
        <v>98</v>
      </c>
    </row>
    <row r="934" spans="1:3" x14ac:dyDescent="0.3">
      <c r="A934" s="3">
        <v>9398</v>
      </c>
      <c r="B934" s="13">
        <v>148</v>
      </c>
      <c r="C934" s="13">
        <v>154</v>
      </c>
    </row>
    <row r="935" spans="1:3" x14ac:dyDescent="0.3">
      <c r="A935" s="3">
        <v>9399</v>
      </c>
      <c r="B935" s="13">
        <v>842</v>
      </c>
      <c r="C935" s="13">
        <v>24</v>
      </c>
    </row>
    <row r="936" spans="1:3" x14ac:dyDescent="0.3">
      <c r="A936" s="3">
        <v>9404</v>
      </c>
      <c r="B936" s="13">
        <v>229</v>
      </c>
      <c r="C936" s="13">
        <v>54</v>
      </c>
    </row>
    <row r="937" spans="1:3" x14ac:dyDescent="0.3">
      <c r="A937" s="3">
        <v>9408</v>
      </c>
      <c r="B937" s="13">
        <v>396</v>
      </c>
      <c r="C937" s="13">
        <v>22</v>
      </c>
    </row>
    <row r="938" spans="1:3" x14ac:dyDescent="0.3">
      <c r="A938" s="3">
        <v>9413</v>
      </c>
      <c r="B938" s="13">
        <v>741</v>
      </c>
      <c r="C938" s="13">
        <v>68</v>
      </c>
    </row>
    <row r="939" spans="1:3" x14ac:dyDescent="0.3">
      <c r="A939" s="3">
        <v>9417</v>
      </c>
      <c r="B939" s="13">
        <v>377</v>
      </c>
      <c r="C939" s="13">
        <v>135</v>
      </c>
    </row>
    <row r="940" spans="1:3" x14ac:dyDescent="0.3">
      <c r="A940" s="3">
        <v>9418</v>
      </c>
      <c r="B940" s="13">
        <v>481</v>
      </c>
      <c r="C940" s="13">
        <v>128</v>
      </c>
    </row>
    <row r="941" spans="1:3" x14ac:dyDescent="0.3">
      <c r="A941" s="3">
        <v>9430</v>
      </c>
      <c r="B941" s="13">
        <v>769</v>
      </c>
      <c r="C941" s="13">
        <v>140</v>
      </c>
    </row>
    <row r="942" spans="1:3" x14ac:dyDescent="0.3">
      <c r="A942" s="3">
        <v>9439</v>
      </c>
      <c r="B942" s="13">
        <v>295</v>
      </c>
      <c r="C942" s="13">
        <v>55</v>
      </c>
    </row>
    <row r="943" spans="1:3" x14ac:dyDescent="0.3">
      <c r="A943" s="3">
        <v>9469</v>
      </c>
      <c r="B943" s="13">
        <v>59</v>
      </c>
      <c r="C943" s="13">
        <v>38</v>
      </c>
    </row>
    <row r="944" spans="1:3" x14ac:dyDescent="0.3">
      <c r="A944" s="3">
        <v>9470</v>
      </c>
      <c r="B944" s="13">
        <v>801</v>
      </c>
      <c r="C944" s="13">
        <v>156</v>
      </c>
    </row>
    <row r="945" spans="1:3" x14ac:dyDescent="0.3">
      <c r="A945" s="3">
        <v>9499</v>
      </c>
      <c r="B945" s="13">
        <v>793</v>
      </c>
      <c r="C945" s="13">
        <v>141</v>
      </c>
    </row>
    <row r="946" spans="1:3" x14ac:dyDescent="0.3">
      <c r="A946" s="3">
        <v>9500</v>
      </c>
      <c r="B946" s="13">
        <v>780</v>
      </c>
      <c r="C946" s="13">
        <v>76</v>
      </c>
    </row>
    <row r="947" spans="1:3" x14ac:dyDescent="0.3">
      <c r="A947" s="3">
        <v>9503</v>
      </c>
      <c r="B947" s="13">
        <v>857</v>
      </c>
      <c r="C947" s="13">
        <v>9</v>
      </c>
    </row>
    <row r="948" spans="1:3" x14ac:dyDescent="0.3">
      <c r="A948" s="3">
        <v>9505</v>
      </c>
      <c r="B948" s="13">
        <v>757</v>
      </c>
      <c r="C948" s="13">
        <v>13</v>
      </c>
    </row>
    <row r="949" spans="1:3" x14ac:dyDescent="0.3">
      <c r="A949" s="3">
        <v>9507</v>
      </c>
      <c r="B949" s="13">
        <v>902</v>
      </c>
      <c r="C949" s="13">
        <v>86</v>
      </c>
    </row>
    <row r="950" spans="1:3" x14ac:dyDescent="0.3">
      <c r="A950" s="3">
        <v>9509</v>
      </c>
      <c r="B950" s="13">
        <v>431</v>
      </c>
      <c r="C950" s="13">
        <v>116</v>
      </c>
    </row>
    <row r="951" spans="1:3" x14ac:dyDescent="0.3">
      <c r="A951" s="3">
        <v>9514</v>
      </c>
      <c r="B951" s="13">
        <v>802</v>
      </c>
      <c r="C951" s="13">
        <v>31</v>
      </c>
    </row>
    <row r="952" spans="1:3" x14ac:dyDescent="0.3">
      <c r="A952" s="3">
        <v>9520</v>
      </c>
      <c r="B952" s="13">
        <v>520</v>
      </c>
      <c r="C952" s="13">
        <v>170</v>
      </c>
    </row>
    <row r="953" spans="1:3" x14ac:dyDescent="0.3">
      <c r="A953" s="3">
        <v>9528</v>
      </c>
      <c r="B953" s="13">
        <v>860</v>
      </c>
      <c r="C953" s="13">
        <v>148</v>
      </c>
    </row>
    <row r="954" spans="1:3" x14ac:dyDescent="0.3">
      <c r="A954" s="3">
        <v>9537</v>
      </c>
      <c r="B954" s="13">
        <v>693</v>
      </c>
      <c r="C954" s="13">
        <v>61</v>
      </c>
    </row>
    <row r="955" spans="1:3" x14ac:dyDescent="0.3">
      <c r="A955" s="3">
        <v>9538</v>
      </c>
      <c r="B955" s="13">
        <v>30</v>
      </c>
      <c r="C955" s="13">
        <v>136</v>
      </c>
    </row>
    <row r="956" spans="1:3" x14ac:dyDescent="0.3">
      <c r="A956" s="3">
        <v>9555</v>
      </c>
      <c r="B956" s="13">
        <v>225</v>
      </c>
      <c r="C956" s="13">
        <v>1</v>
      </c>
    </row>
    <row r="957" spans="1:3" x14ac:dyDescent="0.3">
      <c r="A957" s="3">
        <v>9564</v>
      </c>
      <c r="B957" s="13">
        <v>347</v>
      </c>
      <c r="C957" s="13">
        <v>18</v>
      </c>
    </row>
    <row r="958" spans="1:3" x14ac:dyDescent="0.3">
      <c r="A958" s="3">
        <v>9575</v>
      </c>
      <c r="B958" s="13">
        <v>386</v>
      </c>
      <c r="C958" s="13">
        <v>192</v>
      </c>
    </row>
    <row r="959" spans="1:3" x14ac:dyDescent="0.3">
      <c r="A959" s="3">
        <v>9593</v>
      </c>
      <c r="B959" s="13">
        <v>69</v>
      </c>
      <c r="C959" s="13">
        <v>101</v>
      </c>
    </row>
    <row r="960" spans="1:3" x14ac:dyDescent="0.3">
      <c r="A960" s="3">
        <v>9594</v>
      </c>
      <c r="B960" s="13">
        <v>861</v>
      </c>
      <c r="C960" s="13">
        <v>125</v>
      </c>
    </row>
    <row r="961" spans="1:3" x14ac:dyDescent="0.3">
      <c r="A961" s="3">
        <v>9597</v>
      </c>
      <c r="B961" s="13">
        <v>73</v>
      </c>
      <c r="C961" s="13">
        <v>138</v>
      </c>
    </row>
    <row r="962" spans="1:3" x14ac:dyDescent="0.3">
      <c r="A962" s="3">
        <v>9609</v>
      </c>
      <c r="B962" s="13">
        <v>653</v>
      </c>
      <c r="C962" s="13">
        <v>173</v>
      </c>
    </row>
    <row r="963" spans="1:3" x14ac:dyDescent="0.3">
      <c r="A963" s="3">
        <v>9618</v>
      </c>
      <c r="B963" s="13">
        <v>310</v>
      </c>
      <c r="C963" s="13">
        <v>162</v>
      </c>
    </row>
    <row r="964" spans="1:3" x14ac:dyDescent="0.3">
      <c r="A964" s="3">
        <v>9628</v>
      </c>
      <c r="B964" s="13">
        <v>308</v>
      </c>
      <c r="C964" s="13">
        <v>103</v>
      </c>
    </row>
    <row r="965" spans="1:3" x14ac:dyDescent="0.3">
      <c r="A965" s="3">
        <v>9630</v>
      </c>
      <c r="B965" s="13">
        <v>367</v>
      </c>
      <c r="C965" s="13">
        <v>163</v>
      </c>
    </row>
    <row r="966" spans="1:3" x14ac:dyDescent="0.3">
      <c r="A966" s="3">
        <v>9635</v>
      </c>
      <c r="B966" s="13">
        <v>734</v>
      </c>
      <c r="C966" s="13">
        <v>83</v>
      </c>
    </row>
    <row r="967" spans="1:3" x14ac:dyDescent="0.3">
      <c r="A967" s="3">
        <v>9644</v>
      </c>
      <c r="B967" s="13">
        <v>453</v>
      </c>
      <c r="C967" s="13">
        <v>149</v>
      </c>
    </row>
    <row r="968" spans="1:3" x14ac:dyDescent="0.3">
      <c r="A968" s="3">
        <v>9664</v>
      </c>
      <c r="B968" s="13">
        <v>961</v>
      </c>
      <c r="C968" s="13">
        <v>9</v>
      </c>
    </row>
    <row r="969" spans="1:3" x14ac:dyDescent="0.3">
      <c r="A969" s="3">
        <v>9688</v>
      </c>
      <c r="B969" s="13">
        <v>280</v>
      </c>
      <c r="C969" s="13">
        <v>67</v>
      </c>
    </row>
    <row r="970" spans="1:3" x14ac:dyDescent="0.3">
      <c r="A970" s="3">
        <v>9693</v>
      </c>
      <c r="B970" s="13">
        <v>881</v>
      </c>
      <c r="C970" s="13">
        <v>15</v>
      </c>
    </row>
    <row r="971" spans="1:3" x14ac:dyDescent="0.3">
      <c r="A971" s="3">
        <v>9695</v>
      </c>
      <c r="B971" s="13">
        <v>338</v>
      </c>
      <c r="C971" s="13">
        <v>132</v>
      </c>
    </row>
    <row r="972" spans="1:3" x14ac:dyDescent="0.3">
      <c r="A972" s="3">
        <v>9700</v>
      </c>
      <c r="B972" s="13">
        <v>201</v>
      </c>
      <c r="C972" s="13">
        <v>122</v>
      </c>
    </row>
    <row r="973" spans="1:3" x14ac:dyDescent="0.3">
      <c r="A973" s="3">
        <v>9701</v>
      </c>
      <c r="B973" s="13">
        <v>727</v>
      </c>
      <c r="C973" s="13">
        <v>13</v>
      </c>
    </row>
    <row r="974" spans="1:3" x14ac:dyDescent="0.3">
      <c r="A974" s="3">
        <v>9703</v>
      </c>
      <c r="B974" s="13">
        <v>826</v>
      </c>
      <c r="C974" s="13">
        <v>182</v>
      </c>
    </row>
    <row r="975" spans="1:3" x14ac:dyDescent="0.3">
      <c r="A975" s="3">
        <v>9710</v>
      </c>
      <c r="B975" s="13">
        <v>228</v>
      </c>
      <c r="C975" s="13">
        <v>39</v>
      </c>
    </row>
    <row r="976" spans="1:3" x14ac:dyDescent="0.3">
      <c r="A976" s="3">
        <v>9734</v>
      </c>
      <c r="B976" s="13">
        <v>872</v>
      </c>
      <c r="C976" s="13">
        <v>8</v>
      </c>
    </row>
    <row r="977" spans="1:3" x14ac:dyDescent="0.3">
      <c r="A977" s="3">
        <v>9748</v>
      </c>
      <c r="B977" s="13">
        <v>474</v>
      </c>
      <c r="C977" s="13">
        <v>10</v>
      </c>
    </row>
    <row r="978" spans="1:3" x14ac:dyDescent="0.3">
      <c r="A978" s="3">
        <v>9770</v>
      </c>
      <c r="B978" s="13">
        <v>451</v>
      </c>
      <c r="C978" s="13">
        <v>108</v>
      </c>
    </row>
    <row r="979" spans="1:3" x14ac:dyDescent="0.3">
      <c r="A979" s="3">
        <v>9785</v>
      </c>
      <c r="B979" s="13">
        <v>659</v>
      </c>
      <c r="C979" s="13">
        <v>2</v>
      </c>
    </row>
    <row r="980" spans="1:3" x14ac:dyDescent="0.3">
      <c r="A980" s="3">
        <v>9800</v>
      </c>
      <c r="B980" s="13">
        <v>841</v>
      </c>
      <c r="C980" s="13">
        <v>45</v>
      </c>
    </row>
    <row r="981" spans="1:3" x14ac:dyDescent="0.3">
      <c r="A981" s="3">
        <v>9803</v>
      </c>
      <c r="B981" s="13">
        <v>376</v>
      </c>
      <c r="C981" s="13">
        <v>44</v>
      </c>
    </row>
    <row r="982" spans="1:3" x14ac:dyDescent="0.3">
      <c r="A982" s="3">
        <v>9814</v>
      </c>
      <c r="B982" s="13">
        <v>330</v>
      </c>
      <c r="C982" s="13">
        <v>63</v>
      </c>
    </row>
    <row r="983" spans="1:3" x14ac:dyDescent="0.3">
      <c r="A983" s="3">
        <v>9820</v>
      </c>
      <c r="B983" s="13">
        <v>92</v>
      </c>
      <c r="C983" s="13">
        <v>184</v>
      </c>
    </row>
    <row r="984" spans="1:3" x14ac:dyDescent="0.3">
      <c r="A984" s="3">
        <v>9822</v>
      </c>
      <c r="B984" s="13">
        <v>348</v>
      </c>
      <c r="C984" s="13">
        <v>13</v>
      </c>
    </row>
    <row r="985" spans="1:3" x14ac:dyDescent="0.3">
      <c r="A985" s="3">
        <v>9832</v>
      </c>
      <c r="B985" s="13">
        <v>820</v>
      </c>
      <c r="C985" s="13">
        <v>17</v>
      </c>
    </row>
    <row r="986" spans="1:3" x14ac:dyDescent="0.3">
      <c r="A986" s="3">
        <v>9846</v>
      </c>
      <c r="B986" s="13">
        <v>631</v>
      </c>
      <c r="C986" s="13">
        <v>56</v>
      </c>
    </row>
    <row r="987" spans="1:3" x14ac:dyDescent="0.3">
      <c r="A987" s="3">
        <v>9857</v>
      </c>
      <c r="B987" s="13">
        <v>882</v>
      </c>
      <c r="C987" s="13">
        <v>23</v>
      </c>
    </row>
    <row r="988" spans="1:3" x14ac:dyDescent="0.3">
      <c r="A988" s="3">
        <v>9861</v>
      </c>
      <c r="B988" s="13">
        <v>265</v>
      </c>
      <c r="C988" s="13">
        <v>34</v>
      </c>
    </row>
    <row r="989" spans="1:3" x14ac:dyDescent="0.3">
      <c r="A989" s="3">
        <v>9866</v>
      </c>
      <c r="B989" s="13">
        <v>466</v>
      </c>
      <c r="C989" s="13">
        <v>174</v>
      </c>
    </row>
    <row r="990" spans="1:3" x14ac:dyDescent="0.3">
      <c r="A990" s="3">
        <v>9879</v>
      </c>
      <c r="B990" s="13">
        <v>377</v>
      </c>
      <c r="C990" s="13">
        <v>136</v>
      </c>
    </row>
    <row r="991" spans="1:3" x14ac:dyDescent="0.3">
      <c r="A991" s="3">
        <v>9908</v>
      </c>
      <c r="B991" s="13">
        <v>256</v>
      </c>
      <c r="C991" s="13">
        <v>183</v>
      </c>
    </row>
    <row r="992" spans="1:3" x14ac:dyDescent="0.3">
      <c r="A992" s="3">
        <v>9914</v>
      </c>
      <c r="B992" s="13">
        <v>897</v>
      </c>
      <c r="C992" s="13">
        <v>62</v>
      </c>
    </row>
    <row r="993" spans="1:3" x14ac:dyDescent="0.3">
      <c r="A993" s="3">
        <v>9916</v>
      </c>
      <c r="B993" s="13">
        <v>969</v>
      </c>
      <c r="C993" s="13">
        <v>175</v>
      </c>
    </row>
    <row r="994" spans="1:3" x14ac:dyDescent="0.3">
      <c r="A994" s="3">
        <v>9918</v>
      </c>
      <c r="B994" s="13">
        <v>235</v>
      </c>
      <c r="C994" s="13">
        <v>88</v>
      </c>
    </row>
    <row r="995" spans="1:3" x14ac:dyDescent="0.3">
      <c r="A995" s="3">
        <v>9934</v>
      </c>
      <c r="B995" s="13">
        <v>159</v>
      </c>
      <c r="C995" s="13">
        <v>131</v>
      </c>
    </row>
    <row r="996" spans="1:3" x14ac:dyDescent="0.3">
      <c r="A996" s="3">
        <v>9936</v>
      </c>
      <c r="B996" s="13">
        <v>570</v>
      </c>
      <c r="C996" s="13">
        <v>18</v>
      </c>
    </row>
    <row r="997" spans="1:3" x14ac:dyDescent="0.3">
      <c r="A997" s="3">
        <v>9942</v>
      </c>
      <c r="B997" s="13">
        <v>260</v>
      </c>
      <c r="C997" s="13">
        <v>161</v>
      </c>
    </row>
    <row r="998" spans="1:3" x14ac:dyDescent="0.3">
      <c r="A998" s="3">
        <v>9957</v>
      </c>
      <c r="B998" s="13">
        <v>1000</v>
      </c>
      <c r="C998" s="13">
        <v>48</v>
      </c>
    </row>
    <row r="999" spans="1:3" x14ac:dyDescent="0.3">
      <c r="A999" s="3">
        <v>9959</v>
      </c>
      <c r="B999" s="13">
        <v>938</v>
      </c>
      <c r="C999" s="13">
        <v>75</v>
      </c>
    </row>
    <row r="1000" spans="1:3" x14ac:dyDescent="0.3">
      <c r="A1000" s="3">
        <v>9966</v>
      </c>
      <c r="B1000" s="13">
        <v>995</v>
      </c>
      <c r="C1000" s="13">
        <v>164</v>
      </c>
    </row>
    <row r="1001" spans="1:3" x14ac:dyDescent="0.3">
      <c r="A1001" s="3">
        <v>9973</v>
      </c>
      <c r="B1001" s="13">
        <v>513</v>
      </c>
      <c r="C1001" s="13">
        <v>52</v>
      </c>
    </row>
    <row r="1002" spans="1:3" x14ac:dyDescent="0.3">
      <c r="A1002" s="3">
        <v>9990</v>
      </c>
      <c r="B1002" s="13">
        <v>726</v>
      </c>
      <c r="C1002" s="13">
        <v>103</v>
      </c>
    </row>
    <row r="1003" spans="1:3" x14ac:dyDescent="0.3">
      <c r="A1003" s="3">
        <v>9996</v>
      </c>
      <c r="B1003" s="13">
        <v>512</v>
      </c>
      <c r="C1003" s="13">
        <v>153</v>
      </c>
    </row>
    <row r="1004" spans="1:3" x14ac:dyDescent="0.3">
      <c r="A1004" s="3" t="s">
        <v>956</v>
      </c>
      <c r="B1004" s="13">
        <v>515897</v>
      </c>
      <c r="C1004" s="13">
        <v>99746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2EC25-43D7-43B0-B311-71C1E5651A4D}">
  <dimension ref="A3:F11"/>
  <sheetViews>
    <sheetView workbookViewId="0">
      <selection activeCell="C6" sqref="C6"/>
    </sheetView>
  </sheetViews>
  <sheetFormatPr defaultRowHeight="14.4" x14ac:dyDescent="0.3"/>
  <cols>
    <col min="1" max="1" width="15.44140625" bestFit="1" customWidth="1"/>
    <col min="2" max="2" width="15.5546875" bestFit="1" customWidth="1"/>
    <col min="3" max="5" width="5.6640625" bestFit="1" customWidth="1"/>
    <col min="6" max="6" width="4" bestFit="1" customWidth="1"/>
    <col min="7" max="7" width="10.77734375" bestFit="1" customWidth="1"/>
    <col min="8" max="20" width="38" bestFit="1" customWidth="1"/>
    <col min="21" max="21" width="27" bestFit="1" customWidth="1"/>
    <col min="22" max="22" width="35.77734375" bestFit="1" customWidth="1"/>
    <col min="23" max="23" width="34.5546875" bestFit="1" customWidth="1"/>
    <col min="24" max="24" width="42.77734375" bestFit="1" customWidth="1"/>
  </cols>
  <sheetData>
    <row r="3" spans="1:6" x14ac:dyDescent="0.3">
      <c r="A3" s="2" t="s">
        <v>964</v>
      </c>
      <c r="B3" s="2" t="s">
        <v>963</v>
      </c>
    </row>
    <row r="4" spans="1:6" x14ac:dyDescent="0.3">
      <c r="A4" s="2" t="s">
        <v>955</v>
      </c>
      <c r="B4" t="s">
        <v>948</v>
      </c>
      <c r="C4" t="s">
        <v>947</v>
      </c>
      <c r="D4" t="s">
        <v>946</v>
      </c>
      <c r="E4" t="s">
        <v>949</v>
      </c>
      <c r="F4" t="s">
        <v>950</v>
      </c>
    </row>
    <row r="5" spans="1:6" x14ac:dyDescent="0.3">
      <c r="A5" s="3" t="s">
        <v>916</v>
      </c>
      <c r="B5" s="10">
        <v>26</v>
      </c>
      <c r="C5" s="10">
        <v>33</v>
      </c>
      <c r="D5" s="10">
        <v>32</v>
      </c>
      <c r="E5" s="10">
        <v>34</v>
      </c>
      <c r="F5" s="10">
        <v>25</v>
      </c>
    </row>
    <row r="6" spans="1:6" x14ac:dyDescent="0.3">
      <c r="A6" s="3" t="s">
        <v>921</v>
      </c>
      <c r="B6" s="10">
        <v>23</v>
      </c>
      <c r="C6" s="10">
        <v>29</v>
      </c>
      <c r="D6" s="10">
        <v>29</v>
      </c>
      <c r="E6" s="10">
        <v>26</v>
      </c>
      <c r="F6" s="10">
        <v>39</v>
      </c>
    </row>
    <row r="7" spans="1:6" x14ac:dyDescent="0.3">
      <c r="A7" s="3" t="s">
        <v>919</v>
      </c>
      <c r="B7" s="10">
        <v>36</v>
      </c>
      <c r="C7" s="10">
        <v>21</v>
      </c>
      <c r="D7" s="10">
        <v>22</v>
      </c>
      <c r="E7" s="10">
        <v>22</v>
      </c>
      <c r="F7" s="10">
        <v>29</v>
      </c>
    </row>
    <row r="8" spans="1:6" x14ac:dyDescent="0.3">
      <c r="A8" s="3" t="s">
        <v>917</v>
      </c>
      <c r="B8" s="10">
        <v>25</v>
      </c>
      <c r="C8" s="10">
        <v>31</v>
      </c>
      <c r="D8" s="10">
        <v>27</v>
      </c>
      <c r="E8" s="10">
        <v>31</v>
      </c>
      <c r="F8" s="10">
        <v>28</v>
      </c>
    </row>
    <row r="9" spans="1:6" x14ac:dyDescent="0.3">
      <c r="A9" s="3" t="s">
        <v>920</v>
      </c>
      <c r="B9" s="10">
        <v>23</v>
      </c>
      <c r="C9" s="10">
        <v>36</v>
      </c>
      <c r="D9" s="10">
        <v>34</v>
      </c>
      <c r="E9" s="10">
        <v>32</v>
      </c>
      <c r="F9" s="10">
        <v>32</v>
      </c>
    </row>
    <row r="10" spans="1:6" x14ac:dyDescent="0.3">
      <c r="A10" s="3" t="s">
        <v>922</v>
      </c>
      <c r="B10" s="10">
        <v>24</v>
      </c>
      <c r="C10" s="10">
        <v>27</v>
      </c>
      <c r="D10" s="10">
        <v>32</v>
      </c>
      <c r="E10" s="10">
        <v>36</v>
      </c>
      <c r="F10" s="10">
        <v>27</v>
      </c>
    </row>
    <row r="11" spans="1:6" x14ac:dyDescent="0.3">
      <c r="A11" s="3" t="s">
        <v>918</v>
      </c>
      <c r="B11" s="10">
        <v>23</v>
      </c>
      <c r="C11" s="10">
        <v>23</v>
      </c>
      <c r="D11" s="10">
        <v>31</v>
      </c>
      <c r="E11" s="10">
        <v>27</v>
      </c>
      <c r="F11" s="10">
        <v>25</v>
      </c>
    </row>
  </sheetData>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74923-276B-4DF2-B2A7-FBC63BCCD215}">
  <dimension ref="A3:B9"/>
  <sheetViews>
    <sheetView workbookViewId="0">
      <selection activeCell="I5" sqref="I5"/>
    </sheetView>
  </sheetViews>
  <sheetFormatPr defaultRowHeight="14.4" x14ac:dyDescent="0.3"/>
  <cols>
    <col min="1" max="1" width="17.44140625" bestFit="1" customWidth="1"/>
    <col min="2" max="2" width="8.109375" bestFit="1" customWidth="1"/>
    <col min="3" max="5" width="5.6640625" bestFit="1" customWidth="1"/>
    <col min="6" max="6" width="4" bestFit="1" customWidth="1"/>
    <col min="7" max="7" width="10.77734375" bestFit="1" customWidth="1"/>
    <col min="8" max="20" width="38" bestFit="1" customWidth="1"/>
    <col min="21" max="21" width="27" bestFit="1" customWidth="1"/>
    <col min="22" max="22" width="35.77734375" bestFit="1" customWidth="1"/>
    <col min="23" max="23" width="34.5546875" bestFit="1" customWidth="1"/>
    <col min="24" max="24" width="42.77734375" bestFit="1" customWidth="1"/>
  </cols>
  <sheetData>
    <row r="3" spans="1:2" x14ac:dyDescent="0.3">
      <c r="A3" s="2" t="s">
        <v>965</v>
      </c>
      <c r="B3" t="s">
        <v>966</v>
      </c>
    </row>
    <row r="4" spans="1:2" x14ac:dyDescent="0.3">
      <c r="A4" s="3" t="s">
        <v>942</v>
      </c>
      <c r="B4" s="10">
        <v>189</v>
      </c>
    </row>
    <row r="5" spans="1:2" x14ac:dyDescent="0.3">
      <c r="A5" s="3" t="s">
        <v>944</v>
      </c>
      <c r="B5" s="10">
        <v>178</v>
      </c>
    </row>
    <row r="6" spans="1:2" x14ac:dyDescent="0.3">
      <c r="A6" s="3" t="s">
        <v>943</v>
      </c>
      <c r="B6" s="10">
        <v>209</v>
      </c>
    </row>
    <row r="7" spans="1:2" x14ac:dyDescent="0.3">
      <c r="A7" s="3" t="s">
        <v>941</v>
      </c>
      <c r="B7" s="10">
        <v>209</v>
      </c>
    </row>
    <row r="8" spans="1:2" x14ac:dyDescent="0.3">
      <c r="A8" s="3" t="s">
        <v>945</v>
      </c>
      <c r="B8" s="10">
        <v>215</v>
      </c>
    </row>
    <row r="9" spans="1:2" x14ac:dyDescent="0.3">
      <c r="A9" s="3" t="s">
        <v>956</v>
      </c>
      <c r="B9" s="10">
        <v>1000</v>
      </c>
    </row>
  </sheetData>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75135-45D7-410F-AE73-C86D131B96AE}">
  <dimension ref="A3:B8"/>
  <sheetViews>
    <sheetView workbookViewId="0">
      <selection activeCell="H23" sqref="H23"/>
    </sheetView>
  </sheetViews>
  <sheetFormatPr defaultRowHeight="14.4" x14ac:dyDescent="0.3"/>
  <cols>
    <col min="1" max="1" width="23.109375" bestFit="1" customWidth="1"/>
    <col min="2" max="2" width="8.109375" bestFit="1" customWidth="1"/>
    <col min="3" max="5" width="5.6640625" bestFit="1" customWidth="1"/>
    <col min="6" max="6" width="4" bestFit="1" customWidth="1"/>
    <col min="7" max="7" width="10.77734375" bestFit="1" customWidth="1"/>
    <col min="8" max="20" width="38" bestFit="1" customWidth="1"/>
    <col min="21" max="21" width="27" bestFit="1" customWidth="1"/>
    <col min="22" max="22" width="35.77734375" bestFit="1" customWidth="1"/>
    <col min="23" max="23" width="34.5546875" bestFit="1" customWidth="1"/>
    <col min="24" max="24" width="42.77734375" bestFit="1" customWidth="1"/>
  </cols>
  <sheetData>
    <row r="3" spans="1:2" x14ac:dyDescent="0.3">
      <c r="A3" s="2" t="s">
        <v>967</v>
      </c>
      <c r="B3" t="s">
        <v>966</v>
      </c>
    </row>
    <row r="4" spans="1:2" x14ac:dyDescent="0.3">
      <c r="A4" s="3" t="s">
        <v>954</v>
      </c>
      <c r="B4" s="10">
        <v>251</v>
      </c>
    </row>
    <row r="5" spans="1:2" x14ac:dyDescent="0.3">
      <c r="A5" s="3" t="s">
        <v>952</v>
      </c>
      <c r="B5" s="10">
        <v>256</v>
      </c>
    </row>
    <row r="6" spans="1:2" x14ac:dyDescent="0.3">
      <c r="A6" s="3" t="s">
        <v>951</v>
      </c>
      <c r="B6" s="10">
        <v>271</v>
      </c>
    </row>
    <row r="7" spans="1:2" x14ac:dyDescent="0.3">
      <c r="A7" s="3" t="s">
        <v>953</v>
      </c>
      <c r="B7" s="10">
        <v>222</v>
      </c>
    </row>
    <row r="8" spans="1:2" x14ac:dyDescent="0.3">
      <c r="A8" s="3" t="s">
        <v>956</v>
      </c>
      <c r="B8" s="10">
        <v>1000</v>
      </c>
    </row>
  </sheetData>
  <pageMargins left="0.7" right="0.7" top="0.75" bottom="0.75" header="0.3" footer="0.3"/>
  <pageSetup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0BFE2-1A4D-47DE-AAFC-4672AF72EBF5}">
  <dimension ref="A3:B5"/>
  <sheetViews>
    <sheetView workbookViewId="0">
      <selection activeCell="I9" sqref="I9"/>
    </sheetView>
  </sheetViews>
  <sheetFormatPr defaultRowHeight="14.4" x14ac:dyDescent="0.3"/>
  <cols>
    <col min="1" max="1" width="21.88671875" bestFit="1" customWidth="1"/>
    <col min="2" max="2" width="8.109375" bestFit="1" customWidth="1"/>
    <col min="3" max="5" width="5.6640625" bestFit="1" customWidth="1"/>
    <col min="6" max="6" width="4" bestFit="1" customWidth="1"/>
    <col min="7" max="7" width="10.77734375" bestFit="1" customWidth="1"/>
    <col min="8" max="20" width="38" bestFit="1" customWidth="1"/>
    <col min="21" max="21" width="27" bestFit="1" customWidth="1"/>
    <col min="22" max="22" width="35.77734375" bestFit="1" customWidth="1"/>
    <col min="23" max="23" width="34.5546875" bestFit="1" customWidth="1"/>
    <col min="24" max="24" width="42.77734375" bestFit="1" customWidth="1"/>
  </cols>
  <sheetData>
    <row r="3" spans="1:2" x14ac:dyDescent="0.3">
      <c r="A3" s="2" t="s">
        <v>968</v>
      </c>
      <c r="B3" t="s">
        <v>966</v>
      </c>
    </row>
    <row r="4" spans="1:2" x14ac:dyDescent="0.3">
      <c r="A4" s="3" t="s">
        <v>940</v>
      </c>
      <c r="B4" s="10">
        <v>1000</v>
      </c>
    </row>
    <row r="5" spans="1:2" x14ac:dyDescent="0.3">
      <c r="A5" s="3" t="s">
        <v>956</v>
      </c>
      <c r="B5" s="10">
        <v>1000</v>
      </c>
    </row>
  </sheetData>
  <pageMargins left="0.7" right="0.7" top="0.75" bottom="0.75" header="0.3" footer="0.3"/>
  <pageSetup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3D2EB-7407-4B33-879C-179788CD7FAC}">
  <dimension ref="A3:K14"/>
  <sheetViews>
    <sheetView workbookViewId="0">
      <selection activeCell="B1" sqref="B1"/>
    </sheetView>
  </sheetViews>
  <sheetFormatPr defaultRowHeight="14.4" x14ac:dyDescent="0.3"/>
  <cols>
    <col min="1" max="1" width="21.88671875" bestFit="1" customWidth="1"/>
    <col min="2" max="2" width="15.44140625" bestFit="1" customWidth="1"/>
    <col min="3" max="5" width="5.6640625" bestFit="1" customWidth="1"/>
    <col min="6" max="6" width="4" bestFit="1" customWidth="1"/>
    <col min="7" max="7" width="10.77734375" bestFit="1" customWidth="1"/>
    <col min="8" max="20" width="38" bestFit="1" customWidth="1"/>
    <col min="21" max="21" width="27" bestFit="1" customWidth="1"/>
    <col min="22" max="22" width="35.77734375" bestFit="1" customWidth="1"/>
    <col min="23" max="23" width="34.5546875" bestFit="1" customWidth="1"/>
    <col min="24" max="24" width="42.77734375" bestFit="1" customWidth="1"/>
  </cols>
  <sheetData>
    <row r="3" spans="1:11" x14ac:dyDescent="0.3">
      <c r="A3" s="2" t="s">
        <v>990</v>
      </c>
      <c r="B3" t="s">
        <v>966</v>
      </c>
      <c r="J3" s="4" t="s">
        <v>990</v>
      </c>
      <c r="K3" s="4" t="s">
        <v>966</v>
      </c>
    </row>
    <row r="4" spans="1:11" x14ac:dyDescent="0.3">
      <c r="A4" s="3" t="s">
        <v>980</v>
      </c>
      <c r="B4" s="10">
        <v>108</v>
      </c>
      <c r="J4" s="3" t="s">
        <v>980</v>
      </c>
      <c r="K4" s="10">
        <v>108</v>
      </c>
    </row>
    <row r="5" spans="1:11" x14ac:dyDescent="0.3">
      <c r="A5" s="3" t="s">
        <v>981</v>
      </c>
      <c r="B5" s="10">
        <v>98</v>
      </c>
      <c r="J5" s="3" t="s">
        <v>981</v>
      </c>
      <c r="K5" s="10">
        <v>98</v>
      </c>
    </row>
    <row r="6" spans="1:11" x14ac:dyDescent="0.3">
      <c r="A6" s="3" t="s">
        <v>982</v>
      </c>
      <c r="B6" s="10">
        <v>104</v>
      </c>
      <c r="J6" s="3" t="s">
        <v>982</v>
      </c>
      <c r="K6" s="10">
        <v>104</v>
      </c>
    </row>
    <row r="7" spans="1:11" x14ac:dyDescent="0.3">
      <c r="A7" s="3" t="s">
        <v>983</v>
      </c>
      <c r="B7" s="10">
        <v>112</v>
      </c>
      <c r="J7" s="3" t="s">
        <v>983</v>
      </c>
      <c r="K7" s="10">
        <v>112</v>
      </c>
    </row>
    <row r="8" spans="1:11" x14ac:dyDescent="0.3">
      <c r="A8" s="3" t="s">
        <v>984</v>
      </c>
      <c r="B8" s="10">
        <v>87</v>
      </c>
      <c r="J8" s="3" t="s">
        <v>984</v>
      </c>
      <c r="K8" s="10">
        <v>87</v>
      </c>
    </row>
    <row r="9" spans="1:11" x14ac:dyDescent="0.3">
      <c r="A9" s="3" t="s">
        <v>985</v>
      </c>
      <c r="B9" s="10">
        <v>109</v>
      </c>
      <c r="J9" s="3" t="s">
        <v>985</v>
      </c>
      <c r="K9" s="10">
        <v>109</v>
      </c>
    </row>
    <row r="10" spans="1:11" x14ac:dyDescent="0.3">
      <c r="A10" s="3" t="s">
        <v>986</v>
      </c>
      <c r="B10" s="10">
        <v>96</v>
      </c>
      <c r="J10" s="3" t="s">
        <v>986</v>
      </c>
      <c r="K10" s="10">
        <v>96</v>
      </c>
    </row>
    <row r="11" spans="1:11" x14ac:dyDescent="0.3">
      <c r="A11" s="3" t="s">
        <v>987</v>
      </c>
      <c r="B11" s="10">
        <v>95</v>
      </c>
      <c r="J11" s="3" t="s">
        <v>987</v>
      </c>
      <c r="K11" s="10">
        <v>95</v>
      </c>
    </row>
    <row r="12" spans="1:11" x14ac:dyDescent="0.3">
      <c r="A12" s="3" t="s">
        <v>988</v>
      </c>
      <c r="B12" s="10">
        <v>97</v>
      </c>
      <c r="J12" s="3" t="s">
        <v>988</v>
      </c>
      <c r="K12" s="10">
        <v>97</v>
      </c>
    </row>
    <row r="13" spans="1:11" x14ac:dyDescent="0.3">
      <c r="A13" s="3" t="s">
        <v>989</v>
      </c>
      <c r="B13" s="10">
        <v>94</v>
      </c>
      <c r="J13" s="3" t="s">
        <v>989</v>
      </c>
      <c r="K13" s="10">
        <v>94</v>
      </c>
    </row>
    <row r="14" spans="1:11" x14ac:dyDescent="0.3">
      <c r="A14" s="3" t="s">
        <v>956</v>
      </c>
      <c r="B14" s="10">
        <v>1000</v>
      </c>
      <c r="J14" s="5" t="s">
        <v>956</v>
      </c>
      <c r="K14" s="11">
        <v>1000</v>
      </c>
    </row>
  </sheetData>
  <dataConsolidate/>
  <pageMargins left="0.7" right="0.7" top="0.75" bottom="0.75" header="0.3" footer="0.3"/>
  <pageSetup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CE816-7F55-47D0-A950-6962414255E7}">
  <dimension ref="A3:F35"/>
  <sheetViews>
    <sheetView topLeftCell="A22" workbookViewId="0">
      <selection activeCell="E25" sqref="E25"/>
    </sheetView>
  </sheetViews>
  <sheetFormatPr defaultRowHeight="14.4" x14ac:dyDescent="0.3"/>
  <cols>
    <col min="1" max="1" width="22" bestFit="1" customWidth="1"/>
    <col min="2" max="2" width="8" bestFit="1" customWidth="1"/>
  </cols>
  <sheetData>
    <row r="3" spans="1:6" x14ac:dyDescent="0.3">
      <c r="A3" s="2" t="s">
        <v>1004</v>
      </c>
      <c r="B3" t="s">
        <v>1005</v>
      </c>
      <c r="E3" s="4" t="s">
        <v>1004</v>
      </c>
      <c r="F3" s="4" t="s">
        <v>1005</v>
      </c>
    </row>
    <row r="4" spans="1:6" x14ac:dyDescent="0.3">
      <c r="A4" s="3" t="s">
        <v>997</v>
      </c>
      <c r="B4">
        <v>68</v>
      </c>
      <c r="E4" s="3" t="s">
        <v>997</v>
      </c>
      <c r="F4">
        <v>68</v>
      </c>
    </row>
    <row r="5" spans="1:6" x14ac:dyDescent="0.3">
      <c r="A5" s="3" t="s">
        <v>998</v>
      </c>
      <c r="B5">
        <v>167</v>
      </c>
      <c r="E5" s="3" t="s">
        <v>998</v>
      </c>
      <c r="F5">
        <v>167</v>
      </c>
    </row>
    <row r="6" spans="1:6" x14ac:dyDescent="0.3">
      <c r="A6" s="3" t="s">
        <v>999</v>
      </c>
      <c r="B6">
        <v>158</v>
      </c>
      <c r="E6" s="3" t="s">
        <v>999</v>
      </c>
      <c r="F6">
        <v>158</v>
      </c>
    </row>
    <row r="7" spans="1:6" x14ac:dyDescent="0.3">
      <c r="A7" s="3" t="s">
        <v>1000</v>
      </c>
      <c r="B7">
        <v>151</v>
      </c>
      <c r="E7" s="3" t="s">
        <v>1000</v>
      </c>
      <c r="F7">
        <v>151</v>
      </c>
    </row>
    <row r="8" spans="1:6" x14ac:dyDescent="0.3">
      <c r="A8" s="3" t="s">
        <v>1001</v>
      </c>
      <c r="B8">
        <v>191</v>
      </c>
      <c r="E8" s="3" t="s">
        <v>1001</v>
      </c>
      <c r="F8">
        <v>191</v>
      </c>
    </row>
    <row r="9" spans="1:6" x14ac:dyDescent="0.3">
      <c r="A9" s="3" t="s">
        <v>1002</v>
      </c>
      <c r="B9">
        <v>170</v>
      </c>
      <c r="E9" s="3" t="s">
        <v>1002</v>
      </c>
      <c r="F9">
        <v>170</v>
      </c>
    </row>
    <row r="10" spans="1:6" x14ac:dyDescent="0.3">
      <c r="A10" s="3" t="s">
        <v>1003</v>
      </c>
      <c r="B10">
        <v>95</v>
      </c>
      <c r="E10" s="3" t="s">
        <v>1003</v>
      </c>
      <c r="F10">
        <v>95</v>
      </c>
    </row>
    <row r="11" spans="1:6" x14ac:dyDescent="0.3">
      <c r="A11" s="3" t="s">
        <v>956</v>
      </c>
      <c r="B11">
        <v>1000</v>
      </c>
      <c r="E11" s="5" t="s">
        <v>956</v>
      </c>
      <c r="F11" s="6">
        <v>1000</v>
      </c>
    </row>
    <row r="22" spans="1:2" x14ac:dyDescent="0.3">
      <c r="A22" s="2" t="s">
        <v>19</v>
      </c>
      <c r="B22" t="s">
        <v>996</v>
      </c>
    </row>
    <row r="24" spans="1:2" x14ac:dyDescent="0.3">
      <c r="A24" s="2" t="s">
        <v>1007</v>
      </c>
      <c r="B24" t="s">
        <v>1005</v>
      </c>
    </row>
    <row r="25" spans="1:2" x14ac:dyDescent="0.3">
      <c r="A25" s="3" t="s">
        <v>1008</v>
      </c>
      <c r="B25">
        <v>44</v>
      </c>
    </row>
    <row r="26" spans="1:2" x14ac:dyDescent="0.3">
      <c r="A26" s="3" t="s">
        <v>1009</v>
      </c>
      <c r="B26">
        <v>54</v>
      </c>
    </row>
    <row r="27" spans="1:2" x14ac:dyDescent="0.3">
      <c r="A27" s="3" t="s">
        <v>1010</v>
      </c>
      <c r="B27">
        <v>46</v>
      </c>
    </row>
    <row r="28" spans="1:2" x14ac:dyDescent="0.3">
      <c r="A28" s="3" t="s">
        <v>1011</v>
      </c>
      <c r="B28">
        <v>45</v>
      </c>
    </row>
    <row r="29" spans="1:2" x14ac:dyDescent="0.3">
      <c r="A29" s="3" t="s">
        <v>1012</v>
      </c>
      <c r="B29">
        <v>48</v>
      </c>
    </row>
    <row r="30" spans="1:2" x14ac:dyDescent="0.3">
      <c r="A30" s="3" t="s">
        <v>1013</v>
      </c>
      <c r="B30">
        <v>62</v>
      </c>
    </row>
    <row r="31" spans="1:2" x14ac:dyDescent="0.3">
      <c r="A31" s="3" t="s">
        <v>1014</v>
      </c>
      <c r="B31">
        <v>47</v>
      </c>
    </row>
    <row r="32" spans="1:2" x14ac:dyDescent="0.3">
      <c r="A32" s="3" t="s">
        <v>1015</v>
      </c>
      <c r="B32">
        <v>53</v>
      </c>
    </row>
    <row r="33" spans="1:2" x14ac:dyDescent="0.3">
      <c r="A33" s="3" t="s">
        <v>1016</v>
      </c>
      <c r="B33">
        <v>46</v>
      </c>
    </row>
    <row r="34" spans="1:2" x14ac:dyDescent="0.3">
      <c r="A34" s="3" t="s">
        <v>1017</v>
      </c>
      <c r="B34">
        <v>54</v>
      </c>
    </row>
    <row r="35" spans="1:2" x14ac:dyDescent="0.3">
      <c r="A35" s="3" t="s">
        <v>956</v>
      </c>
      <c r="B35">
        <v>499</v>
      </c>
    </row>
  </sheetData>
  <pageMargins left="0.7" right="0.7" top="0.75" bottom="0.75" header="0.3" footer="0.3"/>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2F9C1-02C1-4623-9826-35108633EC32}">
  <dimension ref="A3:F12"/>
  <sheetViews>
    <sheetView tabSelected="1" workbookViewId="0">
      <selection activeCell="I25" sqref="I25"/>
    </sheetView>
  </sheetViews>
  <sheetFormatPr defaultRowHeight="14.4" x14ac:dyDescent="0.3"/>
  <cols>
    <col min="1" max="1" width="10.77734375" bestFit="1" customWidth="1"/>
    <col min="2" max="2" width="15.5546875" bestFit="1" customWidth="1"/>
    <col min="3" max="3" width="14.109375" bestFit="1" customWidth="1"/>
    <col min="4" max="4" width="9.77734375" bestFit="1" customWidth="1"/>
    <col min="5" max="5" width="6.6640625" bestFit="1" customWidth="1"/>
    <col min="6" max="453" width="10.77734375" bestFit="1" customWidth="1"/>
    <col min="454" max="462" width="9.77734375" bestFit="1" customWidth="1"/>
    <col min="463" max="464" width="8.77734375" bestFit="1" customWidth="1"/>
    <col min="465" max="479" width="9.77734375" bestFit="1" customWidth="1"/>
    <col min="480" max="481" width="8.77734375" bestFit="1" customWidth="1"/>
    <col min="482" max="484" width="9.77734375" bestFit="1" customWidth="1"/>
    <col min="485" max="494" width="8.77734375" bestFit="1" customWidth="1"/>
    <col min="495" max="511" width="9.77734375" bestFit="1" customWidth="1"/>
    <col min="512" max="512" width="8.77734375" bestFit="1" customWidth="1"/>
    <col min="513" max="528" width="9.77734375" bestFit="1" customWidth="1"/>
    <col min="529" max="530" width="8.77734375" bestFit="1" customWidth="1"/>
    <col min="531" max="531" width="9.77734375" bestFit="1" customWidth="1"/>
    <col min="532" max="541" width="8.77734375" bestFit="1" customWidth="1"/>
    <col min="542" max="542" width="10.77734375" bestFit="1" customWidth="1"/>
  </cols>
  <sheetData>
    <row r="3" spans="1:6" x14ac:dyDescent="0.3">
      <c r="A3" s="2" t="s">
        <v>1005</v>
      </c>
      <c r="B3" s="2" t="s">
        <v>963</v>
      </c>
    </row>
    <row r="4" spans="1:6" x14ac:dyDescent="0.3">
      <c r="A4" s="2" t="s">
        <v>14</v>
      </c>
      <c r="B4" t="s">
        <v>932</v>
      </c>
      <c r="C4" t="s">
        <v>933</v>
      </c>
      <c r="D4" t="s">
        <v>931</v>
      </c>
      <c r="E4" t="s">
        <v>930</v>
      </c>
      <c r="F4" t="s">
        <v>956</v>
      </c>
    </row>
    <row r="5" spans="1:6" x14ac:dyDescent="0.3">
      <c r="A5" s="3" t="s">
        <v>927</v>
      </c>
      <c r="B5" s="13">
        <v>22</v>
      </c>
      <c r="C5" s="13">
        <v>44</v>
      </c>
      <c r="D5" s="13">
        <v>38</v>
      </c>
      <c r="E5" s="13">
        <v>36</v>
      </c>
      <c r="F5" s="13">
        <v>140</v>
      </c>
    </row>
    <row r="6" spans="1:6" x14ac:dyDescent="0.3">
      <c r="A6" s="3" t="s">
        <v>924</v>
      </c>
      <c r="B6" s="13">
        <v>34</v>
      </c>
      <c r="C6" s="13">
        <v>27</v>
      </c>
      <c r="D6" s="13">
        <v>36</v>
      </c>
      <c r="E6" s="13">
        <v>42</v>
      </c>
      <c r="F6" s="13">
        <v>139</v>
      </c>
    </row>
    <row r="7" spans="1:6" x14ac:dyDescent="0.3">
      <c r="A7" s="3" t="s">
        <v>929</v>
      </c>
      <c r="B7" s="13">
        <v>39</v>
      </c>
      <c r="C7" s="13">
        <v>41</v>
      </c>
      <c r="D7" s="13">
        <v>31</v>
      </c>
      <c r="E7" s="13">
        <v>40</v>
      </c>
      <c r="F7" s="13">
        <v>151</v>
      </c>
    </row>
    <row r="8" spans="1:6" x14ac:dyDescent="0.3">
      <c r="A8" s="3" t="s">
        <v>928</v>
      </c>
      <c r="B8" s="13">
        <v>31</v>
      </c>
      <c r="C8" s="13">
        <v>35</v>
      </c>
      <c r="D8" s="13">
        <v>43</v>
      </c>
      <c r="E8" s="13">
        <v>37</v>
      </c>
      <c r="F8" s="13">
        <v>146</v>
      </c>
    </row>
    <row r="9" spans="1:6" x14ac:dyDescent="0.3">
      <c r="A9" s="3" t="s">
        <v>926</v>
      </c>
      <c r="B9" s="13">
        <v>25</v>
      </c>
      <c r="C9" s="13">
        <v>29</v>
      </c>
      <c r="D9" s="13">
        <v>39</v>
      </c>
      <c r="E9" s="13">
        <v>23</v>
      </c>
      <c r="F9" s="13">
        <v>116</v>
      </c>
    </row>
    <row r="10" spans="1:6" x14ac:dyDescent="0.3">
      <c r="A10" s="3" t="s">
        <v>925</v>
      </c>
      <c r="B10" s="13">
        <v>33</v>
      </c>
      <c r="C10" s="13">
        <v>38</v>
      </c>
      <c r="D10" s="13">
        <v>31</v>
      </c>
      <c r="E10" s="13">
        <v>48</v>
      </c>
      <c r="F10" s="13">
        <v>150</v>
      </c>
    </row>
    <row r="11" spans="1:6" x14ac:dyDescent="0.3">
      <c r="A11" s="3" t="s">
        <v>923</v>
      </c>
      <c r="B11" s="13">
        <v>44</v>
      </c>
      <c r="C11" s="13">
        <v>40</v>
      </c>
      <c r="D11" s="13">
        <v>31</v>
      </c>
      <c r="E11" s="13">
        <v>43</v>
      </c>
      <c r="F11" s="13">
        <v>158</v>
      </c>
    </row>
    <row r="12" spans="1:6" x14ac:dyDescent="0.3">
      <c r="A12" s="3" t="s">
        <v>956</v>
      </c>
      <c r="B12" s="13">
        <v>228</v>
      </c>
      <c r="C12" s="13">
        <v>254</v>
      </c>
      <c r="D12" s="13">
        <v>249</v>
      </c>
      <c r="E12" s="13">
        <v>269</v>
      </c>
      <c r="F12" s="13">
        <v>1000</v>
      </c>
    </row>
  </sheetData>
  <pageMargins left="0.7" right="0.7" top="0.75" bottom="0.75" header="0.3" footer="0.3"/>
  <pageSetup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FB47C-08D2-43CD-BB89-9A2DFBBDF7D8}">
  <dimension ref="A3:C24"/>
  <sheetViews>
    <sheetView workbookViewId="0">
      <selection activeCell="C17" sqref="C17:C23"/>
    </sheetView>
  </sheetViews>
  <sheetFormatPr defaultRowHeight="14.4" x14ac:dyDescent="0.3"/>
  <cols>
    <col min="1" max="1" width="12.5546875" bestFit="1" customWidth="1"/>
    <col min="2" max="2" width="15.44140625" bestFit="1" customWidth="1"/>
    <col min="3" max="451" width="15.5546875" bestFit="1" customWidth="1"/>
    <col min="452" max="452" width="10.77734375" bestFit="1" customWidth="1"/>
  </cols>
  <sheetData>
    <row r="3" spans="1:2" x14ac:dyDescent="0.3">
      <c r="A3" s="2" t="s">
        <v>14</v>
      </c>
      <c r="B3" t="s">
        <v>1024</v>
      </c>
    </row>
    <row r="4" spans="1:2" x14ac:dyDescent="0.3">
      <c r="A4" s="3" t="s">
        <v>927</v>
      </c>
      <c r="B4">
        <v>140</v>
      </c>
    </row>
    <row r="5" spans="1:2" x14ac:dyDescent="0.3">
      <c r="A5" s="3" t="s">
        <v>924</v>
      </c>
      <c r="B5">
        <v>139</v>
      </c>
    </row>
    <row r="6" spans="1:2" x14ac:dyDescent="0.3">
      <c r="A6" s="3" t="s">
        <v>929</v>
      </c>
      <c r="B6">
        <v>151</v>
      </c>
    </row>
    <row r="7" spans="1:2" x14ac:dyDescent="0.3">
      <c r="A7" s="3" t="s">
        <v>928</v>
      </c>
      <c r="B7">
        <v>146</v>
      </c>
    </row>
    <row r="8" spans="1:2" x14ac:dyDescent="0.3">
      <c r="A8" s="3" t="s">
        <v>926</v>
      </c>
      <c r="B8">
        <v>116</v>
      </c>
    </row>
    <row r="9" spans="1:2" x14ac:dyDescent="0.3">
      <c r="A9" s="3" t="s">
        <v>925</v>
      </c>
      <c r="B9">
        <v>150</v>
      </c>
    </row>
    <row r="10" spans="1:2" x14ac:dyDescent="0.3">
      <c r="A10" s="3" t="s">
        <v>923</v>
      </c>
      <c r="B10">
        <v>158</v>
      </c>
    </row>
    <row r="11" spans="1:2" x14ac:dyDescent="0.3">
      <c r="A11" s="3" t="s">
        <v>956</v>
      </c>
      <c r="B11">
        <v>1000</v>
      </c>
    </row>
    <row r="16" spans="1:2" x14ac:dyDescent="0.3">
      <c r="A16" s="4" t="s">
        <v>14</v>
      </c>
      <c r="B16" s="4" t="s">
        <v>1024</v>
      </c>
    </row>
    <row r="17" spans="1:3" x14ac:dyDescent="0.3">
      <c r="A17" s="3" t="s">
        <v>927</v>
      </c>
      <c r="B17">
        <v>140</v>
      </c>
      <c r="C17" s="14">
        <f>B17/$B$24</f>
        <v>0.14000000000000001</v>
      </c>
    </row>
    <row r="18" spans="1:3" x14ac:dyDescent="0.3">
      <c r="A18" s="3" t="s">
        <v>924</v>
      </c>
      <c r="B18">
        <v>139</v>
      </c>
      <c r="C18" s="14">
        <f t="shared" ref="C18:C23" si="0">B18/$B$24</f>
        <v>0.13900000000000001</v>
      </c>
    </row>
    <row r="19" spans="1:3" x14ac:dyDescent="0.3">
      <c r="A19" s="3" t="s">
        <v>929</v>
      </c>
      <c r="B19">
        <v>151</v>
      </c>
      <c r="C19" s="14">
        <f t="shared" si="0"/>
        <v>0.151</v>
      </c>
    </row>
    <row r="20" spans="1:3" x14ac:dyDescent="0.3">
      <c r="A20" s="3" t="s">
        <v>928</v>
      </c>
      <c r="B20">
        <v>146</v>
      </c>
      <c r="C20" s="14">
        <f t="shared" si="0"/>
        <v>0.14599999999999999</v>
      </c>
    </row>
    <row r="21" spans="1:3" x14ac:dyDescent="0.3">
      <c r="A21" s="3" t="s">
        <v>926</v>
      </c>
      <c r="B21">
        <v>116</v>
      </c>
      <c r="C21" s="14">
        <f t="shared" si="0"/>
        <v>0.11600000000000001</v>
      </c>
    </row>
    <row r="22" spans="1:3" x14ac:dyDescent="0.3">
      <c r="A22" s="3" t="s">
        <v>925</v>
      </c>
      <c r="B22">
        <v>150</v>
      </c>
      <c r="C22" s="14">
        <f t="shared" si="0"/>
        <v>0.15</v>
      </c>
    </row>
    <row r="23" spans="1:3" x14ac:dyDescent="0.3">
      <c r="A23" s="3" t="s">
        <v>923</v>
      </c>
      <c r="B23">
        <v>158</v>
      </c>
      <c r="C23" s="14">
        <f t="shared" si="0"/>
        <v>0.158</v>
      </c>
    </row>
    <row r="24" spans="1:3" x14ac:dyDescent="0.3">
      <c r="A24" s="5" t="s">
        <v>956</v>
      </c>
      <c r="B24" s="6">
        <v>1000</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96965-6825-404F-82BE-219D721A9112}">
  <dimension ref="A1:C24"/>
  <sheetViews>
    <sheetView workbookViewId="0">
      <selection activeCell="C18" sqref="C18:C23"/>
    </sheetView>
  </sheetViews>
  <sheetFormatPr defaultRowHeight="14.4" x14ac:dyDescent="0.3"/>
  <cols>
    <col min="1" max="1" width="10.77734375" bestFit="1" customWidth="1"/>
    <col min="2" max="2" width="22.21875" bestFit="1" customWidth="1"/>
    <col min="3" max="451" width="15.5546875" bestFit="1" customWidth="1"/>
    <col min="452" max="452" width="10.77734375" bestFit="1" customWidth="1"/>
  </cols>
  <sheetData>
    <row r="1" spans="1:2" x14ac:dyDescent="0.3">
      <c r="A1" s="2" t="s">
        <v>3</v>
      </c>
      <c r="B1" t="s">
        <v>1006</v>
      </c>
    </row>
    <row r="3" spans="1:2" x14ac:dyDescent="0.3">
      <c r="A3" s="2" t="s">
        <v>14</v>
      </c>
      <c r="B3" t="s">
        <v>962</v>
      </c>
    </row>
    <row r="4" spans="1:2" x14ac:dyDescent="0.3">
      <c r="A4" s="3" t="s">
        <v>938</v>
      </c>
      <c r="B4" s="10">
        <v>248.38095238095238</v>
      </c>
    </row>
    <row r="5" spans="1:2" x14ac:dyDescent="0.3">
      <c r="A5" s="3" t="s">
        <v>939</v>
      </c>
      <c r="B5" s="10">
        <v>273.46198830409355</v>
      </c>
    </row>
    <row r="6" spans="1:2" x14ac:dyDescent="0.3">
      <c r="A6" s="3" t="s">
        <v>935</v>
      </c>
      <c r="B6" s="10">
        <v>244.79640718562874</v>
      </c>
    </row>
    <row r="7" spans="1:2" x14ac:dyDescent="0.3">
      <c r="A7" s="3" t="s">
        <v>934</v>
      </c>
      <c r="B7" s="10">
        <v>253.35802469135803</v>
      </c>
    </row>
    <row r="8" spans="1:2" x14ac:dyDescent="0.3">
      <c r="A8" s="3" t="s">
        <v>936</v>
      </c>
      <c r="B8" s="10">
        <v>243.33519553072625</v>
      </c>
    </row>
    <row r="9" spans="1:2" x14ac:dyDescent="0.3">
      <c r="A9" s="3" t="s">
        <v>937</v>
      </c>
      <c r="B9" s="10">
        <v>264.99346405228761</v>
      </c>
    </row>
    <row r="10" spans="1:2" x14ac:dyDescent="0.3">
      <c r="A10" s="3" t="s">
        <v>956</v>
      </c>
      <c r="B10" s="10">
        <v>254.51599999999999</v>
      </c>
    </row>
    <row r="17" spans="1:3" x14ac:dyDescent="0.3">
      <c r="A17" s="4" t="s">
        <v>14</v>
      </c>
      <c r="B17" s="4" t="s">
        <v>962</v>
      </c>
    </row>
    <row r="18" spans="1:3" x14ac:dyDescent="0.3">
      <c r="A18" s="3" t="s">
        <v>938</v>
      </c>
      <c r="B18" s="10">
        <v>248.38095238095238</v>
      </c>
      <c r="C18" s="14">
        <f>B18/$B$24</f>
        <v>0.16251830248048779</v>
      </c>
    </row>
    <row r="19" spans="1:3" x14ac:dyDescent="0.3">
      <c r="A19" s="3" t="s">
        <v>939</v>
      </c>
      <c r="B19" s="10">
        <v>273.46198830409355</v>
      </c>
      <c r="C19" s="14">
        <f t="shared" ref="C19:C23" si="0">B19/$B$24</f>
        <v>0.17892909140615915</v>
      </c>
    </row>
    <row r="20" spans="1:3" x14ac:dyDescent="0.3">
      <c r="A20" s="3" t="s">
        <v>935</v>
      </c>
      <c r="B20" s="10">
        <v>244.79640718562874</v>
      </c>
      <c r="C20" s="14">
        <f t="shared" si="0"/>
        <v>0.16017289638261961</v>
      </c>
    </row>
    <row r="21" spans="1:3" x14ac:dyDescent="0.3">
      <c r="A21" s="3" t="s">
        <v>934</v>
      </c>
      <c r="B21" s="10">
        <v>253.35802469135803</v>
      </c>
      <c r="C21" s="14">
        <f>B21/$B$24</f>
        <v>0.16577485390061913</v>
      </c>
    </row>
    <row r="22" spans="1:3" x14ac:dyDescent="0.3">
      <c r="A22" s="3" t="s">
        <v>936</v>
      </c>
      <c r="B22" s="10">
        <v>243.33519553072625</v>
      </c>
      <c r="C22" s="14">
        <f t="shared" si="0"/>
        <v>0.1592168100344393</v>
      </c>
    </row>
    <row r="23" spans="1:3" x14ac:dyDescent="0.3">
      <c r="A23" s="3" t="s">
        <v>937</v>
      </c>
      <c r="B23" s="10">
        <v>264.99346405228761</v>
      </c>
      <c r="C23" s="14">
        <f>B23/$B$24</f>
        <v>0.17338804579567499</v>
      </c>
    </row>
    <row r="24" spans="1:3" x14ac:dyDescent="0.3">
      <c r="A24" s="5" t="s">
        <v>956</v>
      </c>
      <c r="B24" s="11">
        <f>SUM(B18:B23)</f>
        <v>1528.3260321450466</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1001"/>
  <sheetViews>
    <sheetView topLeftCell="N1" workbookViewId="0">
      <selection activeCell="S1" sqref="S1"/>
    </sheetView>
  </sheetViews>
  <sheetFormatPr defaultRowHeight="14.4" x14ac:dyDescent="0.3"/>
  <cols>
    <col min="1" max="1" width="12" bestFit="1" customWidth="1"/>
    <col min="2" max="2" width="15.21875" bestFit="1" customWidth="1"/>
    <col min="3" max="3" width="13.6640625" bestFit="1" customWidth="1"/>
    <col min="4" max="4" width="14.33203125" bestFit="1" customWidth="1"/>
    <col min="5" max="5" width="17.88671875" bestFit="1" customWidth="1"/>
    <col min="6" max="6" width="16.77734375" bestFit="1" customWidth="1"/>
    <col min="7" max="7" width="18.33203125" bestFit="1" customWidth="1"/>
    <col min="8" max="8" width="18.109375" bestFit="1" customWidth="1"/>
    <col min="9" max="9" width="17" bestFit="1" customWidth="1"/>
    <col min="10" max="10" width="20.5546875" bestFit="1" customWidth="1"/>
    <col min="11" max="11" width="25.5546875" bestFit="1" customWidth="1"/>
    <col min="12" max="12" width="24.33203125" bestFit="1" customWidth="1"/>
    <col min="13" max="13" width="12.21875" bestFit="1" customWidth="1"/>
    <col min="14" max="14" width="20.88671875" bestFit="1" customWidth="1"/>
    <col min="15" max="15" width="23.88671875" bestFit="1" customWidth="1"/>
    <col min="16" max="16" width="32.5546875" bestFit="1" customWidth="1"/>
    <col min="17" max="17" width="24.6640625" bestFit="1" customWidth="1"/>
    <col min="18" max="18" width="28.21875" bestFit="1" customWidth="1"/>
    <col min="19" max="19" width="22.5546875" bestFit="1" customWidth="1"/>
    <col min="20" max="20" width="17.88671875" bestFit="1" customWidth="1"/>
    <col min="21" max="21" width="20.77734375" bestFit="1" customWidth="1"/>
    <col min="22" max="22" width="14.88671875" bestFit="1" customWidth="1"/>
    <col min="23" max="23" width="23.77734375" bestFit="1" customWidth="1"/>
    <col min="24" max="25" width="13" bestFit="1" customWidth="1"/>
    <col min="28" max="29" width="13" bestFit="1" customWidth="1"/>
    <col min="30" max="30" width="25" bestFit="1" customWidth="1"/>
  </cols>
  <sheetData>
    <row r="1" spans="1:43" x14ac:dyDescent="0.3">
      <c r="A1" s="7" t="s">
        <v>3</v>
      </c>
      <c r="B1" s="7" t="s">
        <v>4</v>
      </c>
      <c r="C1" s="7" t="s">
        <v>5</v>
      </c>
      <c r="D1" s="7" t="s">
        <v>6</v>
      </c>
      <c r="E1" s="7" t="s">
        <v>0</v>
      </c>
      <c r="F1" s="7" t="s">
        <v>7</v>
      </c>
      <c r="G1" s="7" t="s">
        <v>8</v>
      </c>
      <c r="H1" s="7" t="s">
        <v>9</v>
      </c>
      <c r="I1" s="7" t="s">
        <v>10</v>
      </c>
      <c r="J1" s="7" t="s">
        <v>11</v>
      </c>
      <c r="K1" s="7" t="s">
        <v>12</v>
      </c>
      <c r="L1" s="7" t="s">
        <v>13</v>
      </c>
      <c r="M1" s="7" t="s">
        <v>14</v>
      </c>
      <c r="N1" s="7" t="s">
        <v>15</v>
      </c>
      <c r="O1" s="7" t="s">
        <v>16</v>
      </c>
      <c r="P1" s="7" t="s">
        <v>17</v>
      </c>
      <c r="Q1" s="7" t="s">
        <v>18</v>
      </c>
      <c r="R1" s="7" t="s">
        <v>19</v>
      </c>
      <c r="S1" s="7" t="s">
        <v>20</v>
      </c>
      <c r="T1" s="7" t="s">
        <v>21</v>
      </c>
      <c r="U1" s="7" t="s">
        <v>22</v>
      </c>
      <c r="V1" s="7" t="s">
        <v>23</v>
      </c>
      <c r="W1" s="7" t="s">
        <v>24</v>
      </c>
      <c r="X1" s="7" t="s">
        <v>961</v>
      </c>
      <c r="Y1" s="7" t="s">
        <v>969</v>
      </c>
      <c r="Z1" s="7" t="s">
        <v>992</v>
      </c>
      <c r="AA1" s="7" t="s">
        <v>993</v>
      </c>
      <c r="AB1" s="7" t="s">
        <v>1018</v>
      </c>
      <c r="AC1" s="7" t="s">
        <v>995</v>
      </c>
      <c r="AD1" s="7" t="s">
        <v>991</v>
      </c>
      <c r="AE1" s="7" t="s">
        <v>994</v>
      </c>
      <c r="AF1" s="7" t="s">
        <v>1019</v>
      </c>
      <c r="AG1" s="7" t="s">
        <v>1020</v>
      </c>
      <c r="AH1" s="7" t="s">
        <v>1021</v>
      </c>
      <c r="AI1" s="7" t="s">
        <v>1022</v>
      </c>
      <c r="AJ1" s="7" t="s">
        <v>1023</v>
      </c>
    </row>
    <row r="2" spans="1:43" x14ac:dyDescent="0.3">
      <c r="A2">
        <v>2518</v>
      </c>
      <c r="B2" t="s">
        <v>25</v>
      </c>
      <c r="C2" t="s">
        <v>365</v>
      </c>
      <c r="D2" s="12" t="s">
        <v>905</v>
      </c>
      <c r="E2">
        <v>7.99</v>
      </c>
      <c r="F2">
        <v>49</v>
      </c>
      <c r="G2" t="s">
        <v>916</v>
      </c>
      <c r="H2">
        <v>3</v>
      </c>
      <c r="I2">
        <v>6</v>
      </c>
      <c r="J2" t="b">
        <v>1</v>
      </c>
      <c r="K2">
        <v>641</v>
      </c>
      <c r="L2">
        <v>117</v>
      </c>
      <c r="M2" t="s">
        <v>923</v>
      </c>
      <c r="N2" t="s">
        <v>930</v>
      </c>
      <c r="O2" t="s">
        <v>934</v>
      </c>
      <c r="P2">
        <v>84</v>
      </c>
      <c r="Q2">
        <v>0</v>
      </c>
      <c r="R2" t="b">
        <v>0</v>
      </c>
      <c r="S2" t="s">
        <v>940</v>
      </c>
      <c r="T2">
        <v>2878</v>
      </c>
      <c r="U2" t="s">
        <v>941</v>
      </c>
      <c r="V2" t="s">
        <v>946</v>
      </c>
      <c r="W2" t="s">
        <v>951</v>
      </c>
      <c r="X2" t="str">
        <f>LEFT(Userdata[[#This Row],[Last_Login]],2)</f>
        <v>12</v>
      </c>
      <c r="Y2" t="str">
        <f>RIGHT(Userdata[[#This Row],[Last_Login]],4)</f>
        <v>2024</v>
      </c>
      <c r="Z2" t="str">
        <f>MID(Userdata[[#This Row],[Last_Login]],4,2)</f>
        <v>13</v>
      </c>
      <c r="AA2" t="str">
        <f>SUBSTITUTE(Userdata[[#This Row],[Column3]],"/","")</f>
        <v>13</v>
      </c>
      <c r="AB2" s="12" t="str">
        <f>TEXT(DATE(Userdata[[#This Row],[Column2]],Userdata[[#This Row],[Column1]],Userdata[[#This Row],[Column4]]),"DD/MM/YYYY")</f>
        <v>13/12/2024</v>
      </c>
      <c r="AC2" s="12">
        <f t="shared" ref="AC2:AC65" ca="1" si="0">TODAY()</f>
        <v>45794</v>
      </c>
      <c r="AD2">
        <f ca="1">Userdata[[#This Row],[Column6]]-Userdata[[#This Row],[Last Login]]</f>
        <v>155</v>
      </c>
      <c r="AE2" t="str">
        <f>LEFT(Userdata[[#This Row],[Join_Date]],2)</f>
        <v>5/</v>
      </c>
      <c r="AF2" t="str">
        <f>RIGHT(Userdata[[#This Row],[Join_Date]],4)</f>
        <v>2023</v>
      </c>
      <c r="AG2" t="str">
        <f>MID(Userdata[[#This Row],[Join_Date]],3,2)</f>
        <v>15</v>
      </c>
      <c r="AH2" t="str">
        <f>SUBSTITUTE(Userdata[[#This Row],[Column5]],"/","")</f>
        <v>5</v>
      </c>
      <c r="AI2" t="str">
        <f>SUBSTITUTE(Userdata[[#This Row],[Column53]],"/","")</f>
        <v>15</v>
      </c>
      <c r="AJ2" t="str">
        <f>TEXT(DATE(Userdata[[#This Row],[Column52]],Userdata[[#This Row],[Start Month]],Userdata[[#This Row],[Start Date]]),"DD/MM/YYYY")</f>
        <v>15/05/2023</v>
      </c>
      <c r="AQ2" t="s">
        <v>970</v>
      </c>
    </row>
    <row r="3" spans="1:43" x14ac:dyDescent="0.3">
      <c r="A3">
        <v>6430</v>
      </c>
      <c r="B3" t="s">
        <v>26</v>
      </c>
      <c r="C3" t="s">
        <v>366</v>
      </c>
      <c r="D3" s="12" t="s">
        <v>906</v>
      </c>
      <c r="E3">
        <v>7.99</v>
      </c>
      <c r="F3">
        <v>161</v>
      </c>
      <c r="G3" t="s">
        <v>917</v>
      </c>
      <c r="H3">
        <v>1</v>
      </c>
      <c r="I3">
        <v>2</v>
      </c>
      <c r="J3" t="b">
        <v>1</v>
      </c>
      <c r="K3">
        <v>192</v>
      </c>
      <c r="L3">
        <v>65</v>
      </c>
      <c r="M3" t="s">
        <v>923</v>
      </c>
      <c r="N3" t="s">
        <v>930</v>
      </c>
      <c r="O3" t="s">
        <v>935</v>
      </c>
      <c r="P3">
        <v>69</v>
      </c>
      <c r="Q3">
        <v>4</v>
      </c>
      <c r="R3" t="b">
        <v>0</v>
      </c>
      <c r="S3" t="s">
        <v>940</v>
      </c>
      <c r="T3">
        <v>2291</v>
      </c>
      <c r="U3" t="s">
        <v>942</v>
      </c>
      <c r="V3" t="s">
        <v>947</v>
      </c>
      <c r="W3" t="s">
        <v>952</v>
      </c>
      <c r="X3" t="str">
        <f>LEFT(Userdata[[#This Row],[Last_Login]],2)</f>
        <v>12</v>
      </c>
      <c r="Y3" t="str">
        <f>RIGHT(Userdata[[#This Row],[Last_Login]],4)</f>
        <v>2024</v>
      </c>
      <c r="Z3" t="str">
        <f>MID(Userdata[[#This Row],[Last_Login]],4,2)</f>
        <v>15</v>
      </c>
      <c r="AA3" t="str">
        <f>SUBSTITUTE(Userdata[[#This Row],[Column3]],"/","")</f>
        <v>15</v>
      </c>
      <c r="AB3" s="12" t="str">
        <f>TEXT(DATE(Userdata[[#This Row],[Column2]],Userdata[[#This Row],[Column1]],Userdata[[#This Row],[Column4]]),"DD/MM/YYYY")</f>
        <v>15/12/2024</v>
      </c>
      <c r="AC3" s="12">
        <f t="shared" ca="1" si="0"/>
        <v>45794</v>
      </c>
      <c r="AD3">
        <f ca="1">Userdata[[#This Row],[Column6]]-Userdata[[#This Row],[Last Login]]</f>
        <v>153</v>
      </c>
      <c r="AE3" t="str">
        <f>LEFT(Userdata[[#This Row],[Join_Date]],2)</f>
        <v>4/</v>
      </c>
      <c r="AF3" t="str">
        <f>RIGHT(Userdata[[#This Row],[Join_Date]],4)</f>
        <v>2023</v>
      </c>
      <c r="AG3" t="str">
        <f>MID(Userdata[[#This Row],[Join_Date]],3,2)</f>
        <v>3/</v>
      </c>
      <c r="AH3" t="str">
        <f>SUBSTITUTE(Userdata[[#This Row],[Column5]],"/","")</f>
        <v>4</v>
      </c>
      <c r="AI3" t="str">
        <f>SUBSTITUTE(Userdata[[#This Row],[Column53]],"/","")</f>
        <v>3</v>
      </c>
      <c r="AJ3" t="str">
        <f>TEXT(DATE(Userdata[[#This Row],[Column52]],Userdata[[#This Row],[Start Month]],Userdata[[#This Row],[Start Date]]),"DD/MM/YYYY")</f>
        <v>03/04/2023</v>
      </c>
      <c r="AQ3" t="s">
        <v>971</v>
      </c>
    </row>
    <row r="4" spans="1:43" x14ac:dyDescent="0.3">
      <c r="A4">
        <v>1798</v>
      </c>
      <c r="B4" t="s">
        <v>27</v>
      </c>
      <c r="C4" t="s">
        <v>367</v>
      </c>
      <c r="D4" s="12" t="s">
        <v>479</v>
      </c>
      <c r="E4">
        <v>11.99</v>
      </c>
      <c r="F4">
        <v>87</v>
      </c>
      <c r="G4" t="s">
        <v>916</v>
      </c>
      <c r="H4">
        <v>2</v>
      </c>
      <c r="I4">
        <v>5</v>
      </c>
      <c r="J4" t="b">
        <v>0</v>
      </c>
      <c r="K4">
        <v>260</v>
      </c>
      <c r="L4">
        <v>127</v>
      </c>
      <c r="M4" t="s">
        <v>924</v>
      </c>
      <c r="N4" t="s">
        <v>931</v>
      </c>
      <c r="O4" t="s">
        <v>936</v>
      </c>
      <c r="P4">
        <v>56</v>
      </c>
      <c r="Q4">
        <v>3.1</v>
      </c>
      <c r="R4" t="b">
        <v>0</v>
      </c>
      <c r="S4" t="s">
        <v>940</v>
      </c>
      <c r="T4">
        <v>1692</v>
      </c>
      <c r="U4" t="s">
        <v>942</v>
      </c>
      <c r="V4" t="s">
        <v>946</v>
      </c>
      <c r="W4" t="s">
        <v>951</v>
      </c>
      <c r="X4" t="str">
        <f>LEFT(Userdata[[#This Row],[Last_Login]],2)</f>
        <v>12</v>
      </c>
      <c r="Y4" t="str">
        <f>RIGHT(Userdata[[#This Row],[Last_Login]],4)</f>
        <v>2024</v>
      </c>
      <c r="Z4" t="str">
        <f>MID(Userdata[[#This Row],[Last_Login]],4,2)</f>
        <v>14</v>
      </c>
      <c r="AA4" t="str">
        <f>SUBSTITUTE(Userdata[[#This Row],[Column3]],"/","")</f>
        <v>14</v>
      </c>
      <c r="AB4" s="12" t="str">
        <f>TEXT(DATE(Userdata[[#This Row],[Column2]],Userdata[[#This Row],[Column1]],Userdata[[#This Row],[Column4]]),"DD/MM/YYYY")</f>
        <v>14/12/2024</v>
      </c>
      <c r="AC4" s="12">
        <f t="shared" ca="1" si="0"/>
        <v>45794</v>
      </c>
      <c r="AD4">
        <f ca="1">Userdata[[#This Row],[Column6]]-Userdata[[#This Row],[Last Login]]</f>
        <v>154</v>
      </c>
      <c r="AE4" t="str">
        <f>LEFT(Userdata[[#This Row],[Join_Date]],2)</f>
        <v>8/</v>
      </c>
      <c r="AF4" t="str">
        <f>RIGHT(Userdata[[#This Row],[Join_Date]],4)</f>
        <v>2023</v>
      </c>
      <c r="AG4" t="str">
        <f>MID(Userdata[[#This Row],[Join_Date]],3,2)</f>
        <v>2/</v>
      </c>
      <c r="AH4" t="str">
        <f>SUBSTITUTE(Userdata[[#This Row],[Column5]],"/","")</f>
        <v>8</v>
      </c>
      <c r="AI4" t="str">
        <f>SUBSTITUTE(Userdata[[#This Row],[Column53]],"/","")</f>
        <v>2</v>
      </c>
      <c r="AJ4" t="str">
        <f>TEXT(DATE(Userdata[[#This Row],[Column52]],Userdata[[#This Row],[Start Month]],Userdata[[#This Row],[Start Date]]),"DD/MM/YYYY")</f>
        <v>02/08/2023</v>
      </c>
      <c r="AQ4" t="s">
        <v>972</v>
      </c>
    </row>
    <row r="5" spans="1:43" x14ac:dyDescent="0.3">
      <c r="A5">
        <v>5255</v>
      </c>
      <c r="B5" t="s">
        <v>28</v>
      </c>
      <c r="C5" t="s">
        <v>368</v>
      </c>
      <c r="D5" s="12" t="s">
        <v>907</v>
      </c>
      <c r="E5">
        <v>15.99</v>
      </c>
      <c r="F5">
        <v>321</v>
      </c>
      <c r="G5" t="s">
        <v>918</v>
      </c>
      <c r="H5">
        <v>1</v>
      </c>
      <c r="I5">
        <v>5</v>
      </c>
      <c r="J5" t="b">
        <v>0</v>
      </c>
      <c r="K5">
        <v>61</v>
      </c>
      <c r="L5">
        <v>192</v>
      </c>
      <c r="M5" t="s">
        <v>925</v>
      </c>
      <c r="N5" t="s">
        <v>931</v>
      </c>
      <c r="O5" t="s">
        <v>936</v>
      </c>
      <c r="P5">
        <v>47</v>
      </c>
      <c r="Q5">
        <v>4.5999999999999996</v>
      </c>
      <c r="R5" t="b">
        <v>0</v>
      </c>
      <c r="S5" t="s">
        <v>940</v>
      </c>
      <c r="T5">
        <v>952</v>
      </c>
      <c r="U5" t="s">
        <v>942</v>
      </c>
      <c r="V5" t="s">
        <v>947</v>
      </c>
      <c r="W5" t="s">
        <v>952</v>
      </c>
      <c r="X5" t="str">
        <f>LEFT(Userdata[[#This Row],[Last_Login]],2)</f>
        <v>12</v>
      </c>
      <c r="Y5" t="str">
        <f>RIGHT(Userdata[[#This Row],[Last_Login]],4)</f>
        <v>2024</v>
      </c>
      <c r="Z5" t="str">
        <f>MID(Userdata[[#This Row],[Last_Login]],4,2)</f>
        <v>2/</v>
      </c>
      <c r="AA5" t="str">
        <f>SUBSTITUTE(Userdata[[#This Row],[Column3]],"/","")</f>
        <v>2</v>
      </c>
      <c r="AB5" s="12" t="str">
        <f>TEXT(DATE(Userdata[[#This Row],[Column2]],Userdata[[#This Row],[Column1]],Userdata[[#This Row],[Column4]]),"DD/MM/YYYY")</f>
        <v>02/12/2024</v>
      </c>
      <c r="AC5" s="12">
        <f t="shared" ca="1" si="0"/>
        <v>45794</v>
      </c>
      <c r="AD5">
        <f ca="1">Userdata[[#This Row],[Column6]]-Userdata[[#This Row],[Last Login]]</f>
        <v>166</v>
      </c>
      <c r="AE5" t="str">
        <f>LEFT(Userdata[[#This Row],[Join_Date]],2)</f>
        <v>1/</v>
      </c>
      <c r="AF5" t="str">
        <f>RIGHT(Userdata[[#This Row],[Join_Date]],4)</f>
        <v>2023</v>
      </c>
      <c r="AG5" t="str">
        <f>MID(Userdata[[#This Row],[Join_Date]],3,2)</f>
        <v>31</v>
      </c>
      <c r="AH5" t="str">
        <f>SUBSTITUTE(Userdata[[#This Row],[Column5]],"/","")</f>
        <v>1</v>
      </c>
      <c r="AI5" t="str">
        <f>SUBSTITUTE(Userdata[[#This Row],[Column53]],"/","")</f>
        <v>31</v>
      </c>
      <c r="AJ5" t="str">
        <f>TEXT(DATE(Userdata[[#This Row],[Column52]],Userdata[[#This Row],[Start Month]],Userdata[[#This Row],[Start Date]]),"DD/MM/YYYY")</f>
        <v>31/01/2023</v>
      </c>
      <c r="AQ5" t="s">
        <v>973</v>
      </c>
    </row>
    <row r="6" spans="1:43" x14ac:dyDescent="0.3">
      <c r="A6">
        <v>2854</v>
      </c>
      <c r="B6" t="s">
        <v>29</v>
      </c>
      <c r="C6" t="s">
        <v>369</v>
      </c>
      <c r="D6" s="12" t="s">
        <v>906</v>
      </c>
      <c r="E6">
        <v>11.99</v>
      </c>
      <c r="F6">
        <v>386</v>
      </c>
      <c r="G6" t="s">
        <v>919</v>
      </c>
      <c r="H6">
        <v>1</v>
      </c>
      <c r="I6">
        <v>4</v>
      </c>
      <c r="J6" t="b">
        <v>1</v>
      </c>
      <c r="K6">
        <v>230</v>
      </c>
      <c r="L6">
        <v>2</v>
      </c>
      <c r="M6" t="s">
        <v>923</v>
      </c>
      <c r="N6" t="s">
        <v>930</v>
      </c>
      <c r="O6" t="s">
        <v>936</v>
      </c>
      <c r="P6">
        <v>39</v>
      </c>
      <c r="Q6">
        <v>3.7</v>
      </c>
      <c r="R6" t="b">
        <v>0</v>
      </c>
      <c r="S6" t="s">
        <v>940</v>
      </c>
      <c r="T6">
        <v>1823</v>
      </c>
      <c r="U6" t="s">
        <v>942</v>
      </c>
      <c r="V6" t="s">
        <v>947</v>
      </c>
      <c r="W6" t="s">
        <v>951</v>
      </c>
      <c r="X6" t="str">
        <f>LEFT(Userdata[[#This Row],[Last_Login]],2)</f>
        <v>12</v>
      </c>
      <c r="Y6" t="str">
        <f>RIGHT(Userdata[[#This Row],[Last_Login]],4)</f>
        <v>2024</v>
      </c>
      <c r="Z6" t="str">
        <f>MID(Userdata[[#This Row],[Last_Login]],4,2)</f>
        <v>15</v>
      </c>
      <c r="AA6" t="str">
        <f>SUBSTITUTE(Userdata[[#This Row],[Column3]],"/","")</f>
        <v>15</v>
      </c>
      <c r="AB6" s="12" t="str">
        <f>TEXT(DATE(Userdata[[#This Row],[Column2]],Userdata[[#This Row],[Column1]],Userdata[[#This Row],[Column4]]),"DD/MM/YYYY")</f>
        <v>15/12/2024</v>
      </c>
      <c r="AC6" s="12">
        <f t="shared" ca="1" si="0"/>
        <v>45794</v>
      </c>
      <c r="AD6">
        <f ca="1">Userdata[[#This Row],[Column6]]-Userdata[[#This Row],[Last Login]]</f>
        <v>153</v>
      </c>
      <c r="AE6" t="str">
        <f>LEFT(Userdata[[#This Row],[Join_Date]],2)</f>
        <v>6/</v>
      </c>
      <c r="AF6" t="str">
        <f>RIGHT(Userdata[[#This Row],[Join_Date]],4)</f>
        <v>2023</v>
      </c>
      <c r="AG6" t="str">
        <f>MID(Userdata[[#This Row],[Join_Date]],3,2)</f>
        <v>6/</v>
      </c>
      <c r="AH6" t="str">
        <f>SUBSTITUTE(Userdata[[#This Row],[Column5]],"/","")</f>
        <v>6</v>
      </c>
      <c r="AI6" t="str">
        <f>SUBSTITUTE(Userdata[[#This Row],[Column53]],"/","")</f>
        <v>6</v>
      </c>
      <c r="AJ6" t="str">
        <f>TEXT(DATE(Userdata[[#This Row],[Column52]],Userdata[[#This Row],[Start Month]],Userdata[[#This Row],[Start Date]]),"DD/MM/YYYY")</f>
        <v>06/06/2023</v>
      </c>
      <c r="AQ6" t="s">
        <v>974</v>
      </c>
    </row>
    <row r="7" spans="1:43" x14ac:dyDescent="0.3">
      <c r="A7">
        <v>6735</v>
      </c>
      <c r="B7" t="s">
        <v>30</v>
      </c>
      <c r="C7" t="s">
        <v>370</v>
      </c>
      <c r="D7" s="12" t="s">
        <v>908</v>
      </c>
      <c r="E7">
        <v>15.99</v>
      </c>
      <c r="F7">
        <v>408</v>
      </c>
      <c r="G7" t="s">
        <v>919</v>
      </c>
      <c r="H7">
        <v>2</v>
      </c>
      <c r="I7">
        <v>6</v>
      </c>
      <c r="J7" t="b">
        <v>1</v>
      </c>
      <c r="K7">
        <v>837</v>
      </c>
      <c r="L7">
        <v>105</v>
      </c>
      <c r="M7" t="s">
        <v>926</v>
      </c>
      <c r="N7" t="s">
        <v>932</v>
      </c>
      <c r="O7" t="s">
        <v>937</v>
      </c>
      <c r="P7">
        <v>71</v>
      </c>
      <c r="Q7">
        <v>4.3</v>
      </c>
      <c r="R7" t="b">
        <v>1</v>
      </c>
      <c r="S7" t="s">
        <v>940</v>
      </c>
      <c r="T7">
        <v>33</v>
      </c>
      <c r="U7" t="s">
        <v>943</v>
      </c>
      <c r="V7" t="s">
        <v>948</v>
      </c>
      <c r="W7" t="s">
        <v>953</v>
      </c>
      <c r="X7" t="str">
        <f>LEFT(Userdata[[#This Row],[Last_Login]],2)</f>
        <v>11</v>
      </c>
      <c r="Y7" t="str">
        <f>RIGHT(Userdata[[#This Row],[Last_Login]],4)</f>
        <v>2024</v>
      </c>
      <c r="Z7" t="str">
        <f>MID(Userdata[[#This Row],[Last_Login]],4,2)</f>
        <v>19</v>
      </c>
      <c r="AA7" t="str">
        <f>SUBSTITUTE(Userdata[[#This Row],[Column3]],"/","")</f>
        <v>19</v>
      </c>
      <c r="AB7" s="12" t="str">
        <f>TEXT(DATE(Userdata[[#This Row],[Column2]],Userdata[[#This Row],[Column1]],Userdata[[#This Row],[Column4]]),"DD/MM/YYYY")</f>
        <v>19/11/2024</v>
      </c>
      <c r="AC7" s="12">
        <f t="shared" ca="1" si="0"/>
        <v>45794</v>
      </c>
      <c r="AD7">
        <f ca="1">Userdata[[#This Row],[Column6]]-Userdata[[#This Row],[Last Login]]</f>
        <v>179</v>
      </c>
      <c r="AE7" t="str">
        <f>LEFT(Userdata[[#This Row],[Join_Date]],2)</f>
        <v>9/</v>
      </c>
      <c r="AF7" t="str">
        <f>RIGHT(Userdata[[#This Row],[Join_Date]],4)</f>
        <v>2023</v>
      </c>
      <c r="AG7" t="str">
        <f>MID(Userdata[[#This Row],[Join_Date]],3,2)</f>
        <v>17</v>
      </c>
      <c r="AH7" t="str">
        <f>SUBSTITUTE(Userdata[[#This Row],[Column5]],"/","")</f>
        <v>9</v>
      </c>
      <c r="AI7" t="str">
        <f>SUBSTITUTE(Userdata[[#This Row],[Column53]],"/","")</f>
        <v>17</v>
      </c>
      <c r="AJ7" t="str">
        <f>TEXT(DATE(Userdata[[#This Row],[Column52]],Userdata[[#This Row],[Start Month]],Userdata[[#This Row],[Start Date]]),"DD/MM/YYYY")</f>
        <v>17/09/2023</v>
      </c>
      <c r="AQ7" t="s">
        <v>975</v>
      </c>
    </row>
    <row r="8" spans="1:43" x14ac:dyDescent="0.3">
      <c r="A8">
        <v>2995</v>
      </c>
      <c r="B8" t="s">
        <v>31</v>
      </c>
      <c r="C8" t="s">
        <v>371</v>
      </c>
      <c r="D8" s="12" t="s">
        <v>751</v>
      </c>
      <c r="E8">
        <v>7.99</v>
      </c>
      <c r="F8">
        <v>475</v>
      </c>
      <c r="G8" t="s">
        <v>920</v>
      </c>
      <c r="H8">
        <v>5</v>
      </c>
      <c r="I8">
        <v>4</v>
      </c>
      <c r="J8" t="b">
        <v>1</v>
      </c>
      <c r="K8">
        <v>510</v>
      </c>
      <c r="L8">
        <v>143</v>
      </c>
      <c r="M8" t="s">
        <v>923</v>
      </c>
      <c r="N8" t="s">
        <v>932</v>
      </c>
      <c r="O8" t="s">
        <v>938</v>
      </c>
      <c r="P8">
        <v>1</v>
      </c>
      <c r="Q8">
        <v>4.5</v>
      </c>
      <c r="R8" t="b">
        <v>0</v>
      </c>
      <c r="S8" t="s">
        <v>940</v>
      </c>
      <c r="T8">
        <v>755</v>
      </c>
      <c r="U8" t="s">
        <v>944</v>
      </c>
      <c r="V8" t="s">
        <v>946</v>
      </c>
      <c r="W8" t="s">
        <v>951</v>
      </c>
      <c r="X8" t="str">
        <f>LEFT(Userdata[[#This Row],[Last_Login]],2)</f>
        <v>12</v>
      </c>
      <c r="Y8" t="str">
        <f>RIGHT(Userdata[[#This Row],[Last_Login]],4)</f>
        <v>2024</v>
      </c>
      <c r="Z8" t="str">
        <f>MID(Userdata[[#This Row],[Last_Login]],4,2)</f>
        <v>10</v>
      </c>
      <c r="AA8" t="str">
        <f>SUBSTITUTE(Userdata[[#This Row],[Column3]],"/","")</f>
        <v>10</v>
      </c>
      <c r="AB8" s="12" t="str">
        <f>TEXT(DATE(Userdata[[#This Row],[Column2]],Userdata[[#This Row],[Column1]],Userdata[[#This Row],[Column4]]),"DD/MM/YYYY")</f>
        <v>10/12/2024</v>
      </c>
      <c r="AC8" s="12">
        <f t="shared" ca="1" si="0"/>
        <v>45794</v>
      </c>
      <c r="AD8">
        <f ca="1">Userdata[[#This Row],[Column6]]-Userdata[[#This Row],[Last Login]]</f>
        <v>158</v>
      </c>
      <c r="AE8" t="str">
        <f>LEFT(Userdata[[#This Row],[Join_Date]],2)</f>
        <v>8/</v>
      </c>
      <c r="AF8" t="str">
        <f>RIGHT(Userdata[[#This Row],[Join_Date]],4)</f>
        <v>2024</v>
      </c>
      <c r="AG8" t="str">
        <f>MID(Userdata[[#This Row],[Join_Date]],3,2)</f>
        <v>25</v>
      </c>
      <c r="AH8" t="str">
        <f>SUBSTITUTE(Userdata[[#This Row],[Column5]],"/","")</f>
        <v>8</v>
      </c>
      <c r="AI8" t="str">
        <f>SUBSTITUTE(Userdata[[#This Row],[Column53]],"/","")</f>
        <v>25</v>
      </c>
      <c r="AJ8" t="str">
        <f>TEXT(DATE(Userdata[[#This Row],[Column52]],Userdata[[#This Row],[Start Month]],Userdata[[#This Row],[Start Date]]),"DD/MM/YYYY")</f>
        <v>25/08/2024</v>
      </c>
      <c r="AQ8" t="s">
        <v>976</v>
      </c>
    </row>
    <row r="9" spans="1:43" x14ac:dyDescent="0.3">
      <c r="A9">
        <v>5120</v>
      </c>
      <c r="B9" t="s">
        <v>32</v>
      </c>
      <c r="C9" t="s">
        <v>372</v>
      </c>
      <c r="D9" s="12" t="s">
        <v>479</v>
      </c>
      <c r="E9">
        <v>15.99</v>
      </c>
      <c r="F9">
        <v>258</v>
      </c>
      <c r="G9" t="s">
        <v>916</v>
      </c>
      <c r="H9">
        <v>4</v>
      </c>
      <c r="I9">
        <v>1</v>
      </c>
      <c r="J9" t="b">
        <v>1</v>
      </c>
      <c r="K9">
        <v>907</v>
      </c>
      <c r="L9">
        <v>47</v>
      </c>
      <c r="M9" t="s">
        <v>927</v>
      </c>
      <c r="N9" t="s">
        <v>931</v>
      </c>
      <c r="O9" t="s">
        <v>934</v>
      </c>
      <c r="P9">
        <v>32</v>
      </c>
      <c r="Q9">
        <v>3.7</v>
      </c>
      <c r="R9" t="b">
        <v>1</v>
      </c>
      <c r="S9" t="s">
        <v>940</v>
      </c>
      <c r="T9">
        <v>2866</v>
      </c>
      <c r="U9" t="s">
        <v>941</v>
      </c>
      <c r="V9" t="s">
        <v>949</v>
      </c>
      <c r="W9" t="s">
        <v>951</v>
      </c>
      <c r="X9" t="str">
        <f>LEFT(Userdata[[#This Row],[Last_Login]],2)</f>
        <v>12</v>
      </c>
      <c r="Y9" t="str">
        <f>RIGHT(Userdata[[#This Row],[Last_Login]],4)</f>
        <v>2024</v>
      </c>
      <c r="Z9" t="str">
        <f>MID(Userdata[[#This Row],[Last_Login]],4,2)</f>
        <v>14</v>
      </c>
      <c r="AA9" t="str">
        <f>SUBSTITUTE(Userdata[[#This Row],[Column3]],"/","")</f>
        <v>14</v>
      </c>
      <c r="AB9" s="12" t="str">
        <f>TEXT(DATE(Userdata[[#This Row],[Column2]],Userdata[[#This Row],[Column1]],Userdata[[#This Row],[Column4]]),"DD/MM/YYYY")</f>
        <v>14/12/2024</v>
      </c>
      <c r="AC9" s="12">
        <f t="shared" ca="1" si="0"/>
        <v>45794</v>
      </c>
      <c r="AD9">
        <f ca="1">Userdata[[#This Row],[Column6]]-Userdata[[#This Row],[Last Login]]</f>
        <v>154</v>
      </c>
      <c r="AE9" t="str">
        <f>LEFT(Userdata[[#This Row],[Join_Date]],2)</f>
        <v>5/</v>
      </c>
      <c r="AF9" t="str">
        <f>RIGHT(Userdata[[#This Row],[Join_Date]],4)</f>
        <v>2024</v>
      </c>
      <c r="AG9" t="str">
        <f>MID(Userdata[[#This Row],[Join_Date]],3,2)</f>
        <v>31</v>
      </c>
      <c r="AH9" t="str">
        <f>SUBSTITUTE(Userdata[[#This Row],[Column5]],"/","")</f>
        <v>5</v>
      </c>
      <c r="AI9" t="str">
        <f>SUBSTITUTE(Userdata[[#This Row],[Column53]],"/","")</f>
        <v>31</v>
      </c>
      <c r="AJ9" t="str">
        <f>TEXT(DATE(Userdata[[#This Row],[Column52]],Userdata[[#This Row],[Start Month]],Userdata[[#This Row],[Start Date]]),"DD/MM/YYYY")</f>
        <v>31/05/2024</v>
      </c>
      <c r="AQ9" t="s">
        <v>977</v>
      </c>
    </row>
    <row r="10" spans="1:43" x14ac:dyDescent="0.3">
      <c r="A10">
        <v>6063</v>
      </c>
      <c r="B10" t="s">
        <v>33</v>
      </c>
      <c r="C10" t="s">
        <v>373</v>
      </c>
      <c r="D10" s="12" t="s">
        <v>472</v>
      </c>
      <c r="E10">
        <v>15.99</v>
      </c>
      <c r="F10">
        <v>183</v>
      </c>
      <c r="G10" t="s">
        <v>921</v>
      </c>
      <c r="H10">
        <v>5</v>
      </c>
      <c r="I10">
        <v>2</v>
      </c>
      <c r="J10" t="b">
        <v>1</v>
      </c>
      <c r="K10">
        <v>676</v>
      </c>
      <c r="L10">
        <v>61</v>
      </c>
      <c r="M10" t="s">
        <v>928</v>
      </c>
      <c r="N10" t="s">
        <v>933</v>
      </c>
      <c r="O10" t="s">
        <v>936</v>
      </c>
      <c r="P10">
        <v>26</v>
      </c>
      <c r="Q10">
        <v>3.3</v>
      </c>
      <c r="R10" t="b">
        <v>1</v>
      </c>
      <c r="S10" t="s">
        <v>940</v>
      </c>
      <c r="T10">
        <v>336</v>
      </c>
      <c r="U10" t="s">
        <v>945</v>
      </c>
      <c r="V10" t="s">
        <v>947</v>
      </c>
      <c r="W10" t="s">
        <v>951</v>
      </c>
      <c r="X10" t="str">
        <f>LEFT(Userdata[[#This Row],[Last_Login]],2)</f>
        <v>12</v>
      </c>
      <c r="Y10" t="str">
        <f>RIGHT(Userdata[[#This Row],[Last_Login]],4)</f>
        <v>2024</v>
      </c>
      <c r="Z10" t="str">
        <f>MID(Userdata[[#This Row],[Last_Login]],4,2)</f>
        <v>17</v>
      </c>
      <c r="AA10" t="str">
        <f>SUBSTITUTE(Userdata[[#This Row],[Column3]],"/","")</f>
        <v>17</v>
      </c>
      <c r="AB10" s="12" t="str">
        <f>TEXT(DATE(Userdata[[#This Row],[Column2]],Userdata[[#This Row],[Column1]],Userdata[[#This Row],[Column4]]),"DD/MM/YYYY")</f>
        <v>17/12/2024</v>
      </c>
      <c r="AC10" s="12">
        <f t="shared" ca="1" si="0"/>
        <v>45794</v>
      </c>
      <c r="AD10">
        <f ca="1">Userdata[[#This Row],[Column6]]-Userdata[[#This Row],[Last Login]]</f>
        <v>151</v>
      </c>
      <c r="AE10" t="str">
        <f>LEFT(Userdata[[#This Row],[Join_Date]],2)</f>
        <v>6/</v>
      </c>
      <c r="AF10" t="str">
        <f>RIGHT(Userdata[[#This Row],[Join_Date]],4)</f>
        <v>2023</v>
      </c>
      <c r="AG10" t="str">
        <f>MID(Userdata[[#This Row],[Join_Date]],3,2)</f>
        <v>17</v>
      </c>
      <c r="AH10" t="str">
        <f>SUBSTITUTE(Userdata[[#This Row],[Column5]],"/","")</f>
        <v>6</v>
      </c>
      <c r="AI10" t="str">
        <f>SUBSTITUTE(Userdata[[#This Row],[Column53]],"/","")</f>
        <v>17</v>
      </c>
      <c r="AJ10" t="str">
        <f>TEXT(DATE(Userdata[[#This Row],[Column52]],Userdata[[#This Row],[Start Month]],Userdata[[#This Row],[Start Date]]),"DD/MM/YYYY")</f>
        <v>17/06/2023</v>
      </c>
      <c r="AQ10" t="s">
        <v>978</v>
      </c>
    </row>
    <row r="11" spans="1:43" x14ac:dyDescent="0.3">
      <c r="A11">
        <v>6896</v>
      </c>
      <c r="B11" t="s">
        <v>34</v>
      </c>
      <c r="C11" t="s">
        <v>374</v>
      </c>
      <c r="D11" s="12" t="s">
        <v>479</v>
      </c>
      <c r="E11">
        <v>7.99</v>
      </c>
      <c r="F11">
        <v>164</v>
      </c>
      <c r="G11" t="s">
        <v>919</v>
      </c>
      <c r="H11">
        <v>5</v>
      </c>
      <c r="I11">
        <v>4</v>
      </c>
      <c r="J11" t="b">
        <v>1</v>
      </c>
      <c r="K11">
        <v>406</v>
      </c>
      <c r="L11">
        <v>79</v>
      </c>
      <c r="M11" t="s">
        <v>923</v>
      </c>
      <c r="N11" t="s">
        <v>932</v>
      </c>
      <c r="O11" t="s">
        <v>939</v>
      </c>
      <c r="P11">
        <v>90</v>
      </c>
      <c r="Q11">
        <v>3.2</v>
      </c>
      <c r="R11" t="b">
        <v>0</v>
      </c>
      <c r="S11" t="s">
        <v>940</v>
      </c>
      <c r="T11">
        <v>3898</v>
      </c>
      <c r="U11" t="s">
        <v>944</v>
      </c>
      <c r="V11" t="s">
        <v>950</v>
      </c>
      <c r="W11" t="s">
        <v>951</v>
      </c>
      <c r="X11" t="str">
        <f>LEFT(Userdata[[#This Row],[Last_Login]],2)</f>
        <v>12</v>
      </c>
      <c r="Y11" t="str">
        <f>RIGHT(Userdata[[#This Row],[Last_Login]],4)</f>
        <v>2024</v>
      </c>
      <c r="Z11" t="str">
        <f>MID(Userdata[[#This Row],[Last_Login]],4,2)</f>
        <v>14</v>
      </c>
      <c r="AA11" t="str">
        <f>SUBSTITUTE(Userdata[[#This Row],[Column3]],"/","")</f>
        <v>14</v>
      </c>
      <c r="AB11" s="12" t="str">
        <f>TEXT(DATE(Userdata[[#This Row],[Column2]],Userdata[[#This Row],[Column1]],Userdata[[#This Row],[Column4]]),"DD/MM/YYYY")</f>
        <v>14/12/2024</v>
      </c>
      <c r="AC11" s="12">
        <f t="shared" ca="1" si="0"/>
        <v>45794</v>
      </c>
      <c r="AD11">
        <f ca="1">Userdata[[#This Row],[Column6]]-Userdata[[#This Row],[Last Login]]</f>
        <v>154</v>
      </c>
      <c r="AE11" t="str">
        <f>LEFT(Userdata[[#This Row],[Join_Date]],2)</f>
        <v>12</v>
      </c>
      <c r="AF11" t="str">
        <f>RIGHT(Userdata[[#This Row],[Join_Date]],4)</f>
        <v>2023</v>
      </c>
      <c r="AG11" t="str">
        <f>MID(Userdata[[#This Row],[Join_Date]],3,2)</f>
        <v>/2</v>
      </c>
      <c r="AH11" t="str">
        <f>SUBSTITUTE(Userdata[[#This Row],[Column5]],"/","")</f>
        <v>12</v>
      </c>
      <c r="AI11" t="str">
        <f>SUBSTITUTE(Userdata[[#This Row],[Column53]],"/","")</f>
        <v>2</v>
      </c>
      <c r="AJ11" t="str">
        <f>TEXT(DATE(Userdata[[#This Row],[Column52]],Userdata[[#This Row],[Start Month]],Userdata[[#This Row],[Start Date]]),"DD/MM/YYYY")</f>
        <v>02/12/2023</v>
      </c>
      <c r="AQ11" t="s">
        <v>979</v>
      </c>
    </row>
    <row r="12" spans="1:43" x14ac:dyDescent="0.3">
      <c r="A12">
        <v>8447</v>
      </c>
      <c r="B12" t="s">
        <v>35</v>
      </c>
      <c r="C12" t="s">
        <v>375</v>
      </c>
      <c r="D12" s="12" t="s">
        <v>909</v>
      </c>
      <c r="E12">
        <v>11.99</v>
      </c>
      <c r="F12">
        <v>411</v>
      </c>
      <c r="G12" t="s">
        <v>921</v>
      </c>
      <c r="H12">
        <v>5</v>
      </c>
      <c r="I12">
        <v>4</v>
      </c>
      <c r="J12" t="b">
        <v>1</v>
      </c>
      <c r="K12">
        <v>352</v>
      </c>
      <c r="L12">
        <v>78</v>
      </c>
      <c r="M12" t="s">
        <v>925</v>
      </c>
      <c r="N12" t="s">
        <v>932</v>
      </c>
      <c r="O12" t="s">
        <v>938</v>
      </c>
      <c r="P12">
        <v>47</v>
      </c>
      <c r="Q12">
        <v>3.7</v>
      </c>
      <c r="R12" t="b">
        <v>0</v>
      </c>
      <c r="S12" t="s">
        <v>940</v>
      </c>
      <c r="T12">
        <v>650</v>
      </c>
      <c r="U12" t="s">
        <v>945</v>
      </c>
      <c r="V12" t="s">
        <v>950</v>
      </c>
      <c r="W12" t="s">
        <v>951</v>
      </c>
      <c r="X12" t="str">
        <f>LEFT(Userdata[[#This Row],[Last_Login]],2)</f>
        <v>11</v>
      </c>
      <c r="Y12" t="str">
        <f>RIGHT(Userdata[[#This Row],[Last_Login]],4)</f>
        <v>2024</v>
      </c>
      <c r="Z12" t="str">
        <f>MID(Userdata[[#This Row],[Last_Login]],4,2)</f>
        <v>22</v>
      </c>
      <c r="AA12" t="str">
        <f>SUBSTITUTE(Userdata[[#This Row],[Column3]],"/","")</f>
        <v>22</v>
      </c>
      <c r="AB12" s="12" t="str">
        <f>TEXT(DATE(Userdata[[#This Row],[Column2]],Userdata[[#This Row],[Column1]],Userdata[[#This Row],[Column4]]),"DD/MM/YYYY")</f>
        <v>22/11/2024</v>
      </c>
      <c r="AC12" s="12">
        <f t="shared" ca="1" si="0"/>
        <v>45794</v>
      </c>
      <c r="AD12">
        <f ca="1">Userdata[[#This Row],[Column6]]-Userdata[[#This Row],[Last Login]]</f>
        <v>176</v>
      </c>
      <c r="AE12" t="str">
        <f>LEFT(Userdata[[#This Row],[Join_Date]],2)</f>
        <v>3/</v>
      </c>
      <c r="AF12" t="str">
        <f>RIGHT(Userdata[[#This Row],[Join_Date]],4)</f>
        <v>2023</v>
      </c>
      <c r="AG12" t="str">
        <f>MID(Userdata[[#This Row],[Join_Date]],3,2)</f>
        <v>28</v>
      </c>
      <c r="AH12" t="str">
        <f>SUBSTITUTE(Userdata[[#This Row],[Column5]],"/","")</f>
        <v>3</v>
      </c>
      <c r="AI12" t="str">
        <f>SUBSTITUTE(Userdata[[#This Row],[Column53]],"/","")</f>
        <v>28</v>
      </c>
      <c r="AJ12" t="str">
        <f>TEXT(DATE(Userdata[[#This Row],[Column52]],Userdata[[#This Row],[Start Month]],Userdata[[#This Row],[Start Date]]),"DD/MM/YYYY")</f>
        <v>28/03/2023</v>
      </c>
    </row>
    <row r="13" spans="1:43" x14ac:dyDescent="0.3">
      <c r="A13">
        <v>1433</v>
      </c>
      <c r="B13" t="s">
        <v>36</v>
      </c>
      <c r="C13" t="s">
        <v>376</v>
      </c>
      <c r="D13" s="12" t="s">
        <v>676</v>
      </c>
      <c r="E13">
        <v>15.99</v>
      </c>
      <c r="F13">
        <v>160</v>
      </c>
      <c r="G13" t="s">
        <v>917</v>
      </c>
      <c r="H13">
        <v>5</v>
      </c>
      <c r="I13">
        <v>6</v>
      </c>
      <c r="J13" t="b">
        <v>1</v>
      </c>
      <c r="K13">
        <v>391</v>
      </c>
      <c r="L13">
        <v>132</v>
      </c>
      <c r="M13" t="s">
        <v>924</v>
      </c>
      <c r="N13" t="s">
        <v>931</v>
      </c>
      <c r="O13" t="s">
        <v>935</v>
      </c>
      <c r="P13">
        <v>57</v>
      </c>
      <c r="Q13">
        <v>3</v>
      </c>
      <c r="R13" t="b">
        <v>0</v>
      </c>
      <c r="S13" t="s">
        <v>940</v>
      </c>
      <c r="T13">
        <v>185</v>
      </c>
      <c r="U13" t="s">
        <v>944</v>
      </c>
      <c r="V13" t="s">
        <v>946</v>
      </c>
      <c r="W13" t="s">
        <v>951</v>
      </c>
      <c r="X13" t="str">
        <f>LEFT(Userdata[[#This Row],[Last_Login]],2)</f>
        <v>11</v>
      </c>
      <c r="Y13" t="str">
        <f>RIGHT(Userdata[[#This Row],[Last_Login]],4)</f>
        <v>2024</v>
      </c>
      <c r="Z13" t="str">
        <f>MID(Userdata[[#This Row],[Last_Login]],4,2)</f>
        <v>20</v>
      </c>
      <c r="AA13" t="str">
        <f>SUBSTITUTE(Userdata[[#This Row],[Column3]],"/","")</f>
        <v>20</v>
      </c>
      <c r="AB13" s="12" t="str">
        <f>TEXT(DATE(Userdata[[#This Row],[Column2]],Userdata[[#This Row],[Column1]],Userdata[[#This Row],[Column4]]),"DD/MM/YYYY")</f>
        <v>20/11/2024</v>
      </c>
      <c r="AC13" s="12">
        <f t="shared" ca="1" si="0"/>
        <v>45794</v>
      </c>
      <c r="AD13">
        <f ca="1">Userdata[[#This Row],[Column6]]-Userdata[[#This Row],[Last Login]]</f>
        <v>178</v>
      </c>
      <c r="AE13" t="str">
        <f>LEFT(Userdata[[#This Row],[Join_Date]],2)</f>
        <v>3/</v>
      </c>
      <c r="AF13" t="str">
        <f>RIGHT(Userdata[[#This Row],[Join_Date]],4)</f>
        <v>2024</v>
      </c>
      <c r="AG13" t="str">
        <f>MID(Userdata[[#This Row],[Join_Date]],3,2)</f>
        <v>2/</v>
      </c>
      <c r="AH13" t="str">
        <f>SUBSTITUTE(Userdata[[#This Row],[Column5]],"/","")</f>
        <v>3</v>
      </c>
      <c r="AI13" t="str">
        <f>SUBSTITUTE(Userdata[[#This Row],[Column53]],"/","")</f>
        <v>2</v>
      </c>
      <c r="AJ13" t="str">
        <f>TEXT(DATE(Userdata[[#This Row],[Column52]],Userdata[[#This Row],[Start Month]],Userdata[[#This Row],[Start Date]]),"DD/MM/YYYY")</f>
        <v>02/03/2024</v>
      </c>
    </row>
    <row r="14" spans="1:43" x14ac:dyDescent="0.3">
      <c r="A14">
        <v>4511</v>
      </c>
      <c r="B14" t="s">
        <v>37</v>
      </c>
      <c r="C14" t="s">
        <v>377</v>
      </c>
      <c r="D14" s="12" t="s">
        <v>736</v>
      </c>
      <c r="E14">
        <v>7.99</v>
      </c>
      <c r="F14">
        <v>348</v>
      </c>
      <c r="G14" t="s">
        <v>917</v>
      </c>
      <c r="H14">
        <v>2</v>
      </c>
      <c r="I14">
        <v>5</v>
      </c>
      <c r="J14" t="b">
        <v>0</v>
      </c>
      <c r="K14">
        <v>501</v>
      </c>
      <c r="L14">
        <v>71</v>
      </c>
      <c r="M14" t="s">
        <v>928</v>
      </c>
      <c r="N14" t="s">
        <v>931</v>
      </c>
      <c r="O14" t="s">
        <v>939</v>
      </c>
      <c r="P14">
        <v>38</v>
      </c>
      <c r="Q14">
        <v>4.3</v>
      </c>
      <c r="R14" t="b">
        <v>0</v>
      </c>
      <c r="S14" t="s">
        <v>940</v>
      </c>
      <c r="T14">
        <v>1547</v>
      </c>
      <c r="U14" t="s">
        <v>941</v>
      </c>
      <c r="V14" t="s">
        <v>949</v>
      </c>
      <c r="W14" t="s">
        <v>951</v>
      </c>
      <c r="X14" t="str">
        <f>LEFT(Userdata[[#This Row],[Last_Login]],2)</f>
        <v>11</v>
      </c>
      <c r="Y14" t="str">
        <f>RIGHT(Userdata[[#This Row],[Last_Login]],4)</f>
        <v>2024</v>
      </c>
      <c r="Z14" t="str">
        <f>MID(Userdata[[#This Row],[Last_Login]],4,2)</f>
        <v>25</v>
      </c>
      <c r="AA14" t="str">
        <f>SUBSTITUTE(Userdata[[#This Row],[Column3]],"/","")</f>
        <v>25</v>
      </c>
      <c r="AB14" s="12" t="str">
        <f>TEXT(DATE(Userdata[[#This Row],[Column2]],Userdata[[#This Row],[Column1]],Userdata[[#This Row],[Column4]]),"DD/MM/YYYY")</f>
        <v>25/11/2024</v>
      </c>
      <c r="AC14" s="12">
        <f t="shared" ca="1" si="0"/>
        <v>45794</v>
      </c>
      <c r="AD14">
        <f ca="1">Userdata[[#This Row],[Column6]]-Userdata[[#This Row],[Last Login]]</f>
        <v>173</v>
      </c>
      <c r="AE14" t="str">
        <f>LEFT(Userdata[[#This Row],[Join_Date]],2)</f>
        <v>3/</v>
      </c>
      <c r="AF14" t="str">
        <f>RIGHT(Userdata[[#This Row],[Join_Date]],4)</f>
        <v>2023</v>
      </c>
      <c r="AG14" t="str">
        <f>MID(Userdata[[#This Row],[Join_Date]],3,2)</f>
        <v>27</v>
      </c>
      <c r="AH14" t="str">
        <f>SUBSTITUTE(Userdata[[#This Row],[Column5]],"/","")</f>
        <v>3</v>
      </c>
      <c r="AI14" t="str">
        <f>SUBSTITUTE(Userdata[[#This Row],[Column53]],"/","")</f>
        <v>27</v>
      </c>
      <c r="AJ14" t="str">
        <f>TEXT(DATE(Userdata[[#This Row],[Column52]],Userdata[[#This Row],[Start Month]],Userdata[[#This Row],[Start Date]]),"DD/MM/YYYY")</f>
        <v>27/03/2023</v>
      </c>
    </row>
    <row r="15" spans="1:43" x14ac:dyDescent="0.3">
      <c r="A15">
        <v>9966</v>
      </c>
      <c r="B15" t="s">
        <v>38</v>
      </c>
      <c r="C15" t="s">
        <v>378</v>
      </c>
      <c r="D15" s="12" t="s">
        <v>910</v>
      </c>
      <c r="E15">
        <v>7.99</v>
      </c>
      <c r="F15">
        <v>451</v>
      </c>
      <c r="G15" t="s">
        <v>919</v>
      </c>
      <c r="H15">
        <v>3</v>
      </c>
      <c r="I15">
        <v>1</v>
      </c>
      <c r="J15" t="b">
        <v>0</v>
      </c>
      <c r="K15">
        <v>995</v>
      </c>
      <c r="L15">
        <v>164</v>
      </c>
      <c r="M15" t="s">
        <v>925</v>
      </c>
      <c r="N15" t="s">
        <v>933</v>
      </c>
      <c r="O15" t="s">
        <v>938</v>
      </c>
      <c r="P15">
        <v>62</v>
      </c>
      <c r="Q15">
        <v>3</v>
      </c>
      <c r="R15" t="b">
        <v>1</v>
      </c>
      <c r="S15" t="s">
        <v>940</v>
      </c>
      <c r="T15">
        <v>3788</v>
      </c>
      <c r="U15" t="s">
        <v>941</v>
      </c>
      <c r="V15" t="s">
        <v>948</v>
      </c>
      <c r="W15" t="s">
        <v>951</v>
      </c>
      <c r="X15" t="str">
        <f>LEFT(Userdata[[#This Row],[Last_Login]],2)</f>
        <v>11</v>
      </c>
      <c r="Y15" t="str">
        <f>RIGHT(Userdata[[#This Row],[Last_Login]],4)</f>
        <v>2024</v>
      </c>
      <c r="Z15" t="str">
        <f>MID(Userdata[[#This Row],[Last_Login]],4,2)</f>
        <v>30</v>
      </c>
      <c r="AA15" t="str">
        <f>SUBSTITUTE(Userdata[[#This Row],[Column3]],"/","")</f>
        <v>30</v>
      </c>
      <c r="AB15" s="12" t="str">
        <f>TEXT(DATE(Userdata[[#This Row],[Column2]],Userdata[[#This Row],[Column1]],Userdata[[#This Row],[Column4]]),"DD/MM/YYYY")</f>
        <v>30/11/2024</v>
      </c>
      <c r="AC15" s="12">
        <f t="shared" ca="1" si="0"/>
        <v>45794</v>
      </c>
      <c r="AD15">
        <f ca="1">Userdata[[#This Row],[Column6]]-Userdata[[#This Row],[Last Login]]</f>
        <v>168</v>
      </c>
      <c r="AE15" t="str">
        <f>LEFT(Userdata[[#This Row],[Join_Date]],2)</f>
        <v>9/</v>
      </c>
      <c r="AF15" t="str">
        <f>RIGHT(Userdata[[#This Row],[Join_Date]],4)</f>
        <v>2024</v>
      </c>
      <c r="AG15" t="str">
        <f>MID(Userdata[[#This Row],[Join_Date]],3,2)</f>
        <v>15</v>
      </c>
      <c r="AH15" t="str">
        <f>SUBSTITUTE(Userdata[[#This Row],[Column5]],"/","")</f>
        <v>9</v>
      </c>
      <c r="AI15" t="str">
        <f>SUBSTITUTE(Userdata[[#This Row],[Column53]],"/","")</f>
        <v>15</v>
      </c>
      <c r="AJ15" t="str">
        <f>TEXT(DATE(Userdata[[#This Row],[Column52]],Userdata[[#This Row],[Start Month]],Userdata[[#This Row],[Start Date]]),"DD/MM/YYYY")</f>
        <v>15/09/2024</v>
      </c>
    </row>
    <row r="16" spans="1:43" x14ac:dyDescent="0.3">
      <c r="A16">
        <v>7093</v>
      </c>
      <c r="B16" t="s">
        <v>39</v>
      </c>
      <c r="C16" t="s">
        <v>379</v>
      </c>
      <c r="D16" s="12" t="s">
        <v>740</v>
      </c>
      <c r="E16">
        <v>7.99</v>
      </c>
      <c r="F16">
        <v>69</v>
      </c>
      <c r="G16" t="s">
        <v>919</v>
      </c>
      <c r="H16">
        <v>2</v>
      </c>
      <c r="I16">
        <v>5</v>
      </c>
      <c r="J16" t="b">
        <v>0</v>
      </c>
      <c r="K16">
        <v>222</v>
      </c>
      <c r="L16">
        <v>13</v>
      </c>
      <c r="M16" t="s">
        <v>929</v>
      </c>
      <c r="N16" t="s">
        <v>930</v>
      </c>
      <c r="O16" t="s">
        <v>935</v>
      </c>
      <c r="P16">
        <v>0</v>
      </c>
      <c r="Q16">
        <v>4.7</v>
      </c>
      <c r="R16" t="b">
        <v>1</v>
      </c>
      <c r="S16" t="s">
        <v>940</v>
      </c>
      <c r="T16">
        <v>1051</v>
      </c>
      <c r="U16" t="s">
        <v>942</v>
      </c>
      <c r="V16" t="s">
        <v>948</v>
      </c>
      <c r="W16" t="s">
        <v>954</v>
      </c>
      <c r="X16" t="str">
        <f>LEFT(Userdata[[#This Row],[Last_Login]],2)</f>
        <v>12</v>
      </c>
      <c r="Y16" t="str">
        <f>RIGHT(Userdata[[#This Row],[Last_Login]],4)</f>
        <v>2024</v>
      </c>
      <c r="Z16" t="str">
        <f>MID(Userdata[[#This Row],[Last_Login]],4,2)</f>
        <v>11</v>
      </c>
      <c r="AA16" t="str">
        <f>SUBSTITUTE(Userdata[[#This Row],[Column3]],"/","")</f>
        <v>11</v>
      </c>
      <c r="AB16" s="12" t="str">
        <f>TEXT(DATE(Userdata[[#This Row],[Column2]],Userdata[[#This Row],[Column1]],Userdata[[#This Row],[Column4]]),"DD/MM/YYYY")</f>
        <v>11/12/2024</v>
      </c>
      <c r="AC16" s="12">
        <f t="shared" ca="1" si="0"/>
        <v>45794</v>
      </c>
      <c r="AD16">
        <f ca="1">Userdata[[#This Row],[Column6]]-Userdata[[#This Row],[Last Login]]</f>
        <v>157</v>
      </c>
      <c r="AE16" t="str">
        <f>LEFT(Userdata[[#This Row],[Join_Date]],2)</f>
        <v>6/</v>
      </c>
      <c r="AF16" t="str">
        <f>RIGHT(Userdata[[#This Row],[Join_Date]],4)</f>
        <v>2023</v>
      </c>
      <c r="AG16" t="str">
        <f>MID(Userdata[[#This Row],[Join_Date]],3,2)</f>
        <v>7/</v>
      </c>
      <c r="AH16" t="str">
        <f>SUBSTITUTE(Userdata[[#This Row],[Column5]],"/","")</f>
        <v>6</v>
      </c>
      <c r="AI16" t="str">
        <f>SUBSTITUTE(Userdata[[#This Row],[Column53]],"/","")</f>
        <v>7</v>
      </c>
      <c r="AJ16" t="str">
        <f>TEXT(DATE(Userdata[[#This Row],[Column52]],Userdata[[#This Row],[Start Month]],Userdata[[#This Row],[Start Date]]),"DD/MM/YYYY")</f>
        <v>07/06/2023</v>
      </c>
    </row>
    <row r="17" spans="1:36" x14ac:dyDescent="0.3">
      <c r="A17">
        <v>4351</v>
      </c>
      <c r="B17" t="s">
        <v>40</v>
      </c>
      <c r="C17" t="s">
        <v>380</v>
      </c>
      <c r="D17" s="12" t="s">
        <v>910</v>
      </c>
      <c r="E17">
        <v>11.99</v>
      </c>
      <c r="F17">
        <v>166</v>
      </c>
      <c r="G17" t="s">
        <v>920</v>
      </c>
      <c r="H17">
        <v>1</v>
      </c>
      <c r="I17">
        <v>6</v>
      </c>
      <c r="J17" t="b">
        <v>1</v>
      </c>
      <c r="K17">
        <v>788</v>
      </c>
      <c r="L17">
        <v>31</v>
      </c>
      <c r="M17" t="s">
        <v>923</v>
      </c>
      <c r="N17" t="s">
        <v>930</v>
      </c>
      <c r="O17" t="s">
        <v>935</v>
      </c>
      <c r="P17">
        <v>25</v>
      </c>
      <c r="Q17">
        <v>4.3</v>
      </c>
      <c r="R17" t="b">
        <v>1</v>
      </c>
      <c r="S17" t="s">
        <v>940</v>
      </c>
      <c r="T17">
        <v>633</v>
      </c>
      <c r="U17" t="s">
        <v>943</v>
      </c>
      <c r="V17" t="s">
        <v>946</v>
      </c>
      <c r="W17" t="s">
        <v>954</v>
      </c>
      <c r="X17" t="str">
        <f>LEFT(Userdata[[#This Row],[Last_Login]],2)</f>
        <v>11</v>
      </c>
      <c r="Y17" t="str">
        <f>RIGHT(Userdata[[#This Row],[Last_Login]],4)</f>
        <v>2024</v>
      </c>
      <c r="Z17" t="str">
        <f>MID(Userdata[[#This Row],[Last_Login]],4,2)</f>
        <v>30</v>
      </c>
      <c r="AA17" t="str">
        <f>SUBSTITUTE(Userdata[[#This Row],[Column3]],"/","")</f>
        <v>30</v>
      </c>
      <c r="AB17" s="12" t="str">
        <f>TEXT(DATE(Userdata[[#This Row],[Column2]],Userdata[[#This Row],[Column1]],Userdata[[#This Row],[Column4]]),"DD/MM/YYYY")</f>
        <v>30/11/2024</v>
      </c>
      <c r="AC17" s="12">
        <f t="shared" ca="1" si="0"/>
        <v>45794</v>
      </c>
      <c r="AD17">
        <f ca="1">Userdata[[#This Row],[Column6]]-Userdata[[#This Row],[Last Login]]</f>
        <v>168</v>
      </c>
      <c r="AE17" t="str">
        <f>LEFT(Userdata[[#This Row],[Join_Date]],2)</f>
        <v>5/</v>
      </c>
      <c r="AF17" t="str">
        <f>RIGHT(Userdata[[#This Row],[Join_Date]],4)</f>
        <v>2024</v>
      </c>
      <c r="AG17" t="str">
        <f>MID(Userdata[[#This Row],[Join_Date]],3,2)</f>
        <v>18</v>
      </c>
      <c r="AH17" t="str">
        <f>SUBSTITUTE(Userdata[[#This Row],[Column5]],"/","")</f>
        <v>5</v>
      </c>
      <c r="AI17" t="str">
        <f>SUBSTITUTE(Userdata[[#This Row],[Column53]],"/","")</f>
        <v>18</v>
      </c>
      <c r="AJ17" t="str">
        <f>TEXT(DATE(Userdata[[#This Row],[Column52]],Userdata[[#This Row],[Start Month]],Userdata[[#This Row],[Start Date]]),"DD/MM/YYYY")</f>
        <v>18/05/2024</v>
      </c>
    </row>
    <row r="18" spans="1:36" x14ac:dyDescent="0.3">
      <c r="A18">
        <v>6007</v>
      </c>
      <c r="B18" t="s">
        <v>41</v>
      </c>
      <c r="C18" t="s">
        <v>381</v>
      </c>
      <c r="D18" s="12" t="s">
        <v>472</v>
      </c>
      <c r="E18">
        <v>7.99</v>
      </c>
      <c r="F18">
        <v>449</v>
      </c>
      <c r="G18" t="s">
        <v>920</v>
      </c>
      <c r="H18">
        <v>2</v>
      </c>
      <c r="I18">
        <v>4</v>
      </c>
      <c r="J18" t="b">
        <v>1</v>
      </c>
      <c r="K18">
        <v>369</v>
      </c>
      <c r="L18">
        <v>25</v>
      </c>
      <c r="M18" t="s">
        <v>928</v>
      </c>
      <c r="N18" t="s">
        <v>931</v>
      </c>
      <c r="O18" t="s">
        <v>937</v>
      </c>
      <c r="P18">
        <v>65</v>
      </c>
      <c r="Q18">
        <v>4.5999999999999996</v>
      </c>
      <c r="R18" t="b">
        <v>0</v>
      </c>
      <c r="S18" t="s">
        <v>940</v>
      </c>
      <c r="T18">
        <v>4133</v>
      </c>
      <c r="U18" t="s">
        <v>941</v>
      </c>
      <c r="V18" t="s">
        <v>947</v>
      </c>
      <c r="W18" t="s">
        <v>952</v>
      </c>
      <c r="X18" t="str">
        <f>LEFT(Userdata[[#This Row],[Last_Login]],2)</f>
        <v>12</v>
      </c>
      <c r="Y18" t="str">
        <f>RIGHT(Userdata[[#This Row],[Last_Login]],4)</f>
        <v>2024</v>
      </c>
      <c r="Z18" t="str">
        <f>MID(Userdata[[#This Row],[Last_Login]],4,2)</f>
        <v>17</v>
      </c>
      <c r="AA18" t="str">
        <f>SUBSTITUTE(Userdata[[#This Row],[Column3]],"/","")</f>
        <v>17</v>
      </c>
      <c r="AB18" s="12" t="str">
        <f>TEXT(DATE(Userdata[[#This Row],[Column2]],Userdata[[#This Row],[Column1]],Userdata[[#This Row],[Column4]]),"DD/MM/YYYY")</f>
        <v>17/12/2024</v>
      </c>
      <c r="AC18" s="12">
        <f t="shared" ca="1" si="0"/>
        <v>45794</v>
      </c>
      <c r="AD18">
        <f ca="1">Userdata[[#This Row],[Column6]]-Userdata[[#This Row],[Last Login]]</f>
        <v>151</v>
      </c>
      <c r="AE18" t="str">
        <f>LEFT(Userdata[[#This Row],[Join_Date]],2)</f>
        <v>2/</v>
      </c>
      <c r="AF18" t="str">
        <f>RIGHT(Userdata[[#This Row],[Join_Date]],4)</f>
        <v>2023</v>
      </c>
      <c r="AG18" t="str">
        <f>MID(Userdata[[#This Row],[Join_Date]],3,2)</f>
        <v>14</v>
      </c>
      <c r="AH18" t="str">
        <f>SUBSTITUTE(Userdata[[#This Row],[Column5]],"/","")</f>
        <v>2</v>
      </c>
      <c r="AI18" t="str">
        <f>SUBSTITUTE(Userdata[[#This Row],[Column53]],"/","")</f>
        <v>14</v>
      </c>
      <c r="AJ18" t="str">
        <f>TEXT(DATE(Userdata[[#This Row],[Column52]],Userdata[[#This Row],[Start Month]],Userdata[[#This Row],[Start Date]]),"DD/MM/YYYY")</f>
        <v>14/02/2023</v>
      </c>
    </row>
    <row r="19" spans="1:36" x14ac:dyDescent="0.3">
      <c r="A19">
        <v>9710</v>
      </c>
      <c r="B19" t="s">
        <v>42</v>
      </c>
      <c r="C19" t="s">
        <v>382</v>
      </c>
      <c r="D19" s="12" t="s">
        <v>853</v>
      </c>
      <c r="E19">
        <v>7.99</v>
      </c>
      <c r="F19">
        <v>441</v>
      </c>
      <c r="G19" t="s">
        <v>922</v>
      </c>
      <c r="H19">
        <v>1</v>
      </c>
      <c r="I19">
        <v>5</v>
      </c>
      <c r="J19" t="b">
        <v>0</v>
      </c>
      <c r="K19">
        <v>228</v>
      </c>
      <c r="L19">
        <v>39</v>
      </c>
      <c r="M19" t="s">
        <v>928</v>
      </c>
      <c r="N19" t="s">
        <v>930</v>
      </c>
      <c r="O19" t="s">
        <v>936</v>
      </c>
      <c r="P19">
        <v>50</v>
      </c>
      <c r="Q19">
        <v>3.1</v>
      </c>
      <c r="R19" t="b">
        <v>1</v>
      </c>
      <c r="S19" t="s">
        <v>940</v>
      </c>
      <c r="T19">
        <v>1159</v>
      </c>
      <c r="U19" t="s">
        <v>942</v>
      </c>
      <c r="V19" t="s">
        <v>946</v>
      </c>
      <c r="W19" t="s">
        <v>953</v>
      </c>
      <c r="X19" t="str">
        <f>LEFT(Userdata[[#This Row],[Last_Login]],2)</f>
        <v>11</v>
      </c>
      <c r="Y19" t="str">
        <f>RIGHT(Userdata[[#This Row],[Last_Login]],4)</f>
        <v>2024</v>
      </c>
      <c r="Z19" t="str">
        <f>MID(Userdata[[#This Row],[Last_Login]],4,2)</f>
        <v>27</v>
      </c>
      <c r="AA19" t="str">
        <f>SUBSTITUTE(Userdata[[#This Row],[Column3]],"/","")</f>
        <v>27</v>
      </c>
      <c r="AB19" s="12" t="str">
        <f>TEXT(DATE(Userdata[[#This Row],[Column2]],Userdata[[#This Row],[Column1]],Userdata[[#This Row],[Column4]]),"DD/MM/YYYY")</f>
        <v>27/11/2024</v>
      </c>
      <c r="AC19" s="12">
        <f t="shared" ca="1" si="0"/>
        <v>45794</v>
      </c>
      <c r="AD19">
        <f ca="1">Userdata[[#This Row],[Column6]]-Userdata[[#This Row],[Last Login]]</f>
        <v>171</v>
      </c>
      <c r="AE19" t="str">
        <f>LEFT(Userdata[[#This Row],[Join_Date]],2)</f>
        <v>6/</v>
      </c>
      <c r="AF19" t="str">
        <f>RIGHT(Userdata[[#This Row],[Join_Date]],4)</f>
        <v>2023</v>
      </c>
      <c r="AG19" t="str">
        <f>MID(Userdata[[#This Row],[Join_Date]],3,2)</f>
        <v>2/</v>
      </c>
      <c r="AH19" t="str">
        <f>SUBSTITUTE(Userdata[[#This Row],[Column5]],"/","")</f>
        <v>6</v>
      </c>
      <c r="AI19" t="str">
        <f>SUBSTITUTE(Userdata[[#This Row],[Column53]],"/","")</f>
        <v>2</v>
      </c>
      <c r="AJ19" t="str">
        <f>TEXT(DATE(Userdata[[#This Row],[Column52]],Userdata[[#This Row],[Start Month]],Userdata[[#This Row],[Start Date]]),"DD/MM/YYYY")</f>
        <v>02/06/2023</v>
      </c>
    </row>
    <row r="20" spans="1:36" x14ac:dyDescent="0.3">
      <c r="A20">
        <v>9034</v>
      </c>
      <c r="B20" t="s">
        <v>43</v>
      </c>
      <c r="C20" t="s">
        <v>383</v>
      </c>
      <c r="D20" s="12" t="s">
        <v>524</v>
      </c>
      <c r="E20">
        <v>15.99</v>
      </c>
      <c r="F20">
        <v>224</v>
      </c>
      <c r="G20" t="s">
        <v>921</v>
      </c>
      <c r="H20">
        <v>1</v>
      </c>
      <c r="I20">
        <v>5</v>
      </c>
      <c r="J20" t="b">
        <v>1</v>
      </c>
      <c r="K20">
        <v>827</v>
      </c>
      <c r="L20">
        <v>138</v>
      </c>
      <c r="M20" t="s">
        <v>924</v>
      </c>
      <c r="N20" t="s">
        <v>931</v>
      </c>
      <c r="O20" t="s">
        <v>936</v>
      </c>
      <c r="P20">
        <v>11</v>
      </c>
      <c r="Q20">
        <v>4.5</v>
      </c>
      <c r="R20" t="b">
        <v>1</v>
      </c>
      <c r="S20" t="s">
        <v>940</v>
      </c>
      <c r="T20">
        <v>4673</v>
      </c>
      <c r="U20" t="s">
        <v>945</v>
      </c>
      <c r="V20" t="s">
        <v>948</v>
      </c>
      <c r="W20" t="s">
        <v>954</v>
      </c>
      <c r="X20" t="str">
        <f>LEFT(Userdata[[#This Row],[Last_Login]],2)</f>
        <v>12</v>
      </c>
      <c r="Y20" t="str">
        <f>RIGHT(Userdata[[#This Row],[Last_Login]],4)</f>
        <v>2024</v>
      </c>
      <c r="Z20" t="str">
        <f>MID(Userdata[[#This Row],[Last_Login]],4,2)</f>
        <v>18</v>
      </c>
      <c r="AA20" t="str">
        <f>SUBSTITUTE(Userdata[[#This Row],[Column3]],"/","")</f>
        <v>18</v>
      </c>
      <c r="AB20" s="12" t="str">
        <f>TEXT(DATE(Userdata[[#This Row],[Column2]],Userdata[[#This Row],[Column1]],Userdata[[#This Row],[Column4]]),"DD/MM/YYYY")</f>
        <v>18/12/2024</v>
      </c>
      <c r="AC20" s="12">
        <f t="shared" ca="1" si="0"/>
        <v>45794</v>
      </c>
      <c r="AD20">
        <f ca="1">Userdata[[#This Row],[Column6]]-Userdata[[#This Row],[Last Login]]</f>
        <v>150</v>
      </c>
      <c r="AE20" t="str">
        <f>LEFT(Userdata[[#This Row],[Join_Date]],2)</f>
        <v>9/</v>
      </c>
      <c r="AF20" t="str">
        <f>RIGHT(Userdata[[#This Row],[Join_Date]],4)</f>
        <v>2023</v>
      </c>
      <c r="AG20" t="str">
        <f>MID(Userdata[[#This Row],[Join_Date]],3,2)</f>
        <v>20</v>
      </c>
      <c r="AH20" t="str">
        <f>SUBSTITUTE(Userdata[[#This Row],[Column5]],"/","")</f>
        <v>9</v>
      </c>
      <c r="AI20" t="str">
        <f>SUBSTITUTE(Userdata[[#This Row],[Column53]],"/","")</f>
        <v>20</v>
      </c>
      <c r="AJ20" t="str">
        <f>TEXT(DATE(Userdata[[#This Row],[Column52]],Userdata[[#This Row],[Start Month]],Userdata[[#This Row],[Start Date]]),"DD/MM/YYYY")</f>
        <v>20/09/2023</v>
      </c>
    </row>
    <row r="21" spans="1:36" x14ac:dyDescent="0.3">
      <c r="A21">
        <v>6197</v>
      </c>
      <c r="B21" t="s">
        <v>44</v>
      </c>
      <c r="C21" t="s">
        <v>384</v>
      </c>
      <c r="D21" s="12" t="s">
        <v>911</v>
      </c>
      <c r="E21">
        <v>15.99</v>
      </c>
      <c r="F21">
        <v>44</v>
      </c>
      <c r="G21" t="s">
        <v>916</v>
      </c>
      <c r="H21">
        <v>2</v>
      </c>
      <c r="I21">
        <v>4</v>
      </c>
      <c r="J21" t="b">
        <v>0</v>
      </c>
      <c r="K21">
        <v>983</v>
      </c>
      <c r="L21">
        <v>145</v>
      </c>
      <c r="M21" t="s">
        <v>926</v>
      </c>
      <c r="N21" t="s">
        <v>930</v>
      </c>
      <c r="O21" t="s">
        <v>939</v>
      </c>
      <c r="P21">
        <v>78</v>
      </c>
      <c r="Q21">
        <v>3</v>
      </c>
      <c r="R21" t="b">
        <v>0</v>
      </c>
      <c r="S21" t="s">
        <v>940</v>
      </c>
      <c r="T21">
        <v>4200</v>
      </c>
      <c r="U21" t="s">
        <v>944</v>
      </c>
      <c r="V21" t="s">
        <v>949</v>
      </c>
      <c r="W21" t="s">
        <v>952</v>
      </c>
      <c r="X21" t="str">
        <f>LEFT(Userdata[[#This Row],[Last_Login]],2)</f>
        <v>11</v>
      </c>
      <c r="Y21" t="str">
        <f>RIGHT(Userdata[[#This Row],[Last_Login]],4)</f>
        <v>2024</v>
      </c>
      <c r="Z21" t="str">
        <f>MID(Userdata[[#This Row],[Last_Login]],4,2)</f>
        <v>28</v>
      </c>
      <c r="AA21" t="str">
        <f>SUBSTITUTE(Userdata[[#This Row],[Column3]],"/","")</f>
        <v>28</v>
      </c>
      <c r="AB21" s="12" t="str">
        <f>TEXT(DATE(Userdata[[#This Row],[Column2]],Userdata[[#This Row],[Column1]],Userdata[[#This Row],[Column4]]),"DD/MM/YYYY")</f>
        <v>28/11/2024</v>
      </c>
      <c r="AC21" s="12">
        <f t="shared" ca="1" si="0"/>
        <v>45794</v>
      </c>
      <c r="AD21">
        <f ca="1">Userdata[[#This Row],[Column6]]-Userdata[[#This Row],[Last Login]]</f>
        <v>170</v>
      </c>
      <c r="AE21" t="str">
        <f>LEFT(Userdata[[#This Row],[Join_Date]],2)</f>
        <v>7/</v>
      </c>
      <c r="AF21" t="str">
        <f>RIGHT(Userdata[[#This Row],[Join_Date]],4)</f>
        <v>2023</v>
      </c>
      <c r="AG21" t="str">
        <f>MID(Userdata[[#This Row],[Join_Date]],3,2)</f>
        <v>3/</v>
      </c>
      <c r="AH21" t="str">
        <f>SUBSTITUTE(Userdata[[#This Row],[Column5]],"/","")</f>
        <v>7</v>
      </c>
      <c r="AI21" t="str">
        <f>SUBSTITUTE(Userdata[[#This Row],[Column53]],"/","")</f>
        <v>3</v>
      </c>
      <c r="AJ21" t="str">
        <f>TEXT(DATE(Userdata[[#This Row],[Column52]],Userdata[[#This Row],[Start Month]],Userdata[[#This Row],[Start Date]]),"DD/MM/YYYY")</f>
        <v>03/07/2023</v>
      </c>
    </row>
    <row r="22" spans="1:36" x14ac:dyDescent="0.3">
      <c r="A22">
        <v>2820</v>
      </c>
      <c r="B22" t="s">
        <v>45</v>
      </c>
      <c r="C22" t="s">
        <v>385</v>
      </c>
      <c r="D22" s="12" t="s">
        <v>494</v>
      </c>
      <c r="E22">
        <v>7.99</v>
      </c>
      <c r="F22">
        <v>202</v>
      </c>
      <c r="G22" t="s">
        <v>917</v>
      </c>
      <c r="H22">
        <v>1</v>
      </c>
      <c r="I22">
        <v>5</v>
      </c>
      <c r="J22" t="b">
        <v>1</v>
      </c>
      <c r="K22">
        <v>109</v>
      </c>
      <c r="L22">
        <v>41</v>
      </c>
      <c r="M22" t="s">
        <v>923</v>
      </c>
      <c r="N22" t="s">
        <v>933</v>
      </c>
      <c r="O22" t="s">
        <v>937</v>
      </c>
      <c r="P22">
        <v>42</v>
      </c>
      <c r="Q22">
        <v>4.5999999999999996</v>
      </c>
      <c r="R22" t="b">
        <v>0</v>
      </c>
      <c r="S22" t="s">
        <v>940</v>
      </c>
      <c r="T22">
        <v>3607</v>
      </c>
      <c r="U22" t="s">
        <v>942</v>
      </c>
      <c r="V22" t="s">
        <v>946</v>
      </c>
      <c r="W22" t="s">
        <v>951</v>
      </c>
      <c r="X22" t="str">
        <f>LEFT(Userdata[[#This Row],[Last_Login]],2)</f>
        <v>12</v>
      </c>
      <c r="Y22" t="str">
        <f>RIGHT(Userdata[[#This Row],[Last_Login]],4)</f>
        <v>2024</v>
      </c>
      <c r="Z22" t="str">
        <f>MID(Userdata[[#This Row],[Last_Login]],4,2)</f>
        <v>1/</v>
      </c>
      <c r="AA22" t="str">
        <f>SUBSTITUTE(Userdata[[#This Row],[Column3]],"/","")</f>
        <v>1</v>
      </c>
      <c r="AB22" s="12" t="str">
        <f>TEXT(DATE(Userdata[[#This Row],[Column2]],Userdata[[#This Row],[Column1]],Userdata[[#This Row],[Column4]]),"DD/MM/YYYY")</f>
        <v>01/12/2024</v>
      </c>
      <c r="AC22" s="12">
        <f t="shared" ca="1" si="0"/>
        <v>45794</v>
      </c>
      <c r="AD22">
        <f ca="1">Userdata[[#This Row],[Column6]]-Userdata[[#This Row],[Last Login]]</f>
        <v>167</v>
      </c>
      <c r="AE22" t="str">
        <f>LEFT(Userdata[[#This Row],[Join_Date]],2)</f>
        <v>7/</v>
      </c>
      <c r="AF22" t="str">
        <f>RIGHT(Userdata[[#This Row],[Join_Date]],4)</f>
        <v>2023</v>
      </c>
      <c r="AG22" t="str">
        <f>MID(Userdata[[#This Row],[Join_Date]],3,2)</f>
        <v>15</v>
      </c>
      <c r="AH22" t="str">
        <f>SUBSTITUTE(Userdata[[#This Row],[Column5]],"/","")</f>
        <v>7</v>
      </c>
      <c r="AI22" t="str">
        <f>SUBSTITUTE(Userdata[[#This Row],[Column53]],"/","")</f>
        <v>15</v>
      </c>
      <c r="AJ22" t="str">
        <f>TEXT(DATE(Userdata[[#This Row],[Column52]],Userdata[[#This Row],[Start Month]],Userdata[[#This Row],[Start Date]]),"DD/MM/YYYY")</f>
        <v>15/07/2023</v>
      </c>
    </row>
    <row r="23" spans="1:36" x14ac:dyDescent="0.3">
      <c r="A23">
        <v>1101</v>
      </c>
      <c r="B23" t="s">
        <v>30</v>
      </c>
      <c r="C23" t="s">
        <v>386</v>
      </c>
      <c r="D23" s="12" t="s">
        <v>579</v>
      </c>
      <c r="E23">
        <v>15.99</v>
      </c>
      <c r="F23">
        <v>39</v>
      </c>
      <c r="G23" t="s">
        <v>920</v>
      </c>
      <c r="H23">
        <v>2</v>
      </c>
      <c r="I23">
        <v>3</v>
      </c>
      <c r="J23" t="b">
        <v>1</v>
      </c>
      <c r="K23">
        <v>181</v>
      </c>
      <c r="L23">
        <v>128</v>
      </c>
      <c r="M23" t="s">
        <v>927</v>
      </c>
      <c r="N23" t="s">
        <v>930</v>
      </c>
      <c r="O23" t="s">
        <v>936</v>
      </c>
      <c r="P23">
        <v>3</v>
      </c>
      <c r="Q23">
        <v>4.5</v>
      </c>
      <c r="R23" t="b">
        <v>1</v>
      </c>
      <c r="S23" t="s">
        <v>940</v>
      </c>
      <c r="T23">
        <v>4602</v>
      </c>
      <c r="U23" t="s">
        <v>943</v>
      </c>
      <c r="V23" t="s">
        <v>950</v>
      </c>
      <c r="W23" t="s">
        <v>952</v>
      </c>
      <c r="X23" t="str">
        <f>LEFT(Userdata[[#This Row],[Last_Login]],2)</f>
        <v>11</v>
      </c>
      <c r="Y23" t="str">
        <f>RIGHT(Userdata[[#This Row],[Last_Login]],4)</f>
        <v>2024</v>
      </c>
      <c r="Z23" t="str">
        <f>MID(Userdata[[#This Row],[Last_Login]],4,2)</f>
        <v>23</v>
      </c>
      <c r="AA23" t="str">
        <f>SUBSTITUTE(Userdata[[#This Row],[Column3]],"/","")</f>
        <v>23</v>
      </c>
      <c r="AB23" s="12" t="str">
        <f>TEXT(DATE(Userdata[[#This Row],[Column2]],Userdata[[#This Row],[Column1]],Userdata[[#This Row],[Column4]]),"DD/MM/YYYY")</f>
        <v>23/11/2024</v>
      </c>
      <c r="AC23" s="12">
        <f t="shared" ca="1" si="0"/>
        <v>45794</v>
      </c>
      <c r="AD23">
        <f ca="1">Userdata[[#This Row],[Column6]]-Userdata[[#This Row],[Last Login]]</f>
        <v>175</v>
      </c>
      <c r="AE23" t="str">
        <f>LEFT(Userdata[[#This Row],[Join_Date]],2)</f>
        <v>6/</v>
      </c>
      <c r="AF23" t="str">
        <f>RIGHT(Userdata[[#This Row],[Join_Date]],4)</f>
        <v>2024</v>
      </c>
      <c r="AG23" t="str">
        <f>MID(Userdata[[#This Row],[Join_Date]],3,2)</f>
        <v>13</v>
      </c>
      <c r="AH23" t="str">
        <f>SUBSTITUTE(Userdata[[#This Row],[Column5]],"/","")</f>
        <v>6</v>
      </c>
      <c r="AI23" t="str">
        <f>SUBSTITUTE(Userdata[[#This Row],[Column53]],"/","")</f>
        <v>13</v>
      </c>
      <c r="AJ23" t="str">
        <f>TEXT(DATE(Userdata[[#This Row],[Column52]],Userdata[[#This Row],[Start Month]],Userdata[[#This Row],[Start Date]]),"DD/MM/YYYY")</f>
        <v>13/06/2024</v>
      </c>
    </row>
    <row r="24" spans="1:36" x14ac:dyDescent="0.3">
      <c r="A24">
        <v>1650</v>
      </c>
      <c r="B24" t="s">
        <v>42</v>
      </c>
      <c r="C24" t="s">
        <v>371</v>
      </c>
      <c r="D24" s="12" t="s">
        <v>579</v>
      </c>
      <c r="E24">
        <v>15.99</v>
      </c>
      <c r="F24">
        <v>319</v>
      </c>
      <c r="G24" t="s">
        <v>922</v>
      </c>
      <c r="H24">
        <v>2</v>
      </c>
      <c r="I24">
        <v>2</v>
      </c>
      <c r="J24" t="b">
        <v>0</v>
      </c>
      <c r="K24">
        <v>842</v>
      </c>
      <c r="L24">
        <v>145</v>
      </c>
      <c r="M24" t="s">
        <v>929</v>
      </c>
      <c r="N24" t="s">
        <v>933</v>
      </c>
      <c r="O24" t="s">
        <v>936</v>
      </c>
      <c r="P24">
        <v>27</v>
      </c>
      <c r="Q24">
        <v>3.6</v>
      </c>
      <c r="R24" t="b">
        <v>1</v>
      </c>
      <c r="S24" t="s">
        <v>940</v>
      </c>
      <c r="T24">
        <v>256</v>
      </c>
      <c r="U24" t="s">
        <v>943</v>
      </c>
      <c r="V24" t="s">
        <v>946</v>
      </c>
      <c r="W24" t="s">
        <v>954</v>
      </c>
      <c r="X24" t="str">
        <f>LEFT(Userdata[[#This Row],[Last_Login]],2)</f>
        <v>11</v>
      </c>
      <c r="Y24" t="str">
        <f>RIGHT(Userdata[[#This Row],[Last_Login]],4)</f>
        <v>2024</v>
      </c>
      <c r="Z24" t="str">
        <f>MID(Userdata[[#This Row],[Last_Login]],4,2)</f>
        <v>23</v>
      </c>
      <c r="AA24" t="str">
        <f>SUBSTITUTE(Userdata[[#This Row],[Column3]],"/","")</f>
        <v>23</v>
      </c>
      <c r="AB24" s="12" t="str">
        <f>TEXT(DATE(Userdata[[#This Row],[Column2]],Userdata[[#This Row],[Column1]],Userdata[[#This Row],[Column4]]),"DD/MM/YYYY")</f>
        <v>23/11/2024</v>
      </c>
      <c r="AC24" s="12">
        <f t="shared" ca="1" si="0"/>
        <v>45794</v>
      </c>
      <c r="AD24">
        <f ca="1">Userdata[[#This Row],[Column6]]-Userdata[[#This Row],[Last Login]]</f>
        <v>175</v>
      </c>
      <c r="AE24" t="str">
        <f>LEFT(Userdata[[#This Row],[Join_Date]],2)</f>
        <v>8/</v>
      </c>
      <c r="AF24" t="str">
        <f>RIGHT(Userdata[[#This Row],[Join_Date]],4)</f>
        <v>2024</v>
      </c>
      <c r="AG24" t="str">
        <f>MID(Userdata[[#This Row],[Join_Date]],3,2)</f>
        <v>25</v>
      </c>
      <c r="AH24" t="str">
        <f>SUBSTITUTE(Userdata[[#This Row],[Column5]],"/","")</f>
        <v>8</v>
      </c>
      <c r="AI24" t="str">
        <f>SUBSTITUTE(Userdata[[#This Row],[Column53]],"/","")</f>
        <v>25</v>
      </c>
      <c r="AJ24" t="str">
        <f>TEXT(DATE(Userdata[[#This Row],[Column52]],Userdata[[#This Row],[Start Month]],Userdata[[#This Row],[Start Date]]),"DD/MM/YYYY")</f>
        <v>25/08/2024</v>
      </c>
    </row>
    <row r="25" spans="1:36" x14ac:dyDescent="0.3">
      <c r="A25">
        <v>4884</v>
      </c>
      <c r="B25" t="s">
        <v>46</v>
      </c>
      <c r="C25" t="s">
        <v>387</v>
      </c>
      <c r="D25" s="12" t="s">
        <v>736</v>
      </c>
      <c r="E25">
        <v>15.99</v>
      </c>
      <c r="F25">
        <v>150</v>
      </c>
      <c r="G25" t="s">
        <v>918</v>
      </c>
      <c r="H25">
        <v>3</v>
      </c>
      <c r="I25">
        <v>3</v>
      </c>
      <c r="J25" t="b">
        <v>1</v>
      </c>
      <c r="K25">
        <v>40</v>
      </c>
      <c r="L25">
        <v>196</v>
      </c>
      <c r="M25" t="s">
        <v>924</v>
      </c>
      <c r="N25" t="s">
        <v>931</v>
      </c>
      <c r="O25" t="s">
        <v>935</v>
      </c>
      <c r="P25">
        <v>60</v>
      </c>
      <c r="Q25">
        <v>3.7</v>
      </c>
      <c r="R25" t="b">
        <v>0</v>
      </c>
      <c r="S25" t="s">
        <v>940</v>
      </c>
      <c r="T25">
        <v>2406</v>
      </c>
      <c r="U25" t="s">
        <v>944</v>
      </c>
      <c r="V25" t="s">
        <v>950</v>
      </c>
      <c r="W25" t="s">
        <v>952</v>
      </c>
      <c r="X25" t="str">
        <f>LEFT(Userdata[[#This Row],[Last_Login]],2)</f>
        <v>11</v>
      </c>
      <c r="Y25" t="str">
        <f>RIGHT(Userdata[[#This Row],[Last_Login]],4)</f>
        <v>2024</v>
      </c>
      <c r="Z25" t="str">
        <f>MID(Userdata[[#This Row],[Last_Login]],4,2)</f>
        <v>25</v>
      </c>
      <c r="AA25" t="str">
        <f>SUBSTITUTE(Userdata[[#This Row],[Column3]],"/","")</f>
        <v>25</v>
      </c>
      <c r="AB25" s="12" t="str">
        <f>TEXT(DATE(Userdata[[#This Row],[Column2]],Userdata[[#This Row],[Column1]],Userdata[[#This Row],[Column4]]),"DD/MM/YYYY")</f>
        <v>25/11/2024</v>
      </c>
      <c r="AC25" s="12">
        <f t="shared" ca="1" si="0"/>
        <v>45794</v>
      </c>
      <c r="AD25">
        <f ca="1">Userdata[[#This Row],[Column6]]-Userdata[[#This Row],[Last Login]]</f>
        <v>173</v>
      </c>
      <c r="AE25" t="str">
        <f>LEFT(Userdata[[#This Row],[Join_Date]],2)</f>
        <v>11</v>
      </c>
      <c r="AF25" t="str">
        <f>RIGHT(Userdata[[#This Row],[Join_Date]],4)</f>
        <v>2023</v>
      </c>
      <c r="AG25" t="str">
        <f>MID(Userdata[[#This Row],[Join_Date]],3,2)</f>
        <v>/1</v>
      </c>
      <c r="AH25" t="str">
        <f>SUBSTITUTE(Userdata[[#This Row],[Column5]],"/","")</f>
        <v>11</v>
      </c>
      <c r="AI25" t="str">
        <f>SUBSTITUTE(Userdata[[#This Row],[Column53]],"/","")</f>
        <v>1</v>
      </c>
      <c r="AJ25" t="str">
        <f>TEXT(DATE(Userdata[[#This Row],[Column52]],Userdata[[#This Row],[Start Month]],Userdata[[#This Row],[Start Date]]),"DD/MM/YYYY")</f>
        <v>01/11/2023</v>
      </c>
    </row>
    <row r="26" spans="1:36" x14ac:dyDescent="0.3">
      <c r="A26">
        <v>8321</v>
      </c>
      <c r="B26" t="s">
        <v>47</v>
      </c>
      <c r="C26" t="s">
        <v>388</v>
      </c>
      <c r="D26" s="12" t="s">
        <v>579</v>
      </c>
      <c r="E26">
        <v>11.99</v>
      </c>
      <c r="F26">
        <v>496</v>
      </c>
      <c r="G26" t="s">
        <v>922</v>
      </c>
      <c r="H26">
        <v>3</v>
      </c>
      <c r="I26">
        <v>1</v>
      </c>
      <c r="J26" t="b">
        <v>1</v>
      </c>
      <c r="K26">
        <v>431</v>
      </c>
      <c r="L26">
        <v>41</v>
      </c>
      <c r="M26" t="s">
        <v>926</v>
      </c>
      <c r="N26" t="s">
        <v>932</v>
      </c>
      <c r="O26" t="s">
        <v>938</v>
      </c>
      <c r="P26">
        <v>91</v>
      </c>
      <c r="Q26">
        <v>4</v>
      </c>
      <c r="R26" t="b">
        <v>1</v>
      </c>
      <c r="S26" t="s">
        <v>940</v>
      </c>
      <c r="T26">
        <v>1394</v>
      </c>
      <c r="U26" t="s">
        <v>943</v>
      </c>
      <c r="V26" t="s">
        <v>950</v>
      </c>
      <c r="W26" t="s">
        <v>954</v>
      </c>
      <c r="X26" t="str">
        <f>LEFT(Userdata[[#This Row],[Last_Login]],2)</f>
        <v>11</v>
      </c>
      <c r="Y26" t="str">
        <f>RIGHT(Userdata[[#This Row],[Last_Login]],4)</f>
        <v>2024</v>
      </c>
      <c r="Z26" t="str">
        <f>MID(Userdata[[#This Row],[Last_Login]],4,2)</f>
        <v>23</v>
      </c>
      <c r="AA26" t="str">
        <f>SUBSTITUTE(Userdata[[#This Row],[Column3]],"/","")</f>
        <v>23</v>
      </c>
      <c r="AB26" s="12" t="str">
        <f>TEXT(DATE(Userdata[[#This Row],[Column2]],Userdata[[#This Row],[Column1]],Userdata[[#This Row],[Column4]]),"DD/MM/YYYY")</f>
        <v>23/11/2024</v>
      </c>
      <c r="AC26" s="12">
        <f t="shared" ca="1" si="0"/>
        <v>45794</v>
      </c>
      <c r="AD26">
        <f ca="1">Userdata[[#This Row],[Column6]]-Userdata[[#This Row],[Last Login]]</f>
        <v>175</v>
      </c>
      <c r="AE26" t="str">
        <f>LEFT(Userdata[[#This Row],[Join_Date]],2)</f>
        <v>9/</v>
      </c>
      <c r="AF26" t="str">
        <f>RIGHT(Userdata[[#This Row],[Join_Date]],4)</f>
        <v>2023</v>
      </c>
      <c r="AG26" t="str">
        <f>MID(Userdata[[#This Row],[Join_Date]],3,2)</f>
        <v>22</v>
      </c>
      <c r="AH26" t="str">
        <f>SUBSTITUTE(Userdata[[#This Row],[Column5]],"/","")</f>
        <v>9</v>
      </c>
      <c r="AI26" t="str">
        <f>SUBSTITUTE(Userdata[[#This Row],[Column53]],"/","")</f>
        <v>22</v>
      </c>
      <c r="AJ26" t="str">
        <f>TEXT(DATE(Userdata[[#This Row],[Column52]],Userdata[[#This Row],[Start Month]],Userdata[[#This Row],[Start Date]]),"DD/MM/YYYY")</f>
        <v>22/09/2023</v>
      </c>
    </row>
    <row r="27" spans="1:36" x14ac:dyDescent="0.3">
      <c r="A27">
        <v>2381</v>
      </c>
      <c r="B27" t="s">
        <v>48</v>
      </c>
      <c r="C27" t="s">
        <v>389</v>
      </c>
      <c r="D27" s="12" t="s">
        <v>906</v>
      </c>
      <c r="E27">
        <v>7.99</v>
      </c>
      <c r="F27">
        <v>347</v>
      </c>
      <c r="G27" t="s">
        <v>920</v>
      </c>
      <c r="H27">
        <v>2</v>
      </c>
      <c r="I27">
        <v>5</v>
      </c>
      <c r="J27" t="b">
        <v>0</v>
      </c>
      <c r="K27">
        <v>415</v>
      </c>
      <c r="L27">
        <v>194</v>
      </c>
      <c r="M27" t="s">
        <v>923</v>
      </c>
      <c r="N27" t="s">
        <v>932</v>
      </c>
      <c r="O27" t="s">
        <v>935</v>
      </c>
      <c r="P27">
        <v>76</v>
      </c>
      <c r="Q27">
        <v>4.3</v>
      </c>
      <c r="R27" t="b">
        <v>1</v>
      </c>
      <c r="S27" t="s">
        <v>940</v>
      </c>
      <c r="T27">
        <v>1856</v>
      </c>
      <c r="U27" t="s">
        <v>942</v>
      </c>
      <c r="V27" t="s">
        <v>948</v>
      </c>
      <c r="W27" t="s">
        <v>954</v>
      </c>
      <c r="X27" t="str">
        <f>LEFT(Userdata[[#This Row],[Last_Login]],2)</f>
        <v>12</v>
      </c>
      <c r="Y27" t="str">
        <f>RIGHT(Userdata[[#This Row],[Last_Login]],4)</f>
        <v>2024</v>
      </c>
      <c r="Z27" t="str">
        <f>MID(Userdata[[#This Row],[Last_Login]],4,2)</f>
        <v>15</v>
      </c>
      <c r="AA27" t="str">
        <f>SUBSTITUTE(Userdata[[#This Row],[Column3]],"/","")</f>
        <v>15</v>
      </c>
      <c r="AB27" s="12" t="str">
        <f>TEXT(DATE(Userdata[[#This Row],[Column2]],Userdata[[#This Row],[Column1]],Userdata[[#This Row],[Column4]]),"DD/MM/YYYY")</f>
        <v>15/12/2024</v>
      </c>
      <c r="AC27" s="12">
        <f t="shared" ca="1" si="0"/>
        <v>45794</v>
      </c>
      <c r="AD27">
        <f ca="1">Userdata[[#This Row],[Column6]]-Userdata[[#This Row],[Last Login]]</f>
        <v>153</v>
      </c>
      <c r="AE27" t="str">
        <f>LEFT(Userdata[[#This Row],[Join_Date]],2)</f>
        <v>5/</v>
      </c>
      <c r="AF27" t="str">
        <f>RIGHT(Userdata[[#This Row],[Join_Date]],4)</f>
        <v>2024</v>
      </c>
      <c r="AG27" t="str">
        <f>MID(Userdata[[#This Row],[Join_Date]],3,2)</f>
        <v>15</v>
      </c>
      <c r="AH27" t="str">
        <f>SUBSTITUTE(Userdata[[#This Row],[Column5]],"/","")</f>
        <v>5</v>
      </c>
      <c r="AI27" t="str">
        <f>SUBSTITUTE(Userdata[[#This Row],[Column53]],"/","")</f>
        <v>15</v>
      </c>
      <c r="AJ27" t="str">
        <f>TEXT(DATE(Userdata[[#This Row],[Column52]],Userdata[[#This Row],[Start Month]],Userdata[[#This Row],[Start Date]]),"DD/MM/YYYY")</f>
        <v>15/05/2024</v>
      </c>
    </row>
    <row r="28" spans="1:36" x14ac:dyDescent="0.3">
      <c r="A28">
        <v>9507</v>
      </c>
      <c r="B28" t="s">
        <v>49</v>
      </c>
      <c r="C28" t="s">
        <v>390</v>
      </c>
      <c r="D28" s="12" t="s">
        <v>908</v>
      </c>
      <c r="E28">
        <v>11.99</v>
      </c>
      <c r="F28">
        <v>201</v>
      </c>
      <c r="G28" t="s">
        <v>916</v>
      </c>
      <c r="H28">
        <v>1</v>
      </c>
      <c r="I28">
        <v>6</v>
      </c>
      <c r="J28" t="b">
        <v>1</v>
      </c>
      <c r="K28">
        <v>902</v>
      </c>
      <c r="L28">
        <v>86</v>
      </c>
      <c r="M28" t="s">
        <v>923</v>
      </c>
      <c r="N28" t="s">
        <v>933</v>
      </c>
      <c r="O28" t="s">
        <v>939</v>
      </c>
      <c r="P28">
        <v>69</v>
      </c>
      <c r="Q28">
        <v>4.9000000000000004</v>
      </c>
      <c r="R28" t="b">
        <v>1</v>
      </c>
      <c r="S28" t="s">
        <v>940</v>
      </c>
      <c r="T28">
        <v>1665</v>
      </c>
      <c r="U28" t="s">
        <v>943</v>
      </c>
      <c r="V28" t="s">
        <v>948</v>
      </c>
      <c r="W28" t="s">
        <v>954</v>
      </c>
      <c r="X28" t="str">
        <f>LEFT(Userdata[[#This Row],[Last_Login]],2)</f>
        <v>11</v>
      </c>
      <c r="Y28" t="str">
        <f>RIGHT(Userdata[[#This Row],[Last_Login]],4)</f>
        <v>2024</v>
      </c>
      <c r="Z28" t="str">
        <f>MID(Userdata[[#This Row],[Last_Login]],4,2)</f>
        <v>19</v>
      </c>
      <c r="AA28" t="str">
        <f>SUBSTITUTE(Userdata[[#This Row],[Column3]],"/","")</f>
        <v>19</v>
      </c>
      <c r="AB28" s="12" t="str">
        <f>TEXT(DATE(Userdata[[#This Row],[Column2]],Userdata[[#This Row],[Column1]],Userdata[[#This Row],[Column4]]),"DD/MM/YYYY")</f>
        <v>19/11/2024</v>
      </c>
      <c r="AC28" s="12">
        <f t="shared" ca="1" si="0"/>
        <v>45794</v>
      </c>
      <c r="AD28">
        <f ca="1">Userdata[[#This Row],[Column6]]-Userdata[[#This Row],[Last Login]]</f>
        <v>179</v>
      </c>
      <c r="AE28" t="str">
        <f>LEFT(Userdata[[#This Row],[Join_Date]],2)</f>
        <v>6/</v>
      </c>
      <c r="AF28" t="str">
        <f>RIGHT(Userdata[[#This Row],[Join_Date]],4)</f>
        <v>2023</v>
      </c>
      <c r="AG28" t="str">
        <f>MID(Userdata[[#This Row],[Join_Date]],3,2)</f>
        <v>19</v>
      </c>
      <c r="AH28" t="str">
        <f>SUBSTITUTE(Userdata[[#This Row],[Column5]],"/","")</f>
        <v>6</v>
      </c>
      <c r="AI28" t="str">
        <f>SUBSTITUTE(Userdata[[#This Row],[Column53]],"/","")</f>
        <v>19</v>
      </c>
      <c r="AJ28" t="str">
        <f>TEXT(DATE(Userdata[[#This Row],[Column52]],Userdata[[#This Row],[Start Month]],Userdata[[#This Row],[Start Date]]),"DD/MM/YYYY")</f>
        <v>19/06/2023</v>
      </c>
    </row>
    <row r="29" spans="1:36" x14ac:dyDescent="0.3">
      <c r="A29">
        <v>2851</v>
      </c>
      <c r="B29" t="s">
        <v>50</v>
      </c>
      <c r="C29" t="s">
        <v>391</v>
      </c>
      <c r="D29" s="12" t="s">
        <v>579</v>
      </c>
      <c r="E29">
        <v>15.99</v>
      </c>
      <c r="F29">
        <v>415</v>
      </c>
      <c r="G29" t="s">
        <v>922</v>
      </c>
      <c r="H29">
        <v>3</v>
      </c>
      <c r="I29">
        <v>5</v>
      </c>
      <c r="J29" t="b">
        <v>1</v>
      </c>
      <c r="K29">
        <v>769</v>
      </c>
      <c r="L29">
        <v>144</v>
      </c>
      <c r="M29" t="s">
        <v>927</v>
      </c>
      <c r="N29" t="s">
        <v>933</v>
      </c>
      <c r="O29" t="s">
        <v>937</v>
      </c>
      <c r="P29">
        <v>98</v>
      </c>
      <c r="Q29">
        <v>3.9</v>
      </c>
      <c r="R29" t="b">
        <v>0</v>
      </c>
      <c r="S29" t="s">
        <v>940</v>
      </c>
      <c r="T29">
        <v>2759</v>
      </c>
      <c r="U29" t="s">
        <v>945</v>
      </c>
      <c r="V29" t="s">
        <v>946</v>
      </c>
      <c r="W29" t="s">
        <v>952</v>
      </c>
      <c r="X29" t="str">
        <f>LEFT(Userdata[[#This Row],[Last_Login]],2)</f>
        <v>11</v>
      </c>
      <c r="Y29" t="str">
        <f>RIGHT(Userdata[[#This Row],[Last_Login]],4)</f>
        <v>2024</v>
      </c>
      <c r="Z29" t="str">
        <f>MID(Userdata[[#This Row],[Last_Login]],4,2)</f>
        <v>23</v>
      </c>
      <c r="AA29" t="str">
        <f>SUBSTITUTE(Userdata[[#This Row],[Column3]],"/","")</f>
        <v>23</v>
      </c>
      <c r="AB29" s="12" t="str">
        <f>TEXT(DATE(Userdata[[#This Row],[Column2]],Userdata[[#This Row],[Column1]],Userdata[[#This Row],[Column4]]),"DD/MM/YYYY")</f>
        <v>23/11/2024</v>
      </c>
      <c r="AC29" s="12">
        <f t="shared" ca="1" si="0"/>
        <v>45794</v>
      </c>
      <c r="AD29">
        <f ca="1">Userdata[[#This Row],[Column6]]-Userdata[[#This Row],[Last Login]]</f>
        <v>175</v>
      </c>
      <c r="AE29" t="str">
        <f>LEFT(Userdata[[#This Row],[Join_Date]],2)</f>
        <v>5/</v>
      </c>
      <c r="AF29" t="str">
        <f>RIGHT(Userdata[[#This Row],[Join_Date]],4)</f>
        <v>2024</v>
      </c>
      <c r="AG29" t="str">
        <f>MID(Userdata[[#This Row],[Join_Date]],3,2)</f>
        <v>22</v>
      </c>
      <c r="AH29" t="str">
        <f>SUBSTITUTE(Userdata[[#This Row],[Column5]],"/","")</f>
        <v>5</v>
      </c>
      <c r="AI29" t="str">
        <f>SUBSTITUTE(Userdata[[#This Row],[Column53]],"/","")</f>
        <v>22</v>
      </c>
      <c r="AJ29" t="str">
        <f>TEXT(DATE(Userdata[[#This Row],[Column52]],Userdata[[#This Row],[Start Month]],Userdata[[#This Row],[Start Date]]),"DD/MM/YYYY")</f>
        <v>22/05/2024</v>
      </c>
    </row>
    <row r="30" spans="1:36" x14ac:dyDescent="0.3">
      <c r="A30">
        <v>4083</v>
      </c>
      <c r="B30" t="s">
        <v>51</v>
      </c>
      <c r="C30" t="s">
        <v>392</v>
      </c>
      <c r="D30" s="12" t="s">
        <v>751</v>
      </c>
      <c r="E30">
        <v>11.99</v>
      </c>
      <c r="F30">
        <v>32</v>
      </c>
      <c r="G30" t="s">
        <v>920</v>
      </c>
      <c r="H30">
        <v>1</v>
      </c>
      <c r="I30">
        <v>4</v>
      </c>
      <c r="J30" t="b">
        <v>1</v>
      </c>
      <c r="K30">
        <v>588</v>
      </c>
      <c r="L30">
        <v>137</v>
      </c>
      <c r="M30" t="s">
        <v>929</v>
      </c>
      <c r="N30" t="s">
        <v>932</v>
      </c>
      <c r="O30" t="s">
        <v>938</v>
      </c>
      <c r="P30">
        <v>85</v>
      </c>
      <c r="Q30">
        <v>3.7</v>
      </c>
      <c r="R30" t="b">
        <v>1</v>
      </c>
      <c r="S30" t="s">
        <v>940</v>
      </c>
      <c r="T30">
        <v>3433</v>
      </c>
      <c r="U30" t="s">
        <v>944</v>
      </c>
      <c r="V30" t="s">
        <v>946</v>
      </c>
      <c r="W30" t="s">
        <v>954</v>
      </c>
      <c r="X30" t="str">
        <f>LEFT(Userdata[[#This Row],[Last_Login]],2)</f>
        <v>12</v>
      </c>
      <c r="Y30" t="str">
        <f>RIGHT(Userdata[[#This Row],[Last_Login]],4)</f>
        <v>2024</v>
      </c>
      <c r="Z30" t="str">
        <f>MID(Userdata[[#This Row],[Last_Login]],4,2)</f>
        <v>10</v>
      </c>
      <c r="AA30" t="str">
        <f>SUBSTITUTE(Userdata[[#This Row],[Column3]],"/","")</f>
        <v>10</v>
      </c>
      <c r="AB30" s="12" t="str">
        <f>TEXT(DATE(Userdata[[#This Row],[Column2]],Userdata[[#This Row],[Column1]],Userdata[[#This Row],[Column4]]),"DD/MM/YYYY")</f>
        <v>10/12/2024</v>
      </c>
      <c r="AC30" s="12">
        <f t="shared" ca="1" si="0"/>
        <v>45794</v>
      </c>
      <c r="AD30">
        <f ca="1">Userdata[[#This Row],[Column6]]-Userdata[[#This Row],[Last Login]]</f>
        <v>158</v>
      </c>
      <c r="AE30" t="str">
        <f>LEFT(Userdata[[#This Row],[Join_Date]],2)</f>
        <v>1/</v>
      </c>
      <c r="AF30" t="str">
        <f>RIGHT(Userdata[[#This Row],[Join_Date]],4)</f>
        <v>2024</v>
      </c>
      <c r="AG30" t="str">
        <f>MID(Userdata[[#This Row],[Join_Date]],3,2)</f>
        <v>30</v>
      </c>
      <c r="AH30" t="str">
        <f>SUBSTITUTE(Userdata[[#This Row],[Column5]],"/","")</f>
        <v>1</v>
      </c>
      <c r="AI30" t="str">
        <f>SUBSTITUTE(Userdata[[#This Row],[Column53]],"/","")</f>
        <v>30</v>
      </c>
      <c r="AJ30" t="str">
        <f>TEXT(DATE(Userdata[[#This Row],[Column52]],Userdata[[#This Row],[Start Month]],Userdata[[#This Row],[Start Date]]),"DD/MM/YYYY")</f>
        <v>30/01/2024</v>
      </c>
    </row>
    <row r="31" spans="1:36" x14ac:dyDescent="0.3">
      <c r="A31">
        <v>4608</v>
      </c>
      <c r="B31" t="s">
        <v>52</v>
      </c>
      <c r="C31" t="s">
        <v>393</v>
      </c>
      <c r="D31" s="12" t="s">
        <v>911</v>
      </c>
      <c r="E31">
        <v>11.99</v>
      </c>
      <c r="F31">
        <v>338</v>
      </c>
      <c r="G31" t="s">
        <v>921</v>
      </c>
      <c r="H31">
        <v>3</v>
      </c>
      <c r="I31">
        <v>2</v>
      </c>
      <c r="J31" t="b">
        <v>1</v>
      </c>
      <c r="K31">
        <v>528</v>
      </c>
      <c r="L31">
        <v>184</v>
      </c>
      <c r="M31" t="s">
        <v>925</v>
      </c>
      <c r="N31" t="s">
        <v>933</v>
      </c>
      <c r="O31" t="s">
        <v>937</v>
      </c>
      <c r="P31">
        <v>58</v>
      </c>
      <c r="Q31">
        <v>3.7</v>
      </c>
      <c r="R31" t="b">
        <v>1</v>
      </c>
      <c r="S31" t="s">
        <v>940</v>
      </c>
      <c r="T31">
        <v>3966</v>
      </c>
      <c r="U31" t="s">
        <v>942</v>
      </c>
      <c r="V31" t="s">
        <v>950</v>
      </c>
      <c r="W31" t="s">
        <v>951</v>
      </c>
      <c r="X31" t="str">
        <f>LEFT(Userdata[[#This Row],[Last_Login]],2)</f>
        <v>11</v>
      </c>
      <c r="Y31" t="str">
        <f>RIGHT(Userdata[[#This Row],[Last_Login]],4)</f>
        <v>2024</v>
      </c>
      <c r="Z31" t="str">
        <f>MID(Userdata[[#This Row],[Last_Login]],4,2)</f>
        <v>28</v>
      </c>
      <c r="AA31" t="str">
        <f>SUBSTITUTE(Userdata[[#This Row],[Column3]],"/","")</f>
        <v>28</v>
      </c>
      <c r="AB31" s="12" t="str">
        <f>TEXT(DATE(Userdata[[#This Row],[Column2]],Userdata[[#This Row],[Column1]],Userdata[[#This Row],[Column4]]),"DD/MM/YYYY")</f>
        <v>28/11/2024</v>
      </c>
      <c r="AC31" s="12">
        <f t="shared" ca="1" si="0"/>
        <v>45794</v>
      </c>
      <c r="AD31">
        <f ca="1">Userdata[[#This Row],[Column6]]-Userdata[[#This Row],[Last Login]]</f>
        <v>170</v>
      </c>
      <c r="AE31" t="str">
        <f>LEFT(Userdata[[#This Row],[Join_Date]],2)</f>
        <v>3/</v>
      </c>
      <c r="AF31" t="str">
        <f>RIGHT(Userdata[[#This Row],[Join_Date]],4)</f>
        <v>2024</v>
      </c>
      <c r="AG31" t="str">
        <f>MID(Userdata[[#This Row],[Join_Date]],3,2)</f>
        <v>28</v>
      </c>
      <c r="AH31" t="str">
        <f>SUBSTITUTE(Userdata[[#This Row],[Column5]],"/","")</f>
        <v>3</v>
      </c>
      <c r="AI31" t="str">
        <f>SUBSTITUTE(Userdata[[#This Row],[Column53]],"/","")</f>
        <v>28</v>
      </c>
      <c r="AJ31" t="str">
        <f>TEXT(DATE(Userdata[[#This Row],[Column52]],Userdata[[#This Row],[Start Month]],Userdata[[#This Row],[Start Date]]),"DD/MM/YYYY")</f>
        <v>28/03/2024</v>
      </c>
    </row>
    <row r="32" spans="1:36" x14ac:dyDescent="0.3">
      <c r="A32">
        <v>4815</v>
      </c>
      <c r="B32" t="s">
        <v>53</v>
      </c>
      <c r="C32" t="s">
        <v>394</v>
      </c>
      <c r="D32" s="12" t="s">
        <v>676</v>
      </c>
      <c r="E32">
        <v>7.99</v>
      </c>
      <c r="F32">
        <v>52</v>
      </c>
      <c r="G32" t="s">
        <v>919</v>
      </c>
      <c r="H32">
        <v>5</v>
      </c>
      <c r="I32">
        <v>5</v>
      </c>
      <c r="J32" t="b">
        <v>0</v>
      </c>
      <c r="K32">
        <v>467</v>
      </c>
      <c r="L32">
        <v>23</v>
      </c>
      <c r="M32" t="s">
        <v>923</v>
      </c>
      <c r="N32" t="s">
        <v>930</v>
      </c>
      <c r="O32" t="s">
        <v>937</v>
      </c>
      <c r="P32">
        <v>97</v>
      </c>
      <c r="Q32">
        <v>3.3</v>
      </c>
      <c r="R32" t="b">
        <v>1</v>
      </c>
      <c r="S32" t="s">
        <v>940</v>
      </c>
      <c r="T32">
        <v>4185</v>
      </c>
      <c r="U32" t="s">
        <v>942</v>
      </c>
      <c r="V32" t="s">
        <v>950</v>
      </c>
      <c r="W32" t="s">
        <v>952</v>
      </c>
      <c r="X32" t="str">
        <f>LEFT(Userdata[[#This Row],[Last_Login]],2)</f>
        <v>11</v>
      </c>
      <c r="Y32" t="str">
        <f>RIGHT(Userdata[[#This Row],[Last_Login]],4)</f>
        <v>2024</v>
      </c>
      <c r="Z32" t="str">
        <f>MID(Userdata[[#This Row],[Last_Login]],4,2)</f>
        <v>20</v>
      </c>
      <c r="AA32" t="str">
        <f>SUBSTITUTE(Userdata[[#This Row],[Column3]],"/","")</f>
        <v>20</v>
      </c>
      <c r="AB32" s="12" t="str">
        <f>TEXT(DATE(Userdata[[#This Row],[Column2]],Userdata[[#This Row],[Column1]],Userdata[[#This Row],[Column4]]),"DD/MM/YYYY")</f>
        <v>20/11/2024</v>
      </c>
      <c r="AC32" s="12">
        <f t="shared" ca="1" si="0"/>
        <v>45794</v>
      </c>
      <c r="AD32">
        <f ca="1">Userdata[[#This Row],[Column6]]-Userdata[[#This Row],[Last Login]]</f>
        <v>178</v>
      </c>
      <c r="AE32" t="str">
        <f>LEFT(Userdata[[#This Row],[Join_Date]],2)</f>
        <v>7/</v>
      </c>
      <c r="AF32" t="str">
        <f>RIGHT(Userdata[[#This Row],[Join_Date]],4)</f>
        <v>2024</v>
      </c>
      <c r="AG32" t="str">
        <f>MID(Userdata[[#This Row],[Join_Date]],3,2)</f>
        <v>2/</v>
      </c>
      <c r="AH32" t="str">
        <f>SUBSTITUTE(Userdata[[#This Row],[Column5]],"/","")</f>
        <v>7</v>
      </c>
      <c r="AI32" t="str">
        <f>SUBSTITUTE(Userdata[[#This Row],[Column53]],"/","")</f>
        <v>2</v>
      </c>
      <c r="AJ32" t="str">
        <f>TEXT(DATE(Userdata[[#This Row],[Column52]],Userdata[[#This Row],[Start Month]],Userdata[[#This Row],[Start Date]]),"DD/MM/YYYY")</f>
        <v>02/07/2024</v>
      </c>
    </row>
    <row r="33" spans="1:36" x14ac:dyDescent="0.3">
      <c r="A33">
        <v>9597</v>
      </c>
      <c r="B33" t="s">
        <v>54</v>
      </c>
      <c r="C33" t="s">
        <v>395</v>
      </c>
      <c r="D33" s="12" t="s">
        <v>907</v>
      </c>
      <c r="E33">
        <v>11.99</v>
      </c>
      <c r="F33">
        <v>447</v>
      </c>
      <c r="G33" t="s">
        <v>922</v>
      </c>
      <c r="H33">
        <v>5</v>
      </c>
      <c r="I33">
        <v>5</v>
      </c>
      <c r="J33" t="b">
        <v>0</v>
      </c>
      <c r="K33">
        <v>73</v>
      </c>
      <c r="L33">
        <v>138</v>
      </c>
      <c r="M33" t="s">
        <v>928</v>
      </c>
      <c r="N33" t="s">
        <v>931</v>
      </c>
      <c r="O33" t="s">
        <v>934</v>
      </c>
      <c r="P33">
        <v>84</v>
      </c>
      <c r="Q33">
        <v>4.0999999999999996</v>
      </c>
      <c r="R33" t="b">
        <v>0</v>
      </c>
      <c r="S33" t="s">
        <v>940</v>
      </c>
      <c r="T33">
        <v>784</v>
      </c>
      <c r="U33" t="s">
        <v>941</v>
      </c>
      <c r="V33" t="s">
        <v>947</v>
      </c>
      <c r="W33" t="s">
        <v>954</v>
      </c>
      <c r="X33" t="str">
        <f>LEFT(Userdata[[#This Row],[Last_Login]],2)</f>
        <v>12</v>
      </c>
      <c r="Y33" t="str">
        <f>RIGHT(Userdata[[#This Row],[Last_Login]],4)</f>
        <v>2024</v>
      </c>
      <c r="Z33" t="str">
        <f>MID(Userdata[[#This Row],[Last_Login]],4,2)</f>
        <v>2/</v>
      </c>
      <c r="AA33" t="str">
        <f>SUBSTITUTE(Userdata[[#This Row],[Column3]],"/","")</f>
        <v>2</v>
      </c>
      <c r="AB33" s="12" t="str">
        <f>TEXT(DATE(Userdata[[#This Row],[Column2]],Userdata[[#This Row],[Column1]],Userdata[[#This Row],[Column4]]),"DD/MM/YYYY")</f>
        <v>02/12/2024</v>
      </c>
      <c r="AC33" s="12">
        <f t="shared" ca="1" si="0"/>
        <v>45794</v>
      </c>
      <c r="AD33">
        <f ca="1">Userdata[[#This Row],[Column6]]-Userdata[[#This Row],[Last Login]]</f>
        <v>166</v>
      </c>
      <c r="AE33" t="str">
        <f>LEFT(Userdata[[#This Row],[Join_Date]],2)</f>
        <v>12</v>
      </c>
      <c r="AF33" t="str">
        <f>RIGHT(Userdata[[#This Row],[Join_Date]],4)</f>
        <v>2024</v>
      </c>
      <c r="AG33" t="str">
        <f>MID(Userdata[[#This Row],[Join_Date]],3,2)</f>
        <v>/6</v>
      </c>
      <c r="AH33" t="str">
        <f>SUBSTITUTE(Userdata[[#This Row],[Column5]],"/","")</f>
        <v>12</v>
      </c>
      <c r="AI33" t="str">
        <f>SUBSTITUTE(Userdata[[#This Row],[Column53]],"/","")</f>
        <v>6</v>
      </c>
      <c r="AJ33" t="str">
        <f>TEXT(DATE(Userdata[[#This Row],[Column52]],Userdata[[#This Row],[Start Month]],Userdata[[#This Row],[Start Date]]),"DD/MM/YYYY")</f>
        <v>06/12/2024</v>
      </c>
    </row>
    <row r="34" spans="1:36" x14ac:dyDescent="0.3">
      <c r="A34">
        <v>6566</v>
      </c>
      <c r="B34" t="s">
        <v>55</v>
      </c>
      <c r="C34" t="s">
        <v>396</v>
      </c>
      <c r="D34" s="12" t="s">
        <v>472</v>
      </c>
      <c r="E34">
        <v>11.99</v>
      </c>
      <c r="F34">
        <v>312</v>
      </c>
      <c r="G34" t="s">
        <v>920</v>
      </c>
      <c r="H34">
        <v>5</v>
      </c>
      <c r="I34">
        <v>1</v>
      </c>
      <c r="J34" t="b">
        <v>1</v>
      </c>
      <c r="K34">
        <v>895</v>
      </c>
      <c r="L34">
        <v>154</v>
      </c>
      <c r="M34" t="s">
        <v>928</v>
      </c>
      <c r="N34" t="s">
        <v>931</v>
      </c>
      <c r="O34" t="s">
        <v>937</v>
      </c>
      <c r="P34">
        <v>85</v>
      </c>
      <c r="Q34">
        <v>4.7</v>
      </c>
      <c r="R34" t="b">
        <v>1</v>
      </c>
      <c r="S34" t="s">
        <v>940</v>
      </c>
      <c r="T34">
        <v>3428</v>
      </c>
      <c r="U34" t="s">
        <v>944</v>
      </c>
      <c r="V34" t="s">
        <v>947</v>
      </c>
      <c r="W34" t="s">
        <v>952</v>
      </c>
      <c r="X34" t="str">
        <f>LEFT(Userdata[[#This Row],[Last_Login]],2)</f>
        <v>12</v>
      </c>
      <c r="Y34" t="str">
        <f>RIGHT(Userdata[[#This Row],[Last_Login]],4)</f>
        <v>2024</v>
      </c>
      <c r="Z34" t="str">
        <f>MID(Userdata[[#This Row],[Last_Login]],4,2)</f>
        <v>17</v>
      </c>
      <c r="AA34" t="str">
        <f>SUBSTITUTE(Userdata[[#This Row],[Column3]],"/","")</f>
        <v>17</v>
      </c>
      <c r="AB34" s="12" t="str">
        <f>TEXT(DATE(Userdata[[#This Row],[Column2]],Userdata[[#This Row],[Column1]],Userdata[[#This Row],[Column4]]),"DD/MM/YYYY")</f>
        <v>17/12/2024</v>
      </c>
      <c r="AC34" s="12">
        <f t="shared" ca="1" si="0"/>
        <v>45794</v>
      </c>
      <c r="AD34">
        <f ca="1">Userdata[[#This Row],[Column6]]-Userdata[[#This Row],[Last Login]]</f>
        <v>151</v>
      </c>
      <c r="AE34" t="str">
        <f>LEFT(Userdata[[#This Row],[Join_Date]],2)</f>
        <v>6/</v>
      </c>
      <c r="AF34" t="str">
        <f>RIGHT(Userdata[[#This Row],[Join_Date]],4)</f>
        <v>2023</v>
      </c>
      <c r="AG34" t="str">
        <f>MID(Userdata[[#This Row],[Join_Date]],3,2)</f>
        <v>22</v>
      </c>
      <c r="AH34" t="str">
        <f>SUBSTITUTE(Userdata[[#This Row],[Column5]],"/","")</f>
        <v>6</v>
      </c>
      <c r="AI34" t="str">
        <f>SUBSTITUTE(Userdata[[#This Row],[Column53]],"/","")</f>
        <v>22</v>
      </c>
      <c r="AJ34" t="str">
        <f>TEXT(DATE(Userdata[[#This Row],[Column52]],Userdata[[#This Row],[Start Month]],Userdata[[#This Row],[Start Date]]),"DD/MM/YYYY")</f>
        <v>22/06/2023</v>
      </c>
    </row>
    <row r="35" spans="1:36" x14ac:dyDescent="0.3">
      <c r="A35">
        <v>1419</v>
      </c>
      <c r="B35" t="s">
        <v>56</v>
      </c>
      <c r="C35" t="s">
        <v>384</v>
      </c>
      <c r="D35" s="12" t="s">
        <v>898</v>
      </c>
      <c r="E35">
        <v>11.99</v>
      </c>
      <c r="F35">
        <v>406</v>
      </c>
      <c r="G35" t="s">
        <v>918</v>
      </c>
      <c r="H35">
        <v>2</v>
      </c>
      <c r="I35">
        <v>6</v>
      </c>
      <c r="J35" t="b">
        <v>0</v>
      </c>
      <c r="K35">
        <v>983</v>
      </c>
      <c r="L35">
        <v>113</v>
      </c>
      <c r="M35" t="s">
        <v>926</v>
      </c>
      <c r="N35" t="s">
        <v>933</v>
      </c>
      <c r="O35" t="s">
        <v>935</v>
      </c>
      <c r="P35">
        <v>78</v>
      </c>
      <c r="Q35">
        <v>3.1</v>
      </c>
      <c r="R35" t="b">
        <v>0</v>
      </c>
      <c r="S35" t="s">
        <v>940</v>
      </c>
      <c r="T35">
        <v>4245</v>
      </c>
      <c r="U35" t="s">
        <v>941</v>
      </c>
      <c r="V35" t="s">
        <v>947</v>
      </c>
      <c r="W35" t="s">
        <v>952</v>
      </c>
      <c r="X35" t="str">
        <f>LEFT(Userdata[[#This Row],[Last_Login]],2)</f>
        <v>12</v>
      </c>
      <c r="Y35" t="str">
        <f>RIGHT(Userdata[[#This Row],[Last_Login]],4)</f>
        <v>2024</v>
      </c>
      <c r="Z35" t="str">
        <f>MID(Userdata[[#This Row],[Last_Login]],4,2)</f>
        <v>16</v>
      </c>
      <c r="AA35" t="str">
        <f>SUBSTITUTE(Userdata[[#This Row],[Column3]],"/","")</f>
        <v>16</v>
      </c>
      <c r="AB35" s="12" t="str">
        <f>TEXT(DATE(Userdata[[#This Row],[Column2]],Userdata[[#This Row],[Column1]],Userdata[[#This Row],[Column4]]),"DD/MM/YYYY")</f>
        <v>16/12/2024</v>
      </c>
      <c r="AC35" s="12">
        <f t="shared" ca="1" si="0"/>
        <v>45794</v>
      </c>
      <c r="AD35">
        <f ca="1">Userdata[[#This Row],[Column6]]-Userdata[[#This Row],[Last Login]]</f>
        <v>152</v>
      </c>
      <c r="AE35" t="str">
        <f>LEFT(Userdata[[#This Row],[Join_Date]],2)</f>
        <v>7/</v>
      </c>
      <c r="AF35" t="str">
        <f>RIGHT(Userdata[[#This Row],[Join_Date]],4)</f>
        <v>2023</v>
      </c>
      <c r="AG35" t="str">
        <f>MID(Userdata[[#This Row],[Join_Date]],3,2)</f>
        <v>3/</v>
      </c>
      <c r="AH35" t="str">
        <f>SUBSTITUTE(Userdata[[#This Row],[Column5]],"/","")</f>
        <v>7</v>
      </c>
      <c r="AI35" t="str">
        <f>SUBSTITUTE(Userdata[[#This Row],[Column53]],"/","")</f>
        <v>3</v>
      </c>
      <c r="AJ35" t="str">
        <f>TEXT(DATE(Userdata[[#This Row],[Column52]],Userdata[[#This Row],[Start Month]],Userdata[[#This Row],[Start Date]]),"DD/MM/YYYY")</f>
        <v>03/07/2023</v>
      </c>
    </row>
    <row r="36" spans="1:36" x14ac:dyDescent="0.3">
      <c r="A36">
        <v>9470</v>
      </c>
      <c r="B36" t="s">
        <v>57</v>
      </c>
      <c r="C36" t="s">
        <v>397</v>
      </c>
      <c r="D36" s="12" t="s">
        <v>906</v>
      </c>
      <c r="E36">
        <v>7.99</v>
      </c>
      <c r="F36">
        <v>350</v>
      </c>
      <c r="G36" t="s">
        <v>920</v>
      </c>
      <c r="H36">
        <v>3</v>
      </c>
      <c r="I36">
        <v>6</v>
      </c>
      <c r="J36" t="b">
        <v>1</v>
      </c>
      <c r="K36">
        <v>801</v>
      </c>
      <c r="L36">
        <v>156</v>
      </c>
      <c r="M36" t="s">
        <v>929</v>
      </c>
      <c r="N36" t="s">
        <v>932</v>
      </c>
      <c r="O36" t="s">
        <v>936</v>
      </c>
      <c r="P36">
        <v>66</v>
      </c>
      <c r="Q36">
        <v>4.5999999999999996</v>
      </c>
      <c r="R36" t="b">
        <v>1</v>
      </c>
      <c r="S36" t="s">
        <v>940</v>
      </c>
      <c r="T36">
        <v>2580</v>
      </c>
      <c r="U36" t="s">
        <v>943</v>
      </c>
      <c r="V36" t="s">
        <v>948</v>
      </c>
      <c r="W36" t="s">
        <v>951</v>
      </c>
      <c r="X36" t="str">
        <f>LEFT(Userdata[[#This Row],[Last_Login]],2)</f>
        <v>12</v>
      </c>
      <c r="Y36" t="str">
        <f>RIGHT(Userdata[[#This Row],[Last_Login]],4)</f>
        <v>2024</v>
      </c>
      <c r="Z36" t="str">
        <f>MID(Userdata[[#This Row],[Last_Login]],4,2)</f>
        <v>15</v>
      </c>
      <c r="AA36" t="str">
        <f>SUBSTITUTE(Userdata[[#This Row],[Column3]],"/","")</f>
        <v>15</v>
      </c>
      <c r="AB36" s="12" t="str">
        <f>TEXT(DATE(Userdata[[#This Row],[Column2]],Userdata[[#This Row],[Column1]],Userdata[[#This Row],[Column4]]),"DD/MM/YYYY")</f>
        <v>15/12/2024</v>
      </c>
      <c r="AC36" s="12">
        <f t="shared" ca="1" si="0"/>
        <v>45794</v>
      </c>
      <c r="AD36">
        <f ca="1">Userdata[[#This Row],[Column6]]-Userdata[[#This Row],[Last Login]]</f>
        <v>153</v>
      </c>
      <c r="AE36" t="str">
        <f>LEFT(Userdata[[#This Row],[Join_Date]],2)</f>
        <v>11</v>
      </c>
      <c r="AF36" t="str">
        <f>RIGHT(Userdata[[#This Row],[Join_Date]],4)</f>
        <v>2023</v>
      </c>
      <c r="AG36" t="str">
        <f>MID(Userdata[[#This Row],[Join_Date]],3,2)</f>
        <v>/2</v>
      </c>
      <c r="AH36" t="str">
        <f>SUBSTITUTE(Userdata[[#This Row],[Column5]],"/","")</f>
        <v>11</v>
      </c>
      <c r="AI36" t="str">
        <f>SUBSTITUTE(Userdata[[#This Row],[Column53]],"/","")</f>
        <v>2</v>
      </c>
      <c r="AJ36" t="str">
        <f>TEXT(DATE(Userdata[[#This Row],[Column52]],Userdata[[#This Row],[Start Month]],Userdata[[#This Row],[Start Date]]),"DD/MM/YYYY")</f>
        <v>02/11/2023</v>
      </c>
    </row>
    <row r="37" spans="1:36" x14ac:dyDescent="0.3">
      <c r="A37">
        <v>4989</v>
      </c>
      <c r="B37" t="s">
        <v>58</v>
      </c>
      <c r="C37" t="s">
        <v>398</v>
      </c>
      <c r="D37" s="12" t="s">
        <v>751</v>
      </c>
      <c r="E37">
        <v>7.99</v>
      </c>
      <c r="F37">
        <v>99</v>
      </c>
      <c r="G37" t="s">
        <v>921</v>
      </c>
      <c r="H37">
        <v>2</v>
      </c>
      <c r="I37">
        <v>5</v>
      </c>
      <c r="J37" t="b">
        <v>1</v>
      </c>
      <c r="K37">
        <v>96</v>
      </c>
      <c r="L37">
        <v>114</v>
      </c>
      <c r="M37" t="s">
        <v>923</v>
      </c>
      <c r="N37" t="s">
        <v>930</v>
      </c>
      <c r="O37" t="s">
        <v>934</v>
      </c>
      <c r="P37">
        <v>45</v>
      </c>
      <c r="Q37">
        <v>4.3</v>
      </c>
      <c r="R37" t="b">
        <v>0</v>
      </c>
      <c r="S37" t="s">
        <v>940</v>
      </c>
      <c r="T37">
        <v>2779</v>
      </c>
      <c r="U37" t="s">
        <v>943</v>
      </c>
      <c r="V37" t="s">
        <v>950</v>
      </c>
      <c r="W37" t="s">
        <v>953</v>
      </c>
      <c r="X37" t="str">
        <f>LEFT(Userdata[[#This Row],[Last_Login]],2)</f>
        <v>12</v>
      </c>
      <c r="Y37" t="str">
        <f>RIGHT(Userdata[[#This Row],[Last_Login]],4)</f>
        <v>2024</v>
      </c>
      <c r="Z37" t="str">
        <f>MID(Userdata[[#This Row],[Last_Login]],4,2)</f>
        <v>10</v>
      </c>
      <c r="AA37" t="str">
        <f>SUBSTITUTE(Userdata[[#This Row],[Column3]],"/","")</f>
        <v>10</v>
      </c>
      <c r="AB37" s="12" t="str">
        <f>TEXT(DATE(Userdata[[#This Row],[Column2]],Userdata[[#This Row],[Column1]],Userdata[[#This Row],[Column4]]),"DD/MM/YYYY")</f>
        <v>10/12/2024</v>
      </c>
      <c r="AC37" s="12">
        <f t="shared" ca="1" si="0"/>
        <v>45794</v>
      </c>
      <c r="AD37">
        <f ca="1">Userdata[[#This Row],[Column6]]-Userdata[[#This Row],[Last Login]]</f>
        <v>158</v>
      </c>
      <c r="AE37" t="str">
        <f>LEFT(Userdata[[#This Row],[Join_Date]],2)</f>
        <v>1/</v>
      </c>
      <c r="AF37" t="str">
        <f>RIGHT(Userdata[[#This Row],[Join_Date]],4)</f>
        <v>2024</v>
      </c>
      <c r="AG37" t="str">
        <f>MID(Userdata[[#This Row],[Join_Date]],3,2)</f>
        <v>10</v>
      </c>
      <c r="AH37" t="str">
        <f>SUBSTITUTE(Userdata[[#This Row],[Column5]],"/","")</f>
        <v>1</v>
      </c>
      <c r="AI37" t="str">
        <f>SUBSTITUTE(Userdata[[#This Row],[Column53]],"/","")</f>
        <v>10</v>
      </c>
      <c r="AJ37" t="str">
        <f>TEXT(DATE(Userdata[[#This Row],[Column52]],Userdata[[#This Row],[Start Month]],Userdata[[#This Row],[Start Date]]),"DD/MM/YYYY")</f>
        <v>10/01/2024</v>
      </c>
    </row>
    <row r="38" spans="1:36" x14ac:dyDescent="0.3">
      <c r="A38">
        <v>9389</v>
      </c>
      <c r="B38" t="s">
        <v>59</v>
      </c>
      <c r="C38" t="s">
        <v>399</v>
      </c>
      <c r="D38" s="12" t="s">
        <v>487</v>
      </c>
      <c r="E38">
        <v>15.99</v>
      </c>
      <c r="F38">
        <v>53</v>
      </c>
      <c r="G38" t="s">
        <v>918</v>
      </c>
      <c r="H38">
        <v>1</v>
      </c>
      <c r="I38">
        <v>2</v>
      </c>
      <c r="J38" t="b">
        <v>0</v>
      </c>
      <c r="K38">
        <v>849</v>
      </c>
      <c r="L38">
        <v>98</v>
      </c>
      <c r="M38" t="s">
        <v>926</v>
      </c>
      <c r="N38" t="s">
        <v>932</v>
      </c>
      <c r="O38" t="s">
        <v>936</v>
      </c>
      <c r="P38">
        <v>14</v>
      </c>
      <c r="Q38">
        <v>3.1</v>
      </c>
      <c r="R38" t="b">
        <v>0</v>
      </c>
      <c r="S38" t="s">
        <v>940</v>
      </c>
      <c r="T38">
        <v>2318</v>
      </c>
      <c r="U38" t="s">
        <v>941</v>
      </c>
      <c r="V38" t="s">
        <v>946</v>
      </c>
      <c r="W38" t="s">
        <v>952</v>
      </c>
      <c r="X38" t="str">
        <f>LEFT(Userdata[[#This Row],[Last_Login]],2)</f>
        <v>11</v>
      </c>
      <c r="Y38" t="str">
        <f>RIGHT(Userdata[[#This Row],[Last_Login]],4)</f>
        <v>2024</v>
      </c>
      <c r="Z38" t="str">
        <f>MID(Userdata[[#This Row],[Last_Login]],4,2)</f>
        <v>21</v>
      </c>
      <c r="AA38" t="str">
        <f>SUBSTITUTE(Userdata[[#This Row],[Column3]],"/","")</f>
        <v>21</v>
      </c>
      <c r="AB38" s="12" t="str">
        <f>TEXT(DATE(Userdata[[#This Row],[Column2]],Userdata[[#This Row],[Column1]],Userdata[[#This Row],[Column4]]),"DD/MM/YYYY")</f>
        <v>21/11/2024</v>
      </c>
      <c r="AC38" s="12">
        <f t="shared" ca="1" si="0"/>
        <v>45794</v>
      </c>
      <c r="AD38">
        <f ca="1">Userdata[[#This Row],[Column6]]-Userdata[[#This Row],[Last Login]]</f>
        <v>177</v>
      </c>
      <c r="AE38" t="str">
        <f>LEFT(Userdata[[#This Row],[Join_Date]],2)</f>
        <v>10</v>
      </c>
      <c r="AF38" t="str">
        <f>RIGHT(Userdata[[#This Row],[Join_Date]],4)</f>
        <v>2024</v>
      </c>
      <c r="AG38" t="str">
        <f>MID(Userdata[[#This Row],[Join_Date]],3,2)</f>
        <v>/3</v>
      </c>
      <c r="AH38" t="str">
        <f>SUBSTITUTE(Userdata[[#This Row],[Column5]],"/","")</f>
        <v>10</v>
      </c>
      <c r="AI38" t="str">
        <f>SUBSTITUTE(Userdata[[#This Row],[Column53]],"/","")</f>
        <v>3</v>
      </c>
      <c r="AJ38" t="str">
        <f>TEXT(DATE(Userdata[[#This Row],[Column52]],Userdata[[#This Row],[Start Month]],Userdata[[#This Row],[Start Date]]),"DD/MM/YYYY")</f>
        <v>03/10/2024</v>
      </c>
    </row>
    <row r="39" spans="1:36" x14ac:dyDescent="0.3">
      <c r="A39">
        <v>7728</v>
      </c>
      <c r="B39" t="s">
        <v>60</v>
      </c>
      <c r="C39" t="s">
        <v>400</v>
      </c>
      <c r="D39" s="12" t="s">
        <v>905</v>
      </c>
      <c r="E39">
        <v>11.99</v>
      </c>
      <c r="F39">
        <v>484</v>
      </c>
      <c r="G39" t="s">
        <v>922</v>
      </c>
      <c r="H39">
        <v>3</v>
      </c>
      <c r="I39">
        <v>6</v>
      </c>
      <c r="J39" t="b">
        <v>0</v>
      </c>
      <c r="K39">
        <v>515</v>
      </c>
      <c r="L39">
        <v>174</v>
      </c>
      <c r="M39" t="s">
        <v>925</v>
      </c>
      <c r="N39" t="s">
        <v>930</v>
      </c>
      <c r="O39" t="s">
        <v>935</v>
      </c>
      <c r="P39">
        <v>12</v>
      </c>
      <c r="Q39">
        <v>4</v>
      </c>
      <c r="R39" t="b">
        <v>1</v>
      </c>
      <c r="S39" t="s">
        <v>940</v>
      </c>
      <c r="T39">
        <v>827</v>
      </c>
      <c r="U39" t="s">
        <v>941</v>
      </c>
      <c r="V39" t="s">
        <v>947</v>
      </c>
      <c r="W39" t="s">
        <v>953</v>
      </c>
      <c r="X39" t="str">
        <f>LEFT(Userdata[[#This Row],[Last_Login]],2)</f>
        <v>12</v>
      </c>
      <c r="Y39" t="str">
        <f>RIGHT(Userdata[[#This Row],[Last_Login]],4)</f>
        <v>2024</v>
      </c>
      <c r="Z39" t="str">
        <f>MID(Userdata[[#This Row],[Last_Login]],4,2)</f>
        <v>13</v>
      </c>
      <c r="AA39" t="str">
        <f>SUBSTITUTE(Userdata[[#This Row],[Column3]],"/","")</f>
        <v>13</v>
      </c>
      <c r="AB39" s="12" t="str">
        <f>TEXT(DATE(Userdata[[#This Row],[Column2]],Userdata[[#This Row],[Column1]],Userdata[[#This Row],[Column4]]),"DD/MM/YYYY")</f>
        <v>13/12/2024</v>
      </c>
      <c r="AC39" s="12">
        <f t="shared" ca="1" si="0"/>
        <v>45794</v>
      </c>
      <c r="AD39">
        <f ca="1">Userdata[[#This Row],[Column6]]-Userdata[[#This Row],[Last Login]]</f>
        <v>155</v>
      </c>
      <c r="AE39" t="str">
        <f>LEFT(Userdata[[#This Row],[Join_Date]],2)</f>
        <v>9/</v>
      </c>
      <c r="AF39" t="str">
        <f>RIGHT(Userdata[[#This Row],[Join_Date]],4)</f>
        <v>2023</v>
      </c>
      <c r="AG39" t="str">
        <f>MID(Userdata[[#This Row],[Join_Date]],3,2)</f>
        <v>15</v>
      </c>
      <c r="AH39" t="str">
        <f>SUBSTITUTE(Userdata[[#This Row],[Column5]],"/","")</f>
        <v>9</v>
      </c>
      <c r="AI39" t="str">
        <f>SUBSTITUTE(Userdata[[#This Row],[Column53]],"/","")</f>
        <v>15</v>
      </c>
      <c r="AJ39" t="str">
        <f>TEXT(DATE(Userdata[[#This Row],[Column52]],Userdata[[#This Row],[Start Month]],Userdata[[#This Row],[Start Date]]),"DD/MM/YYYY")</f>
        <v>15/09/2023</v>
      </c>
    </row>
    <row r="40" spans="1:36" x14ac:dyDescent="0.3">
      <c r="A40">
        <v>7943</v>
      </c>
      <c r="B40" t="s">
        <v>61</v>
      </c>
      <c r="C40" t="s">
        <v>401</v>
      </c>
      <c r="D40" s="12" t="s">
        <v>494</v>
      </c>
      <c r="E40">
        <v>15.99</v>
      </c>
      <c r="F40">
        <v>211</v>
      </c>
      <c r="G40" t="s">
        <v>919</v>
      </c>
      <c r="H40">
        <v>2</v>
      </c>
      <c r="I40">
        <v>6</v>
      </c>
      <c r="J40" t="b">
        <v>1</v>
      </c>
      <c r="K40">
        <v>657</v>
      </c>
      <c r="L40">
        <v>137</v>
      </c>
      <c r="M40" t="s">
        <v>927</v>
      </c>
      <c r="N40" t="s">
        <v>932</v>
      </c>
      <c r="O40" t="s">
        <v>934</v>
      </c>
      <c r="P40">
        <v>26</v>
      </c>
      <c r="Q40">
        <v>4</v>
      </c>
      <c r="R40" t="b">
        <v>1</v>
      </c>
      <c r="S40" t="s">
        <v>940</v>
      </c>
      <c r="T40">
        <v>2670</v>
      </c>
      <c r="U40" t="s">
        <v>942</v>
      </c>
      <c r="V40" t="s">
        <v>948</v>
      </c>
      <c r="W40" t="s">
        <v>951</v>
      </c>
      <c r="X40" t="str">
        <f>LEFT(Userdata[[#This Row],[Last_Login]],2)</f>
        <v>12</v>
      </c>
      <c r="Y40" t="str">
        <f>RIGHT(Userdata[[#This Row],[Last_Login]],4)</f>
        <v>2024</v>
      </c>
      <c r="Z40" t="str">
        <f>MID(Userdata[[#This Row],[Last_Login]],4,2)</f>
        <v>1/</v>
      </c>
      <c r="AA40" t="str">
        <f>SUBSTITUTE(Userdata[[#This Row],[Column3]],"/","")</f>
        <v>1</v>
      </c>
      <c r="AB40" s="12" t="str">
        <f>TEXT(DATE(Userdata[[#This Row],[Column2]],Userdata[[#This Row],[Column1]],Userdata[[#This Row],[Column4]]),"DD/MM/YYYY")</f>
        <v>01/12/2024</v>
      </c>
      <c r="AC40" s="12">
        <f t="shared" ca="1" si="0"/>
        <v>45794</v>
      </c>
      <c r="AD40">
        <f ca="1">Userdata[[#This Row],[Column6]]-Userdata[[#This Row],[Last Login]]</f>
        <v>167</v>
      </c>
      <c r="AE40" t="str">
        <f>LEFT(Userdata[[#This Row],[Join_Date]],2)</f>
        <v>10</v>
      </c>
      <c r="AF40" t="str">
        <f>RIGHT(Userdata[[#This Row],[Join_Date]],4)</f>
        <v>2024</v>
      </c>
      <c r="AG40" t="str">
        <f>MID(Userdata[[#This Row],[Join_Date]],3,2)</f>
        <v>/1</v>
      </c>
      <c r="AH40" t="str">
        <f>SUBSTITUTE(Userdata[[#This Row],[Column5]],"/","")</f>
        <v>10</v>
      </c>
      <c r="AI40" t="str">
        <f>SUBSTITUTE(Userdata[[#This Row],[Column53]],"/","")</f>
        <v>1</v>
      </c>
      <c r="AJ40" t="str">
        <f>TEXT(DATE(Userdata[[#This Row],[Column52]],Userdata[[#This Row],[Start Month]],Userdata[[#This Row],[Start Date]]),"DD/MM/YYYY")</f>
        <v>01/10/2024</v>
      </c>
    </row>
    <row r="41" spans="1:36" x14ac:dyDescent="0.3">
      <c r="A41">
        <v>2490</v>
      </c>
      <c r="B41" t="s">
        <v>62</v>
      </c>
      <c r="C41" t="s">
        <v>402</v>
      </c>
      <c r="D41" s="12" t="s">
        <v>908</v>
      </c>
      <c r="E41">
        <v>11.99</v>
      </c>
      <c r="F41">
        <v>248</v>
      </c>
      <c r="G41" t="s">
        <v>918</v>
      </c>
      <c r="H41">
        <v>4</v>
      </c>
      <c r="I41">
        <v>1</v>
      </c>
      <c r="J41" t="b">
        <v>1</v>
      </c>
      <c r="K41">
        <v>426</v>
      </c>
      <c r="L41">
        <v>21</v>
      </c>
      <c r="M41" t="s">
        <v>926</v>
      </c>
      <c r="N41" t="s">
        <v>931</v>
      </c>
      <c r="O41" t="s">
        <v>937</v>
      </c>
      <c r="P41">
        <v>99</v>
      </c>
      <c r="Q41">
        <v>4.8</v>
      </c>
      <c r="R41" t="b">
        <v>0</v>
      </c>
      <c r="S41" t="s">
        <v>940</v>
      </c>
      <c r="T41">
        <v>2409</v>
      </c>
      <c r="U41" t="s">
        <v>941</v>
      </c>
      <c r="V41" t="s">
        <v>946</v>
      </c>
      <c r="W41" t="s">
        <v>951</v>
      </c>
      <c r="X41" t="str">
        <f>LEFT(Userdata[[#This Row],[Last_Login]],2)</f>
        <v>11</v>
      </c>
      <c r="Y41" t="str">
        <f>RIGHT(Userdata[[#This Row],[Last_Login]],4)</f>
        <v>2024</v>
      </c>
      <c r="Z41" t="str">
        <f>MID(Userdata[[#This Row],[Last_Login]],4,2)</f>
        <v>19</v>
      </c>
      <c r="AA41" t="str">
        <f>SUBSTITUTE(Userdata[[#This Row],[Column3]],"/","")</f>
        <v>19</v>
      </c>
      <c r="AB41" s="12" t="str">
        <f>TEXT(DATE(Userdata[[#This Row],[Column2]],Userdata[[#This Row],[Column1]],Userdata[[#This Row],[Column4]]),"DD/MM/YYYY")</f>
        <v>19/11/2024</v>
      </c>
      <c r="AC41" s="12">
        <f t="shared" ca="1" si="0"/>
        <v>45794</v>
      </c>
      <c r="AD41">
        <f ca="1">Userdata[[#This Row],[Column6]]-Userdata[[#This Row],[Last Login]]</f>
        <v>179</v>
      </c>
      <c r="AE41" t="str">
        <f>LEFT(Userdata[[#This Row],[Join_Date]],2)</f>
        <v>8/</v>
      </c>
      <c r="AF41" t="str">
        <f>RIGHT(Userdata[[#This Row],[Join_Date]],4)</f>
        <v>2023</v>
      </c>
      <c r="AG41" t="str">
        <f>MID(Userdata[[#This Row],[Join_Date]],3,2)</f>
        <v>18</v>
      </c>
      <c r="AH41" t="str">
        <f>SUBSTITUTE(Userdata[[#This Row],[Column5]],"/","")</f>
        <v>8</v>
      </c>
      <c r="AI41" t="str">
        <f>SUBSTITUTE(Userdata[[#This Row],[Column53]],"/","")</f>
        <v>18</v>
      </c>
      <c r="AJ41" t="str">
        <f>TEXT(DATE(Userdata[[#This Row],[Column52]],Userdata[[#This Row],[Start Month]],Userdata[[#This Row],[Start Date]]),"DD/MM/YYYY")</f>
        <v>18/08/2023</v>
      </c>
    </row>
    <row r="42" spans="1:36" x14ac:dyDescent="0.3">
      <c r="A42">
        <v>5042</v>
      </c>
      <c r="B42" t="s">
        <v>63</v>
      </c>
      <c r="C42" t="s">
        <v>403</v>
      </c>
      <c r="D42" s="12" t="s">
        <v>579</v>
      </c>
      <c r="E42">
        <v>15.99</v>
      </c>
      <c r="F42">
        <v>197</v>
      </c>
      <c r="G42" t="s">
        <v>922</v>
      </c>
      <c r="H42">
        <v>4</v>
      </c>
      <c r="I42">
        <v>2</v>
      </c>
      <c r="J42" t="b">
        <v>0</v>
      </c>
      <c r="K42">
        <v>309</v>
      </c>
      <c r="L42">
        <v>178</v>
      </c>
      <c r="M42" t="s">
        <v>927</v>
      </c>
      <c r="N42" t="s">
        <v>933</v>
      </c>
      <c r="O42" t="s">
        <v>936</v>
      </c>
      <c r="P42">
        <v>7</v>
      </c>
      <c r="Q42">
        <v>4.3</v>
      </c>
      <c r="R42" t="b">
        <v>0</v>
      </c>
      <c r="S42" t="s">
        <v>940</v>
      </c>
      <c r="T42">
        <v>1577</v>
      </c>
      <c r="U42" t="s">
        <v>943</v>
      </c>
      <c r="V42" t="s">
        <v>946</v>
      </c>
      <c r="W42" t="s">
        <v>952</v>
      </c>
      <c r="X42" t="str">
        <f>LEFT(Userdata[[#This Row],[Last_Login]],2)</f>
        <v>11</v>
      </c>
      <c r="Y42" t="str">
        <f>RIGHT(Userdata[[#This Row],[Last_Login]],4)</f>
        <v>2024</v>
      </c>
      <c r="Z42" t="str">
        <f>MID(Userdata[[#This Row],[Last_Login]],4,2)</f>
        <v>23</v>
      </c>
      <c r="AA42" t="str">
        <f>SUBSTITUTE(Userdata[[#This Row],[Column3]],"/","")</f>
        <v>23</v>
      </c>
      <c r="AB42" s="12" t="str">
        <f>TEXT(DATE(Userdata[[#This Row],[Column2]],Userdata[[#This Row],[Column1]],Userdata[[#This Row],[Column4]]),"DD/MM/YYYY")</f>
        <v>23/11/2024</v>
      </c>
      <c r="AC42" s="12">
        <f t="shared" ca="1" si="0"/>
        <v>45794</v>
      </c>
      <c r="AD42">
        <f ca="1">Userdata[[#This Row],[Column6]]-Userdata[[#This Row],[Last Login]]</f>
        <v>175</v>
      </c>
      <c r="AE42" t="str">
        <f>LEFT(Userdata[[#This Row],[Join_Date]],2)</f>
        <v>2/</v>
      </c>
      <c r="AF42" t="str">
        <f>RIGHT(Userdata[[#This Row],[Join_Date]],4)</f>
        <v>2024</v>
      </c>
      <c r="AG42" t="str">
        <f>MID(Userdata[[#This Row],[Join_Date]],3,2)</f>
        <v>16</v>
      </c>
      <c r="AH42" t="str">
        <f>SUBSTITUTE(Userdata[[#This Row],[Column5]],"/","")</f>
        <v>2</v>
      </c>
      <c r="AI42" t="str">
        <f>SUBSTITUTE(Userdata[[#This Row],[Column53]],"/","")</f>
        <v>16</v>
      </c>
      <c r="AJ42" t="str">
        <f>TEXT(DATE(Userdata[[#This Row],[Column52]],Userdata[[#This Row],[Start Month]],Userdata[[#This Row],[Start Date]]),"DD/MM/YYYY")</f>
        <v>16/02/2024</v>
      </c>
    </row>
    <row r="43" spans="1:36" x14ac:dyDescent="0.3">
      <c r="A43">
        <v>3620</v>
      </c>
      <c r="B43" t="s">
        <v>64</v>
      </c>
      <c r="C43" t="s">
        <v>404</v>
      </c>
      <c r="D43" s="12" t="s">
        <v>912</v>
      </c>
      <c r="E43">
        <v>15.99</v>
      </c>
      <c r="F43">
        <v>253</v>
      </c>
      <c r="G43" t="s">
        <v>921</v>
      </c>
      <c r="H43">
        <v>5</v>
      </c>
      <c r="I43">
        <v>5</v>
      </c>
      <c r="J43" t="b">
        <v>1</v>
      </c>
      <c r="K43">
        <v>141</v>
      </c>
      <c r="L43">
        <v>199</v>
      </c>
      <c r="M43" t="s">
        <v>923</v>
      </c>
      <c r="N43" t="s">
        <v>931</v>
      </c>
      <c r="O43" t="s">
        <v>939</v>
      </c>
      <c r="P43">
        <v>72</v>
      </c>
      <c r="Q43">
        <v>3.1</v>
      </c>
      <c r="R43" t="b">
        <v>0</v>
      </c>
      <c r="S43" t="s">
        <v>940</v>
      </c>
      <c r="T43">
        <v>4072</v>
      </c>
      <c r="U43" t="s">
        <v>944</v>
      </c>
      <c r="V43" t="s">
        <v>949</v>
      </c>
      <c r="W43" t="s">
        <v>954</v>
      </c>
      <c r="X43" t="str">
        <f>LEFT(Userdata[[#This Row],[Last_Login]],2)</f>
        <v>12</v>
      </c>
      <c r="Y43" t="str">
        <f>RIGHT(Userdata[[#This Row],[Last_Login]],4)</f>
        <v>2024</v>
      </c>
      <c r="Z43" t="str">
        <f>MID(Userdata[[#This Row],[Last_Login]],4,2)</f>
        <v>7/</v>
      </c>
      <c r="AA43" t="str">
        <f>SUBSTITUTE(Userdata[[#This Row],[Column3]],"/","")</f>
        <v>7</v>
      </c>
      <c r="AB43" s="12" t="str">
        <f>TEXT(DATE(Userdata[[#This Row],[Column2]],Userdata[[#This Row],[Column1]],Userdata[[#This Row],[Column4]]),"DD/MM/YYYY")</f>
        <v>07/12/2024</v>
      </c>
      <c r="AC43" s="12">
        <f t="shared" ca="1" si="0"/>
        <v>45794</v>
      </c>
      <c r="AD43">
        <f ca="1">Userdata[[#This Row],[Column6]]-Userdata[[#This Row],[Last Login]]</f>
        <v>161</v>
      </c>
      <c r="AE43" t="str">
        <f>LEFT(Userdata[[#This Row],[Join_Date]],2)</f>
        <v>8/</v>
      </c>
      <c r="AF43" t="str">
        <f>RIGHT(Userdata[[#This Row],[Join_Date]],4)</f>
        <v>2024</v>
      </c>
      <c r="AG43" t="str">
        <f>MID(Userdata[[#This Row],[Join_Date]],3,2)</f>
        <v>7/</v>
      </c>
      <c r="AH43" t="str">
        <f>SUBSTITUTE(Userdata[[#This Row],[Column5]],"/","")</f>
        <v>8</v>
      </c>
      <c r="AI43" t="str">
        <f>SUBSTITUTE(Userdata[[#This Row],[Column53]],"/","")</f>
        <v>7</v>
      </c>
      <c r="AJ43" t="str">
        <f>TEXT(DATE(Userdata[[#This Row],[Column52]],Userdata[[#This Row],[Start Month]],Userdata[[#This Row],[Start Date]]),"DD/MM/YYYY")</f>
        <v>07/08/2024</v>
      </c>
    </row>
    <row r="44" spans="1:36" x14ac:dyDescent="0.3">
      <c r="A44">
        <v>8976</v>
      </c>
      <c r="B44" t="s">
        <v>65</v>
      </c>
      <c r="C44" t="s">
        <v>405</v>
      </c>
      <c r="D44" s="12" t="s">
        <v>490</v>
      </c>
      <c r="E44">
        <v>7.99</v>
      </c>
      <c r="F44">
        <v>352</v>
      </c>
      <c r="G44" t="s">
        <v>922</v>
      </c>
      <c r="H44">
        <v>4</v>
      </c>
      <c r="I44">
        <v>3</v>
      </c>
      <c r="J44" t="b">
        <v>1</v>
      </c>
      <c r="K44">
        <v>112</v>
      </c>
      <c r="L44">
        <v>106</v>
      </c>
      <c r="M44" t="s">
        <v>929</v>
      </c>
      <c r="N44" t="s">
        <v>932</v>
      </c>
      <c r="O44" t="s">
        <v>939</v>
      </c>
      <c r="P44">
        <v>33</v>
      </c>
      <c r="Q44">
        <v>4.5999999999999996</v>
      </c>
      <c r="R44" t="b">
        <v>1</v>
      </c>
      <c r="S44" t="s">
        <v>940</v>
      </c>
      <c r="T44">
        <v>3432</v>
      </c>
      <c r="U44" t="s">
        <v>945</v>
      </c>
      <c r="V44" t="s">
        <v>949</v>
      </c>
      <c r="W44" t="s">
        <v>954</v>
      </c>
      <c r="X44" t="str">
        <f>LEFT(Userdata[[#This Row],[Last_Login]],2)</f>
        <v>12</v>
      </c>
      <c r="Y44" t="str">
        <f>RIGHT(Userdata[[#This Row],[Last_Login]],4)</f>
        <v>2024</v>
      </c>
      <c r="Z44" t="str">
        <f>MID(Userdata[[#This Row],[Last_Login]],4,2)</f>
        <v>12</v>
      </c>
      <c r="AA44" t="str">
        <f>SUBSTITUTE(Userdata[[#This Row],[Column3]],"/","")</f>
        <v>12</v>
      </c>
      <c r="AB44" s="12" t="str">
        <f>TEXT(DATE(Userdata[[#This Row],[Column2]],Userdata[[#This Row],[Column1]],Userdata[[#This Row],[Column4]]),"DD/MM/YYYY")</f>
        <v>12/12/2024</v>
      </c>
      <c r="AC44" s="12">
        <f t="shared" ca="1" si="0"/>
        <v>45794</v>
      </c>
      <c r="AD44">
        <f ca="1">Userdata[[#This Row],[Column6]]-Userdata[[#This Row],[Last Login]]</f>
        <v>156</v>
      </c>
      <c r="AE44" t="str">
        <f>LEFT(Userdata[[#This Row],[Join_Date]],2)</f>
        <v>9/</v>
      </c>
      <c r="AF44" t="str">
        <f>RIGHT(Userdata[[#This Row],[Join_Date]],4)</f>
        <v>2024</v>
      </c>
      <c r="AG44" t="str">
        <f>MID(Userdata[[#This Row],[Join_Date]],3,2)</f>
        <v>17</v>
      </c>
      <c r="AH44" t="str">
        <f>SUBSTITUTE(Userdata[[#This Row],[Column5]],"/","")</f>
        <v>9</v>
      </c>
      <c r="AI44" t="str">
        <f>SUBSTITUTE(Userdata[[#This Row],[Column53]],"/","")</f>
        <v>17</v>
      </c>
      <c r="AJ44" t="str">
        <f>TEXT(DATE(Userdata[[#This Row],[Column52]],Userdata[[#This Row],[Start Month]],Userdata[[#This Row],[Start Date]]),"DD/MM/YYYY")</f>
        <v>17/09/2024</v>
      </c>
    </row>
    <row r="45" spans="1:36" x14ac:dyDescent="0.3">
      <c r="A45">
        <v>1570</v>
      </c>
      <c r="B45" t="s">
        <v>62</v>
      </c>
      <c r="C45" t="s">
        <v>406</v>
      </c>
      <c r="D45" s="12" t="s">
        <v>909</v>
      </c>
      <c r="E45">
        <v>11.99</v>
      </c>
      <c r="F45">
        <v>97</v>
      </c>
      <c r="G45" t="s">
        <v>922</v>
      </c>
      <c r="H45">
        <v>1</v>
      </c>
      <c r="I45">
        <v>2</v>
      </c>
      <c r="J45" t="b">
        <v>0</v>
      </c>
      <c r="K45">
        <v>836</v>
      </c>
      <c r="L45">
        <v>122</v>
      </c>
      <c r="M45" t="s">
        <v>925</v>
      </c>
      <c r="N45" t="s">
        <v>931</v>
      </c>
      <c r="O45" t="s">
        <v>937</v>
      </c>
      <c r="P45">
        <v>65</v>
      </c>
      <c r="Q45">
        <v>4.3</v>
      </c>
      <c r="R45" t="b">
        <v>1</v>
      </c>
      <c r="S45" t="s">
        <v>940</v>
      </c>
      <c r="T45">
        <v>4511</v>
      </c>
      <c r="U45" t="s">
        <v>941</v>
      </c>
      <c r="V45" t="s">
        <v>948</v>
      </c>
      <c r="W45" t="s">
        <v>953</v>
      </c>
      <c r="X45" t="str">
        <f>LEFT(Userdata[[#This Row],[Last_Login]],2)</f>
        <v>11</v>
      </c>
      <c r="Y45" t="str">
        <f>RIGHT(Userdata[[#This Row],[Last_Login]],4)</f>
        <v>2024</v>
      </c>
      <c r="Z45" t="str">
        <f>MID(Userdata[[#This Row],[Last_Login]],4,2)</f>
        <v>22</v>
      </c>
      <c r="AA45" t="str">
        <f>SUBSTITUTE(Userdata[[#This Row],[Column3]],"/","")</f>
        <v>22</v>
      </c>
      <c r="AB45" s="12" t="str">
        <f>TEXT(DATE(Userdata[[#This Row],[Column2]],Userdata[[#This Row],[Column1]],Userdata[[#This Row],[Column4]]),"DD/MM/YYYY")</f>
        <v>22/11/2024</v>
      </c>
      <c r="AC45" s="12">
        <f t="shared" ca="1" si="0"/>
        <v>45794</v>
      </c>
      <c r="AD45">
        <f ca="1">Userdata[[#This Row],[Column6]]-Userdata[[#This Row],[Last Login]]</f>
        <v>176</v>
      </c>
      <c r="AE45" t="str">
        <f>LEFT(Userdata[[#This Row],[Join_Date]],2)</f>
        <v>7/</v>
      </c>
      <c r="AF45" t="str">
        <f>RIGHT(Userdata[[#This Row],[Join_Date]],4)</f>
        <v>2023</v>
      </c>
      <c r="AG45" t="str">
        <f>MID(Userdata[[#This Row],[Join_Date]],3,2)</f>
        <v>18</v>
      </c>
      <c r="AH45" t="str">
        <f>SUBSTITUTE(Userdata[[#This Row],[Column5]],"/","")</f>
        <v>7</v>
      </c>
      <c r="AI45" t="str">
        <f>SUBSTITUTE(Userdata[[#This Row],[Column53]],"/","")</f>
        <v>18</v>
      </c>
      <c r="AJ45" t="str">
        <f>TEXT(DATE(Userdata[[#This Row],[Column52]],Userdata[[#This Row],[Start Month]],Userdata[[#This Row],[Start Date]]),"DD/MM/YYYY")</f>
        <v>18/07/2023</v>
      </c>
    </row>
    <row r="46" spans="1:36" x14ac:dyDescent="0.3">
      <c r="A46">
        <v>7709</v>
      </c>
      <c r="B46" t="s">
        <v>66</v>
      </c>
      <c r="C46" t="s">
        <v>407</v>
      </c>
      <c r="D46" s="12" t="s">
        <v>494</v>
      </c>
      <c r="E46">
        <v>11.99</v>
      </c>
      <c r="F46">
        <v>283</v>
      </c>
      <c r="G46" t="s">
        <v>918</v>
      </c>
      <c r="H46">
        <v>5</v>
      </c>
      <c r="I46">
        <v>2</v>
      </c>
      <c r="J46" t="b">
        <v>0</v>
      </c>
      <c r="K46">
        <v>785</v>
      </c>
      <c r="L46">
        <v>1</v>
      </c>
      <c r="M46" t="s">
        <v>927</v>
      </c>
      <c r="N46" t="s">
        <v>931</v>
      </c>
      <c r="O46" t="s">
        <v>935</v>
      </c>
      <c r="P46">
        <v>79</v>
      </c>
      <c r="Q46">
        <v>3.4</v>
      </c>
      <c r="R46" t="b">
        <v>1</v>
      </c>
      <c r="S46" t="s">
        <v>940</v>
      </c>
      <c r="T46">
        <v>583</v>
      </c>
      <c r="U46" t="s">
        <v>945</v>
      </c>
      <c r="V46" t="s">
        <v>947</v>
      </c>
      <c r="W46" t="s">
        <v>952</v>
      </c>
      <c r="X46" t="str">
        <f>LEFT(Userdata[[#This Row],[Last_Login]],2)</f>
        <v>12</v>
      </c>
      <c r="Y46" t="str">
        <f>RIGHT(Userdata[[#This Row],[Last_Login]],4)</f>
        <v>2024</v>
      </c>
      <c r="Z46" t="str">
        <f>MID(Userdata[[#This Row],[Last_Login]],4,2)</f>
        <v>1/</v>
      </c>
      <c r="AA46" t="str">
        <f>SUBSTITUTE(Userdata[[#This Row],[Column3]],"/","")</f>
        <v>1</v>
      </c>
      <c r="AB46" s="12" t="str">
        <f>TEXT(DATE(Userdata[[#This Row],[Column2]],Userdata[[#This Row],[Column1]],Userdata[[#This Row],[Column4]]),"DD/MM/YYYY")</f>
        <v>01/12/2024</v>
      </c>
      <c r="AC46" s="12">
        <f t="shared" ca="1" si="0"/>
        <v>45794</v>
      </c>
      <c r="AD46">
        <f ca="1">Userdata[[#This Row],[Column6]]-Userdata[[#This Row],[Last Login]]</f>
        <v>167</v>
      </c>
      <c r="AE46" t="str">
        <f>LEFT(Userdata[[#This Row],[Join_Date]],2)</f>
        <v>4/</v>
      </c>
      <c r="AF46" t="str">
        <f>RIGHT(Userdata[[#This Row],[Join_Date]],4)</f>
        <v>2023</v>
      </c>
      <c r="AG46" t="str">
        <f>MID(Userdata[[#This Row],[Join_Date]],3,2)</f>
        <v>4/</v>
      </c>
      <c r="AH46" t="str">
        <f>SUBSTITUTE(Userdata[[#This Row],[Column5]],"/","")</f>
        <v>4</v>
      </c>
      <c r="AI46" t="str">
        <f>SUBSTITUTE(Userdata[[#This Row],[Column53]],"/","")</f>
        <v>4</v>
      </c>
      <c r="AJ46" t="str">
        <f>TEXT(DATE(Userdata[[#This Row],[Column52]],Userdata[[#This Row],[Start Month]],Userdata[[#This Row],[Start Date]]),"DD/MM/YYYY")</f>
        <v>04/04/2023</v>
      </c>
    </row>
    <row r="47" spans="1:36" x14ac:dyDescent="0.3">
      <c r="A47">
        <v>9503</v>
      </c>
      <c r="B47" t="s">
        <v>67</v>
      </c>
      <c r="C47" t="s">
        <v>408</v>
      </c>
      <c r="D47" s="12" t="s">
        <v>554</v>
      </c>
      <c r="E47">
        <v>11.99</v>
      </c>
      <c r="F47">
        <v>307</v>
      </c>
      <c r="G47" t="s">
        <v>919</v>
      </c>
      <c r="H47">
        <v>5</v>
      </c>
      <c r="I47">
        <v>6</v>
      </c>
      <c r="J47" t="b">
        <v>0</v>
      </c>
      <c r="K47">
        <v>857</v>
      </c>
      <c r="L47">
        <v>9</v>
      </c>
      <c r="M47" t="s">
        <v>929</v>
      </c>
      <c r="N47" t="s">
        <v>933</v>
      </c>
      <c r="O47" t="s">
        <v>934</v>
      </c>
      <c r="P47">
        <v>55</v>
      </c>
      <c r="Q47">
        <v>3.2</v>
      </c>
      <c r="R47" t="b">
        <v>1</v>
      </c>
      <c r="S47" t="s">
        <v>940</v>
      </c>
      <c r="T47">
        <v>3626</v>
      </c>
      <c r="U47" t="s">
        <v>944</v>
      </c>
      <c r="V47" t="s">
        <v>946</v>
      </c>
      <c r="W47" t="s">
        <v>951</v>
      </c>
      <c r="X47" t="str">
        <f>LEFT(Userdata[[#This Row],[Last_Login]],2)</f>
        <v>12</v>
      </c>
      <c r="Y47" t="str">
        <f>RIGHT(Userdata[[#This Row],[Last_Login]],4)</f>
        <v>2024</v>
      </c>
      <c r="Z47" t="str">
        <f>MID(Userdata[[#This Row],[Last_Login]],4,2)</f>
        <v>5/</v>
      </c>
      <c r="AA47" t="str">
        <f>SUBSTITUTE(Userdata[[#This Row],[Column3]],"/","")</f>
        <v>5</v>
      </c>
      <c r="AB47" s="12" t="str">
        <f>TEXT(DATE(Userdata[[#This Row],[Column2]],Userdata[[#This Row],[Column1]],Userdata[[#This Row],[Column4]]),"DD/MM/YYYY")</f>
        <v>05/12/2024</v>
      </c>
      <c r="AC47" s="12">
        <f t="shared" ca="1" si="0"/>
        <v>45794</v>
      </c>
      <c r="AD47">
        <f ca="1">Userdata[[#This Row],[Column6]]-Userdata[[#This Row],[Last Login]]</f>
        <v>163</v>
      </c>
      <c r="AE47" t="str">
        <f>LEFT(Userdata[[#This Row],[Join_Date]],2)</f>
        <v>4/</v>
      </c>
      <c r="AF47" t="str">
        <f>RIGHT(Userdata[[#This Row],[Join_Date]],4)</f>
        <v>2024</v>
      </c>
      <c r="AG47" t="str">
        <f>MID(Userdata[[#This Row],[Join_Date]],3,2)</f>
        <v>11</v>
      </c>
      <c r="AH47" t="str">
        <f>SUBSTITUTE(Userdata[[#This Row],[Column5]],"/","")</f>
        <v>4</v>
      </c>
      <c r="AI47" t="str">
        <f>SUBSTITUTE(Userdata[[#This Row],[Column53]],"/","")</f>
        <v>11</v>
      </c>
      <c r="AJ47" t="str">
        <f>TEXT(DATE(Userdata[[#This Row],[Column52]],Userdata[[#This Row],[Start Month]],Userdata[[#This Row],[Start Date]]),"DD/MM/YYYY")</f>
        <v>11/04/2024</v>
      </c>
    </row>
    <row r="48" spans="1:36" x14ac:dyDescent="0.3">
      <c r="A48">
        <v>9564</v>
      </c>
      <c r="B48" t="s">
        <v>68</v>
      </c>
      <c r="C48" t="s">
        <v>409</v>
      </c>
      <c r="D48" s="12" t="s">
        <v>508</v>
      </c>
      <c r="E48">
        <v>15.99</v>
      </c>
      <c r="F48">
        <v>203</v>
      </c>
      <c r="G48" t="s">
        <v>921</v>
      </c>
      <c r="H48">
        <v>5</v>
      </c>
      <c r="I48">
        <v>1</v>
      </c>
      <c r="J48" t="b">
        <v>0</v>
      </c>
      <c r="K48">
        <v>347</v>
      </c>
      <c r="L48">
        <v>18</v>
      </c>
      <c r="M48" t="s">
        <v>927</v>
      </c>
      <c r="N48" t="s">
        <v>933</v>
      </c>
      <c r="O48" t="s">
        <v>937</v>
      </c>
      <c r="P48">
        <v>8</v>
      </c>
      <c r="Q48">
        <v>4.4000000000000004</v>
      </c>
      <c r="R48" t="b">
        <v>1</v>
      </c>
      <c r="S48" t="s">
        <v>940</v>
      </c>
      <c r="T48">
        <v>476</v>
      </c>
      <c r="U48" t="s">
        <v>944</v>
      </c>
      <c r="V48" t="s">
        <v>949</v>
      </c>
      <c r="W48" t="s">
        <v>954</v>
      </c>
      <c r="X48" t="str">
        <f>LEFT(Userdata[[#This Row],[Last_Login]],2)</f>
        <v>12</v>
      </c>
      <c r="Y48" t="str">
        <f>RIGHT(Userdata[[#This Row],[Last_Login]],4)</f>
        <v>2024</v>
      </c>
      <c r="Z48" t="str">
        <f>MID(Userdata[[#This Row],[Last_Login]],4,2)</f>
        <v>4/</v>
      </c>
      <c r="AA48" t="str">
        <f>SUBSTITUTE(Userdata[[#This Row],[Column3]],"/","")</f>
        <v>4</v>
      </c>
      <c r="AB48" s="12" t="str">
        <f>TEXT(DATE(Userdata[[#This Row],[Column2]],Userdata[[#This Row],[Column1]],Userdata[[#This Row],[Column4]]),"DD/MM/YYYY")</f>
        <v>04/12/2024</v>
      </c>
      <c r="AC48" s="12">
        <f t="shared" ca="1" si="0"/>
        <v>45794</v>
      </c>
      <c r="AD48">
        <f ca="1">Userdata[[#This Row],[Column6]]-Userdata[[#This Row],[Last Login]]</f>
        <v>164</v>
      </c>
      <c r="AE48" t="str">
        <f>LEFT(Userdata[[#This Row],[Join_Date]],2)</f>
        <v>4/</v>
      </c>
      <c r="AF48" t="str">
        <f>RIGHT(Userdata[[#This Row],[Join_Date]],4)</f>
        <v>2023</v>
      </c>
      <c r="AG48" t="str">
        <f>MID(Userdata[[#This Row],[Join_Date]],3,2)</f>
        <v>26</v>
      </c>
      <c r="AH48" t="str">
        <f>SUBSTITUTE(Userdata[[#This Row],[Column5]],"/","")</f>
        <v>4</v>
      </c>
      <c r="AI48" t="str">
        <f>SUBSTITUTE(Userdata[[#This Row],[Column53]],"/","")</f>
        <v>26</v>
      </c>
      <c r="AJ48" t="str">
        <f>TEXT(DATE(Userdata[[#This Row],[Column52]],Userdata[[#This Row],[Start Month]],Userdata[[#This Row],[Start Date]]),"DD/MM/YYYY")</f>
        <v>26/04/2023</v>
      </c>
    </row>
    <row r="49" spans="1:36" x14ac:dyDescent="0.3">
      <c r="A49">
        <v>8934</v>
      </c>
      <c r="B49" t="s">
        <v>69</v>
      </c>
      <c r="C49" t="s">
        <v>410</v>
      </c>
      <c r="D49" s="12" t="s">
        <v>554</v>
      </c>
      <c r="E49">
        <v>7.99</v>
      </c>
      <c r="F49">
        <v>22</v>
      </c>
      <c r="G49" t="s">
        <v>917</v>
      </c>
      <c r="H49">
        <v>4</v>
      </c>
      <c r="I49">
        <v>3</v>
      </c>
      <c r="J49" t="b">
        <v>0</v>
      </c>
      <c r="K49">
        <v>707</v>
      </c>
      <c r="L49">
        <v>156</v>
      </c>
      <c r="M49" t="s">
        <v>924</v>
      </c>
      <c r="N49" t="s">
        <v>933</v>
      </c>
      <c r="O49" t="s">
        <v>937</v>
      </c>
      <c r="P49">
        <v>99</v>
      </c>
      <c r="Q49">
        <v>3.3</v>
      </c>
      <c r="R49" t="b">
        <v>0</v>
      </c>
      <c r="S49" t="s">
        <v>940</v>
      </c>
      <c r="T49">
        <v>4114</v>
      </c>
      <c r="U49" t="s">
        <v>942</v>
      </c>
      <c r="V49" t="s">
        <v>948</v>
      </c>
      <c r="W49" t="s">
        <v>952</v>
      </c>
      <c r="X49" t="str">
        <f>LEFT(Userdata[[#This Row],[Last_Login]],2)</f>
        <v>12</v>
      </c>
      <c r="Y49" t="str">
        <f>RIGHT(Userdata[[#This Row],[Last_Login]],4)</f>
        <v>2024</v>
      </c>
      <c r="Z49" t="str">
        <f>MID(Userdata[[#This Row],[Last_Login]],4,2)</f>
        <v>5/</v>
      </c>
      <c r="AA49" t="str">
        <f>SUBSTITUTE(Userdata[[#This Row],[Column3]],"/","")</f>
        <v>5</v>
      </c>
      <c r="AB49" s="12" t="str">
        <f>TEXT(DATE(Userdata[[#This Row],[Column2]],Userdata[[#This Row],[Column1]],Userdata[[#This Row],[Column4]]),"DD/MM/YYYY")</f>
        <v>05/12/2024</v>
      </c>
      <c r="AC49" s="12">
        <f t="shared" ca="1" si="0"/>
        <v>45794</v>
      </c>
      <c r="AD49">
        <f ca="1">Userdata[[#This Row],[Column6]]-Userdata[[#This Row],[Last Login]]</f>
        <v>163</v>
      </c>
      <c r="AE49" t="str">
        <f>LEFT(Userdata[[#This Row],[Join_Date]],2)</f>
        <v>3/</v>
      </c>
      <c r="AF49" t="str">
        <f>RIGHT(Userdata[[#This Row],[Join_Date]],4)</f>
        <v>2023</v>
      </c>
      <c r="AG49" t="str">
        <f>MID(Userdata[[#This Row],[Join_Date]],3,2)</f>
        <v>25</v>
      </c>
      <c r="AH49" t="str">
        <f>SUBSTITUTE(Userdata[[#This Row],[Column5]],"/","")</f>
        <v>3</v>
      </c>
      <c r="AI49" t="str">
        <f>SUBSTITUTE(Userdata[[#This Row],[Column53]],"/","")</f>
        <v>25</v>
      </c>
      <c r="AJ49" t="str">
        <f>TEXT(DATE(Userdata[[#This Row],[Column52]],Userdata[[#This Row],[Start Month]],Userdata[[#This Row],[Start Date]]),"DD/MM/YYYY")</f>
        <v>25/03/2023</v>
      </c>
    </row>
    <row r="50" spans="1:36" x14ac:dyDescent="0.3">
      <c r="A50">
        <v>1222</v>
      </c>
      <c r="B50" t="s">
        <v>70</v>
      </c>
      <c r="C50" t="s">
        <v>411</v>
      </c>
      <c r="D50" s="12" t="s">
        <v>562</v>
      </c>
      <c r="E50">
        <v>15.99</v>
      </c>
      <c r="F50">
        <v>382</v>
      </c>
      <c r="G50" t="s">
        <v>922</v>
      </c>
      <c r="H50">
        <v>2</v>
      </c>
      <c r="I50">
        <v>2</v>
      </c>
      <c r="J50" t="b">
        <v>0</v>
      </c>
      <c r="K50">
        <v>49</v>
      </c>
      <c r="L50">
        <v>45</v>
      </c>
      <c r="M50" t="s">
        <v>924</v>
      </c>
      <c r="N50" t="s">
        <v>930</v>
      </c>
      <c r="O50" t="s">
        <v>934</v>
      </c>
      <c r="P50">
        <v>63</v>
      </c>
      <c r="Q50">
        <v>4</v>
      </c>
      <c r="R50" t="b">
        <v>1</v>
      </c>
      <c r="S50" t="s">
        <v>940</v>
      </c>
      <c r="T50">
        <v>1581</v>
      </c>
      <c r="U50" t="s">
        <v>943</v>
      </c>
      <c r="V50" t="s">
        <v>946</v>
      </c>
      <c r="W50" t="s">
        <v>953</v>
      </c>
      <c r="X50" t="str">
        <f>LEFT(Userdata[[#This Row],[Last_Login]],2)</f>
        <v>12</v>
      </c>
      <c r="Y50" t="str">
        <f>RIGHT(Userdata[[#This Row],[Last_Login]],4)</f>
        <v>2024</v>
      </c>
      <c r="Z50" t="str">
        <f>MID(Userdata[[#This Row],[Last_Login]],4,2)</f>
        <v>8/</v>
      </c>
      <c r="AA50" t="str">
        <f>SUBSTITUTE(Userdata[[#This Row],[Column3]],"/","")</f>
        <v>8</v>
      </c>
      <c r="AB50" s="12" t="str">
        <f>TEXT(DATE(Userdata[[#This Row],[Column2]],Userdata[[#This Row],[Column1]],Userdata[[#This Row],[Column4]]),"DD/MM/YYYY")</f>
        <v>08/12/2024</v>
      </c>
      <c r="AC50" s="12">
        <f t="shared" ca="1" si="0"/>
        <v>45794</v>
      </c>
      <c r="AD50">
        <f ca="1">Userdata[[#This Row],[Column6]]-Userdata[[#This Row],[Last Login]]</f>
        <v>160</v>
      </c>
      <c r="AE50" t="str">
        <f>LEFT(Userdata[[#This Row],[Join_Date]],2)</f>
        <v>9/</v>
      </c>
      <c r="AF50" t="str">
        <f>RIGHT(Userdata[[#This Row],[Join_Date]],4)</f>
        <v>2023</v>
      </c>
      <c r="AG50" t="str">
        <f>MID(Userdata[[#This Row],[Join_Date]],3,2)</f>
        <v>1/</v>
      </c>
      <c r="AH50" t="str">
        <f>SUBSTITUTE(Userdata[[#This Row],[Column5]],"/","")</f>
        <v>9</v>
      </c>
      <c r="AI50" t="str">
        <f>SUBSTITUTE(Userdata[[#This Row],[Column53]],"/","")</f>
        <v>1</v>
      </c>
      <c r="AJ50" t="str">
        <f>TEXT(DATE(Userdata[[#This Row],[Column52]],Userdata[[#This Row],[Start Month]],Userdata[[#This Row],[Start Date]]),"DD/MM/YYYY")</f>
        <v>01/09/2023</v>
      </c>
    </row>
    <row r="51" spans="1:36" x14ac:dyDescent="0.3">
      <c r="A51">
        <v>5762</v>
      </c>
      <c r="B51" t="s">
        <v>71</v>
      </c>
      <c r="C51" t="s">
        <v>393</v>
      </c>
      <c r="D51" s="12" t="s">
        <v>907</v>
      </c>
      <c r="E51">
        <v>11.99</v>
      </c>
      <c r="F51">
        <v>302</v>
      </c>
      <c r="G51" t="s">
        <v>921</v>
      </c>
      <c r="H51">
        <v>5</v>
      </c>
      <c r="I51">
        <v>4</v>
      </c>
      <c r="J51" t="b">
        <v>0</v>
      </c>
      <c r="K51">
        <v>801</v>
      </c>
      <c r="L51">
        <v>141</v>
      </c>
      <c r="M51" t="s">
        <v>929</v>
      </c>
      <c r="N51" t="s">
        <v>931</v>
      </c>
      <c r="O51" t="s">
        <v>936</v>
      </c>
      <c r="P51">
        <v>62</v>
      </c>
      <c r="Q51">
        <v>3.5</v>
      </c>
      <c r="R51" t="b">
        <v>1</v>
      </c>
      <c r="S51" t="s">
        <v>940</v>
      </c>
      <c r="T51">
        <v>1293</v>
      </c>
      <c r="U51" t="s">
        <v>944</v>
      </c>
      <c r="V51" t="s">
        <v>949</v>
      </c>
      <c r="W51" t="s">
        <v>953</v>
      </c>
      <c r="X51" t="str">
        <f>LEFT(Userdata[[#This Row],[Last_Login]],2)</f>
        <v>12</v>
      </c>
      <c r="Y51" t="str">
        <f>RIGHT(Userdata[[#This Row],[Last_Login]],4)</f>
        <v>2024</v>
      </c>
      <c r="Z51" t="str">
        <f>MID(Userdata[[#This Row],[Last_Login]],4,2)</f>
        <v>2/</v>
      </c>
      <c r="AA51" t="str">
        <f>SUBSTITUTE(Userdata[[#This Row],[Column3]],"/","")</f>
        <v>2</v>
      </c>
      <c r="AB51" s="12" t="str">
        <f>TEXT(DATE(Userdata[[#This Row],[Column2]],Userdata[[#This Row],[Column1]],Userdata[[#This Row],[Column4]]),"DD/MM/YYYY")</f>
        <v>02/12/2024</v>
      </c>
      <c r="AC51" s="12">
        <f t="shared" ca="1" si="0"/>
        <v>45794</v>
      </c>
      <c r="AD51">
        <f ca="1">Userdata[[#This Row],[Column6]]-Userdata[[#This Row],[Last Login]]</f>
        <v>166</v>
      </c>
      <c r="AE51" t="str">
        <f>LEFT(Userdata[[#This Row],[Join_Date]],2)</f>
        <v>3/</v>
      </c>
      <c r="AF51" t="str">
        <f>RIGHT(Userdata[[#This Row],[Join_Date]],4)</f>
        <v>2024</v>
      </c>
      <c r="AG51" t="str">
        <f>MID(Userdata[[#This Row],[Join_Date]],3,2)</f>
        <v>28</v>
      </c>
      <c r="AH51" t="str">
        <f>SUBSTITUTE(Userdata[[#This Row],[Column5]],"/","")</f>
        <v>3</v>
      </c>
      <c r="AI51" t="str">
        <f>SUBSTITUTE(Userdata[[#This Row],[Column53]],"/","")</f>
        <v>28</v>
      </c>
      <c r="AJ51" t="str">
        <f>TEXT(DATE(Userdata[[#This Row],[Column52]],Userdata[[#This Row],[Start Month]],Userdata[[#This Row],[Start Date]]),"DD/MM/YYYY")</f>
        <v>28/03/2024</v>
      </c>
    </row>
    <row r="52" spans="1:36" x14ac:dyDescent="0.3">
      <c r="A52">
        <v>4066</v>
      </c>
      <c r="B52" t="s">
        <v>65</v>
      </c>
      <c r="C52" t="s">
        <v>412</v>
      </c>
      <c r="D52" s="12" t="s">
        <v>490</v>
      </c>
      <c r="E52">
        <v>11.99</v>
      </c>
      <c r="F52">
        <v>76</v>
      </c>
      <c r="G52" t="s">
        <v>918</v>
      </c>
      <c r="H52">
        <v>2</v>
      </c>
      <c r="I52">
        <v>3</v>
      </c>
      <c r="J52" t="b">
        <v>0</v>
      </c>
      <c r="K52">
        <v>788</v>
      </c>
      <c r="L52">
        <v>55</v>
      </c>
      <c r="M52" t="s">
        <v>925</v>
      </c>
      <c r="N52" t="s">
        <v>932</v>
      </c>
      <c r="O52" t="s">
        <v>935</v>
      </c>
      <c r="P52">
        <v>50</v>
      </c>
      <c r="Q52">
        <v>4.8</v>
      </c>
      <c r="R52" t="b">
        <v>1</v>
      </c>
      <c r="S52" t="s">
        <v>940</v>
      </c>
      <c r="T52">
        <v>1744</v>
      </c>
      <c r="U52" t="s">
        <v>944</v>
      </c>
      <c r="V52" t="s">
        <v>948</v>
      </c>
      <c r="W52" t="s">
        <v>953</v>
      </c>
      <c r="X52" t="str">
        <f>LEFT(Userdata[[#This Row],[Last_Login]],2)</f>
        <v>12</v>
      </c>
      <c r="Y52" t="str">
        <f>RIGHT(Userdata[[#This Row],[Last_Login]],4)</f>
        <v>2024</v>
      </c>
      <c r="Z52" t="str">
        <f>MID(Userdata[[#This Row],[Last_Login]],4,2)</f>
        <v>12</v>
      </c>
      <c r="AA52" t="str">
        <f>SUBSTITUTE(Userdata[[#This Row],[Column3]],"/","")</f>
        <v>12</v>
      </c>
      <c r="AB52" s="12" t="str">
        <f>TEXT(DATE(Userdata[[#This Row],[Column2]],Userdata[[#This Row],[Column1]],Userdata[[#This Row],[Column4]]),"DD/MM/YYYY")</f>
        <v>12/12/2024</v>
      </c>
      <c r="AC52" s="12">
        <f t="shared" ca="1" si="0"/>
        <v>45794</v>
      </c>
      <c r="AD52">
        <f ca="1">Userdata[[#This Row],[Column6]]-Userdata[[#This Row],[Last Login]]</f>
        <v>156</v>
      </c>
      <c r="AE52" t="str">
        <f>LEFT(Userdata[[#This Row],[Join_Date]],2)</f>
        <v>3/</v>
      </c>
      <c r="AF52" t="str">
        <f>RIGHT(Userdata[[#This Row],[Join_Date]],4)</f>
        <v>2023</v>
      </c>
      <c r="AG52" t="str">
        <f>MID(Userdata[[#This Row],[Join_Date]],3,2)</f>
        <v>26</v>
      </c>
      <c r="AH52" t="str">
        <f>SUBSTITUTE(Userdata[[#This Row],[Column5]],"/","")</f>
        <v>3</v>
      </c>
      <c r="AI52" t="str">
        <f>SUBSTITUTE(Userdata[[#This Row],[Column53]],"/","")</f>
        <v>26</v>
      </c>
      <c r="AJ52" t="str">
        <f>TEXT(DATE(Userdata[[#This Row],[Column52]],Userdata[[#This Row],[Start Month]],Userdata[[#This Row],[Start Date]]),"DD/MM/YYYY")</f>
        <v>26/03/2023</v>
      </c>
    </row>
    <row r="53" spans="1:36" x14ac:dyDescent="0.3">
      <c r="A53">
        <v>6469</v>
      </c>
      <c r="B53" t="s">
        <v>42</v>
      </c>
      <c r="C53" t="s">
        <v>413</v>
      </c>
      <c r="D53" s="12" t="s">
        <v>424</v>
      </c>
      <c r="E53">
        <v>11.99</v>
      </c>
      <c r="F53">
        <v>125</v>
      </c>
      <c r="G53" t="s">
        <v>919</v>
      </c>
      <c r="H53">
        <v>3</v>
      </c>
      <c r="I53">
        <v>6</v>
      </c>
      <c r="J53" t="b">
        <v>1</v>
      </c>
      <c r="K53">
        <v>853</v>
      </c>
      <c r="L53">
        <v>16</v>
      </c>
      <c r="M53" t="s">
        <v>927</v>
      </c>
      <c r="N53" t="s">
        <v>930</v>
      </c>
      <c r="O53" t="s">
        <v>935</v>
      </c>
      <c r="P53">
        <v>65</v>
      </c>
      <c r="Q53">
        <v>4.8</v>
      </c>
      <c r="R53" t="b">
        <v>1</v>
      </c>
      <c r="S53" t="s">
        <v>940</v>
      </c>
      <c r="T53">
        <v>448</v>
      </c>
      <c r="U53" t="s">
        <v>944</v>
      </c>
      <c r="V53" t="s">
        <v>948</v>
      </c>
      <c r="W53" t="s">
        <v>951</v>
      </c>
      <c r="X53" t="str">
        <f>LEFT(Userdata[[#This Row],[Last_Login]],2)</f>
        <v>11</v>
      </c>
      <c r="Y53" t="str">
        <f>RIGHT(Userdata[[#This Row],[Last_Login]],4)</f>
        <v>2024</v>
      </c>
      <c r="Z53" t="str">
        <f>MID(Userdata[[#This Row],[Last_Login]],4,2)</f>
        <v>24</v>
      </c>
      <c r="AA53" t="str">
        <f>SUBSTITUTE(Userdata[[#This Row],[Column3]],"/","")</f>
        <v>24</v>
      </c>
      <c r="AB53" s="12" t="str">
        <f>TEXT(DATE(Userdata[[#This Row],[Column2]],Userdata[[#This Row],[Column1]],Userdata[[#This Row],[Column4]]),"DD/MM/YYYY")</f>
        <v>24/11/2024</v>
      </c>
      <c r="AC53" s="12">
        <f t="shared" ca="1" si="0"/>
        <v>45794</v>
      </c>
      <c r="AD53">
        <f ca="1">Userdata[[#This Row],[Column6]]-Userdata[[#This Row],[Last Login]]</f>
        <v>174</v>
      </c>
      <c r="AE53" t="str">
        <f>LEFT(Userdata[[#This Row],[Join_Date]],2)</f>
        <v>6/</v>
      </c>
      <c r="AF53" t="str">
        <f>RIGHT(Userdata[[#This Row],[Join_Date]],4)</f>
        <v>2024</v>
      </c>
      <c r="AG53" t="str">
        <f>MID(Userdata[[#This Row],[Join_Date]],3,2)</f>
        <v>18</v>
      </c>
      <c r="AH53" t="str">
        <f>SUBSTITUTE(Userdata[[#This Row],[Column5]],"/","")</f>
        <v>6</v>
      </c>
      <c r="AI53" t="str">
        <f>SUBSTITUTE(Userdata[[#This Row],[Column53]],"/","")</f>
        <v>18</v>
      </c>
      <c r="AJ53" t="str">
        <f>TEXT(DATE(Userdata[[#This Row],[Column52]],Userdata[[#This Row],[Start Month]],Userdata[[#This Row],[Start Date]]),"DD/MM/YYYY")</f>
        <v>18/06/2024</v>
      </c>
    </row>
    <row r="54" spans="1:36" x14ac:dyDescent="0.3">
      <c r="A54">
        <v>1364</v>
      </c>
      <c r="B54" t="s">
        <v>72</v>
      </c>
      <c r="C54" t="s">
        <v>414</v>
      </c>
      <c r="D54" s="12" t="s">
        <v>907</v>
      </c>
      <c r="E54">
        <v>11.99</v>
      </c>
      <c r="F54">
        <v>113</v>
      </c>
      <c r="G54" t="s">
        <v>920</v>
      </c>
      <c r="H54">
        <v>1</v>
      </c>
      <c r="I54">
        <v>1</v>
      </c>
      <c r="J54" t="b">
        <v>0</v>
      </c>
      <c r="K54">
        <v>970</v>
      </c>
      <c r="L54">
        <v>159</v>
      </c>
      <c r="M54" t="s">
        <v>925</v>
      </c>
      <c r="N54" t="s">
        <v>932</v>
      </c>
      <c r="O54" t="s">
        <v>935</v>
      </c>
      <c r="P54">
        <v>96</v>
      </c>
      <c r="Q54">
        <v>4.9000000000000004</v>
      </c>
      <c r="R54" t="b">
        <v>1</v>
      </c>
      <c r="S54" t="s">
        <v>940</v>
      </c>
      <c r="T54">
        <v>3398</v>
      </c>
      <c r="U54" t="s">
        <v>944</v>
      </c>
      <c r="V54" t="s">
        <v>946</v>
      </c>
      <c r="W54" t="s">
        <v>951</v>
      </c>
      <c r="X54" t="str">
        <f>LEFT(Userdata[[#This Row],[Last_Login]],2)</f>
        <v>12</v>
      </c>
      <c r="Y54" t="str">
        <f>RIGHT(Userdata[[#This Row],[Last_Login]],4)</f>
        <v>2024</v>
      </c>
      <c r="Z54" t="str">
        <f>MID(Userdata[[#This Row],[Last_Login]],4,2)</f>
        <v>2/</v>
      </c>
      <c r="AA54" t="str">
        <f>SUBSTITUTE(Userdata[[#This Row],[Column3]],"/","")</f>
        <v>2</v>
      </c>
      <c r="AB54" s="12" t="str">
        <f>TEXT(DATE(Userdata[[#This Row],[Column2]],Userdata[[#This Row],[Column1]],Userdata[[#This Row],[Column4]]),"DD/MM/YYYY")</f>
        <v>02/12/2024</v>
      </c>
      <c r="AC54" s="12">
        <f t="shared" ca="1" si="0"/>
        <v>45794</v>
      </c>
      <c r="AD54">
        <f ca="1">Userdata[[#This Row],[Column6]]-Userdata[[#This Row],[Last Login]]</f>
        <v>166</v>
      </c>
      <c r="AE54" t="str">
        <f>LEFT(Userdata[[#This Row],[Join_Date]],2)</f>
        <v>7/</v>
      </c>
      <c r="AF54" t="str">
        <f>RIGHT(Userdata[[#This Row],[Join_Date]],4)</f>
        <v>2023</v>
      </c>
      <c r="AG54" t="str">
        <f>MID(Userdata[[#This Row],[Join_Date]],3,2)</f>
        <v>27</v>
      </c>
      <c r="AH54" t="str">
        <f>SUBSTITUTE(Userdata[[#This Row],[Column5]],"/","")</f>
        <v>7</v>
      </c>
      <c r="AI54" t="str">
        <f>SUBSTITUTE(Userdata[[#This Row],[Column53]],"/","")</f>
        <v>27</v>
      </c>
      <c r="AJ54" t="str">
        <f>TEXT(DATE(Userdata[[#This Row],[Column52]],Userdata[[#This Row],[Start Month]],Userdata[[#This Row],[Start Date]]),"DD/MM/YYYY")</f>
        <v>27/07/2023</v>
      </c>
    </row>
    <row r="55" spans="1:36" x14ac:dyDescent="0.3">
      <c r="A55">
        <v>4197</v>
      </c>
      <c r="B55" t="s">
        <v>65</v>
      </c>
      <c r="C55" t="s">
        <v>415</v>
      </c>
      <c r="D55" s="12" t="s">
        <v>905</v>
      </c>
      <c r="E55">
        <v>15.99</v>
      </c>
      <c r="F55">
        <v>183</v>
      </c>
      <c r="G55" t="s">
        <v>922</v>
      </c>
      <c r="H55">
        <v>3</v>
      </c>
      <c r="I55">
        <v>5</v>
      </c>
      <c r="J55" t="b">
        <v>0</v>
      </c>
      <c r="K55">
        <v>490</v>
      </c>
      <c r="L55">
        <v>127</v>
      </c>
      <c r="M55" t="s">
        <v>924</v>
      </c>
      <c r="N55" t="s">
        <v>931</v>
      </c>
      <c r="O55" t="s">
        <v>934</v>
      </c>
      <c r="P55">
        <v>40</v>
      </c>
      <c r="Q55">
        <v>4.5999999999999996</v>
      </c>
      <c r="R55" t="b">
        <v>1</v>
      </c>
      <c r="S55" t="s">
        <v>940</v>
      </c>
      <c r="T55">
        <v>4691</v>
      </c>
      <c r="U55" t="s">
        <v>942</v>
      </c>
      <c r="V55" t="s">
        <v>949</v>
      </c>
      <c r="W55" t="s">
        <v>953</v>
      </c>
      <c r="X55" t="str">
        <f>LEFT(Userdata[[#This Row],[Last_Login]],2)</f>
        <v>12</v>
      </c>
      <c r="Y55" t="str">
        <f>RIGHT(Userdata[[#This Row],[Last_Login]],4)</f>
        <v>2024</v>
      </c>
      <c r="Z55" t="str">
        <f>MID(Userdata[[#This Row],[Last_Login]],4,2)</f>
        <v>13</v>
      </c>
      <c r="AA55" t="str">
        <f>SUBSTITUTE(Userdata[[#This Row],[Column3]],"/","")</f>
        <v>13</v>
      </c>
      <c r="AB55" s="12" t="str">
        <f>TEXT(DATE(Userdata[[#This Row],[Column2]],Userdata[[#This Row],[Column1]],Userdata[[#This Row],[Column4]]),"DD/MM/YYYY")</f>
        <v>13/12/2024</v>
      </c>
      <c r="AC55" s="12">
        <f t="shared" ca="1" si="0"/>
        <v>45794</v>
      </c>
      <c r="AD55">
        <f ca="1">Userdata[[#This Row],[Column6]]-Userdata[[#This Row],[Last Login]]</f>
        <v>155</v>
      </c>
      <c r="AE55" t="str">
        <f>LEFT(Userdata[[#This Row],[Join_Date]],2)</f>
        <v>10</v>
      </c>
      <c r="AF55" t="str">
        <f>RIGHT(Userdata[[#This Row],[Join_Date]],4)</f>
        <v>2024</v>
      </c>
      <c r="AG55" t="str">
        <f>MID(Userdata[[#This Row],[Join_Date]],3,2)</f>
        <v>/3</v>
      </c>
      <c r="AH55" t="str">
        <f>SUBSTITUTE(Userdata[[#This Row],[Column5]],"/","")</f>
        <v>10</v>
      </c>
      <c r="AI55" t="str">
        <f>SUBSTITUTE(Userdata[[#This Row],[Column53]],"/","")</f>
        <v>3</v>
      </c>
      <c r="AJ55" t="str">
        <f>TEXT(DATE(Userdata[[#This Row],[Column52]],Userdata[[#This Row],[Start Month]],Userdata[[#This Row],[Start Date]]),"DD/MM/YYYY")</f>
        <v>03/10/2024</v>
      </c>
    </row>
    <row r="56" spans="1:36" x14ac:dyDescent="0.3">
      <c r="A56">
        <v>9700</v>
      </c>
      <c r="B56" t="s">
        <v>73</v>
      </c>
      <c r="C56" t="s">
        <v>416</v>
      </c>
      <c r="D56" s="12" t="s">
        <v>910</v>
      </c>
      <c r="E56">
        <v>15.99</v>
      </c>
      <c r="F56">
        <v>272</v>
      </c>
      <c r="G56" t="s">
        <v>919</v>
      </c>
      <c r="H56">
        <v>5</v>
      </c>
      <c r="I56">
        <v>1</v>
      </c>
      <c r="J56" t="b">
        <v>0</v>
      </c>
      <c r="K56">
        <v>201</v>
      </c>
      <c r="L56">
        <v>122</v>
      </c>
      <c r="M56" t="s">
        <v>926</v>
      </c>
      <c r="N56" t="s">
        <v>933</v>
      </c>
      <c r="O56" t="s">
        <v>938</v>
      </c>
      <c r="P56">
        <v>94</v>
      </c>
      <c r="Q56">
        <v>4.5999999999999996</v>
      </c>
      <c r="R56" t="b">
        <v>1</v>
      </c>
      <c r="S56" t="s">
        <v>940</v>
      </c>
      <c r="T56">
        <v>4674</v>
      </c>
      <c r="U56" t="s">
        <v>944</v>
      </c>
      <c r="V56" t="s">
        <v>949</v>
      </c>
      <c r="W56" t="s">
        <v>954</v>
      </c>
      <c r="X56" t="str">
        <f>LEFT(Userdata[[#This Row],[Last_Login]],2)</f>
        <v>11</v>
      </c>
      <c r="Y56" t="str">
        <f>RIGHT(Userdata[[#This Row],[Last_Login]],4)</f>
        <v>2024</v>
      </c>
      <c r="Z56" t="str">
        <f>MID(Userdata[[#This Row],[Last_Login]],4,2)</f>
        <v>30</v>
      </c>
      <c r="AA56" t="str">
        <f>SUBSTITUTE(Userdata[[#This Row],[Column3]],"/","")</f>
        <v>30</v>
      </c>
      <c r="AB56" s="12" t="str">
        <f>TEXT(DATE(Userdata[[#This Row],[Column2]],Userdata[[#This Row],[Column1]],Userdata[[#This Row],[Column4]]),"DD/MM/YYYY")</f>
        <v>30/11/2024</v>
      </c>
      <c r="AC56" s="12">
        <f t="shared" ca="1" si="0"/>
        <v>45794</v>
      </c>
      <c r="AD56">
        <f ca="1">Userdata[[#This Row],[Column6]]-Userdata[[#This Row],[Last Login]]</f>
        <v>168</v>
      </c>
      <c r="AE56" t="str">
        <f>LEFT(Userdata[[#This Row],[Join_Date]],2)</f>
        <v>12</v>
      </c>
      <c r="AF56" t="str">
        <f>RIGHT(Userdata[[#This Row],[Join_Date]],4)</f>
        <v>2022</v>
      </c>
      <c r="AG56" t="str">
        <f>MID(Userdata[[#This Row],[Join_Date]],3,2)</f>
        <v>/2</v>
      </c>
      <c r="AH56" t="str">
        <f>SUBSTITUTE(Userdata[[#This Row],[Column5]],"/","")</f>
        <v>12</v>
      </c>
      <c r="AI56" t="str">
        <f>SUBSTITUTE(Userdata[[#This Row],[Column53]],"/","")</f>
        <v>2</v>
      </c>
      <c r="AJ56" t="str">
        <f>TEXT(DATE(Userdata[[#This Row],[Column52]],Userdata[[#This Row],[Start Month]],Userdata[[#This Row],[Start Date]]),"DD/MM/YYYY")</f>
        <v>02/12/2022</v>
      </c>
    </row>
    <row r="57" spans="1:36" x14ac:dyDescent="0.3">
      <c r="A57">
        <v>5644</v>
      </c>
      <c r="B57" t="s">
        <v>55</v>
      </c>
      <c r="C57" t="s">
        <v>417</v>
      </c>
      <c r="D57" s="12" t="s">
        <v>913</v>
      </c>
      <c r="E57">
        <v>11.99</v>
      </c>
      <c r="F57">
        <v>19</v>
      </c>
      <c r="G57" t="s">
        <v>921</v>
      </c>
      <c r="H57">
        <v>4</v>
      </c>
      <c r="I57">
        <v>2</v>
      </c>
      <c r="J57" t="b">
        <v>1</v>
      </c>
      <c r="K57">
        <v>741</v>
      </c>
      <c r="L57">
        <v>36</v>
      </c>
      <c r="M57" t="s">
        <v>929</v>
      </c>
      <c r="N57" t="s">
        <v>930</v>
      </c>
      <c r="O57" t="s">
        <v>938</v>
      </c>
      <c r="P57">
        <v>13</v>
      </c>
      <c r="Q57">
        <v>4.4000000000000004</v>
      </c>
      <c r="R57" t="b">
        <v>0</v>
      </c>
      <c r="S57" t="s">
        <v>940</v>
      </c>
      <c r="T57">
        <v>3641</v>
      </c>
      <c r="U57" t="s">
        <v>945</v>
      </c>
      <c r="V57" t="s">
        <v>948</v>
      </c>
      <c r="W57" t="s">
        <v>954</v>
      </c>
      <c r="X57" t="str">
        <f>LEFT(Userdata[[#This Row],[Last_Login]],2)</f>
        <v>12</v>
      </c>
      <c r="Y57" t="str">
        <f>RIGHT(Userdata[[#This Row],[Last_Login]],4)</f>
        <v>2024</v>
      </c>
      <c r="Z57" t="str">
        <f>MID(Userdata[[#This Row],[Last_Login]],4,2)</f>
        <v>3/</v>
      </c>
      <c r="AA57" t="str">
        <f>SUBSTITUTE(Userdata[[#This Row],[Column3]],"/","")</f>
        <v>3</v>
      </c>
      <c r="AB57" s="12" t="str">
        <f>TEXT(DATE(Userdata[[#This Row],[Column2]],Userdata[[#This Row],[Column1]],Userdata[[#This Row],[Column4]]),"DD/MM/YYYY")</f>
        <v>03/12/2024</v>
      </c>
      <c r="AC57" s="12">
        <f t="shared" ca="1" si="0"/>
        <v>45794</v>
      </c>
      <c r="AD57">
        <f ca="1">Userdata[[#This Row],[Column6]]-Userdata[[#This Row],[Last Login]]</f>
        <v>165</v>
      </c>
      <c r="AE57" t="str">
        <f>LEFT(Userdata[[#This Row],[Join_Date]],2)</f>
        <v>4/</v>
      </c>
      <c r="AF57" t="str">
        <f>RIGHT(Userdata[[#This Row],[Join_Date]],4)</f>
        <v>2024</v>
      </c>
      <c r="AG57" t="str">
        <f>MID(Userdata[[#This Row],[Join_Date]],3,2)</f>
        <v>6/</v>
      </c>
      <c r="AH57" t="str">
        <f>SUBSTITUTE(Userdata[[#This Row],[Column5]],"/","")</f>
        <v>4</v>
      </c>
      <c r="AI57" t="str">
        <f>SUBSTITUTE(Userdata[[#This Row],[Column53]],"/","")</f>
        <v>6</v>
      </c>
      <c r="AJ57" t="str">
        <f>TEXT(DATE(Userdata[[#This Row],[Column52]],Userdata[[#This Row],[Start Month]],Userdata[[#This Row],[Start Date]]),"DD/MM/YYYY")</f>
        <v>06/04/2024</v>
      </c>
    </row>
    <row r="58" spans="1:36" x14ac:dyDescent="0.3">
      <c r="A58">
        <v>5420</v>
      </c>
      <c r="B58" t="s">
        <v>74</v>
      </c>
      <c r="C58" t="s">
        <v>418</v>
      </c>
      <c r="D58" s="12" t="s">
        <v>494</v>
      </c>
      <c r="E58">
        <v>11.99</v>
      </c>
      <c r="F58">
        <v>204</v>
      </c>
      <c r="G58" t="s">
        <v>917</v>
      </c>
      <c r="H58">
        <v>4</v>
      </c>
      <c r="I58">
        <v>6</v>
      </c>
      <c r="J58" t="b">
        <v>0</v>
      </c>
      <c r="K58">
        <v>928</v>
      </c>
      <c r="L58">
        <v>30</v>
      </c>
      <c r="M58" t="s">
        <v>926</v>
      </c>
      <c r="N58" t="s">
        <v>932</v>
      </c>
      <c r="O58" t="s">
        <v>936</v>
      </c>
      <c r="P58">
        <v>58</v>
      </c>
      <c r="Q58">
        <v>4.4000000000000004</v>
      </c>
      <c r="R58" t="b">
        <v>0</v>
      </c>
      <c r="S58" t="s">
        <v>940</v>
      </c>
      <c r="T58">
        <v>1765</v>
      </c>
      <c r="U58" t="s">
        <v>941</v>
      </c>
      <c r="V58" t="s">
        <v>949</v>
      </c>
      <c r="W58" t="s">
        <v>951</v>
      </c>
      <c r="X58" t="str">
        <f>LEFT(Userdata[[#This Row],[Last_Login]],2)</f>
        <v>12</v>
      </c>
      <c r="Y58" t="str">
        <f>RIGHT(Userdata[[#This Row],[Last_Login]],4)</f>
        <v>2024</v>
      </c>
      <c r="Z58" t="str">
        <f>MID(Userdata[[#This Row],[Last_Login]],4,2)</f>
        <v>1/</v>
      </c>
      <c r="AA58" t="str">
        <f>SUBSTITUTE(Userdata[[#This Row],[Column3]],"/","")</f>
        <v>1</v>
      </c>
      <c r="AB58" s="12" t="str">
        <f>TEXT(DATE(Userdata[[#This Row],[Column2]],Userdata[[#This Row],[Column1]],Userdata[[#This Row],[Column4]]),"DD/MM/YYYY")</f>
        <v>01/12/2024</v>
      </c>
      <c r="AC58" s="12">
        <f t="shared" ca="1" si="0"/>
        <v>45794</v>
      </c>
      <c r="AD58">
        <f ca="1">Userdata[[#This Row],[Column6]]-Userdata[[#This Row],[Last Login]]</f>
        <v>167</v>
      </c>
      <c r="AE58" t="str">
        <f>LEFT(Userdata[[#This Row],[Join_Date]],2)</f>
        <v>12</v>
      </c>
      <c r="AF58" t="str">
        <f>RIGHT(Userdata[[#This Row],[Join_Date]],4)</f>
        <v>2022</v>
      </c>
      <c r="AG58" t="str">
        <f>MID(Userdata[[#This Row],[Join_Date]],3,2)</f>
        <v>/3</v>
      </c>
      <c r="AH58" t="str">
        <f>SUBSTITUTE(Userdata[[#This Row],[Column5]],"/","")</f>
        <v>12</v>
      </c>
      <c r="AI58" t="str">
        <f>SUBSTITUTE(Userdata[[#This Row],[Column53]],"/","")</f>
        <v>3</v>
      </c>
      <c r="AJ58" t="str">
        <f>TEXT(DATE(Userdata[[#This Row],[Column52]],Userdata[[#This Row],[Start Month]],Userdata[[#This Row],[Start Date]]),"DD/MM/YYYY")</f>
        <v>03/12/2022</v>
      </c>
    </row>
    <row r="59" spans="1:36" x14ac:dyDescent="0.3">
      <c r="A59">
        <v>7560</v>
      </c>
      <c r="B59" t="s">
        <v>75</v>
      </c>
      <c r="C59" t="s">
        <v>419</v>
      </c>
      <c r="D59" s="12" t="s">
        <v>913</v>
      </c>
      <c r="E59">
        <v>7.99</v>
      </c>
      <c r="F59">
        <v>345</v>
      </c>
      <c r="G59" t="s">
        <v>920</v>
      </c>
      <c r="H59">
        <v>3</v>
      </c>
      <c r="I59">
        <v>3</v>
      </c>
      <c r="J59" t="b">
        <v>0</v>
      </c>
      <c r="K59">
        <v>80</v>
      </c>
      <c r="L59">
        <v>100</v>
      </c>
      <c r="M59" t="s">
        <v>923</v>
      </c>
      <c r="N59" t="s">
        <v>932</v>
      </c>
      <c r="O59" t="s">
        <v>934</v>
      </c>
      <c r="P59">
        <v>40</v>
      </c>
      <c r="Q59">
        <v>4.9000000000000004</v>
      </c>
      <c r="R59" t="b">
        <v>1</v>
      </c>
      <c r="S59" t="s">
        <v>940</v>
      </c>
      <c r="T59">
        <v>3462</v>
      </c>
      <c r="U59" t="s">
        <v>941</v>
      </c>
      <c r="V59" t="s">
        <v>950</v>
      </c>
      <c r="W59" t="s">
        <v>953</v>
      </c>
      <c r="X59" t="str">
        <f>LEFT(Userdata[[#This Row],[Last_Login]],2)</f>
        <v>12</v>
      </c>
      <c r="Y59" t="str">
        <f>RIGHT(Userdata[[#This Row],[Last_Login]],4)</f>
        <v>2024</v>
      </c>
      <c r="Z59" t="str">
        <f>MID(Userdata[[#This Row],[Last_Login]],4,2)</f>
        <v>3/</v>
      </c>
      <c r="AA59" t="str">
        <f>SUBSTITUTE(Userdata[[#This Row],[Column3]],"/","")</f>
        <v>3</v>
      </c>
      <c r="AB59" s="12" t="str">
        <f>TEXT(DATE(Userdata[[#This Row],[Column2]],Userdata[[#This Row],[Column1]],Userdata[[#This Row],[Column4]]),"DD/MM/YYYY")</f>
        <v>03/12/2024</v>
      </c>
      <c r="AC59" s="12">
        <f t="shared" ca="1" si="0"/>
        <v>45794</v>
      </c>
      <c r="AD59">
        <f ca="1">Userdata[[#This Row],[Column6]]-Userdata[[#This Row],[Last Login]]</f>
        <v>165</v>
      </c>
      <c r="AE59" t="str">
        <f>LEFT(Userdata[[#This Row],[Join_Date]],2)</f>
        <v>12</v>
      </c>
      <c r="AF59" t="str">
        <f>RIGHT(Userdata[[#This Row],[Join_Date]],4)</f>
        <v>2022</v>
      </c>
      <c r="AG59" t="str">
        <f>MID(Userdata[[#This Row],[Join_Date]],3,2)</f>
        <v>/2</v>
      </c>
      <c r="AH59" t="str">
        <f>SUBSTITUTE(Userdata[[#This Row],[Column5]],"/","")</f>
        <v>12</v>
      </c>
      <c r="AI59" t="str">
        <f>SUBSTITUTE(Userdata[[#This Row],[Column53]],"/","")</f>
        <v>2</v>
      </c>
      <c r="AJ59" t="str">
        <f>TEXT(DATE(Userdata[[#This Row],[Column52]],Userdata[[#This Row],[Start Month]],Userdata[[#This Row],[Start Date]]),"DD/MM/YYYY")</f>
        <v>02/12/2022</v>
      </c>
    </row>
    <row r="60" spans="1:36" x14ac:dyDescent="0.3">
      <c r="A60">
        <v>9644</v>
      </c>
      <c r="B60" t="s">
        <v>45</v>
      </c>
      <c r="C60" t="s">
        <v>420</v>
      </c>
      <c r="D60" s="12" t="s">
        <v>736</v>
      </c>
      <c r="E60">
        <v>7.99</v>
      </c>
      <c r="F60">
        <v>294</v>
      </c>
      <c r="G60" t="s">
        <v>921</v>
      </c>
      <c r="H60">
        <v>4</v>
      </c>
      <c r="I60">
        <v>1</v>
      </c>
      <c r="J60" t="b">
        <v>1</v>
      </c>
      <c r="K60">
        <v>453</v>
      </c>
      <c r="L60">
        <v>149</v>
      </c>
      <c r="M60" t="s">
        <v>929</v>
      </c>
      <c r="N60" t="s">
        <v>930</v>
      </c>
      <c r="O60" t="s">
        <v>934</v>
      </c>
      <c r="P60">
        <v>82</v>
      </c>
      <c r="Q60">
        <v>3.9</v>
      </c>
      <c r="R60" t="b">
        <v>1</v>
      </c>
      <c r="S60" t="s">
        <v>940</v>
      </c>
      <c r="T60">
        <v>790</v>
      </c>
      <c r="U60" t="s">
        <v>942</v>
      </c>
      <c r="V60" t="s">
        <v>948</v>
      </c>
      <c r="W60" t="s">
        <v>953</v>
      </c>
      <c r="X60" t="str">
        <f>LEFT(Userdata[[#This Row],[Last_Login]],2)</f>
        <v>11</v>
      </c>
      <c r="Y60" t="str">
        <f>RIGHT(Userdata[[#This Row],[Last_Login]],4)</f>
        <v>2024</v>
      </c>
      <c r="Z60" t="str">
        <f>MID(Userdata[[#This Row],[Last_Login]],4,2)</f>
        <v>25</v>
      </c>
      <c r="AA60" t="str">
        <f>SUBSTITUTE(Userdata[[#This Row],[Column3]],"/","")</f>
        <v>25</v>
      </c>
      <c r="AB60" s="12" t="str">
        <f>TEXT(DATE(Userdata[[#This Row],[Column2]],Userdata[[#This Row],[Column1]],Userdata[[#This Row],[Column4]]),"DD/MM/YYYY")</f>
        <v>25/11/2024</v>
      </c>
      <c r="AC60" s="12">
        <f t="shared" ca="1" si="0"/>
        <v>45794</v>
      </c>
      <c r="AD60">
        <f ca="1">Userdata[[#This Row],[Column6]]-Userdata[[#This Row],[Last Login]]</f>
        <v>173</v>
      </c>
      <c r="AE60" t="str">
        <f>LEFT(Userdata[[#This Row],[Join_Date]],2)</f>
        <v>9/</v>
      </c>
      <c r="AF60" t="str">
        <f>RIGHT(Userdata[[#This Row],[Join_Date]],4)</f>
        <v>2024</v>
      </c>
      <c r="AG60" t="str">
        <f>MID(Userdata[[#This Row],[Join_Date]],3,2)</f>
        <v>8/</v>
      </c>
      <c r="AH60" t="str">
        <f>SUBSTITUTE(Userdata[[#This Row],[Column5]],"/","")</f>
        <v>9</v>
      </c>
      <c r="AI60" t="str">
        <f>SUBSTITUTE(Userdata[[#This Row],[Column53]],"/","")</f>
        <v>8</v>
      </c>
      <c r="AJ60" t="str">
        <f>TEXT(DATE(Userdata[[#This Row],[Column52]],Userdata[[#This Row],[Start Month]],Userdata[[#This Row],[Start Date]]),"DD/MM/YYYY")</f>
        <v>08/09/2024</v>
      </c>
    </row>
    <row r="61" spans="1:36" x14ac:dyDescent="0.3">
      <c r="A61">
        <v>7239</v>
      </c>
      <c r="B61" t="s">
        <v>76</v>
      </c>
      <c r="C61" t="s">
        <v>421</v>
      </c>
      <c r="D61" s="12" t="s">
        <v>914</v>
      </c>
      <c r="E61">
        <v>15.99</v>
      </c>
      <c r="F61">
        <v>318</v>
      </c>
      <c r="G61" t="s">
        <v>916</v>
      </c>
      <c r="H61">
        <v>3</v>
      </c>
      <c r="I61">
        <v>2</v>
      </c>
      <c r="J61" t="b">
        <v>1</v>
      </c>
      <c r="K61">
        <v>943</v>
      </c>
      <c r="L61">
        <v>116</v>
      </c>
      <c r="M61" t="s">
        <v>924</v>
      </c>
      <c r="N61" t="s">
        <v>930</v>
      </c>
      <c r="O61" t="s">
        <v>934</v>
      </c>
      <c r="P61">
        <v>22</v>
      </c>
      <c r="Q61">
        <v>4.0999999999999996</v>
      </c>
      <c r="R61" t="b">
        <v>0</v>
      </c>
      <c r="S61" t="s">
        <v>940</v>
      </c>
      <c r="T61">
        <v>4732</v>
      </c>
      <c r="U61" t="s">
        <v>944</v>
      </c>
      <c r="V61" t="s">
        <v>947</v>
      </c>
      <c r="W61" t="s">
        <v>954</v>
      </c>
      <c r="X61" t="str">
        <f>LEFT(Userdata[[#This Row],[Last_Login]],2)</f>
        <v>11</v>
      </c>
      <c r="Y61" t="str">
        <f>RIGHT(Userdata[[#This Row],[Last_Login]],4)</f>
        <v>2024</v>
      </c>
      <c r="Z61" t="str">
        <f>MID(Userdata[[#This Row],[Last_Login]],4,2)</f>
        <v>29</v>
      </c>
      <c r="AA61" t="str">
        <f>SUBSTITUTE(Userdata[[#This Row],[Column3]],"/","")</f>
        <v>29</v>
      </c>
      <c r="AB61" s="12" t="str">
        <f>TEXT(DATE(Userdata[[#This Row],[Column2]],Userdata[[#This Row],[Column1]],Userdata[[#This Row],[Column4]]),"DD/MM/YYYY")</f>
        <v>29/11/2024</v>
      </c>
      <c r="AC61" s="12">
        <f t="shared" ca="1" si="0"/>
        <v>45794</v>
      </c>
      <c r="AD61">
        <f ca="1">Userdata[[#This Row],[Column6]]-Userdata[[#This Row],[Last Login]]</f>
        <v>169</v>
      </c>
      <c r="AE61" t="str">
        <f>LEFT(Userdata[[#This Row],[Join_Date]],2)</f>
        <v>12</v>
      </c>
      <c r="AF61" t="str">
        <f>RIGHT(Userdata[[#This Row],[Join_Date]],4)</f>
        <v>2023</v>
      </c>
      <c r="AG61" t="str">
        <f>MID(Userdata[[#This Row],[Join_Date]],3,2)</f>
        <v>/1</v>
      </c>
      <c r="AH61" t="str">
        <f>SUBSTITUTE(Userdata[[#This Row],[Column5]],"/","")</f>
        <v>12</v>
      </c>
      <c r="AI61" t="str">
        <f>SUBSTITUTE(Userdata[[#This Row],[Column53]],"/","")</f>
        <v>1</v>
      </c>
      <c r="AJ61" t="str">
        <f>TEXT(DATE(Userdata[[#This Row],[Column52]],Userdata[[#This Row],[Start Month]],Userdata[[#This Row],[Start Date]]),"DD/MM/YYYY")</f>
        <v>01/12/2023</v>
      </c>
    </row>
    <row r="62" spans="1:36" x14ac:dyDescent="0.3">
      <c r="A62">
        <v>6415</v>
      </c>
      <c r="B62" t="s">
        <v>77</v>
      </c>
      <c r="C62" t="s">
        <v>422</v>
      </c>
      <c r="D62" s="12" t="s">
        <v>908</v>
      </c>
      <c r="E62">
        <v>11.99</v>
      </c>
      <c r="F62">
        <v>396</v>
      </c>
      <c r="G62" t="s">
        <v>916</v>
      </c>
      <c r="H62">
        <v>1</v>
      </c>
      <c r="I62">
        <v>2</v>
      </c>
      <c r="J62" t="b">
        <v>0</v>
      </c>
      <c r="K62">
        <v>348</v>
      </c>
      <c r="L62">
        <v>172</v>
      </c>
      <c r="M62" t="s">
        <v>925</v>
      </c>
      <c r="N62" t="s">
        <v>933</v>
      </c>
      <c r="O62" t="s">
        <v>934</v>
      </c>
      <c r="P62">
        <v>61</v>
      </c>
      <c r="Q62">
        <v>3.9</v>
      </c>
      <c r="R62" t="b">
        <v>0</v>
      </c>
      <c r="S62" t="s">
        <v>940</v>
      </c>
      <c r="T62">
        <v>4599</v>
      </c>
      <c r="U62" t="s">
        <v>941</v>
      </c>
      <c r="V62" t="s">
        <v>946</v>
      </c>
      <c r="W62" t="s">
        <v>954</v>
      </c>
      <c r="X62" t="str">
        <f>LEFT(Userdata[[#This Row],[Last_Login]],2)</f>
        <v>11</v>
      </c>
      <c r="Y62" t="str">
        <f>RIGHT(Userdata[[#This Row],[Last_Login]],4)</f>
        <v>2024</v>
      </c>
      <c r="Z62" t="str">
        <f>MID(Userdata[[#This Row],[Last_Login]],4,2)</f>
        <v>19</v>
      </c>
      <c r="AA62" t="str">
        <f>SUBSTITUTE(Userdata[[#This Row],[Column3]],"/","")</f>
        <v>19</v>
      </c>
      <c r="AB62" s="12" t="str">
        <f>TEXT(DATE(Userdata[[#This Row],[Column2]],Userdata[[#This Row],[Column1]],Userdata[[#This Row],[Column4]]),"DD/MM/YYYY")</f>
        <v>19/11/2024</v>
      </c>
      <c r="AC62" s="12">
        <f t="shared" ca="1" si="0"/>
        <v>45794</v>
      </c>
      <c r="AD62">
        <f ca="1">Userdata[[#This Row],[Column6]]-Userdata[[#This Row],[Last Login]]</f>
        <v>179</v>
      </c>
      <c r="AE62" t="str">
        <f>LEFT(Userdata[[#This Row],[Join_Date]],2)</f>
        <v>10</v>
      </c>
      <c r="AF62" t="str">
        <f>RIGHT(Userdata[[#This Row],[Join_Date]],4)</f>
        <v>2023</v>
      </c>
      <c r="AG62" t="str">
        <f>MID(Userdata[[#This Row],[Join_Date]],3,2)</f>
        <v>/1</v>
      </c>
      <c r="AH62" t="str">
        <f>SUBSTITUTE(Userdata[[#This Row],[Column5]],"/","")</f>
        <v>10</v>
      </c>
      <c r="AI62" t="str">
        <f>SUBSTITUTE(Userdata[[#This Row],[Column53]],"/","")</f>
        <v>1</v>
      </c>
      <c r="AJ62" t="str">
        <f>TEXT(DATE(Userdata[[#This Row],[Column52]],Userdata[[#This Row],[Start Month]],Userdata[[#This Row],[Start Date]]),"DD/MM/YYYY")</f>
        <v>01/10/2023</v>
      </c>
    </row>
    <row r="63" spans="1:36" x14ac:dyDescent="0.3">
      <c r="A63">
        <v>9020</v>
      </c>
      <c r="B63" t="s">
        <v>78</v>
      </c>
      <c r="C63" t="s">
        <v>423</v>
      </c>
      <c r="D63" s="12" t="s">
        <v>913</v>
      </c>
      <c r="E63">
        <v>11.99</v>
      </c>
      <c r="F63">
        <v>455</v>
      </c>
      <c r="G63" t="s">
        <v>920</v>
      </c>
      <c r="H63">
        <v>5</v>
      </c>
      <c r="I63">
        <v>3</v>
      </c>
      <c r="J63" t="b">
        <v>1</v>
      </c>
      <c r="K63">
        <v>112</v>
      </c>
      <c r="L63">
        <v>158</v>
      </c>
      <c r="M63" t="s">
        <v>926</v>
      </c>
      <c r="N63" t="s">
        <v>932</v>
      </c>
      <c r="O63" t="s">
        <v>935</v>
      </c>
      <c r="P63">
        <v>15</v>
      </c>
      <c r="Q63">
        <v>3.9</v>
      </c>
      <c r="R63" t="b">
        <v>1</v>
      </c>
      <c r="S63" t="s">
        <v>940</v>
      </c>
      <c r="T63">
        <v>965</v>
      </c>
      <c r="U63" t="s">
        <v>943</v>
      </c>
      <c r="V63" t="s">
        <v>947</v>
      </c>
      <c r="W63" t="s">
        <v>953</v>
      </c>
      <c r="X63" t="str">
        <f>LEFT(Userdata[[#This Row],[Last_Login]],2)</f>
        <v>12</v>
      </c>
      <c r="Y63" t="str">
        <f>RIGHT(Userdata[[#This Row],[Last_Login]],4)</f>
        <v>2024</v>
      </c>
      <c r="Z63" t="str">
        <f>MID(Userdata[[#This Row],[Last_Login]],4,2)</f>
        <v>3/</v>
      </c>
      <c r="AA63" t="str">
        <f>SUBSTITUTE(Userdata[[#This Row],[Column3]],"/","")</f>
        <v>3</v>
      </c>
      <c r="AB63" s="12" t="str">
        <f>TEXT(DATE(Userdata[[#This Row],[Column2]],Userdata[[#This Row],[Column1]],Userdata[[#This Row],[Column4]]),"DD/MM/YYYY")</f>
        <v>03/12/2024</v>
      </c>
      <c r="AC63" s="12">
        <f t="shared" ca="1" si="0"/>
        <v>45794</v>
      </c>
      <c r="AD63">
        <f ca="1">Userdata[[#This Row],[Column6]]-Userdata[[#This Row],[Last Login]]</f>
        <v>165</v>
      </c>
      <c r="AE63" t="str">
        <f>LEFT(Userdata[[#This Row],[Join_Date]],2)</f>
        <v>2/</v>
      </c>
      <c r="AF63" t="str">
        <f>RIGHT(Userdata[[#This Row],[Join_Date]],4)</f>
        <v>2023</v>
      </c>
      <c r="AG63" t="str">
        <f>MID(Userdata[[#This Row],[Join_Date]],3,2)</f>
        <v>3/</v>
      </c>
      <c r="AH63" t="str">
        <f>SUBSTITUTE(Userdata[[#This Row],[Column5]],"/","")</f>
        <v>2</v>
      </c>
      <c r="AI63" t="str">
        <f>SUBSTITUTE(Userdata[[#This Row],[Column53]],"/","")</f>
        <v>3</v>
      </c>
      <c r="AJ63" t="str">
        <f>TEXT(DATE(Userdata[[#This Row],[Column52]],Userdata[[#This Row],[Start Month]],Userdata[[#This Row],[Start Date]]),"DD/MM/YYYY")</f>
        <v>03/02/2023</v>
      </c>
    </row>
    <row r="64" spans="1:36" x14ac:dyDescent="0.3">
      <c r="A64">
        <v>2324</v>
      </c>
      <c r="B64" t="s">
        <v>79</v>
      </c>
      <c r="C64" t="s">
        <v>424</v>
      </c>
      <c r="D64" s="12" t="s">
        <v>740</v>
      </c>
      <c r="E64">
        <v>7.99</v>
      </c>
      <c r="F64">
        <v>175</v>
      </c>
      <c r="G64" t="s">
        <v>921</v>
      </c>
      <c r="H64">
        <v>5</v>
      </c>
      <c r="I64">
        <v>6</v>
      </c>
      <c r="J64" t="b">
        <v>1</v>
      </c>
      <c r="K64">
        <v>606</v>
      </c>
      <c r="L64">
        <v>195</v>
      </c>
      <c r="M64" t="s">
        <v>923</v>
      </c>
      <c r="N64" t="s">
        <v>932</v>
      </c>
      <c r="O64" t="s">
        <v>938</v>
      </c>
      <c r="P64">
        <v>95</v>
      </c>
      <c r="Q64">
        <v>4</v>
      </c>
      <c r="R64" t="b">
        <v>0</v>
      </c>
      <c r="S64" t="s">
        <v>940</v>
      </c>
      <c r="T64">
        <v>1155</v>
      </c>
      <c r="U64" t="s">
        <v>945</v>
      </c>
      <c r="V64" t="s">
        <v>946</v>
      </c>
      <c r="W64" t="s">
        <v>951</v>
      </c>
      <c r="X64" t="str">
        <f>LEFT(Userdata[[#This Row],[Last_Login]],2)</f>
        <v>12</v>
      </c>
      <c r="Y64" t="str">
        <f>RIGHT(Userdata[[#This Row],[Last_Login]],4)</f>
        <v>2024</v>
      </c>
      <c r="Z64" t="str">
        <f>MID(Userdata[[#This Row],[Last_Login]],4,2)</f>
        <v>11</v>
      </c>
      <c r="AA64" t="str">
        <f>SUBSTITUTE(Userdata[[#This Row],[Column3]],"/","")</f>
        <v>11</v>
      </c>
      <c r="AB64" s="12" t="str">
        <f>TEXT(DATE(Userdata[[#This Row],[Column2]],Userdata[[#This Row],[Column1]],Userdata[[#This Row],[Column4]]),"DD/MM/YYYY")</f>
        <v>11/12/2024</v>
      </c>
      <c r="AC64" s="12">
        <f t="shared" ca="1" si="0"/>
        <v>45794</v>
      </c>
      <c r="AD64">
        <f ca="1">Userdata[[#This Row],[Column6]]-Userdata[[#This Row],[Last Login]]</f>
        <v>157</v>
      </c>
      <c r="AE64" t="str">
        <f>LEFT(Userdata[[#This Row],[Join_Date]],2)</f>
        <v>11</v>
      </c>
      <c r="AF64" t="str">
        <f>RIGHT(Userdata[[#This Row],[Join_Date]],4)</f>
        <v>2024</v>
      </c>
      <c r="AG64" t="str">
        <f>MID(Userdata[[#This Row],[Join_Date]],3,2)</f>
        <v>/2</v>
      </c>
      <c r="AH64" t="str">
        <f>SUBSTITUTE(Userdata[[#This Row],[Column5]],"/","")</f>
        <v>11</v>
      </c>
      <c r="AI64" t="str">
        <f>SUBSTITUTE(Userdata[[#This Row],[Column53]],"/","")</f>
        <v>2</v>
      </c>
      <c r="AJ64" t="str">
        <f>TEXT(DATE(Userdata[[#This Row],[Column52]],Userdata[[#This Row],[Start Month]],Userdata[[#This Row],[Start Date]]),"DD/MM/YYYY")</f>
        <v>02/11/2024</v>
      </c>
    </row>
    <row r="65" spans="1:36" x14ac:dyDescent="0.3">
      <c r="A65">
        <v>1354</v>
      </c>
      <c r="B65" t="s">
        <v>80</v>
      </c>
      <c r="C65" t="s">
        <v>425</v>
      </c>
      <c r="D65" s="12" t="s">
        <v>912</v>
      </c>
      <c r="E65">
        <v>7.99</v>
      </c>
      <c r="F65">
        <v>36</v>
      </c>
      <c r="G65" t="s">
        <v>918</v>
      </c>
      <c r="H65">
        <v>1</v>
      </c>
      <c r="I65">
        <v>6</v>
      </c>
      <c r="J65" t="b">
        <v>0</v>
      </c>
      <c r="K65">
        <v>214</v>
      </c>
      <c r="L65">
        <v>114</v>
      </c>
      <c r="M65" t="s">
        <v>926</v>
      </c>
      <c r="N65" t="s">
        <v>930</v>
      </c>
      <c r="O65" t="s">
        <v>937</v>
      </c>
      <c r="P65">
        <v>39</v>
      </c>
      <c r="Q65">
        <v>4.9000000000000004</v>
      </c>
      <c r="R65" t="b">
        <v>0</v>
      </c>
      <c r="S65" t="s">
        <v>940</v>
      </c>
      <c r="T65">
        <v>1110</v>
      </c>
      <c r="U65" t="s">
        <v>945</v>
      </c>
      <c r="V65" t="s">
        <v>948</v>
      </c>
      <c r="W65" t="s">
        <v>954</v>
      </c>
      <c r="X65" t="str">
        <f>LEFT(Userdata[[#This Row],[Last_Login]],2)</f>
        <v>12</v>
      </c>
      <c r="Y65" t="str">
        <f>RIGHT(Userdata[[#This Row],[Last_Login]],4)</f>
        <v>2024</v>
      </c>
      <c r="Z65" t="str">
        <f>MID(Userdata[[#This Row],[Last_Login]],4,2)</f>
        <v>7/</v>
      </c>
      <c r="AA65" t="str">
        <f>SUBSTITUTE(Userdata[[#This Row],[Column3]],"/","")</f>
        <v>7</v>
      </c>
      <c r="AB65" s="12" t="str">
        <f>TEXT(DATE(Userdata[[#This Row],[Column2]],Userdata[[#This Row],[Column1]],Userdata[[#This Row],[Column4]]),"DD/MM/YYYY")</f>
        <v>07/12/2024</v>
      </c>
      <c r="AC65" s="12">
        <f t="shared" ca="1" si="0"/>
        <v>45794</v>
      </c>
      <c r="AD65">
        <f ca="1">Userdata[[#This Row],[Column6]]-Userdata[[#This Row],[Last Login]]</f>
        <v>161</v>
      </c>
      <c r="AE65" t="str">
        <f>LEFT(Userdata[[#This Row],[Join_Date]],2)</f>
        <v>6/</v>
      </c>
      <c r="AF65" t="str">
        <f>RIGHT(Userdata[[#This Row],[Join_Date]],4)</f>
        <v>2023</v>
      </c>
      <c r="AG65" t="str">
        <f>MID(Userdata[[#This Row],[Join_Date]],3,2)</f>
        <v>24</v>
      </c>
      <c r="AH65" t="str">
        <f>SUBSTITUTE(Userdata[[#This Row],[Column5]],"/","")</f>
        <v>6</v>
      </c>
      <c r="AI65" t="str">
        <f>SUBSTITUTE(Userdata[[#This Row],[Column53]],"/","")</f>
        <v>24</v>
      </c>
      <c r="AJ65" t="str">
        <f>TEXT(DATE(Userdata[[#This Row],[Column52]],Userdata[[#This Row],[Start Month]],Userdata[[#This Row],[Start Date]]),"DD/MM/YYYY")</f>
        <v>24/06/2023</v>
      </c>
    </row>
    <row r="66" spans="1:36" x14ac:dyDescent="0.3">
      <c r="A66">
        <v>4019</v>
      </c>
      <c r="B66" t="s">
        <v>81</v>
      </c>
      <c r="C66" t="s">
        <v>426</v>
      </c>
      <c r="D66" s="12" t="s">
        <v>395</v>
      </c>
      <c r="E66">
        <v>15.99</v>
      </c>
      <c r="F66">
        <v>349</v>
      </c>
      <c r="G66" t="s">
        <v>919</v>
      </c>
      <c r="H66">
        <v>1</v>
      </c>
      <c r="I66">
        <v>6</v>
      </c>
      <c r="J66" t="b">
        <v>1</v>
      </c>
      <c r="K66">
        <v>334</v>
      </c>
      <c r="L66">
        <v>76</v>
      </c>
      <c r="M66" t="s">
        <v>924</v>
      </c>
      <c r="N66" t="s">
        <v>932</v>
      </c>
      <c r="O66" t="s">
        <v>936</v>
      </c>
      <c r="P66">
        <v>32</v>
      </c>
      <c r="Q66">
        <v>3.3</v>
      </c>
      <c r="R66" t="b">
        <v>0</v>
      </c>
      <c r="S66" t="s">
        <v>940</v>
      </c>
      <c r="T66">
        <v>1911</v>
      </c>
      <c r="U66" t="s">
        <v>943</v>
      </c>
      <c r="V66" t="s">
        <v>950</v>
      </c>
      <c r="W66" t="s">
        <v>954</v>
      </c>
      <c r="X66" t="str">
        <f>LEFT(Userdata[[#This Row],[Last_Login]],2)</f>
        <v>12</v>
      </c>
      <c r="Y66" t="str">
        <f>RIGHT(Userdata[[#This Row],[Last_Login]],4)</f>
        <v>2024</v>
      </c>
      <c r="Z66" t="str">
        <f>MID(Userdata[[#This Row],[Last_Login]],4,2)</f>
        <v>6/</v>
      </c>
      <c r="AA66" t="str">
        <f>SUBSTITUTE(Userdata[[#This Row],[Column3]],"/","")</f>
        <v>6</v>
      </c>
      <c r="AB66" s="12" t="str">
        <f>TEXT(DATE(Userdata[[#This Row],[Column2]],Userdata[[#This Row],[Column1]],Userdata[[#This Row],[Column4]]),"DD/MM/YYYY")</f>
        <v>06/12/2024</v>
      </c>
      <c r="AC66" s="12">
        <f t="shared" ref="AC66:AC129" ca="1" si="1">TODAY()</f>
        <v>45794</v>
      </c>
      <c r="AD66">
        <f ca="1">Userdata[[#This Row],[Column6]]-Userdata[[#This Row],[Last Login]]</f>
        <v>162</v>
      </c>
      <c r="AE66" t="str">
        <f>LEFT(Userdata[[#This Row],[Join_Date]],2)</f>
        <v>12</v>
      </c>
      <c r="AF66" t="str">
        <f>RIGHT(Userdata[[#This Row],[Join_Date]],4)</f>
        <v>2023</v>
      </c>
      <c r="AG66" t="str">
        <f>MID(Userdata[[#This Row],[Join_Date]],3,2)</f>
        <v>/2</v>
      </c>
      <c r="AH66" t="str">
        <f>SUBSTITUTE(Userdata[[#This Row],[Column5]],"/","")</f>
        <v>12</v>
      </c>
      <c r="AI66" t="str">
        <f>SUBSTITUTE(Userdata[[#This Row],[Column53]],"/","")</f>
        <v>2</v>
      </c>
      <c r="AJ66" t="str">
        <f>TEXT(DATE(Userdata[[#This Row],[Column52]],Userdata[[#This Row],[Start Month]],Userdata[[#This Row],[Start Date]]),"DD/MM/YYYY")</f>
        <v>02/12/2023</v>
      </c>
    </row>
    <row r="67" spans="1:36" x14ac:dyDescent="0.3">
      <c r="A67">
        <v>6178</v>
      </c>
      <c r="B67" t="s">
        <v>82</v>
      </c>
      <c r="C67" t="s">
        <v>427</v>
      </c>
      <c r="D67" s="12" t="s">
        <v>803</v>
      </c>
      <c r="E67">
        <v>11.99</v>
      </c>
      <c r="F67">
        <v>262</v>
      </c>
      <c r="G67" t="s">
        <v>919</v>
      </c>
      <c r="H67">
        <v>5</v>
      </c>
      <c r="I67">
        <v>5</v>
      </c>
      <c r="J67" t="b">
        <v>1</v>
      </c>
      <c r="K67">
        <v>849</v>
      </c>
      <c r="L67">
        <v>68</v>
      </c>
      <c r="M67" t="s">
        <v>926</v>
      </c>
      <c r="N67" t="s">
        <v>932</v>
      </c>
      <c r="O67" t="s">
        <v>939</v>
      </c>
      <c r="P67">
        <v>24</v>
      </c>
      <c r="Q67">
        <v>3</v>
      </c>
      <c r="R67" t="b">
        <v>0</v>
      </c>
      <c r="S67" t="s">
        <v>940</v>
      </c>
      <c r="T67">
        <v>1721</v>
      </c>
      <c r="U67" t="s">
        <v>941</v>
      </c>
      <c r="V67" t="s">
        <v>948</v>
      </c>
      <c r="W67" t="s">
        <v>953</v>
      </c>
      <c r="X67" t="str">
        <f>LEFT(Userdata[[#This Row],[Last_Login]],2)</f>
        <v>12</v>
      </c>
      <c r="Y67" t="str">
        <f>RIGHT(Userdata[[#This Row],[Last_Login]],4)</f>
        <v>2024</v>
      </c>
      <c r="Z67" t="str">
        <f>MID(Userdata[[#This Row],[Last_Login]],4,2)</f>
        <v>9/</v>
      </c>
      <c r="AA67" t="str">
        <f>SUBSTITUTE(Userdata[[#This Row],[Column3]],"/","")</f>
        <v>9</v>
      </c>
      <c r="AB67" s="12" t="str">
        <f>TEXT(DATE(Userdata[[#This Row],[Column2]],Userdata[[#This Row],[Column1]],Userdata[[#This Row],[Column4]]),"DD/MM/YYYY")</f>
        <v>09/12/2024</v>
      </c>
      <c r="AC67" s="12">
        <f t="shared" ca="1" si="1"/>
        <v>45794</v>
      </c>
      <c r="AD67">
        <f ca="1">Userdata[[#This Row],[Column6]]-Userdata[[#This Row],[Last Login]]</f>
        <v>159</v>
      </c>
      <c r="AE67" t="str">
        <f>LEFT(Userdata[[#This Row],[Join_Date]],2)</f>
        <v>3/</v>
      </c>
      <c r="AF67" t="str">
        <f>RIGHT(Userdata[[#This Row],[Join_Date]],4)</f>
        <v>2023</v>
      </c>
      <c r="AG67" t="str">
        <f>MID(Userdata[[#This Row],[Join_Date]],3,2)</f>
        <v>1/</v>
      </c>
      <c r="AH67" t="str">
        <f>SUBSTITUTE(Userdata[[#This Row],[Column5]],"/","")</f>
        <v>3</v>
      </c>
      <c r="AI67" t="str">
        <f>SUBSTITUTE(Userdata[[#This Row],[Column53]],"/","")</f>
        <v>1</v>
      </c>
      <c r="AJ67" t="str">
        <f>TEXT(DATE(Userdata[[#This Row],[Column52]],Userdata[[#This Row],[Start Month]],Userdata[[#This Row],[Start Date]]),"DD/MM/YYYY")</f>
        <v>01/03/2023</v>
      </c>
    </row>
    <row r="68" spans="1:36" x14ac:dyDescent="0.3">
      <c r="A68">
        <v>8673</v>
      </c>
      <c r="B68" t="s">
        <v>60</v>
      </c>
      <c r="C68" t="s">
        <v>426</v>
      </c>
      <c r="D68" s="12" t="s">
        <v>740</v>
      </c>
      <c r="E68">
        <v>7.99</v>
      </c>
      <c r="F68">
        <v>378</v>
      </c>
      <c r="G68" t="s">
        <v>916</v>
      </c>
      <c r="H68">
        <v>2</v>
      </c>
      <c r="I68">
        <v>3</v>
      </c>
      <c r="J68" t="b">
        <v>0</v>
      </c>
      <c r="K68">
        <v>155</v>
      </c>
      <c r="L68">
        <v>69</v>
      </c>
      <c r="M68" t="s">
        <v>925</v>
      </c>
      <c r="N68" t="s">
        <v>931</v>
      </c>
      <c r="O68" t="s">
        <v>937</v>
      </c>
      <c r="P68">
        <v>11</v>
      </c>
      <c r="Q68">
        <v>3.3</v>
      </c>
      <c r="R68" t="b">
        <v>0</v>
      </c>
      <c r="S68" t="s">
        <v>940</v>
      </c>
      <c r="T68">
        <v>353</v>
      </c>
      <c r="U68" t="s">
        <v>943</v>
      </c>
      <c r="V68" t="s">
        <v>950</v>
      </c>
      <c r="W68" t="s">
        <v>953</v>
      </c>
      <c r="X68" t="str">
        <f>LEFT(Userdata[[#This Row],[Last_Login]],2)</f>
        <v>12</v>
      </c>
      <c r="Y68" t="str">
        <f>RIGHT(Userdata[[#This Row],[Last_Login]],4)</f>
        <v>2024</v>
      </c>
      <c r="Z68" t="str">
        <f>MID(Userdata[[#This Row],[Last_Login]],4,2)</f>
        <v>11</v>
      </c>
      <c r="AA68" t="str">
        <f>SUBSTITUTE(Userdata[[#This Row],[Column3]],"/","")</f>
        <v>11</v>
      </c>
      <c r="AB68" s="12" t="str">
        <f>TEXT(DATE(Userdata[[#This Row],[Column2]],Userdata[[#This Row],[Column1]],Userdata[[#This Row],[Column4]]),"DD/MM/YYYY")</f>
        <v>11/12/2024</v>
      </c>
      <c r="AC68" s="12">
        <f t="shared" ca="1" si="1"/>
        <v>45794</v>
      </c>
      <c r="AD68">
        <f ca="1">Userdata[[#This Row],[Column6]]-Userdata[[#This Row],[Last Login]]</f>
        <v>157</v>
      </c>
      <c r="AE68" t="str">
        <f>LEFT(Userdata[[#This Row],[Join_Date]],2)</f>
        <v>12</v>
      </c>
      <c r="AF68" t="str">
        <f>RIGHT(Userdata[[#This Row],[Join_Date]],4)</f>
        <v>2023</v>
      </c>
      <c r="AG68" t="str">
        <f>MID(Userdata[[#This Row],[Join_Date]],3,2)</f>
        <v>/2</v>
      </c>
      <c r="AH68" t="str">
        <f>SUBSTITUTE(Userdata[[#This Row],[Column5]],"/","")</f>
        <v>12</v>
      </c>
      <c r="AI68" t="str">
        <f>SUBSTITUTE(Userdata[[#This Row],[Column53]],"/","")</f>
        <v>2</v>
      </c>
      <c r="AJ68" t="str">
        <f>TEXT(DATE(Userdata[[#This Row],[Column52]],Userdata[[#This Row],[Start Month]],Userdata[[#This Row],[Start Date]]),"DD/MM/YYYY")</f>
        <v>02/12/2023</v>
      </c>
    </row>
    <row r="69" spans="1:36" x14ac:dyDescent="0.3">
      <c r="A69">
        <v>8250</v>
      </c>
      <c r="B69" t="s">
        <v>83</v>
      </c>
      <c r="C69" t="s">
        <v>428</v>
      </c>
      <c r="D69" s="12" t="s">
        <v>914</v>
      </c>
      <c r="E69">
        <v>15.99</v>
      </c>
      <c r="F69">
        <v>469</v>
      </c>
      <c r="G69" t="s">
        <v>919</v>
      </c>
      <c r="H69">
        <v>3</v>
      </c>
      <c r="I69">
        <v>5</v>
      </c>
      <c r="J69" t="b">
        <v>1</v>
      </c>
      <c r="K69">
        <v>406</v>
      </c>
      <c r="L69">
        <v>71</v>
      </c>
      <c r="M69" t="s">
        <v>927</v>
      </c>
      <c r="N69" t="s">
        <v>933</v>
      </c>
      <c r="O69" t="s">
        <v>939</v>
      </c>
      <c r="P69">
        <v>88</v>
      </c>
      <c r="Q69">
        <v>4.8</v>
      </c>
      <c r="R69" t="b">
        <v>1</v>
      </c>
      <c r="S69" t="s">
        <v>940</v>
      </c>
      <c r="T69">
        <v>423</v>
      </c>
      <c r="U69" t="s">
        <v>945</v>
      </c>
      <c r="V69" t="s">
        <v>946</v>
      </c>
      <c r="W69" t="s">
        <v>954</v>
      </c>
      <c r="X69" t="str">
        <f>LEFT(Userdata[[#This Row],[Last_Login]],2)</f>
        <v>11</v>
      </c>
      <c r="Y69" t="str">
        <f>RIGHT(Userdata[[#This Row],[Last_Login]],4)</f>
        <v>2024</v>
      </c>
      <c r="Z69" t="str">
        <f>MID(Userdata[[#This Row],[Last_Login]],4,2)</f>
        <v>29</v>
      </c>
      <c r="AA69" t="str">
        <f>SUBSTITUTE(Userdata[[#This Row],[Column3]],"/","")</f>
        <v>29</v>
      </c>
      <c r="AB69" s="12" t="str">
        <f>TEXT(DATE(Userdata[[#This Row],[Column2]],Userdata[[#This Row],[Column1]],Userdata[[#This Row],[Column4]]),"DD/MM/YYYY")</f>
        <v>29/11/2024</v>
      </c>
      <c r="AC69" s="12">
        <f t="shared" ca="1" si="1"/>
        <v>45794</v>
      </c>
      <c r="AD69">
        <f ca="1">Userdata[[#This Row],[Column6]]-Userdata[[#This Row],[Last Login]]</f>
        <v>169</v>
      </c>
      <c r="AE69" t="str">
        <f>LEFT(Userdata[[#This Row],[Join_Date]],2)</f>
        <v>3/</v>
      </c>
      <c r="AF69" t="str">
        <f>RIGHT(Userdata[[#This Row],[Join_Date]],4)</f>
        <v>2024</v>
      </c>
      <c r="AG69" t="str">
        <f>MID(Userdata[[#This Row],[Join_Date]],3,2)</f>
        <v>15</v>
      </c>
      <c r="AH69" t="str">
        <f>SUBSTITUTE(Userdata[[#This Row],[Column5]],"/","")</f>
        <v>3</v>
      </c>
      <c r="AI69" t="str">
        <f>SUBSTITUTE(Userdata[[#This Row],[Column53]],"/","")</f>
        <v>15</v>
      </c>
      <c r="AJ69" t="str">
        <f>TEXT(DATE(Userdata[[#This Row],[Column52]],Userdata[[#This Row],[Start Month]],Userdata[[#This Row],[Start Date]]),"DD/MM/YYYY")</f>
        <v>15/03/2024</v>
      </c>
    </row>
    <row r="70" spans="1:36" x14ac:dyDescent="0.3">
      <c r="A70">
        <v>1609</v>
      </c>
      <c r="B70" t="s">
        <v>84</v>
      </c>
      <c r="C70" t="s">
        <v>429</v>
      </c>
      <c r="D70" s="12" t="s">
        <v>472</v>
      </c>
      <c r="E70">
        <v>7.99</v>
      </c>
      <c r="F70">
        <v>87</v>
      </c>
      <c r="G70" t="s">
        <v>920</v>
      </c>
      <c r="H70">
        <v>4</v>
      </c>
      <c r="I70">
        <v>4</v>
      </c>
      <c r="J70" t="b">
        <v>0</v>
      </c>
      <c r="K70">
        <v>571</v>
      </c>
      <c r="L70">
        <v>54</v>
      </c>
      <c r="M70" t="s">
        <v>924</v>
      </c>
      <c r="N70" t="s">
        <v>932</v>
      </c>
      <c r="O70" t="s">
        <v>935</v>
      </c>
      <c r="P70">
        <v>57</v>
      </c>
      <c r="Q70">
        <v>4.2</v>
      </c>
      <c r="R70" t="b">
        <v>0</v>
      </c>
      <c r="S70" t="s">
        <v>940</v>
      </c>
      <c r="T70">
        <v>344</v>
      </c>
      <c r="U70" t="s">
        <v>943</v>
      </c>
      <c r="V70" t="s">
        <v>950</v>
      </c>
      <c r="W70" t="s">
        <v>953</v>
      </c>
      <c r="X70" t="str">
        <f>LEFT(Userdata[[#This Row],[Last_Login]],2)</f>
        <v>12</v>
      </c>
      <c r="Y70" t="str">
        <f>RIGHT(Userdata[[#This Row],[Last_Login]],4)</f>
        <v>2024</v>
      </c>
      <c r="Z70" t="str">
        <f>MID(Userdata[[#This Row],[Last_Login]],4,2)</f>
        <v>17</v>
      </c>
      <c r="AA70" t="str">
        <f>SUBSTITUTE(Userdata[[#This Row],[Column3]],"/","")</f>
        <v>17</v>
      </c>
      <c r="AB70" s="12" t="str">
        <f>TEXT(DATE(Userdata[[#This Row],[Column2]],Userdata[[#This Row],[Column1]],Userdata[[#This Row],[Column4]]),"DD/MM/YYYY")</f>
        <v>17/12/2024</v>
      </c>
      <c r="AC70" s="12">
        <f t="shared" ca="1" si="1"/>
        <v>45794</v>
      </c>
      <c r="AD70">
        <f ca="1">Userdata[[#This Row],[Column6]]-Userdata[[#This Row],[Last Login]]</f>
        <v>151</v>
      </c>
      <c r="AE70" t="str">
        <f>LEFT(Userdata[[#This Row],[Join_Date]],2)</f>
        <v>4/</v>
      </c>
      <c r="AF70" t="str">
        <f>RIGHT(Userdata[[#This Row],[Join_Date]],4)</f>
        <v>2023</v>
      </c>
      <c r="AG70" t="str">
        <f>MID(Userdata[[#This Row],[Join_Date]],3,2)</f>
        <v>13</v>
      </c>
      <c r="AH70" t="str">
        <f>SUBSTITUTE(Userdata[[#This Row],[Column5]],"/","")</f>
        <v>4</v>
      </c>
      <c r="AI70" t="str">
        <f>SUBSTITUTE(Userdata[[#This Row],[Column53]],"/","")</f>
        <v>13</v>
      </c>
      <c r="AJ70" t="str">
        <f>TEXT(DATE(Userdata[[#This Row],[Column52]],Userdata[[#This Row],[Start Month]],Userdata[[#This Row],[Start Date]]),"DD/MM/YYYY")</f>
        <v>13/04/2023</v>
      </c>
    </row>
    <row r="71" spans="1:36" x14ac:dyDescent="0.3">
      <c r="A71">
        <v>3806</v>
      </c>
      <c r="B71" t="s">
        <v>85</v>
      </c>
      <c r="C71" t="s">
        <v>430</v>
      </c>
      <c r="D71" s="12" t="s">
        <v>490</v>
      </c>
      <c r="E71">
        <v>15.99</v>
      </c>
      <c r="F71">
        <v>471</v>
      </c>
      <c r="G71" t="s">
        <v>919</v>
      </c>
      <c r="H71">
        <v>3</v>
      </c>
      <c r="I71">
        <v>6</v>
      </c>
      <c r="J71" t="b">
        <v>1</v>
      </c>
      <c r="K71">
        <v>56</v>
      </c>
      <c r="L71">
        <v>69</v>
      </c>
      <c r="M71" t="s">
        <v>924</v>
      </c>
      <c r="N71" t="s">
        <v>930</v>
      </c>
      <c r="O71" t="s">
        <v>936</v>
      </c>
      <c r="P71">
        <v>44</v>
      </c>
      <c r="Q71">
        <v>3.6</v>
      </c>
      <c r="R71" t="b">
        <v>1</v>
      </c>
      <c r="S71" t="s">
        <v>940</v>
      </c>
      <c r="T71">
        <v>4117</v>
      </c>
      <c r="U71" t="s">
        <v>945</v>
      </c>
      <c r="V71" t="s">
        <v>950</v>
      </c>
      <c r="W71" t="s">
        <v>953</v>
      </c>
      <c r="X71" t="str">
        <f>LEFT(Userdata[[#This Row],[Last_Login]],2)</f>
        <v>12</v>
      </c>
      <c r="Y71" t="str">
        <f>RIGHT(Userdata[[#This Row],[Last_Login]],4)</f>
        <v>2024</v>
      </c>
      <c r="Z71" t="str">
        <f>MID(Userdata[[#This Row],[Last_Login]],4,2)</f>
        <v>12</v>
      </c>
      <c r="AA71" t="str">
        <f>SUBSTITUTE(Userdata[[#This Row],[Column3]],"/","")</f>
        <v>12</v>
      </c>
      <c r="AB71" s="12" t="str">
        <f>TEXT(DATE(Userdata[[#This Row],[Column2]],Userdata[[#This Row],[Column1]],Userdata[[#This Row],[Column4]]),"DD/MM/YYYY")</f>
        <v>12/12/2024</v>
      </c>
      <c r="AC71" s="12">
        <f t="shared" ca="1" si="1"/>
        <v>45794</v>
      </c>
      <c r="AD71">
        <f ca="1">Userdata[[#This Row],[Column6]]-Userdata[[#This Row],[Last Login]]</f>
        <v>156</v>
      </c>
      <c r="AE71" t="str">
        <f>LEFT(Userdata[[#This Row],[Join_Date]],2)</f>
        <v>2/</v>
      </c>
      <c r="AF71" t="str">
        <f>RIGHT(Userdata[[#This Row],[Join_Date]],4)</f>
        <v>2023</v>
      </c>
      <c r="AG71" t="str">
        <f>MID(Userdata[[#This Row],[Join_Date]],3,2)</f>
        <v>19</v>
      </c>
      <c r="AH71" t="str">
        <f>SUBSTITUTE(Userdata[[#This Row],[Column5]],"/","")</f>
        <v>2</v>
      </c>
      <c r="AI71" t="str">
        <f>SUBSTITUTE(Userdata[[#This Row],[Column53]],"/","")</f>
        <v>19</v>
      </c>
      <c r="AJ71" t="str">
        <f>TEXT(DATE(Userdata[[#This Row],[Column52]],Userdata[[#This Row],[Start Month]],Userdata[[#This Row],[Start Date]]),"DD/MM/YYYY")</f>
        <v>19/02/2023</v>
      </c>
    </row>
    <row r="72" spans="1:36" x14ac:dyDescent="0.3">
      <c r="A72">
        <v>7973</v>
      </c>
      <c r="B72" t="s">
        <v>86</v>
      </c>
      <c r="C72" t="s">
        <v>401</v>
      </c>
      <c r="D72" s="12" t="s">
        <v>913</v>
      </c>
      <c r="E72">
        <v>7.99</v>
      </c>
      <c r="F72">
        <v>469</v>
      </c>
      <c r="G72" t="s">
        <v>922</v>
      </c>
      <c r="H72">
        <v>5</v>
      </c>
      <c r="I72">
        <v>2</v>
      </c>
      <c r="J72" t="b">
        <v>1</v>
      </c>
      <c r="K72">
        <v>748</v>
      </c>
      <c r="L72">
        <v>147</v>
      </c>
      <c r="M72" t="s">
        <v>929</v>
      </c>
      <c r="N72" t="s">
        <v>933</v>
      </c>
      <c r="O72" t="s">
        <v>934</v>
      </c>
      <c r="P72">
        <v>33</v>
      </c>
      <c r="Q72">
        <v>4.5999999999999996</v>
      </c>
      <c r="R72" t="b">
        <v>1</v>
      </c>
      <c r="S72" t="s">
        <v>940</v>
      </c>
      <c r="T72">
        <v>3983</v>
      </c>
      <c r="U72" t="s">
        <v>943</v>
      </c>
      <c r="V72" t="s">
        <v>950</v>
      </c>
      <c r="W72" t="s">
        <v>952</v>
      </c>
      <c r="X72" t="str">
        <f>LEFT(Userdata[[#This Row],[Last_Login]],2)</f>
        <v>12</v>
      </c>
      <c r="Y72" t="str">
        <f>RIGHT(Userdata[[#This Row],[Last_Login]],4)</f>
        <v>2024</v>
      </c>
      <c r="Z72" t="str">
        <f>MID(Userdata[[#This Row],[Last_Login]],4,2)</f>
        <v>3/</v>
      </c>
      <c r="AA72" t="str">
        <f>SUBSTITUTE(Userdata[[#This Row],[Column3]],"/","")</f>
        <v>3</v>
      </c>
      <c r="AB72" s="12" t="str">
        <f>TEXT(DATE(Userdata[[#This Row],[Column2]],Userdata[[#This Row],[Column1]],Userdata[[#This Row],[Column4]]),"DD/MM/YYYY")</f>
        <v>03/12/2024</v>
      </c>
      <c r="AC72" s="12">
        <f t="shared" ca="1" si="1"/>
        <v>45794</v>
      </c>
      <c r="AD72">
        <f ca="1">Userdata[[#This Row],[Column6]]-Userdata[[#This Row],[Last Login]]</f>
        <v>165</v>
      </c>
      <c r="AE72" t="str">
        <f>LEFT(Userdata[[#This Row],[Join_Date]],2)</f>
        <v>10</v>
      </c>
      <c r="AF72" t="str">
        <f>RIGHT(Userdata[[#This Row],[Join_Date]],4)</f>
        <v>2024</v>
      </c>
      <c r="AG72" t="str">
        <f>MID(Userdata[[#This Row],[Join_Date]],3,2)</f>
        <v>/1</v>
      </c>
      <c r="AH72" t="str">
        <f>SUBSTITUTE(Userdata[[#This Row],[Column5]],"/","")</f>
        <v>10</v>
      </c>
      <c r="AI72" t="str">
        <f>SUBSTITUTE(Userdata[[#This Row],[Column53]],"/","")</f>
        <v>1</v>
      </c>
      <c r="AJ72" t="str">
        <f>TEXT(DATE(Userdata[[#This Row],[Column52]],Userdata[[#This Row],[Start Month]],Userdata[[#This Row],[Start Date]]),"DD/MM/YYYY")</f>
        <v>01/10/2024</v>
      </c>
    </row>
    <row r="73" spans="1:36" x14ac:dyDescent="0.3">
      <c r="A73">
        <v>7948</v>
      </c>
      <c r="B73" t="s">
        <v>87</v>
      </c>
      <c r="C73" t="s">
        <v>431</v>
      </c>
      <c r="D73" s="12" t="s">
        <v>579</v>
      </c>
      <c r="E73">
        <v>15.99</v>
      </c>
      <c r="F73">
        <v>298</v>
      </c>
      <c r="G73" t="s">
        <v>918</v>
      </c>
      <c r="H73">
        <v>4</v>
      </c>
      <c r="I73">
        <v>1</v>
      </c>
      <c r="J73" t="b">
        <v>0</v>
      </c>
      <c r="K73">
        <v>603</v>
      </c>
      <c r="L73">
        <v>161</v>
      </c>
      <c r="M73" t="s">
        <v>928</v>
      </c>
      <c r="N73" t="s">
        <v>930</v>
      </c>
      <c r="O73" t="s">
        <v>937</v>
      </c>
      <c r="P73">
        <v>68</v>
      </c>
      <c r="Q73">
        <v>4.4000000000000004</v>
      </c>
      <c r="R73" t="b">
        <v>0</v>
      </c>
      <c r="S73" t="s">
        <v>940</v>
      </c>
      <c r="T73">
        <v>3941</v>
      </c>
      <c r="U73" t="s">
        <v>944</v>
      </c>
      <c r="V73" t="s">
        <v>946</v>
      </c>
      <c r="W73" t="s">
        <v>954</v>
      </c>
      <c r="X73" t="str">
        <f>LEFT(Userdata[[#This Row],[Last_Login]],2)</f>
        <v>11</v>
      </c>
      <c r="Y73" t="str">
        <f>RIGHT(Userdata[[#This Row],[Last_Login]],4)</f>
        <v>2024</v>
      </c>
      <c r="Z73" t="str">
        <f>MID(Userdata[[#This Row],[Last_Login]],4,2)</f>
        <v>23</v>
      </c>
      <c r="AA73" t="str">
        <f>SUBSTITUTE(Userdata[[#This Row],[Column3]],"/","")</f>
        <v>23</v>
      </c>
      <c r="AB73" s="12" t="str">
        <f>TEXT(DATE(Userdata[[#This Row],[Column2]],Userdata[[#This Row],[Column1]],Userdata[[#This Row],[Column4]]),"DD/MM/YYYY")</f>
        <v>23/11/2024</v>
      </c>
      <c r="AC73" s="12">
        <f t="shared" ca="1" si="1"/>
        <v>45794</v>
      </c>
      <c r="AD73">
        <f ca="1">Userdata[[#This Row],[Column6]]-Userdata[[#This Row],[Last Login]]</f>
        <v>175</v>
      </c>
      <c r="AE73" t="str">
        <f>LEFT(Userdata[[#This Row],[Join_Date]],2)</f>
        <v>11</v>
      </c>
      <c r="AF73" t="str">
        <f>RIGHT(Userdata[[#This Row],[Join_Date]],4)</f>
        <v>2023</v>
      </c>
      <c r="AG73" t="str">
        <f>MID(Userdata[[#This Row],[Join_Date]],3,2)</f>
        <v>/2</v>
      </c>
      <c r="AH73" t="str">
        <f>SUBSTITUTE(Userdata[[#This Row],[Column5]],"/","")</f>
        <v>11</v>
      </c>
      <c r="AI73" t="str">
        <f>SUBSTITUTE(Userdata[[#This Row],[Column53]],"/","")</f>
        <v>2</v>
      </c>
      <c r="AJ73" t="str">
        <f>TEXT(DATE(Userdata[[#This Row],[Column52]],Userdata[[#This Row],[Start Month]],Userdata[[#This Row],[Start Date]]),"DD/MM/YYYY")</f>
        <v>02/11/2023</v>
      </c>
    </row>
    <row r="74" spans="1:36" x14ac:dyDescent="0.3">
      <c r="A74">
        <v>3195</v>
      </c>
      <c r="B74" t="s">
        <v>88</v>
      </c>
      <c r="C74" t="s">
        <v>432</v>
      </c>
      <c r="D74" s="12" t="s">
        <v>472</v>
      </c>
      <c r="E74">
        <v>11.99</v>
      </c>
      <c r="F74">
        <v>331</v>
      </c>
      <c r="G74" t="s">
        <v>916</v>
      </c>
      <c r="H74">
        <v>5</v>
      </c>
      <c r="I74">
        <v>5</v>
      </c>
      <c r="J74" t="b">
        <v>0</v>
      </c>
      <c r="K74">
        <v>990</v>
      </c>
      <c r="L74">
        <v>72</v>
      </c>
      <c r="M74" t="s">
        <v>928</v>
      </c>
      <c r="N74" t="s">
        <v>931</v>
      </c>
      <c r="O74" t="s">
        <v>937</v>
      </c>
      <c r="P74">
        <v>80</v>
      </c>
      <c r="Q74">
        <v>3.7</v>
      </c>
      <c r="R74" t="b">
        <v>0</v>
      </c>
      <c r="S74" t="s">
        <v>940</v>
      </c>
      <c r="T74">
        <v>3085</v>
      </c>
      <c r="U74" t="s">
        <v>941</v>
      </c>
      <c r="V74" t="s">
        <v>946</v>
      </c>
      <c r="W74" t="s">
        <v>953</v>
      </c>
      <c r="X74" t="str">
        <f>LEFT(Userdata[[#This Row],[Last_Login]],2)</f>
        <v>12</v>
      </c>
      <c r="Y74" t="str">
        <f>RIGHT(Userdata[[#This Row],[Last_Login]],4)</f>
        <v>2024</v>
      </c>
      <c r="Z74" t="str">
        <f>MID(Userdata[[#This Row],[Last_Login]],4,2)</f>
        <v>17</v>
      </c>
      <c r="AA74" t="str">
        <f>SUBSTITUTE(Userdata[[#This Row],[Column3]],"/","")</f>
        <v>17</v>
      </c>
      <c r="AB74" s="12" t="str">
        <f>TEXT(DATE(Userdata[[#This Row],[Column2]],Userdata[[#This Row],[Column1]],Userdata[[#This Row],[Column4]]),"DD/MM/YYYY")</f>
        <v>17/12/2024</v>
      </c>
      <c r="AC74" s="12">
        <f t="shared" ca="1" si="1"/>
        <v>45794</v>
      </c>
      <c r="AD74">
        <f ca="1">Userdata[[#This Row],[Column6]]-Userdata[[#This Row],[Last Login]]</f>
        <v>151</v>
      </c>
      <c r="AE74" t="str">
        <f>LEFT(Userdata[[#This Row],[Join_Date]],2)</f>
        <v>10</v>
      </c>
      <c r="AF74" t="str">
        <f>RIGHT(Userdata[[#This Row],[Join_Date]],4)</f>
        <v>2023</v>
      </c>
      <c r="AG74" t="str">
        <f>MID(Userdata[[#This Row],[Join_Date]],3,2)</f>
        <v>/1</v>
      </c>
      <c r="AH74" t="str">
        <f>SUBSTITUTE(Userdata[[#This Row],[Column5]],"/","")</f>
        <v>10</v>
      </c>
      <c r="AI74" t="str">
        <f>SUBSTITUTE(Userdata[[#This Row],[Column53]],"/","")</f>
        <v>1</v>
      </c>
      <c r="AJ74" t="str">
        <f>TEXT(DATE(Userdata[[#This Row],[Column52]],Userdata[[#This Row],[Start Month]],Userdata[[#This Row],[Start Date]]),"DD/MM/YYYY")</f>
        <v>01/10/2023</v>
      </c>
    </row>
    <row r="75" spans="1:36" x14ac:dyDescent="0.3">
      <c r="A75">
        <v>6285</v>
      </c>
      <c r="B75" t="s">
        <v>89</v>
      </c>
      <c r="C75" t="s">
        <v>433</v>
      </c>
      <c r="D75" s="12" t="s">
        <v>910</v>
      </c>
      <c r="E75">
        <v>11.99</v>
      </c>
      <c r="F75">
        <v>238</v>
      </c>
      <c r="G75" t="s">
        <v>919</v>
      </c>
      <c r="H75">
        <v>3</v>
      </c>
      <c r="I75">
        <v>6</v>
      </c>
      <c r="J75" t="b">
        <v>1</v>
      </c>
      <c r="K75">
        <v>831</v>
      </c>
      <c r="L75">
        <v>101</v>
      </c>
      <c r="M75" t="s">
        <v>923</v>
      </c>
      <c r="N75" t="s">
        <v>930</v>
      </c>
      <c r="O75" t="s">
        <v>935</v>
      </c>
      <c r="P75">
        <v>94</v>
      </c>
      <c r="Q75">
        <v>4.4000000000000004</v>
      </c>
      <c r="R75" t="b">
        <v>1</v>
      </c>
      <c r="S75" t="s">
        <v>940</v>
      </c>
      <c r="T75">
        <v>48</v>
      </c>
      <c r="U75" t="s">
        <v>943</v>
      </c>
      <c r="V75" t="s">
        <v>946</v>
      </c>
      <c r="W75" t="s">
        <v>952</v>
      </c>
      <c r="X75" t="str">
        <f>LEFT(Userdata[[#This Row],[Last_Login]],2)</f>
        <v>11</v>
      </c>
      <c r="Y75" t="str">
        <f>RIGHT(Userdata[[#This Row],[Last_Login]],4)</f>
        <v>2024</v>
      </c>
      <c r="Z75" t="str">
        <f>MID(Userdata[[#This Row],[Last_Login]],4,2)</f>
        <v>30</v>
      </c>
      <c r="AA75" t="str">
        <f>SUBSTITUTE(Userdata[[#This Row],[Column3]],"/","")</f>
        <v>30</v>
      </c>
      <c r="AB75" s="12" t="str">
        <f>TEXT(DATE(Userdata[[#This Row],[Column2]],Userdata[[#This Row],[Column1]],Userdata[[#This Row],[Column4]]),"DD/MM/YYYY")</f>
        <v>30/11/2024</v>
      </c>
      <c r="AC75" s="12">
        <f t="shared" ca="1" si="1"/>
        <v>45794</v>
      </c>
      <c r="AD75">
        <f ca="1">Userdata[[#This Row],[Column6]]-Userdata[[#This Row],[Last Login]]</f>
        <v>168</v>
      </c>
      <c r="AE75" t="str">
        <f>LEFT(Userdata[[#This Row],[Join_Date]],2)</f>
        <v>7/</v>
      </c>
      <c r="AF75" t="str">
        <f>RIGHT(Userdata[[#This Row],[Join_Date]],4)</f>
        <v>2023</v>
      </c>
      <c r="AG75" t="str">
        <f>MID(Userdata[[#This Row],[Join_Date]],3,2)</f>
        <v>31</v>
      </c>
      <c r="AH75" t="str">
        <f>SUBSTITUTE(Userdata[[#This Row],[Column5]],"/","")</f>
        <v>7</v>
      </c>
      <c r="AI75" t="str">
        <f>SUBSTITUTE(Userdata[[#This Row],[Column53]],"/","")</f>
        <v>31</v>
      </c>
      <c r="AJ75" t="str">
        <f>TEXT(DATE(Userdata[[#This Row],[Column52]],Userdata[[#This Row],[Start Month]],Userdata[[#This Row],[Start Date]]),"DD/MM/YYYY")</f>
        <v>31/07/2023</v>
      </c>
    </row>
    <row r="76" spans="1:36" x14ac:dyDescent="0.3">
      <c r="A76">
        <v>4303</v>
      </c>
      <c r="B76" t="s">
        <v>84</v>
      </c>
      <c r="C76" t="s">
        <v>434</v>
      </c>
      <c r="D76" s="12" t="s">
        <v>472</v>
      </c>
      <c r="E76">
        <v>7.99</v>
      </c>
      <c r="F76">
        <v>231</v>
      </c>
      <c r="G76" t="s">
        <v>921</v>
      </c>
      <c r="H76">
        <v>1</v>
      </c>
      <c r="I76">
        <v>4</v>
      </c>
      <c r="J76" t="b">
        <v>0</v>
      </c>
      <c r="K76">
        <v>420</v>
      </c>
      <c r="L76">
        <v>85</v>
      </c>
      <c r="M76" t="s">
        <v>928</v>
      </c>
      <c r="N76" t="s">
        <v>933</v>
      </c>
      <c r="O76" t="s">
        <v>936</v>
      </c>
      <c r="P76">
        <v>30</v>
      </c>
      <c r="Q76">
        <v>3.5</v>
      </c>
      <c r="R76" t="b">
        <v>0</v>
      </c>
      <c r="S76" t="s">
        <v>940</v>
      </c>
      <c r="T76">
        <v>1520</v>
      </c>
      <c r="U76" t="s">
        <v>943</v>
      </c>
      <c r="V76" t="s">
        <v>950</v>
      </c>
      <c r="W76" t="s">
        <v>952</v>
      </c>
      <c r="X76" t="str">
        <f>LEFT(Userdata[[#This Row],[Last_Login]],2)</f>
        <v>12</v>
      </c>
      <c r="Y76" t="str">
        <f>RIGHT(Userdata[[#This Row],[Last_Login]],4)</f>
        <v>2024</v>
      </c>
      <c r="Z76" t="str">
        <f>MID(Userdata[[#This Row],[Last_Login]],4,2)</f>
        <v>17</v>
      </c>
      <c r="AA76" t="str">
        <f>SUBSTITUTE(Userdata[[#This Row],[Column3]],"/","")</f>
        <v>17</v>
      </c>
      <c r="AB76" s="12" t="str">
        <f>TEXT(DATE(Userdata[[#This Row],[Column2]],Userdata[[#This Row],[Column1]],Userdata[[#This Row],[Column4]]),"DD/MM/YYYY")</f>
        <v>17/12/2024</v>
      </c>
      <c r="AC76" s="12">
        <f t="shared" ca="1" si="1"/>
        <v>45794</v>
      </c>
      <c r="AD76">
        <f ca="1">Userdata[[#This Row],[Column6]]-Userdata[[#This Row],[Last Login]]</f>
        <v>151</v>
      </c>
      <c r="AE76" t="str">
        <f>LEFT(Userdata[[#This Row],[Join_Date]],2)</f>
        <v>9/</v>
      </c>
      <c r="AF76" t="str">
        <f>RIGHT(Userdata[[#This Row],[Join_Date]],4)</f>
        <v>2023</v>
      </c>
      <c r="AG76" t="str">
        <f>MID(Userdata[[#This Row],[Join_Date]],3,2)</f>
        <v>6/</v>
      </c>
      <c r="AH76" t="str">
        <f>SUBSTITUTE(Userdata[[#This Row],[Column5]],"/","")</f>
        <v>9</v>
      </c>
      <c r="AI76" t="str">
        <f>SUBSTITUTE(Userdata[[#This Row],[Column53]],"/","")</f>
        <v>6</v>
      </c>
      <c r="AJ76" t="str">
        <f>TEXT(DATE(Userdata[[#This Row],[Column52]],Userdata[[#This Row],[Start Month]],Userdata[[#This Row],[Start Date]]),"DD/MM/YYYY")</f>
        <v>06/09/2023</v>
      </c>
    </row>
    <row r="77" spans="1:36" x14ac:dyDescent="0.3">
      <c r="A77">
        <v>7751</v>
      </c>
      <c r="B77" t="s">
        <v>90</v>
      </c>
      <c r="C77" t="s">
        <v>435</v>
      </c>
      <c r="D77" s="12" t="s">
        <v>579</v>
      </c>
      <c r="E77">
        <v>11.99</v>
      </c>
      <c r="F77">
        <v>457</v>
      </c>
      <c r="G77" t="s">
        <v>918</v>
      </c>
      <c r="H77">
        <v>2</v>
      </c>
      <c r="I77">
        <v>5</v>
      </c>
      <c r="J77" t="b">
        <v>1</v>
      </c>
      <c r="K77">
        <v>754</v>
      </c>
      <c r="L77">
        <v>98</v>
      </c>
      <c r="M77" t="s">
        <v>924</v>
      </c>
      <c r="N77" t="s">
        <v>930</v>
      </c>
      <c r="O77" t="s">
        <v>936</v>
      </c>
      <c r="P77">
        <v>53</v>
      </c>
      <c r="Q77">
        <v>3.6</v>
      </c>
      <c r="R77" t="b">
        <v>1</v>
      </c>
      <c r="S77" t="s">
        <v>940</v>
      </c>
      <c r="T77">
        <v>935</v>
      </c>
      <c r="U77" t="s">
        <v>941</v>
      </c>
      <c r="V77" t="s">
        <v>950</v>
      </c>
      <c r="W77" t="s">
        <v>952</v>
      </c>
      <c r="X77" t="str">
        <f>LEFT(Userdata[[#This Row],[Last_Login]],2)</f>
        <v>11</v>
      </c>
      <c r="Y77" t="str">
        <f>RIGHT(Userdata[[#This Row],[Last_Login]],4)</f>
        <v>2024</v>
      </c>
      <c r="Z77" t="str">
        <f>MID(Userdata[[#This Row],[Last_Login]],4,2)</f>
        <v>23</v>
      </c>
      <c r="AA77" t="str">
        <f>SUBSTITUTE(Userdata[[#This Row],[Column3]],"/","")</f>
        <v>23</v>
      </c>
      <c r="AB77" s="12" t="str">
        <f>TEXT(DATE(Userdata[[#This Row],[Column2]],Userdata[[#This Row],[Column1]],Userdata[[#This Row],[Column4]]),"DD/MM/YYYY")</f>
        <v>23/11/2024</v>
      </c>
      <c r="AC77" s="12">
        <f t="shared" ca="1" si="1"/>
        <v>45794</v>
      </c>
      <c r="AD77">
        <f ca="1">Userdata[[#This Row],[Column6]]-Userdata[[#This Row],[Last Login]]</f>
        <v>175</v>
      </c>
      <c r="AE77" t="str">
        <f>LEFT(Userdata[[#This Row],[Join_Date]],2)</f>
        <v>7/</v>
      </c>
      <c r="AF77" t="str">
        <f>RIGHT(Userdata[[#This Row],[Join_Date]],4)</f>
        <v>2024</v>
      </c>
      <c r="AG77" t="str">
        <f>MID(Userdata[[#This Row],[Join_Date]],3,2)</f>
        <v>8/</v>
      </c>
      <c r="AH77" t="str">
        <f>SUBSTITUTE(Userdata[[#This Row],[Column5]],"/","")</f>
        <v>7</v>
      </c>
      <c r="AI77" t="str">
        <f>SUBSTITUTE(Userdata[[#This Row],[Column53]],"/","")</f>
        <v>8</v>
      </c>
      <c r="AJ77" t="str">
        <f>TEXT(DATE(Userdata[[#This Row],[Column52]],Userdata[[#This Row],[Start Month]],Userdata[[#This Row],[Start Date]]),"DD/MM/YYYY")</f>
        <v>08/07/2024</v>
      </c>
    </row>
    <row r="78" spans="1:36" x14ac:dyDescent="0.3">
      <c r="A78">
        <v>7813</v>
      </c>
      <c r="B78" t="s">
        <v>91</v>
      </c>
      <c r="C78" t="s">
        <v>436</v>
      </c>
      <c r="D78" s="12" t="s">
        <v>487</v>
      </c>
      <c r="E78">
        <v>15.99</v>
      </c>
      <c r="F78">
        <v>373</v>
      </c>
      <c r="G78" t="s">
        <v>917</v>
      </c>
      <c r="H78">
        <v>4</v>
      </c>
      <c r="I78">
        <v>4</v>
      </c>
      <c r="J78" t="b">
        <v>1</v>
      </c>
      <c r="K78">
        <v>782</v>
      </c>
      <c r="L78">
        <v>7</v>
      </c>
      <c r="M78" t="s">
        <v>926</v>
      </c>
      <c r="N78" t="s">
        <v>933</v>
      </c>
      <c r="O78" t="s">
        <v>937</v>
      </c>
      <c r="P78">
        <v>18</v>
      </c>
      <c r="Q78">
        <v>3.2</v>
      </c>
      <c r="R78" t="b">
        <v>1</v>
      </c>
      <c r="S78" t="s">
        <v>940</v>
      </c>
      <c r="T78">
        <v>4641</v>
      </c>
      <c r="U78" t="s">
        <v>943</v>
      </c>
      <c r="V78" t="s">
        <v>950</v>
      </c>
      <c r="W78" t="s">
        <v>952</v>
      </c>
      <c r="X78" t="str">
        <f>LEFT(Userdata[[#This Row],[Last_Login]],2)</f>
        <v>11</v>
      </c>
      <c r="Y78" t="str">
        <f>RIGHT(Userdata[[#This Row],[Last_Login]],4)</f>
        <v>2024</v>
      </c>
      <c r="Z78" t="str">
        <f>MID(Userdata[[#This Row],[Last_Login]],4,2)</f>
        <v>21</v>
      </c>
      <c r="AA78" t="str">
        <f>SUBSTITUTE(Userdata[[#This Row],[Column3]],"/","")</f>
        <v>21</v>
      </c>
      <c r="AB78" s="12" t="str">
        <f>TEXT(DATE(Userdata[[#This Row],[Column2]],Userdata[[#This Row],[Column1]],Userdata[[#This Row],[Column4]]),"DD/MM/YYYY")</f>
        <v>21/11/2024</v>
      </c>
      <c r="AC78" s="12">
        <f t="shared" ca="1" si="1"/>
        <v>45794</v>
      </c>
      <c r="AD78">
        <f ca="1">Userdata[[#This Row],[Column6]]-Userdata[[#This Row],[Last Login]]</f>
        <v>177</v>
      </c>
      <c r="AE78" t="str">
        <f>LEFT(Userdata[[#This Row],[Join_Date]],2)</f>
        <v>7/</v>
      </c>
      <c r="AF78" t="str">
        <f>RIGHT(Userdata[[#This Row],[Join_Date]],4)</f>
        <v>2024</v>
      </c>
      <c r="AG78" t="str">
        <f>MID(Userdata[[#This Row],[Join_Date]],3,2)</f>
        <v>20</v>
      </c>
      <c r="AH78" t="str">
        <f>SUBSTITUTE(Userdata[[#This Row],[Column5]],"/","")</f>
        <v>7</v>
      </c>
      <c r="AI78" t="str">
        <f>SUBSTITUTE(Userdata[[#This Row],[Column53]],"/","")</f>
        <v>20</v>
      </c>
      <c r="AJ78" t="str">
        <f>TEXT(DATE(Userdata[[#This Row],[Column52]],Userdata[[#This Row],[Start Month]],Userdata[[#This Row],[Start Date]]),"DD/MM/YYYY")</f>
        <v>20/07/2024</v>
      </c>
    </row>
    <row r="79" spans="1:36" x14ac:dyDescent="0.3">
      <c r="A79">
        <v>9028</v>
      </c>
      <c r="B79" t="s">
        <v>92</v>
      </c>
      <c r="C79" t="s">
        <v>437</v>
      </c>
      <c r="D79" s="12" t="s">
        <v>911</v>
      </c>
      <c r="E79">
        <v>15.99</v>
      </c>
      <c r="F79">
        <v>11</v>
      </c>
      <c r="G79" t="s">
        <v>916</v>
      </c>
      <c r="H79">
        <v>1</v>
      </c>
      <c r="I79">
        <v>4</v>
      </c>
      <c r="J79" t="b">
        <v>0</v>
      </c>
      <c r="K79">
        <v>557</v>
      </c>
      <c r="L79">
        <v>165</v>
      </c>
      <c r="M79" t="s">
        <v>923</v>
      </c>
      <c r="N79" t="s">
        <v>930</v>
      </c>
      <c r="O79" t="s">
        <v>939</v>
      </c>
      <c r="P79">
        <v>11</v>
      </c>
      <c r="Q79">
        <v>4</v>
      </c>
      <c r="R79" t="b">
        <v>1</v>
      </c>
      <c r="S79" t="s">
        <v>940</v>
      </c>
      <c r="T79">
        <v>2941</v>
      </c>
      <c r="U79" t="s">
        <v>941</v>
      </c>
      <c r="V79" t="s">
        <v>947</v>
      </c>
      <c r="W79" t="s">
        <v>951</v>
      </c>
      <c r="X79" t="str">
        <f>LEFT(Userdata[[#This Row],[Last_Login]],2)</f>
        <v>11</v>
      </c>
      <c r="Y79" t="str">
        <f>RIGHT(Userdata[[#This Row],[Last_Login]],4)</f>
        <v>2024</v>
      </c>
      <c r="Z79" t="str">
        <f>MID(Userdata[[#This Row],[Last_Login]],4,2)</f>
        <v>28</v>
      </c>
      <c r="AA79" t="str">
        <f>SUBSTITUTE(Userdata[[#This Row],[Column3]],"/","")</f>
        <v>28</v>
      </c>
      <c r="AB79" s="12" t="str">
        <f>TEXT(DATE(Userdata[[#This Row],[Column2]],Userdata[[#This Row],[Column1]],Userdata[[#This Row],[Column4]]),"DD/MM/YYYY")</f>
        <v>28/11/2024</v>
      </c>
      <c r="AC79" s="12">
        <f t="shared" ca="1" si="1"/>
        <v>45794</v>
      </c>
      <c r="AD79">
        <f ca="1">Userdata[[#This Row],[Column6]]-Userdata[[#This Row],[Last Login]]</f>
        <v>170</v>
      </c>
      <c r="AE79" t="str">
        <f>LEFT(Userdata[[#This Row],[Join_Date]],2)</f>
        <v>12</v>
      </c>
      <c r="AF79" t="str">
        <f>RIGHT(Userdata[[#This Row],[Join_Date]],4)</f>
        <v>2023</v>
      </c>
      <c r="AG79" t="str">
        <f>MID(Userdata[[#This Row],[Join_Date]],3,2)</f>
        <v>/6</v>
      </c>
      <c r="AH79" t="str">
        <f>SUBSTITUTE(Userdata[[#This Row],[Column5]],"/","")</f>
        <v>12</v>
      </c>
      <c r="AI79" t="str">
        <f>SUBSTITUTE(Userdata[[#This Row],[Column53]],"/","")</f>
        <v>6</v>
      </c>
      <c r="AJ79" t="str">
        <f>TEXT(DATE(Userdata[[#This Row],[Column52]],Userdata[[#This Row],[Start Month]],Userdata[[#This Row],[Start Date]]),"DD/MM/YYYY")</f>
        <v>06/12/2023</v>
      </c>
    </row>
    <row r="80" spans="1:36" x14ac:dyDescent="0.3">
      <c r="A80">
        <v>6109</v>
      </c>
      <c r="B80" t="s">
        <v>93</v>
      </c>
      <c r="C80" t="s">
        <v>438</v>
      </c>
      <c r="D80" s="12" t="s">
        <v>395</v>
      </c>
      <c r="E80">
        <v>15.99</v>
      </c>
      <c r="F80">
        <v>425</v>
      </c>
      <c r="G80" t="s">
        <v>922</v>
      </c>
      <c r="H80">
        <v>2</v>
      </c>
      <c r="I80">
        <v>2</v>
      </c>
      <c r="J80" t="b">
        <v>1</v>
      </c>
      <c r="K80">
        <v>552</v>
      </c>
      <c r="L80">
        <v>27</v>
      </c>
      <c r="M80" t="s">
        <v>928</v>
      </c>
      <c r="N80" t="s">
        <v>933</v>
      </c>
      <c r="O80" t="s">
        <v>938</v>
      </c>
      <c r="P80">
        <v>36</v>
      </c>
      <c r="Q80">
        <v>4</v>
      </c>
      <c r="R80" t="b">
        <v>1</v>
      </c>
      <c r="S80" t="s">
        <v>940</v>
      </c>
      <c r="T80">
        <v>1325</v>
      </c>
      <c r="U80" t="s">
        <v>945</v>
      </c>
      <c r="V80" t="s">
        <v>948</v>
      </c>
      <c r="W80" t="s">
        <v>951</v>
      </c>
      <c r="X80" t="str">
        <f>LEFT(Userdata[[#This Row],[Last_Login]],2)</f>
        <v>12</v>
      </c>
      <c r="Y80" t="str">
        <f>RIGHT(Userdata[[#This Row],[Last_Login]],4)</f>
        <v>2024</v>
      </c>
      <c r="Z80" t="str">
        <f>MID(Userdata[[#This Row],[Last_Login]],4,2)</f>
        <v>6/</v>
      </c>
      <c r="AA80" t="str">
        <f>SUBSTITUTE(Userdata[[#This Row],[Column3]],"/","")</f>
        <v>6</v>
      </c>
      <c r="AB80" s="12" t="str">
        <f>TEXT(DATE(Userdata[[#This Row],[Column2]],Userdata[[#This Row],[Column1]],Userdata[[#This Row],[Column4]]),"DD/MM/YYYY")</f>
        <v>06/12/2024</v>
      </c>
      <c r="AC80" s="12">
        <f t="shared" ca="1" si="1"/>
        <v>45794</v>
      </c>
      <c r="AD80">
        <f ca="1">Userdata[[#This Row],[Column6]]-Userdata[[#This Row],[Last Login]]</f>
        <v>162</v>
      </c>
      <c r="AE80" t="str">
        <f>LEFT(Userdata[[#This Row],[Join_Date]],2)</f>
        <v>10</v>
      </c>
      <c r="AF80" t="str">
        <f>RIGHT(Userdata[[#This Row],[Join_Date]],4)</f>
        <v>2023</v>
      </c>
      <c r="AG80" t="str">
        <f>MID(Userdata[[#This Row],[Join_Date]],3,2)</f>
        <v>/2</v>
      </c>
      <c r="AH80" t="str">
        <f>SUBSTITUTE(Userdata[[#This Row],[Column5]],"/","")</f>
        <v>10</v>
      </c>
      <c r="AI80" t="str">
        <f>SUBSTITUTE(Userdata[[#This Row],[Column53]],"/","")</f>
        <v>2</v>
      </c>
      <c r="AJ80" t="str">
        <f>TEXT(DATE(Userdata[[#This Row],[Column52]],Userdata[[#This Row],[Start Month]],Userdata[[#This Row],[Start Date]]),"DD/MM/YYYY")</f>
        <v>02/10/2023</v>
      </c>
    </row>
    <row r="81" spans="1:36" x14ac:dyDescent="0.3">
      <c r="A81">
        <v>2565</v>
      </c>
      <c r="B81" t="s">
        <v>94</v>
      </c>
      <c r="C81" t="s">
        <v>378</v>
      </c>
      <c r="D81" s="12" t="s">
        <v>524</v>
      </c>
      <c r="E81">
        <v>7.99</v>
      </c>
      <c r="F81">
        <v>231</v>
      </c>
      <c r="G81" t="s">
        <v>921</v>
      </c>
      <c r="H81">
        <v>5</v>
      </c>
      <c r="I81">
        <v>4</v>
      </c>
      <c r="J81" t="b">
        <v>1</v>
      </c>
      <c r="K81">
        <v>356</v>
      </c>
      <c r="L81">
        <v>81</v>
      </c>
      <c r="M81" t="s">
        <v>927</v>
      </c>
      <c r="N81" t="s">
        <v>932</v>
      </c>
      <c r="O81" t="s">
        <v>939</v>
      </c>
      <c r="P81">
        <v>73</v>
      </c>
      <c r="Q81">
        <v>3.4</v>
      </c>
      <c r="R81" t="b">
        <v>0</v>
      </c>
      <c r="S81" t="s">
        <v>940</v>
      </c>
      <c r="T81">
        <v>4465</v>
      </c>
      <c r="U81" t="s">
        <v>945</v>
      </c>
      <c r="V81" t="s">
        <v>950</v>
      </c>
      <c r="W81" t="s">
        <v>951</v>
      </c>
      <c r="X81" t="str">
        <f>LEFT(Userdata[[#This Row],[Last_Login]],2)</f>
        <v>12</v>
      </c>
      <c r="Y81" t="str">
        <f>RIGHT(Userdata[[#This Row],[Last_Login]],4)</f>
        <v>2024</v>
      </c>
      <c r="Z81" t="str">
        <f>MID(Userdata[[#This Row],[Last_Login]],4,2)</f>
        <v>18</v>
      </c>
      <c r="AA81" t="str">
        <f>SUBSTITUTE(Userdata[[#This Row],[Column3]],"/","")</f>
        <v>18</v>
      </c>
      <c r="AB81" s="12" t="str">
        <f>TEXT(DATE(Userdata[[#This Row],[Column2]],Userdata[[#This Row],[Column1]],Userdata[[#This Row],[Column4]]),"DD/MM/YYYY")</f>
        <v>18/12/2024</v>
      </c>
      <c r="AC81" s="12">
        <f t="shared" ca="1" si="1"/>
        <v>45794</v>
      </c>
      <c r="AD81">
        <f ca="1">Userdata[[#This Row],[Column6]]-Userdata[[#This Row],[Last Login]]</f>
        <v>150</v>
      </c>
      <c r="AE81" t="str">
        <f>LEFT(Userdata[[#This Row],[Join_Date]],2)</f>
        <v>9/</v>
      </c>
      <c r="AF81" t="str">
        <f>RIGHT(Userdata[[#This Row],[Join_Date]],4)</f>
        <v>2024</v>
      </c>
      <c r="AG81" t="str">
        <f>MID(Userdata[[#This Row],[Join_Date]],3,2)</f>
        <v>15</v>
      </c>
      <c r="AH81" t="str">
        <f>SUBSTITUTE(Userdata[[#This Row],[Column5]],"/","")</f>
        <v>9</v>
      </c>
      <c r="AI81" t="str">
        <f>SUBSTITUTE(Userdata[[#This Row],[Column53]],"/","")</f>
        <v>15</v>
      </c>
      <c r="AJ81" t="str">
        <f>TEXT(DATE(Userdata[[#This Row],[Column52]],Userdata[[#This Row],[Start Month]],Userdata[[#This Row],[Start Date]]),"DD/MM/YYYY")</f>
        <v>15/09/2024</v>
      </c>
    </row>
    <row r="82" spans="1:36" x14ac:dyDescent="0.3">
      <c r="A82">
        <v>7551</v>
      </c>
      <c r="B82" t="s">
        <v>95</v>
      </c>
      <c r="C82" t="s">
        <v>439</v>
      </c>
      <c r="D82" s="12" t="s">
        <v>907</v>
      </c>
      <c r="E82">
        <v>15.99</v>
      </c>
      <c r="F82">
        <v>483</v>
      </c>
      <c r="G82" t="s">
        <v>917</v>
      </c>
      <c r="H82">
        <v>2</v>
      </c>
      <c r="I82">
        <v>4</v>
      </c>
      <c r="J82" t="b">
        <v>0</v>
      </c>
      <c r="K82">
        <v>161</v>
      </c>
      <c r="L82">
        <v>110</v>
      </c>
      <c r="M82" t="s">
        <v>923</v>
      </c>
      <c r="N82" t="s">
        <v>933</v>
      </c>
      <c r="O82" t="s">
        <v>939</v>
      </c>
      <c r="P82">
        <v>71</v>
      </c>
      <c r="Q82">
        <v>4.4000000000000004</v>
      </c>
      <c r="R82" t="b">
        <v>1</v>
      </c>
      <c r="S82" t="s">
        <v>940</v>
      </c>
      <c r="T82">
        <v>3517</v>
      </c>
      <c r="U82" t="s">
        <v>941</v>
      </c>
      <c r="V82" t="s">
        <v>947</v>
      </c>
      <c r="W82" t="s">
        <v>952</v>
      </c>
      <c r="X82" t="str">
        <f>LEFT(Userdata[[#This Row],[Last_Login]],2)</f>
        <v>12</v>
      </c>
      <c r="Y82" t="str">
        <f>RIGHT(Userdata[[#This Row],[Last_Login]],4)</f>
        <v>2024</v>
      </c>
      <c r="Z82" t="str">
        <f>MID(Userdata[[#This Row],[Last_Login]],4,2)</f>
        <v>2/</v>
      </c>
      <c r="AA82" t="str">
        <f>SUBSTITUTE(Userdata[[#This Row],[Column3]],"/","")</f>
        <v>2</v>
      </c>
      <c r="AB82" s="12" t="str">
        <f>TEXT(DATE(Userdata[[#This Row],[Column2]],Userdata[[#This Row],[Column1]],Userdata[[#This Row],[Column4]]),"DD/MM/YYYY")</f>
        <v>02/12/2024</v>
      </c>
      <c r="AC82" s="12">
        <f t="shared" ca="1" si="1"/>
        <v>45794</v>
      </c>
      <c r="AD82">
        <f ca="1">Userdata[[#This Row],[Column6]]-Userdata[[#This Row],[Last Login]]</f>
        <v>166</v>
      </c>
      <c r="AE82" t="str">
        <f>LEFT(Userdata[[#This Row],[Join_Date]],2)</f>
        <v>12</v>
      </c>
      <c r="AF82" t="str">
        <f>RIGHT(Userdata[[#This Row],[Join_Date]],4)</f>
        <v>2023</v>
      </c>
      <c r="AG82" t="str">
        <f>MID(Userdata[[#This Row],[Join_Date]],3,2)</f>
        <v>/3</v>
      </c>
      <c r="AH82" t="str">
        <f>SUBSTITUTE(Userdata[[#This Row],[Column5]],"/","")</f>
        <v>12</v>
      </c>
      <c r="AI82" t="str">
        <f>SUBSTITUTE(Userdata[[#This Row],[Column53]],"/","")</f>
        <v>3</v>
      </c>
      <c r="AJ82" t="str">
        <f>TEXT(DATE(Userdata[[#This Row],[Column52]],Userdata[[#This Row],[Start Month]],Userdata[[#This Row],[Start Date]]),"DD/MM/YYYY")</f>
        <v>03/12/2023</v>
      </c>
    </row>
    <row r="83" spans="1:36" x14ac:dyDescent="0.3">
      <c r="A83">
        <v>6398</v>
      </c>
      <c r="B83" t="s">
        <v>96</v>
      </c>
      <c r="C83" t="s">
        <v>440</v>
      </c>
      <c r="D83" s="12" t="s">
        <v>912</v>
      </c>
      <c r="E83">
        <v>7.99</v>
      </c>
      <c r="F83">
        <v>55</v>
      </c>
      <c r="G83" t="s">
        <v>922</v>
      </c>
      <c r="H83">
        <v>3</v>
      </c>
      <c r="I83">
        <v>2</v>
      </c>
      <c r="J83" t="b">
        <v>1</v>
      </c>
      <c r="K83">
        <v>17</v>
      </c>
      <c r="L83">
        <v>40</v>
      </c>
      <c r="M83" t="s">
        <v>925</v>
      </c>
      <c r="N83" t="s">
        <v>930</v>
      </c>
      <c r="O83" t="s">
        <v>936</v>
      </c>
      <c r="P83">
        <v>48</v>
      </c>
      <c r="Q83">
        <v>3.7</v>
      </c>
      <c r="R83" t="b">
        <v>0</v>
      </c>
      <c r="S83" t="s">
        <v>940</v>
      </c>
      <c r="T83">
        <v>1672</v>
      </c>
      <c r="U83" t="s">
        <v>943</v>
      </c>
      <c r="V83" t="s">
        <v>949</v>
      </c>
      <c r="W83" t="s">
        <v>951</v>
      </c>
      <c r="X83" t="str">
        <f>LEFT(Userdata[[#This Row],[Last_Login]],2)</f>
        <v>12</v>
      </c>
      <c r="Y83" t="str">
        <f>RIGHT(Userdata[[#This Row],[Last_Login]],4)</f>
        <v>2024</v>
      </c>
      <c r="Z83" t="str">
        <f>MID(Userdata[[#This Row],[Last_Login]],4,2)</f>
        <v>7/</v>
      </c>
      <c r="AA83" t="str">
        <f>SUBSTITUTE(Userdata[[#This Row],[Column3]],"/","")</f>
        <v>7</v>
      </c>
      <c r="AB83" s="12" t="str">
        <f>TEXT(DATE(Userdata[[#This Row],[Column2]],Userdata[[#This Row],[Column1]],Userdata[[#This Row],[Column4]]),"DD/MM/YYYY")</f>
        <v>07/12/2024</v>
      </c>
      <c r="AC83" s="12">
        <f t="shared" ca="1" si="1"/>
        <v>45794</v>
      </c>
      <c r="AD83">
        <f ca="1">Userdata[[#This Row],[Column6]]-Userdata[[#This Row],[Last Login]]</f>
        <v>161</v>
      </c>
      <c r="AE83" t="str">
        <f>LEFT(Userdata[[#This Row],[Join_Date]],2)</f>
        <v>8/</v>
      </c>
      <c r="AF83" t="str">
        <f>RIGHT(Userdata[[#This Row],[Join_Date]],4)</f>
        <v>2023</v>
      </c>
      <c r="AG83" t="str">
        <f>MID(Userdata[[#This Row],[Join_Date]],3,2)</f>
        <v>20</v>
      </c>
      <c r="AH83" t="str">
        <f>SUBSTITUTE(Userdata[[#This Row],[Column5]],"/","")</f>
        <v>8</v>
      </c>
      <c r="AI83" t="str">
        <f>SUBSTITUTE(Userdata[[#This Row],[Column53]],"/","")</f>
        <v>20</v>
      </c>
      <c r="AJ83" t="str">
        <f>TEXT(DATE(Userdata[[#This Row],[Column52]],Userdata[[#This Row],[Start Month]],Userdata[[#This Row],[Start Date]]),"DD/MM/YYYY")</f>
        <v>20/08/2023</v>
      </c>
    </row>
    <row r="84" spans="1:36" x14ac:dyDescent="0.3">
      <c r="A84">
        <v>4982</v>
      </c>
      <c r="B84" t="s">
        <v>97</v>
      </c>
      <c r="C84" t="s">
        <v>387</v>
      </c>
      <c r="D84" s="12" t="s">
        <v>490</v>
      </c>
      <c r="E84">
        <v>11.99</v>
      </c>
      <c r="F84">
        <v>375</v>
      </c>
      <c r="G84" t="s">
        <v>917</v>
      </c>
      <c r="H84">
        <v>4</v>
      </c>
      <c r="I84">
        <v>3</v>
      </c>
      <c r="J84" t="b">
        <v>0</v>
      </c>
      <c r="K84">
        <v>366</v>
      </c>
      <c r="L84">
        <v>13</v>
      </c>
      <c r="M84" t="s">
        <v>924</v>
      </c>
      <c r="N84" t="s">
        <v>930</v>
      </c>
      <c r="O84" t="s">
        <v>934</v>
      </c>
      <c r="P84">
        <v>73</v>
      </c>
      <c r="Q84">
        <v>4.8</v>
      </c>
      <c r="R84" t="b">
        <v>1</v>
      </c>
      <c r="S84" t="s">
        <v>940</v>
      </c>
      <c r="T84">
        <v>2164</v>
      </c>
      <c r="U84" t="s">
        <v>945</v>
      </c>
      <c r="V84" t="s">
        <v>947</v>
      </c>
      <c r="W84" t="s">
        <v>954</v>
      </c>
      <c r="X84" t="str">
        <f>LEFT(Userdata[[#This Row],[Last_Login]],2)</f>
        <v>12</v>
      </c>
      <c r="Y84" t="str">
        <f>RIGHT(Userdata[[#This Row],[Last_Login]],4)</f>
        <v>2024</v>
      </c>
      <c r="Z84" t="str">
        <f>MID(Userdata[[#This Row],[Last_Login]],4,2)</f>
        <v>12</v>
      </c>
      <c r="AA84" t="str">
        <f>SUBSTITUTE(Userdata[[#This Row],[Column3]],"/","")</f>
        <v>12</v>
      </c>
      <c r="AB84" s="12" t="str">
        <f>TEXT(DATE(Userdata[[#This Row],[Column2]],Userdata[[#This Row],[Column1]],Userdata[[#This Row],[Column4]]),"DD/MM/YYYY")</f>
        <v>12/12/2024</v>
      </c>
      <c r="AC84" s="12">
        <f t="shared" ca="1" si="1"/>
        <v>45794</v>
      </c>
      <c r="AD84">
        <f ca="1">Userdata[[#This Row],[Column6]]-Userdata[[#This Row],[Last Login]]</f>
        <v>156</v>
      </c>
      <c r="AE84" t="str">
        <f>LEFT(Userdata[[#This Row],[Join_Date]],2)</f>
        <v>11</v>
      </c>
      <c r="AF84" t="str">
        <f>RIGHT(Userdata[[#This Row],[Join_Date]],4)</f>
        <v>2023</v>
      </c>
      <c r="AG84" t="str">
        <f>MID(Userdata[[#This Row],[Join_Date]],3,2)</f>
        <v>/1</v>
      </c>
      <c r="AH84" t="str">
        <f>SUBSTITUTE(Userdata[[#This Row],[Column5]],"/","")</f>
        <v>11</v>
      </c>
      <c r="AI84" t="str">
        <f>SUBSTITUTE(Userdata[[#This Row],[Column53]],"/","")</f>
        <v>1</v>
      </c>
      <c r="AJ84" t="str">
        <f>TEXT(DATE(Userdata[[#This Row],[Column52]],Userdata[[#This Row],[Start Month]],Userdata[[#This Row],[Start Date]]),"DD/MM/YYYY")</f>
        <v>01/11/2023</v>
      </c>
    </row>
    <row r="85" spans="1:36" x14ac:dyDescent="0.3">
      <c r="A85">
        <v>8108</v>
      </c>
      <c r="B85" t="s">
        <v>98</v>
      </c>
      <c r="C85" t="s">
        <v>441</v>
      </c>
      <c r="D85" s="12" t="s">
        <v>910</v>
      </c>
      <c r="E85">
        <v>11.99</v>
      </c>
      <c r="F85">
        <v>336</v>
      </c>
      <c r="G85" t="s">
        <v>921</v>
      </c>
      <c r="H85">
        <v>1</v>
      </c>
      <c r="I85">
        <v>2</v>
      </c>
      <c r="J85" t="b">
        <v>0</v>
      </c>
      <c r="K85">
        <v>758</v>
      </c>
      <c r="L85">
        <v>32</v>
      </c>
      <c r="M85" t="s">
        <v>924</v>
      </c>
      <c r="N85" t="s">
        <v>933</v>
      </c>
      <c r="O85" t="s">
        <v>935</v>
      </c>
      <c r="P85">
        <v>64</v>
      </c>
      <c r="Q85">
        <v>5</v>
      </c>
      <c r="R85" t="b">
        <v>0</v>
      </c>
      <c r="S85" t="s">
        <v>940</v>
      </c>
      <c r="T85">
        <v>3663</v>
      </c>
      <c r="U85" t="s">
        <v>941</v>
      </c>
      <c r="V85" t="s">
        <v>948</v>
      </c>
      <c r="W85" t="s">
        <v>952</v>
      </c>
      <c r="X85" t="str">
        <f>LEFT(Userdata[[#This Row],[Last_Login]],2)</f>
        <v>11</v>
      </c>
      <c r="Y85" t="str">
        <f>RIGHT(Userdata[[#This Row],[Last_Login]],4)</f>
        <v>2024</v>
      </c>
      <c r="Z85" t="str">
        <f>MID(Userdata[[#This Row],[Last_Login]],4,2)</f>
        <v>30</v>
      </c>
      <c r="AA85" t="str">
        <f>SUBSTITUTE(Userdata[[#This Row],[Column3]],"/","")</f>
        <v>30</v>
      </c>
      <c r="AB85" s="12" t="str">
        <f>TEXT(DATE(Userdata[[#This Row],[Column2]],Userdata[[#This Row],[Column1]],Userdata[[#This Row],[Column4]]),"DD/MM/YYYY")</f>
        <v>30/11/2024</v>
      </c>
      <c r="AC85" s="12">
        <f t="shared" ca="1" si="1"/>
        <v>45794</v>
      </c>
      <c r="AD85">
        <f ca="1">Userdata[[#This Row],[Column6]]-Userdata[[#This Row],[Last Login]]</f>
        <v>168</v>
      </c>
      <c r="AE85" t="str">
        <f>LEFT(Userdata[[#This Row],[Join_Date]],2)</f>
        <v>10</v>
      </c>
      <c r="AF85" t="str">
        <f>RIGHT(Userdata[[#This Row],[Join_Date]],4)</f>
        <v>2024</v>
      </c>
      <c r="AG85" t="str">
        <f>MID(Userdata[[#This Row],[Join_Date]],3,2)</f>
        <v>/2</v>
      </c>
      <c r="AH85" t="str">
        <f>SUBSTITUTE(Userdata[[#This Row],[Column5]],"/","")</f>
        <v>10</v>
      </c>
      <c r="AI85" t="str">
        <f>SUBSTITUTE(Userdata[[#This Row],[Column53]],"/","")</f>
        <v>2</v>
      </c>
      <c r="AJ85" t="str">
        <f>TEXT(DATE(Userdata[[#This Row],[Column52]],Userdata[[#This Row],[Start Month]],Userdata[[#This Row],[Start Date]]),"DD/MM/YYYY")</f>
        <v>02/10/2024</v>
      </c>
    </row>
    <row r="86" spans="1:36" x14ac:dyDescent="0.3">
      <c r="A86">
        <v>6779</v>
      </c>
      <c r="B86" t="s">
        <v>99</v>
      </c>
      <c r="C86" t="s">
        <v>442</v>
      </c>
      <c r="D86" s="12" t="s">
        <v>913</v>
      </c>
      <c r="E86">
        <v>7.99</v>
      </c>
      <c r="F86">
        <v>196</v>
      </c>
      <c r="G86" t="s">
        <v>922</v>
      </c>
      <c r="H86">
        <v>1</v>
      </c>
      <c r="I86">
        <v>6</v>
      </c>
      <c r="J86" t="b">
        <v>1</v>
      </c>
      <c r="K86">
        <v>936</v>
      </c>
      <c r="L86">
        <v>152</v>
      </c>
      <c r="M86" t="s">
        <v>927</v>
      </c>
      <c r="N86" t="s">
        <v>930</v>
      </c>
      <c r="O86" t="s">
        <v>936</v>
      </c>
      <c r="P86">
        <v>3</v>
      </c>
      <c r="Q86">
        <v>3.1</v>
      </c>
      <c r="R86" t="b">
        <v>1</v>
      </c>
      <c r="S86" t="s">
        <v>940</v>
      </c>
      <c r="T86">
        <v>2845</v>
      </c>
      <c r="U86" t="s">
        <v>941</v>
      </c>
      <c r="V86" t="s">
        <v>949</v>
      </c>
      <c r="W86" t="s">
        <v>954</v>
      </c>
      <c r="X86" t="str">
        <f>LEFT(Userdata[[#This Row],[Last_Login]],2)</f>
        <v>12</v>
      </c>
      <c r="Y86" t="str">
        <f>RIGHT(Userdata[[#This Row],[Last_Login]],4)</f>
        <v>2024</v>
      </c>
      <c r="Z86" t="str">
        <f>MID(Userdata[[#This Row],[Last_Login]],4,2)</f>
        <v>3/</v>
      </c>
      <c r="AA86" t="str">
        <f>SUBSTITUTE(Userdata[[#This Row],[Column3]],"/","")</f>
        <v>3</v>
      </c>
      <c r="AB86" s="12" t="str">
        <f>TEXT(DATE(Userdata[[#This Row],[Column2]],Userdata[[#This Row],[Column1]],Userdata[[#This Row],[Column4]]),"DD/MM/YYYY")</f>
        <v>03/12/2024</v>
      </c>
      <c r="AC86" s="12">
        <f t="shared" ca="1" si="1"/>
        <v>45794</v>
      </c>
      <c r="AD86">
        <f ca="1">Userdata[[#This Row],[Column6]]-Userdata[[#This Row],[Last Login]]</f>
        <v>165</v>
      </c>
      <c r="AE86" t="str">
        <f>LEFT(Userdata[[#This Row],[Join_Date]],2)</f>
        <v>7/</v>
      </c>
      <c r="AF86" t="str">
        <f>RIGHT(Userdata[[#This Row],[Join_Date]],4)</f>
        <v>2024</v>
      </c>
      <c r="AG86" t="str">
        <f>MID(Userdata[[#This Row],[Join_Date]],3,2)</f>
        <v>22</v>
      </c>
      <c r="AH86" t="str">
        <f>SUBSTITUTE(Userdata[[#This Row],[Column5]],"/","")</f>
        <v>7</v>
      </c>
      <c r="AI86" t="str">
        <f>SUBSTITUTE(Userdata[[#This Row],[Column53]],"/","")</f>
        <v>22</v>
      </c>
      <c r="AJ86" t="str">
        <f>TEXT(DATE(Userdata[[#This Row],[Column52]],Userdata[[#This Row],[Start Month]],Userdata[[#This Row],[Start Date]]),"DD/MM/YYYY")</f>
        <v>22/07/2024</v>
      </c>
    </row>
    <row r="87" spans="1:36" x14ac:dyDescent="0.3">
      <c r="A87">
        <v>1169</v>
      </c>
      <c r="B87" t="s">
        <v>72</v>
      </c>
      <c r="C87" t="s">
        <v>443</v>
      </c>
      <c r="D87" s="12" t="s">
        <v>913</v>
      </c>
      <c r="E87">
        <v>11.99</v>
      </c>
      <c r="F87">
        <v>285</v>
      </c>
      <c r="G87" t="s">
        <v>917</v>
      </c>
      <c r="H87">
        <v>3</v>
      </c>
      <c r="I87">
        <v>1</v>
      </c>
      <c r="J87" t="b">
        <v>0</v>
      </c>
      <c r="K87">
        <v>13</v>
      </c>
      <c r="L87">
        <v>103</v>
      </c>
      <c r="M87" t="s">
        <v>927</v>
      </c>
      <c r="N87" t="s">
        <v>932</v>
      </c>
      <c r="O87" t="s">
        <v>937</v>
      </c>
      <c r="P87">
        <v>11</v>
      </c>
      <c r="Q87">
        <v>3.7</v>
      </c>
      <c r="R87" t="b">
        <v>0</v>
      </c>
      <c r="S87" t="s">
        <v>940</v>
      </c>
      <c r="T87">
        <v>2390</v>
      </c>
      <c r="U87" t="s">
        <v>944</v>
      </c>
      <c r="V87" t="s">
        <v>948</v>
      </c>
      <c r="W87" t="s">
        <v>953</v>
      </c>
      <c r="X87" t="str">
        <f>LEFT(Userdata[[#This Row],[Last_Login]],2)</f>
        <v>12</v>
      </c>
      <c r="Y87" t="str">
        <f>RIGHT(Userdata[[#This Row],[Last_Login]],4)</f>
        <v>2024</v>
      </c>
      <c r="Z87" t="str">
        <f>MID(Userdata[[#This Row],[Last_Login]],4,2)</f>
        <v>3/</v>
      </c>
      <c r="AA87" t="str">
        <f>SUBSTITUTE(Userdata[[#This Row],[Column3]],"/","")</f>
        <v>3</v>
      </c>
      <c r="AB87" s="12" t="str">
        <f>TEXT(DATE(Userdata[[#This Row],[Column2]],Userdata[[#This Row],[Column1]],Userdata[[#This Row],[Column4]]),"DD/MM/YYYY")</f>
        <v>03/12/2024</v>
      </c>
      <c r="AC87" s="12">
        <f t="shared" ca="1" si="1"/>
        <v>45794</v>
      </c>
      <c r="AD87">
        <f ca="1">Userdata[[#This Row],[Column6]]-Userdata[[#This Row],[Last Login]]</f>
        <v>165</v>
      </c>
      <c r="AE87" t="str">
        <f>LEFT(Userdata[[#This Row],[Join_Date]],2)</f>
        <v>8/</v>
      </c>
      <c r="AF87" t="str">
        <f>RIGHT(Userdata[[#This Row],[Join_Date]],4)</f>
        <v>2024</v>
      </c>
      <c r="AG87" t="str">
        <f>MID(Userdata[[#This Row],[Join_Date]],3,2)</f>
        <v>21</v>
      </c>
      <c r="AH87" t="str">
        <f>SUBSTITUTE(Userdata[[#This Row],[Column5]],"/","")</f>
        <v>8</v>
      </c>
      <c r="AI87" t="str">
        <f>SUBSTITUTE(Userdata[[#This Row],[Column53]],"/","")</f>
        <v>21</v>
      </c>
      <c r="AJ87" t="str">
        <f>TEXT(DATE(Userdata[[#This Row],[Column52]],Userdata[[#This Row],[Start Month]],Userdata[[#This Row],[Start Date]]),"DD/MM/YYYY")</f>
        <v>21/08/2024</v>
      </c>
    </row>
    <row r="88" spans="1:36" x14ac:dyDescent="0.3">
      <c r="A88">
        <v>5067</v>
      </c>
      <c r="B88" t="s">
        <v>100</v>
      </c>
      <c r="C88" t="s">
        <v>444</v>
      </c>
      <c r="D88" s="12" t="s">
        <v>853</v>
      </c>
      <c r="E88">
        <v>7.99</v>
      </c>
      <c r="F88">
        <v>155</v>
      </c>
      <c r="G88" t="s">
        <v>919</v>
      </c>
      <c r="H88">
        <v>5</v>
      </c>
      <c r="I88">
        <v>1</v>
      </c>
      <c r="J88" t="b">
        <v>1</v>
      </c>
      <c r="K88">
        <v>305</v>
      </c>
      <c r="L88">
        <v>77</v>
      </c>
      <c r="M88" t="s">
        <v>923</v>
      </c>
      <c r="N88" t="s">
        <v>933</v>
      </c>
      <c r="O88" t="s">
        <v>939</v>
      </c>
      <c r="P88">
        <v>66</v>
      </c>
      <c r="Q88">
        <v>3.4</v>
      </c>
      <c r="R88" t="b">
        <v>0</v>
      </c>
      <c r="S88" t="s">
        <v>940</v>
      </c>
      <c r="T88">
        <v>234</v>
      </c>
      <c r="U88" t="s">
        <v>941</v>
      </c>
      <c r="V88" t="s">
        <v>950</v>
      </c>
      <c r="W88" t="s">
        <v>954</v>
      </c>
      <c r="X88" t="str">
        <f>LEFT(Userdata[[#This Row],[Last_Login]],2)</f>
        <v>11</v>
      </c>
      <c r="Y88" t="str">
        <f>RIGHT(Userdata[[#This Row],[Last_Login]],4)</f>
        <v>2024</v>
      </c>
      <c r="Z88" t="str">
        <f>MID(Userdata[[#This Row],[Last_Login]],4,2)</f>
        <v>27</v>
      </c>
      <c r="AA88" t="str">
        <f>SUBSTITUTE(Userdata[[#This Row],[Column3]],"/","")</f>
        <v>27</v>
      </c>
      <c r="AB88" s="12" t="str">
        <f>TEXT(DATE(Userdata[[#This Row],[Column2]],Userdata[[#This Row],[Column1]],Userdata[[#This Row],[Column4]]),"DD/MM/YYYY")</f>
        <v>27/11/2024</v>
      </c>
      <c r="AC88" s="12">
        <f t="shared" ca="1" si="1"/>
        <v>45794</v>
      </c>
      <c r="AD88">
        <f ca="1">Userdata[[#This Row],[Column6]]-Userdata[[#This Row],[Last Login]]</f>
        <v>171</v>
      </c>
      <c r="AE88" t="str">
        <f>LEFT(Userdata[[#This Row],[Join_Date]],2)</f>
        <v>8/</v>
      </c>
      <c r="AF88" t="str">
        <f>RIGHT(Userdata[[#This Row],[Join_Date]],4)</f>
        <v>2024</v>
      </c>
      <c r="AG88" t="str">
        <f>MID(Userdata[[#This Row],[Join_Date]],3,2)</f>
        <v>31</v>
      </c>
      <c r="AH88" t="str">
        <f>SUBSTITUTE(Userdata[[#This Row],[Column5]],"/","")</f>
        <v>8</v>
      </c>
      <c r="AI88" t="str">
        <f>SUBSTITUTE(Userdata[[#This Row],[Column53]],"/","")</f>
        <v>31</v>
      </c>
      <c r="AJ88" t="str">
        <f>TEXT(DATE(Userdata[[#This Row],[Column52]],Userdata[[#This Row],[Start Month]],Userdata[[#This Row],[Start Date]]),"DD/MM/YYYY")</f>
        <v>31/08/2024</v>
      </c>
    </row>
    <row r="89" spans="1:36" x14ac:dyDescent="0.3">
      <c r="A89">
        <v>5299</v>
      </c>
      <c r="B89" t="s">
        <v>101</v>
      </c>
      <c r="C89" t="s">
        <v>445</v>
      </c>
      <c r="D89" s="12" t="s">
        <v>907</v>
      </c>
      <c r="E89">
        <v>7.99</v>
      </c>
      <c r="F89">
        <v>275</v>
      </c>
      <c r="G89" t="s">
        <v>921</v>
      </c>
      <c r="H89">
        <v>2</v>
      </c>
      <c r="I89">
        <v>2</v>
      </c>
      <c r="J89" t="b">
        <v>1</v>
      </c>
      <c r="K89">
        <v>755</v>
      </c>
      <c r="L89">
        <v>166</v>
      </c>
      <c r="M89" t="s">
        <v>928</v>
      </c>
      <c r="N89" t="s">
        <v>931</v>
      </c>
      <c r="O89" t="s">
        <v>936</v>
      </c>
      <c r="P89">
        <v>45</v>
      </c>
      <c r="Q89">
        <v>3.9</v>
      </c>
      <c r="R89" t="b">
        <v>0</v>
      </c>
      <c r="S89" t="s">
        <v>940</v>
      </c>
      <c r="T89">
        <v>3975</v>
      </c>
      <c r="U89" t="s">
        <v>945</v>
      </c>
      <c r="V89" t="s">
        <v>946</v>
      </c>
      <c r="W89" t="s">
        <v>953</v>
      </c>
      <c r="X89" t="str">
        <f>LEFT(Userdata[[#This Row],[Last_Login]],2)</f>
        <v>12</v>
      </c>
      <c r="Y89" t="str">
        <f>RIGHT(Userdata[[#This Row],[Last_Login]],4)</f>
        <v>2024</v>
      </c>
      <c r="Z89" t="str">
        <f>MID(Userdata[[#This Row],[Last_Login]],4,2)</f>
        <v>2/</v>
      </c>
      <c r="AA89" t="str">
        <f>SUBSTITUTE(Userdata[[#This Row],[Column3]],"/","")</f>
        <v>2</v>
      </c>
      <c r="AB89" s="12" t="str">
        <f>TEXT(DATE(Userdata[[#This Row],[Column2]],Userdata[[#This Row],[Column1]],Userdata[[#This Row],[Column4]]),"DD/MM/YYYY")</f>
        <v>02/12/2024</v>
      </c>
      <c r="AC89" s="12">
        <f t="shared" ca="1" si="1"/>
        <v>45794</v>
      </c>
      <c r="AD89">
        <f ca="1">Userdata[[#This Row],[Column6]]-Userdata[[#This Row],[Last Login]]</f>
        <v>166</v>
      </c>
      <c r="AE89" t="str">
        <f>LEFT(Userdata[[#This Row],[Join_Date]],2)</f>
        <v>4/</v>
      </c>
      <c r="AF89" t="str">
        <f>RIGHT(Userdata[[#This Row],[Join_Date]],4)</f>
        <v>2023</v>
      </c>
      <c r="AG89" t="str">
        <f>MID(Userdata[[#This Row],[Join_Date]],3,2)</f>
        <v>30</v>
      </c>
      <c r="AH89" t="str">
        <f>SUBSTITUTE(Userdata[[#This Row],[Column5]],"/","")</f>
        <v>4</v>
      </c>
      <c r="AI89" t="str">
        <f>SUBSTITUTE(Userdata[[#This Row],[Column53]],"/","")</f>
        <v>30</v>
      </c>
      <c r="AJ89" t="str">
        <f>TEXT(DATE(Userdata[[#This Row],[Column52]],Userdata[[#This Row],[Start Month]],Userdata[[#This Row],[Start Date]]),"DD/MM/YYYY")</f>
        <v>30/04/2023</v>
      </c>
    </row>
    <row r="90" spans="1:36" x14ac:dyDescent="0.3">
      <c r="A90">
        <v>3978</v>
      </c>
      <c r="B90" t="s">
        <v>65</v>
      </c>
      <c r="C90" t="s">
        <v>389</v>
      </c>
      <c r="D90" s="12" t="s">
        <v>911</v>
      </c>
      <c r="E90">
        <v>7.99</v>
      </c>
      <c r="F90">
        <v>341</v>
      </c>
      <c r="G90" t="s">
        <v>917</v>
      </c>
      <c r="H90">
        <v>3</v>
      </c>
      <c r="I90">
        <v>4</v>
      </c>
      <c r="J90" t="b">
        <v>0</v>
      </c>
      <c r="K90">
        <v>27</v>
      </c>
      <c r="L90">
        <v>82</v>
      </c>
      <c r="M90" t="s">
        <v>923</v>
      </c>
      <c r="N90" t="s">
        <v>931</v>
      </c>
      <c r="O90" t="s">
        <v>935</v>
      </c>
      <c r="P90">
        <v>98</v>
      </c>
      <c r="Q90">
        <v>3.7</v>
      </c>
      <c r="R90" t="b">
        <v>1</v>
      </c>
      <c r="S90" t="s">
        <v>940</v>
      </c>
      <c r="T90">
        <v>561</v>
      </c>
      <c r="U90" t="s">
        <v>945</v>
      </c>
      <c r="V90" t="s">
        <v>949</v>
      </c>
      <c r="W90" t="s">
        <v>954</v>
      </c>
      <c r="X90" t="str">
        <f>LEFT(Userdata[[#This Row],[Last_Login]],2)</f>
        <v>11</v>
      </c>
      <c r="Y90" t="str">
        <f>RIGHT(Userdata[[#This Row],[Last_Login]],4)</f>
        <v>2024</v>
      </c>
      <c r="Z90" t="str">
        <f>MID(Userdata[[#This Row],[Last_Login]],4,2)</f>
        <v>28</v>
      </c>
      <c r="AA90" t="str">
        <f>SUBSTITUTE(Userdata[[#This Row],[Column3]],"/","")</f>
        <v>28</v>
      </c>
      <c r="AB90" s="12" t="str">
        <f>TEXT(DATE(Userdata[[#This Row],[Column2]],Userdata[[#This Row],[Column1]],Userdata[[#This Row],[Column4]]),"DD/MM/YYYY")</f>
        <v>28/11/2024</v>
      </c>
      <c r="AC90" s="12">
        <f t="shared" ca="1" si="1"/>
        <v>45794</v>
      </c>
      <c r="AD90">
        <f ca="1">Userdata[[#This Row],[Column6]]-Userdata[[#This Row],[Last Login]]</f>
        <v>170</v>
      </c>
      <c r="AE90" t="str">
        <f>LEFT(Userdata[[#This Row],[Join_Date]],2)</f>
        <v>5/</v>
      </c>
      <c r="AF90" t="str">
        <f>RIGHT(Userdata[[#This Row],[Join_Date]],4)</f>
        <v>2024</v>
      </c>
      <c r="AG90" t="str">
        <f>MID(Userdata[[#This Row],[Join_Date]],3,2)</f>
        <v>15</v>
      </c>
      <c r="AH90" t="str">
        <f>SUBSTITUTE(Userdata[[#This Row],[Column5]],"/","")</f>
        <v>5</v>
      </c>
      <c r="AI90" t="str">
        <f>SUBSTITUTE(Userdata[[#This Row],[Column53]],"/","")</f>
        <v>15</v>
      </c>
      <c r="AJ90" t="str">
        <f>TEXT(DATE(Userdata[[#This Row],[Column52]],Userdata[[#This Row],[Start Month]],Userdata[[#This Row],[Start Date]]),"DD/MM/YYYY")</f>
        <v>15/05/2024</v>
      </c>
    </row>
    <row r="91" spans="1:36" x14ac:dyDescent="0.3">
      <c r="A91">
        <v>8634</v>
      </c>
      <c r="B91" t="s">
        <v>102</v>
      </c>
      <c r="C91" t="s">
        <v>367</v>
      </c>
      <c r="D91" s="12" t="s">
        <v>905</v>
      </c>
      <c r="E91">
        <v>15.99</v>
      </c>
      <c r="F91">
        <v>321</v>
      </c>
      <c r="G91" t="s">
        <v>917</v>
      </c>
      <c r="H91">
        <v>2</v>
      </c>
      <c r="I91">
        <v>2</v>
      </c>
      <c r="J91" t="b">
        <v>0</v>
      </c>
      <c r="K91">
        <v>676</v>
      </c>
      <c r="L91">
        <v>81</v>
      </c>
      <c r="M91" t="s">
        <v>923</v>
      </c>
      <c r="N91" t="s">
        <v>933</v>
      </c>
      <c r="O91" t="s">
        <v>938</v>
      </c>
      <c r="P91">
        <v>65</v>
      </c>
      <c r="Q91">
        <v>4.5999999999999996</v>
      </c>
      <c r="R91" t="b">
        <v>0</v>
      </c>
      <c r="S91" t="s">
        <v>940</v>
      </c>
      <c r="T91">
        <v>4647</v>
      </c>
      <c r="U91" t="s">
        <v>945</v>
      </c>
      <c r="V91" t="s">
        <v>950</v>
      </c>
      <c r="W91" t="s">
        <v>951</v>
      </c>
      <c r="X91" t="str">
        <f>LEFT(Userdata[[#This Row],[Last_Login]],2)</f>
        <v>12</v>
      </c>
      <c r="Y91" t="str">
        <f>RIGHT(Userdata[[#This Row],[Last_Login]],4)</f>
        <v>2024</v>
      </c>
      <c r="Z91" t="str">
        <f>MID(Userdata[[#This Row],[Last_Login]],4,2)</f>
        <v>13</v>
      </c>
      <c r="AA91" t="str">
        <f>SUBSTITUTE(Userdata[[#This Row],[Column3]],"/","")</f>
        <v>13</v>
      </c>
      <c r="AB91" s="12" t="str">
        <f>TEXT(DATE(Userdata[[#This Row],[Column2]],Userdata[[#This Row],[Column1]],Userdata[[#This Row],[Column4]]),"DD/MM/YYYY")</f>
        <v>13/12/2024</v>
      </c>
      <c r="AC91" s="12">
        <f t="shared" ca="1" si="1"/>
        <v>45794</v>
      </c>
      <c r="AD91">
        <f ca="1">Userdata[[#This Row],[Column6]]-Userdata[[#This Row],[Last Login]]</f>
        <v>155</v>
      </c>
      <c r="AE91" t="str">
        <f>LEFT(Userdata[[#This Row],[Join_Date]],2)</f>
        <v>8/</v>
      </c>
      <c r="AF91" t="str">
        <f>RIGHT(Userdata[[#This Row],[Join_Date]],4)</f>
        <v>2023</v>
      </c>
      <c r="AG91" t="str">
        <f>MID(Userdata[[#This Row],[Join_Date]],3,2)</f>
        <v>2/</v>
      </c>
      <c r="AH91" t="str">
        <f>SUBSTITUTE(Userdata[[#This Row],[Column5]],"/","")</f>
        <v>8</v>
      </c>
      <c r="AI91" t="str">
        <f>SUBSTITUTE(Userdata[[#This Row],[Column53]],"/","")</f>
        <v>2</v>
      </c>
      <c r="AJ91" t="str">
        <f>TEXT(DATE(Userdata[[#This Row],[Column52]],Userdata[[#This Row],[Start Month]],Userdata[[#This Row],[Start Date]]),"DD/MM/YYYY")</f>
        <v>02/08/2023</v>
      </c>
    </row>
    <row r="92" spans="1:36" x14ac:dyDescent="0.3">
      <c r="A92">
        <v>9635</v>
      </c>
      <c r="B92" t="s">
        <v>103</v>
      </c>
      <c r="C92" t="s">
        <v>446</v>
      </c>
      <c r="D92" s="12" t="s">
        <v>915</v>
      </c>
      <c r="E92">
        <v>11.99</v>
      </c>
      <c r="F92">
        <v>456</v>
      </c>
      <c r="G92" t="s">
        <v>921</v>
      </c>
      <c r="H92">
        <v>2</v>
      </c>
      <c r="I92">
        <v>5</v>
      </c>
      <c r="J92" t="b">
        <v>0</v>
      </c>
      <c r="K92">
        <v>734</v>
      </c>
      <c r="L92">
        <v>83</v>
      </c>
      <c r="M92" t="s">
        <v>926</v>
      </c>
      <c r="N92" t="s">
        <v>931</v>
      </c>
      <c r="O92" t="s">
        <v>939</v>
      </c>
      <c r="P92">
        <v>87</v>
      </c>
      <c r="Q92">
        <v>3.8</v>
      </c>
      <c r="R92" t="b">
        <v>1</v>
      </c>
      <c r="S92" t="s">
        <v>940</v>
      </c>
      <c r="T92">
        <v>581</v>
      </c>
      <c r="U92" t="s">
        <v>945</v>
      </c>
      <c r="V92" t="s">
        <v>946</v>
      </c>
      <c r="W92" t="s">
        <v>952</v>
      </c>
      <c r="X92" t="str">
        <f>LEFT(Userdata[[#This Row],[Last_Login]],2)</f>
        <v>11</v>
      </c>
      <c r="Y92" t="str">
        <f>RIGHT(Userdata[[#This Row],[Last_Login]],4)</f>
        <v>2024</v>
      </c>
      <c r="Z92" t="str">
        <f>MID(Userdata[[#This Row],[Last_Login]],4,2)</f>
        <v>26</v>
      </c>
      <c r="AA92" t="str">
        <f>SUBSTITUTE(Userdata[[#This Row],[Column3]],"/","")</f>
        <v>26</v>
      </c>
      <c r="AB92" s="12" t="str">
        <f>TEXT(DATE(Userdata[[#This Row],[Column2]],Userdata[[#This Row],[Column1]],Userdata[[#This Row],[Column4]]),"DD/MM/YYYY")</f>
        <v>26/11/2024</v>
      </c>
      <c r="AC92" s="12">
        <f t="shared" ca="1" si="1"/>
        <v>45794</v>
      </c>
      <c r="AD92">
        <f ca="1">Userdata[[#This Row],[Column6]]-Userdata[[#This Row],[Last Login]]</f>
        <v>172</v>
      </c>
      <c r="AE92" t="str">
        <f>LEFT(Userdata[[#This Row],[Join_Date]],2)</f>
        <v>12</v>
      </c>
      <c r="AF92" t="str">
        <f>RIGHT(Userdata[[#This Row],[Join_Date]],4)</f>
        <v>2023</v>
      </c>
      <c r="AG92" t="str">
        <f>MID(Userdata[[#This Row],[Join_Date]],3,2)</f>
        <v>/1</v>
      </c>
      <c r="AH92" t="str">
        <f>SUBSTITUTE(Userdata[[#This Row],[Column5]],"/","")</f>
        <v>12</v>
      </c>
      <c r="AI92" t="str">
        <f>SUBSTITUTE(Userdata[[#This Row],[Column53]],"/","")</f>
        <v>1</v>
      </c>
      <c r="AJ92" t="str">
        <f>TEXT(DATE(Userdata[[#This Row],[Column52]],Userdata[[#This Row],[Start Month]],Userdata[[#This Row],[Start Date]]),"DD/MM/YYYY")</f>
        <v>01/12/2023</v>
      </c>
    </row>
    <row r="93" spans="1:36" x14ac:dyDescent="0.3">
      <c r="A93">
        <v>1776</v>
      </c>
      <c r="B93" t="s">
        <v>104</v>
      </c>
      <c r="C93" t="s">
        <v>447</v>
      </c>
      <c r="D93" s="12" t="s">
        <v>676</v>
      </c>
      <c r="E93">
        <v>15.99</v>
      </c>
      <c r="F93">
        <v>15</v>
      </c>
      <c r="G93" t="s">
        <v>921</v>
      </c>
      <c r="H93">
        <v>1</v>
      </c>
      <c r="I93">
        <v>4</v>
      </c>
      <c r="J93" t="b">
        <v>0</v>
      </c>
      <c r="K93">
        <v>687</v>
      </c>
      <c r="L93">
        <v>183</v>
      </c>
      <c r="M93" t="s">
        <v>929</v>
      </c>
      <c r="N93" t="s">
        <v>933</v>
      </c>
      <c r="O93" t="s">
        <v>934</v>
      </c>
      <c r="P93">
        <v>46</v>
      </c>
      <c r="Q93">
        <v>4.2</v>
      </c>
      <c r="R93" t="b">
        <v>1</v>
      </c>
      <c r="S93" t="s">
        <v>940</v>
      </c>
      <c r="T93">
        <v>1250</v>
      </c>
      <c r="U93" t="s">
        <v>942</v>
      </c>
      <c r="V93" t="s">
        <v>950</v>
      </c>
      <c r="W93" t="s">
        <v>951</v>
      </c>
      <c r="X93" t="str">
        <f>LEFT(Userdata[[#This Row],[Last_Login]],2)</f>
        <v>11</v>
      </c>
      <c r="Y93" t="str">
        <f>RIGHT(Userdata[[#This Row],[Last_Login]],4)</f>
        <v>2024</v>
      </c>
      <c r="Z93" t="str">
        <f>MID(Userdata[[#This Row],[Last_Login]],4,2)</f>
        <v>20</v>
      </c>
      <c r="AA93" t="str">
        <f>SUBSTITUTE(Userdata[[#This Row],[Column3]],"/","")</f>
        <v>20</v>
      </c>
      <c r="AB93" s="12" t="str">
        <f>TEXT(DATE(Userdata[[#This Row],[Column2]],Userdata[[#This Row],[Column1]],Userdata[[#This Row],[Column4]]),"DD/MM/YYYY")</f>
        <v>20/11/2024</v>
      </c>
      <c r="AC93" s="12">
        <f t="shared" ca="1" si="1"/>
        <v>45794</v>
      </c>
      <c r="AD93">
        <f ca="1">Userdata[[#This Row],[Column6]]-Userdata[[#This Row],[Last Login]]</f>
        <v>178</v>
      </c>
      <c r="AE93" t="str">
        <f>LEFT(Userdata[[#This Row],[Join_Date]],2)</f>
        <v>10</v>
      </c>
      <c r="AF93" t="str">
        <f>RIGHT(Userdata[[#This Row],[Join_Date]],4)</f>
        <v>2023</v>
      </c>
      <c r="AG93" t="str">
        <f>MID(Userdata[[#This Row],[Join_Date]],3,2)</f>
        <v>/2</v>
      </c>
      <c r="AH93" t="str">
        <f>SUBSTITUTE(Userdata[[#This Row],[Column5]],"/","")</f>
        <v>10</v>
      </c>
      <c r="AI93" t="str">
        <f>SUBSTITUTE(Userdata[[#This Row],[Column53]],"/","")</f>
        <v>2</v>
      </c>
      <c r="AJ93" t="str">
        <f>TEXT(DATE(Userdata[[#This Row],[Column52]],Userdata[[#This Row],[Start Month]],Userdata[[#This Row],[Start Date]]),"DD/MM/YYYY")</f>
        <v>02/10/2023</v>
      </c>
    </row>
    <row r="94" spans="1:36" x14ac:dyDescent="0.3">
      <c r="A94">
        <v>9703</v>
      </c>
      <c r="B94" t="s">
        <v>45</v>
      </c>
      <c r="C94" t="s">
        <v>448</v>
      </c>
      <c r="D94" s="12" t="s">
        <v>490</v>
      </c>
      <c r="E94">
        <v>11.99</v>
      </c>
      <c r="F94">
        <v>410</v>
      </c>
      <c r="G94" t="s">
        <v>918</v>
      </c>
      <c r="H94">
        <v>3</v>
      </c>
      <c r="I94">
        <v>5</v>
      </c>
      <c r="J94" t="b">
        <v>0</v>
      </c>
      <c r="K94">
        <v>826</v>
      </c>
      <c r="L94">
        <v>182</v>
      </c>
      <c r="M94" t="s">
        <v>925</v>
      </c>
      <c r="N94" t="s">
        <v>933</v>
      </c>
      <c r="O94" t="s">
        <v>938</v>
      </c>
      <c r="P94">
        <v>69</v>
      </c>
      <c r="Q94">
        <v>4.2</v>
      </c>
      <c r="R94" t="b">
        <v>0</v>
      </c>
      <c r="S94" t="s">
        <v>940</v>
      </c>
      <c r="T94">
        <v>3441</v>
      </c>
      <c r="U94" t="s">
        <v>941</v>
      </c>
      <c r="V94" t="s">
        <v>946</v>
      </c>
      <c r="W94" t="s">
        <v>952</v>
      </c>
      <c r="X94" t="str">
        <f>LEFT(Userdata[[#This Row],[Last_Login]],2)</f>
        <v>12</v>
      </c>
      <c r="Y94" t="str">
        <f>RIGHT(Userdata[[#This Row],[Last_Login]],4)</f>
        <v>2024</v>
      </c>
      <c r="Z94" t="str">
        <f>MID(Userdata[[#This Row],[Last_Login]],4,2)</f>
        <v>12</v>
      </c>
      <c r="AA94" t="str">
        <f>SUBSTITUTE(Userdata[[#This Row],[Column3]],"/","")</f>
        <v>12</v>
      </c>
      <c r="AB94" s="12" t="str">
        <f>TEXT(DATE(Userdata[[#This Row],[Column2]],Userdata[[#This Row],[Column1]],Userdata[[#This Row],[Column4]]),"DD/MM/YYYY")</f>
        <v>12/12/2024</v>
      </c>
      <c r="AC94" s="12">
        <f t="shared" ca="1" si="1"/>
        <v>45794</v>
      </c>
      <c r="AD94">
        <f ca="1">Userdata[[#This Row],[Column6]]-Userdata[[#This Row],[Last Login]]</f>
        <v>156</v>
      </c>
      <c r="AE94" t="str">
        <f>LEFT(Userdata[[#This Row],[Join_Date]],2)</f>
        <v>2/</v>
      </c>
      <c r="AF94" t="str">
        <f>RIGHT(Userdata[[#This Row],[Join_Date]],4)</f>
        <v>2024</v>
      </c>
      <c r="AG94" t="str">
        <f>MID(Userdata[[#This Row],[Join_Date]],3,2)</f>
        <v>29</v>
      </c>
      <c r="AH94" t="str">
        <f>SUBSTITUTE(Userdata[[#This Row],[Column5]],"/","")</f>
        <v>2</v>
      </c>
      <c r="AI94" t="str">
        <f>SUBSTITUTE(Userdata[[#This Row],[Column53]],"/","")</f>
        <v>29</v>
      </c>
      <c r="AJ94" t="str">
        <f>TEXT(DATE(Userdata[[#This Row],[Column52]],Userdata[[#This Row],[Start Month]],Userdata[[#This Row],[Start Date]]),"DD/MM/YYYY")</f>
        <v>29/02/2024</v>
      </c>
    </row>
    <row r="95" spans="1:36" x14ac:dyDescent="0.3">
      <c r="A95">
        <v>3498</v>
      </c>
      <c r="B95" t="s">
        <v>105</v>
      </c>
      <c r="C95" t="s">
        <v>449</v>
      </c>
      <c r="D95" s="12" t="s">
        <v>494</v>
      </c>
      <c r="E95">
        <v>15.99</v>
      </c>
      <c r="F95">
        <v>29</v>
      </c>
      <c r="G95" t="s">
        <v>917</v>
      </c>
      <c r="H95">
        <v>2</v>
      </c>
      <c r="I95">
        <v>4</v>
      </c>
      <c r="J95" t="b">
        <v>1</v>
      </c>
      <c r="K95">
        <v>450</v>
      </c>
      <c r="L95">
        <v>67</v>
      </c>
      <c r="M95" t="s">
        <v>926</v>
      </c>
      <c r="N95" t="s">
        <v>932</v>
      </c>
      <c r="O95" t="s">
        <v>935</v>
      </c>
      <c r="P95">
        <v>52</v>
      </c>
      <c r="Q95">
        <v>3.3</v>
      </c>
      <c r="R95" t="b">
        <v>0</v>
      </c>
      <c r="S95" t="s">
        <v>940</v>
      </c>
      <c r="T95">
        <v>3211</v>
      </c>
      <c r="U95" t="s">
        <v>941</v>
      </c>
      <c r="V95" t="s">
        <v>950</v>
      </c>
      <c r="W95" t="s">
        <v>953</v>
      </c>
      <c r="X95" t="str">
        <f>LEFT(Userdata[[#This Row],[Last_Login]],2)</f>
        <v>12</v>
      </c>
      <c r="Y95" t="str">
        <f>RIGHT(Userdata[[#This Row],[Last_Login]],4)</f>
        <v>2024</v>
      </c>
      <c r="Z95" t="str">
        <f>MID(Userdata[[#This Row],[Last_Login]],4,2)</f>
        <v>1/</v>
      </c>
      <c r="AA95" t="str">
        <f>SUBSTITUTE(Userdata[[#This Row],[Column3]],"/","")</f>
        <v>1</v>
      </c>
      <c r="AB95" s="12" t="str">
        <f>TEXT(DATE(Userdata[[#This Row],[Column2]],Userdata[[#This Row],[Column1]],Userdata[[#This Row],[Column4]]),"DD/MM/YYYY")</f>
        <v>01/12/2024</v>
      </c>
      <c r="AC95" s="12">
        <f t="shared" ca="1" si="1"/>
        <v>45794</v>
      </c>
      <c r="AD95">
        <f ca="1">Userdata[[#This Row],[Column6]]-Userdata[[#This Row],[Last Login]]</f>
        <v>167</v>
      </c>
      <c r="AE95" t="str">
        <f>LEFT(Userdata[[#This Row],[Join_Date]],2)</f>
        <v>9/</v>
      </c>
      <c r="AF95" t="str">
        <f>RIGHT(Userdata[[#This Row],[Join_Date]],4)</f>
        <v>2023</v>
      </c>
      <c r="AG95" t="str">
        <f>MID(Userdata[[#This Row],[Join_Date]],3,2)</f>
        <v>11</v>
      </c>
      <c r="AH95" t="str">
        <f>SUBSTITUTE(Userdata[[#This Row],[Column5]],"/","")</f>
        <v>9</v>
      </c>
      <c r="AI95" t="str">
        <f>SUBSTITUTE(Userdata[[#This Row],[Column53]],"/","")</f>
        <v>11</v>
      </c>
      <c r="AJ95" t="str">
        <f>TEXT(DATE(Userdata[[#This Row],[Column52]],Userdata[[#This Row],[Start Month]],Userdata[[#This Row],[Start Date]]),"DD/MM/YYYY")</f>
        <v>11/09/2023</v>
      </c>
    </row>
    <row r="96" spans="1:36" x14ac:dyDescent="0.3">
      <c r="A96">
        <v>4260</v>
      </c>
      <c r="B96" t="s">
        <v>106</v>
      </c>
      <c r="C96" t="s">
        <v>450</v>
      </c>
      <c r="D96" s="12" t="s">
        <v>898</v>
      </c>
      <c r="E96">
        <v>7.99</v>
      </c>
      <c r="F96">
        <v>427</v>
      </c>
      <c r="G96" t="s">
        <v>920</v>
      </c>
      <c r="H96">
        <v>1</v>
      </c>
      <c r="I96">
        <v>1</v>
      </c>
      <c r="J96" t="b">
        <v>0</v>
      </c>
      <c r="K96">
        <v>159</v>
      </c>
      <c r="L96">
        <v>98</v>
      </c>
      <c r="M96" t="s">
        <v>928</v>
      </c>
      <c r="N96" t="s">
        <v>932</v>
      </c>
      <c r="O96" t="s">
        <v>937</v>
      </c>
      <c r="P96">
        <v>66</v>
      </c>
      <c r="Q96">
        <v>3.3</v>
      </c>
      <c r="R96" t="b">
        <v>0</v>
      </c>
      <c r="S96" t="s">
        <v>940</v>
      </c>
      <c r="T96">
        <v>647</v>
      </c>
      <c r="U96" t="s">
        <v>941</v>
      </c>
      <c r="V96" t="s">
        <v>950</v>
      </c>
      <c r="W96" t="s">
        <v>951</v>
      </c>
      <c r="X96" t="str">
        <f>LEFT(Userdata[[#This Row],[Last_Login]],2)</f>
        <v>12</v>
      </c>
      <c r="Y96" t="str">
        <f>RIGHT(Userdata[[#This Row],[Last_Login]],4)</f>
        <v>2024</v>
      </c>
      <c r="Z96" t="str">
        <f>MID(Userdata[[#This Row],[Last_Login]],4,2)</f>
        <v>16</v>
      </c>
      <c r="AA96" t="str">
        <f>SUBSTITUTE(Userdata[[#This Row],[Column3]],"/","")</f>
        <v>16</v>
      </c>
      <c r="AB96" s="12" t="str">
        <f>TEXT(DATE(Userdata[[#This Row],[Column2]],Userdata[[#This Row],[Column1]],Userdata[[#This Row],[Column4]]),"DD/MM/YYYY")</f>
        <v>16/12/2024</v>
      </c>
      <c r="AC96" s="12">
        <f t="shared" ca="1" si="1"/>
        <v>45794</v>
      </c>
      <c r="AD96">
        <f ca="1">Userdata[[#This Row],[Column6]]-Userdata[[#This Row],[Last Login]]</f>
        <v>152</v>
      </c>
      <c r="AE96" t="str">
        <f>LEFT(Userdata[[#This Row],[Join_Date]],2)</f>
        <v>6/</v>
      </c>
      <c r="AF96" t="str">
        <f>RIGHT(Userdata[[#This Row],[Join_Date]],4)</f>
        <v>2024</v>
      </c>
      <c r="AG96" t="str">
        <f>MID(Userdata[[#This Row],[Join_Date]],3,2)</f>
        <v>24</v>
      </c>
      <c r="AH96" t="str">
        <f>SUBSTITUTE(Userdata[[#This Row],[Column5]],"/","")</f>
        <v>6</v>
      </c>
      <c r="AI96" t="str">
        <f>SUBSTITUTE(Userdata[[#This Row],[Column53]],"/","")</f>
        <v>24</v>
      </c>
      <c r="AJ96" t="str">
        <f>TEXT(DATE(Userdata[[#This Row],[Column52]],Userdata[[#This Row],[Start Month]],Userdata[[#This Row],[Start Date]]),"DD/MM/YYYY")</f>
        <v>24/06/2024</v>
      </c>
    </row>
    <row r="97" spans="1:36" x14ac:dyDescent="0.3">
      <c r="A97">
        <v>7152</v>
      </c>
      <c r="B97" t="s">
        <v>71</v>
      </c>
      <c r="C97" t="s">
        <v>451</v>
      </c>
      <c r="D97" s="12" t="s">
        <v>508</v>
      </c>
      <c r="E97">
        <v>11.99</v>
      </c>
      <c r="F97">
        <v>166</v>
      </c>
      <c r="G97" t="s">
        <v>916</v>
      </c>
      <c r="H97">
        <v>5</v>
      </c>
      <c r="I97">
        <v>3</v>
      </c>
      <c r="J97" t="b">
        <v>0</v>
      </c>
      <c r="K97">
        <v>367</v>
      </c>
      <c r="L97">
        <v>198</v>
      </c>
      <c r="M97" t="s">
        <v>926</v>
      </c>
      <c r="N97" t="s">
        <v>931</v>
      </c>
      <c r="O97" t="s">
        <v>934</v>
      </c>
      <c r="P97">
        <v>11</v>
      </c>
      <c r="Q97">
        <v>4.5999999999999996</v>
      </c>
      <c r="R97" t="b">
        <v>1</v>
      </c>
      <c r="S97" t="s">
        <v>940</v>
      </c>
      <c r="T97">
        <v>3751</v>
      </c>
      <c r="U97" t="s">
        <v>944</v>
      </c>
      <c r="V97" t="s">
        <v>946</v>
      </c>
      <c r="W97" t="s">
        <v>954</v>
      </c>
      <c r="X97" t="str">
        <f>LEFT(Userdata[[#This Row],[Last_Login]],2)</f>
        <v>12</v>
      </c>
      <c r="Y97" t="str">
        <f>RIGHT(Userdata[[#This Row],[Last_Login]],4)</f>
        <v>2024</v>
      </c>
      <c r="Z97" t="str">
        <f>MID(Userdata[[#This Row],[Last_Login]],4,2)</f>
        <v>4/</v>
      </c>
      <c r="AA97" t="str">
        <f>SUBSTITUTE(Userdata[[#This Row],[Column3]],"/","")</f>
        <v>4</v>
      </c>
      <c r="AB97" s="12" t="str">
        <f>TEXT(DATE(Userdata[[#This Row],[Column2]],Userdata[[#This Row],[Column1]],Userdata[[#This Row],[Column4]]),"DD/MM/YYYY")</f>
        <v>04/12/2024</v>
      </c>
      <c r="AC97" s="12">
        <f t="shared" ca="1" si="1"/>
        <v>45794</v>
      </c>
      <c r="AD97">
        <f ca="1">Userdata[[#This Row],[Column6]]-Userdata[[#This Row],[Last Login]]</f>
        <v>164</v>
      </c>
      <c r="AE97" t="str">
        <f>LEFT(Userdata[[#This Row],[Join_Date]],2)</f>
        <v>2/</v>
      </c>
      <c r="AF97" t="str">
        <f>RIGHT(Userdata[[#This Row],[Join_Date]],4)</f>
        <v>2023</v>
      </c>
      <c r="AG97" t="str">
        <f>MID(Userdata[[#This Row],[Join_Date]],3,2)</f>
        <v>5/</v>
      </c>
      <c r="AH97" t="str">
        <f>SUBSTITUTE(Userdata[[#This Row],[Column5]],"/","")</f>
        <v>2</v>
      </c>
      <c r="AI97" t="str">
        <f>SUBSTITUTE(Userdata[[#This Row],[Column53]],"/","")</f>
        <v>5</v>
      </c>
      <c r="AJ97" t="str">
        <f>TEXT(DATE(Userdata[[#This Row],[Column52]],Userdata[[#This Row],[Start Month]],Userdata[[#This Row],[Start Date]]),"DD/MM/YYYY")</f>
        <v>05/02/2023</v>
      </c>
    </row>
    <row r="98" spans="1:36" x14ac:dyDescent="0.3">
      <c r="A98">
        <v>2457</v>
      </c>
      <c r="B98" t="s">
        <v>84</v>
      </c>
      <c r="C98" t="s">
        <v>452</v>
      </c>
      <c r="D98" s="12" t="s">
        <v>915</v>
      </c>
      <c r="E98">
        <v>7.99</v>
      </c>
      <c r="F98">
        <v>192</v>
      </c>
      <c r="G98" t="s">
        <v>921</v>
      </c>
      <c r="H98">
        <v>1</v>
      </c>
      <c r="I98">
        <v>1</v>
      </c>
      <c r="J98" t="b">
        <v>0</v>
      </c>
      <c r="K98">
        <v>786</v>
      </c>
      <c r="L98">
        <v>140</v>
      </c>
      <c r="M98" t="s">
        <v>924</v>
      </c>
      <c r="N98" t="s">
        <v>931</v>
      </c>
      <c r="O98" t="s">
        <v>939</v>
      </c>
      <c r="P98">
        <v>95</v>
      </c>
      <c r="Q98">
        <v>3.4</v>
      </c>
      <c r="R98" t="b">
        <v>0</v>
      </c>
      <c r="S98" t="s">
        <v>940</v>
      </c>
      <c r="T98">
        <v>2925</v>
      </c>
      <c r="U98" t="s">
        <v>945</v>
      </c>
      <c r="V98" t="s">
        <v>947</v>
      </c>
      <c r="W98" t="s">
        <v>951</v>
      </c>
      <c r="X98" t="str">
        <f>LEFT(Userdata[[#This Row],[Last_Login]],2)</f>
        <v>11</v>
      </c>
      <c r="Y98" t="str">
        <f>RIGHT(Userdata[[#This Row],[Last_Login]],4)</f>
        <v>2024</v>
      </c>
      <c r="Z98" t="str">
        <f>MID(Userdata[[#This Row],[Last_Login]],4,2)</f>
        <v>26</v>
      </c>
      <c r="AA98" t="str">
        <f>SUBSTITUTE(Userdata[[#This Row],[Column3]],"/","")</f>
        <v>26</v>
      </c>
      <c r="AB98" s="12" t="str">
        <f>TEXT(DATE(Userdata[[#This Row],[Column2]],Userdata[[#This Row],[Column1]],Userdata[[#This Row],[Column4]]),"DD/MM/YYYY")</f>
        <v>26/11/2024</v>
      </c>
      <c r="AC98" s="12">
        <f t="shared" ca="1" si="1"/>
        <v>45794</v>
      </c>
      <c r="AD98">
        <f ca="1">Userdata[[#This Row],[Column6]]-Userdata[[#This Row],[Last Login]]</f>
        <v>172</v>
      </c>
      <c r="AE98" t="str">
        <f>LEFT(Userdata[[#This Row],[Join_Date]],2)</f>
        <v>10</v>
      </c>
      <c r="AF98" t="str">
        <f>RIGHT(Userdata[[#This Row],[Join_Date]],4)</f>
        <v>2023</v>
      </c>
      <c r="AG98" t="str">
        <f>MID(Userdata[[#This Row],[Join_Date]],3,2)</f>
        <v>/2</v>
      </c>
      <c r="AH98" t="str">
        <f>SUBSTITUTE(Userdata[[#This Row],[Column5]],"/","")</f>
        <v>10</v>
      </c>
      <c r="AI98" t="str">
        <f>SUBSTITUTE(Userdata[[#This Row],[Column53]],"/","")</f>
        <v>2</v>
      </c>
      <c r="AJ98" t="str">
        <f>TEXT(DATE(Userdata[[#This Row],[Column52]],Userdata[[#This Row],[Start Month]],Userdata[[#This Row],[Start Date]]),"DD/MM/YYYY")</f>
        <v>02/10/2023</v>
      </c>
    </row>
    <row r="99" spans="1:36" x14ac:dyDescent="0.3">
      <c r="A99">
        <v>8530</v>
      </c>
      <c r="B99" t="s">
        <v>107</v>
      </c>
      <c r="C99" t="s">
        <v>410</v>
      </c>
      <c r="D99" s="12" t="s">
        <v>508</v>
      </c>
      <c r="E99">
        <v>11.99</v>
      </c>
      <c r="F99">
        <v>88</v>
      </c>
      <c r="G99" t="s">
        <v>919</v>
      </c>
      <c r="H99">
        <v>1</v>
      </c>
      <c r="I99">
        <v>6</v>
      </c>
      <c r="J99" t="b">
        <v>1</v>
      </c>
      <c r="K99">
        <v>962</v>
      </c>
      <c r="L99">
        <v>183</v>
      </c>
      <c r="M99" t="s">
        <v>927</v>
      </c>
      <c r="N99" t="s">
        <v>931</v>
      </c>
      <c r="O99" t="s">
        <v>938</v>
      </c>
      <c r="P99">
        <v>90</v>
      </c>
      <c r="Q99">
        <v>5</v>
      </c>
      <c r="R99" t="b">
        <v>0</v>
      </c>
      <c r="S99" t="s">
        <v>940</v>
      </c>
      <c r="T99">
        <v>4646</v>
      </c>
      <c r="U99" t="s">
        <v>943</v>
      </c>
      <c r="V99" t="s">
        <v>950</v>
      </c>
      <c r="W99" t="s">
        <v>951</v>
      </c>
      <c r="X99" t="str">
        <f>LEFT(Userdata[[#This Row],[Last_Login]],2)</f>
        <v>12</v>
      </c>
      <c r="Y99" t="str">
        <f>RIGHT(Userdata[[#This Row],[Last_Login]],4)</f>
        <v>2024</v>
      </c>
      <c r="Z99" t="str">
        <f>MID(Userdata[[#This Row],[Last_Login]],4,2)</f>
        <v>4/</v>
      </c>
      <c r="AA99" t="str">
        <f>SUBSTITUTE(Userdata[[#This Row],[Column3]],"/","")</f>
        <v>4</v>
      </c>
      <c r="AB99" s="12" t="str">
        <f>TEXT(DATE(Userdata[[#This Row],[Column2]],Userdata[[#This Row],[Column1]],Userdata[[#This Row],[Column4]]),"DD/MM/YYYY")</f>
        <v>04/12/2024</v>
      </c>
      <c r="AC99" s="12">
        <f t="shared" ca="1" si="1"/>
        <v>45794</v>
      </c>
      <c r="AD99">
        <f ca="1">Userdata[[#This Row],[Column6]]-Userdata[[#This Row],[Last Login]]</f>
        <v>164</v>
      </c>
      <c r="AE99" t="str">
        <f>LEFT(Userdata[[#This Row],[Join_Date]],2)</f>
        <v>3/</v>
      </c>
      <c r="AF99" t="str">
        <f>RIGHT(Userdata[[#This Row],[Join_Date]],4)</f>
        <v>2023</v>
      </c>
      <c r="AG99" t="str">
        <f>MID(Userdata[[#This Row],[Join_Date]],3,2)</f>
        <v>25</v>
      </c>
      <c r="AH99" t="str">
        <f>SUBSTITUTE(Userdata[[#This Row],[Column5]],"/","")</f>
        <v>3</v>
      </c>
      <c r="AI99" t="str">
        <f>SUBSTITUTE(Userdata[[#This Row],[Column53]],"/","")</f>
        <v>25</v>
      </c>
      <c r="AJ99" t="str">
        <f>TEXT(DATE(Userdata[[#This Row],[Column52]],Userdata[[#This Row],[Start Month]],Userdata[[#This Row],[Start Date]]),"DD/MM/YYYY")</f>
        <v>25/03/2023</v>
      </c>
    </row>
    <row r="100" spans="1:36" x14ac:dyDescent="0.3">
      <c r="A100">
        <v>9131</v>
      </c>
      <c r="B100" t="s">
        <v>108</v>
      </c>
      <c r="C100" t="s">
        <v>453</v>
      </c>
      <c r="D100" s="12" t="s">
        <v>853</v>
      </c>
      <c r="E100">
        <v>7.99</v>
      </c>
      <c r="F100">
        <v>127</v>
      </c>
      <c r="G100" t="s">
        <v>918</v>
      </c>
      <c r="H100">
        <v>2</v>
      </c>
      <c r="I100">
        <v>5</v>
      </c>
      <c r="J100" t="b">
        <v>0</v>
      </c>
      <c r="K100">
        <v>482</v>
      </c>
      <c r="L100">
        <v>5</v>
      </c>
      <c r="M100" t="s">
        <v>926</v>
      </c>
      <c r="N100" t="s">
        <v>933</v>
      </c>
      <c r="O100" t="s">
        <v>938</v>
      </c>
      <c r="P100">
        <v>99</v>
      </c>
      <c r="Q100">
        <v>3.6</v>
      </c>
      <c r="R100" t="b">
        <v>0</v>
      </c>
      <c r="S100" t="s">
        <v>940</v>
      </c>
      <c r="T100">
        <v>2867</v>
      </c>
      <c r="U100" t="s">
        <v>942</v>
      </c>
      <c r="V100" t="s">
        <v>947</v>
      </c>
      <c r="W100" t="s">
        <v>954</v>
      </c>
      <c r="X100" t="str">
        <f>LEFT(Userdata[[#This Row],[Last_Login]],2)</f>
        <v>11</v>
      </c>
      <c r="Y100" t="str">
        <f>RIGHT(Userdata[[#This Row],[Last_Login]],4)</f>
        <v>2024</v>
      </c>
      <c r="Z100" t="str">
        <f>MID(Userdata[[#This Row],[Last_Login]],4,2)</f>
        <v>27</v>
      </c>
      <c r="AA100" t="str">
        <f>SUBSTITUTE(Userdata[[#This Row],[Column3]],"/","")</f>
        <v>27</v>
      </c>
      <c r="AB100" s="12" t="str">
        <f>TEXT(DATE(Userdata[[#This Row],[Column2]],Userdata[[#This Row],[Column1]],Userdata[[#This Row],[Column4]]),"DD/MM/YYYY")</f>
        <v>27/11/2024</v>
      </c>
      <c r="AC100" s="12">
        <f t="shared" ca="1" si="1"/>
        <v>45794</v>
      </c>
      <c r="AD100">
        <f ca="1">Userdata[[#This Row],[Column6]]-Userdata[[#This Row],[Last Login]]</f>
        <v>171</v>
      </c>
      <c r="AE100" t="str">
        <f>LEFT(Userdata[[#This Row],[Join_Date]],2)</f>
        <v>8/</v>
      </c>
      <c r="AF100" t="str">
        <f>RIGHT(Userdata[[#This Row],[Join_Date]],4)</f>
        <v>2023</v>
      </c>
      <c r="AG100" t="str">
        <f>MID(Userdata[[#This Row],[Join_Date]],3,2)</f>
        <v>3/</v>
      </c>
      <c r="AH100" t="str">
        <f>SUBSTITUTE(Userdata[[#This Row],[Column5]],"/","")</f>
        <v>8</v>
      </c>
      <c r="AI100" t="str">
        <f>SUBSTITUTE(Userdata[[#This Row],[Column53]],"/","")</f>
        <v>3</v>
      </c>
      <c r="AJ100" t="str">
        <f>TEXT(DATE(Userdata[[#This Row],[Column52]],Userdata[[#This Row],[Start Month]],Userdata[[#This Row],[Start Date]]),"DD/MM/YYYY")</f>
        <v>03/08/2023</v>
      </c>
    </row>
    <row r="101" spans="1:36" x14ac:dyDescent="0.3">
      <c r="A101">
        <v>9770</v>
      </c>
      <c r="B101" t="s">
        <v>109</v>
      </c>
      <c r="C101" t="s">
        <v>454</v>
      </c>
      <c r="D101" s="12" t="s">
        <v>424</v>
      </c>
      <c r="E101">
        <v>7.99</v>
      </c>
      <c r="F101">
        <v>327</v>
      </c>
      <c r="G101" t="s">
        <v>922</v>
      </c>
      <c r="H101">
        <v>4</v>
      </c>
      <c r="I101">
        <v>3</v>
      </c>
      <c r="J101" t="b">
        <v>0</v>
      </c>
      <c r="K101">
        <v>451</v>
      </c>
      <c r="L101">
        <v>108</v>
      </c>
      <c r="M101" t="s">
        <v>925</v>
      </c>
      <c r="N101" t="s">
        <v>930</v>
      </c>
      <c r="O101" t="s">
        <v>937</v>
      </c>
      <c r="P101">
        <v>91</v>
      </c>
      <c r="Q101">
        <v>3.2</v>
      </c>
      <c r="R101" t="b">
        <v>1</v>
      </c>
      <c r="S101" t="s">
        <v>940</v>
      </c>
      <c r="T101">
        <v>4131</v>
      </c>
      <c r="U101" t="s">
        <v>943</v>
      </c>
      <c r="V101" t="s">
        <v>947</v>
      </c>
      <c r="W101" t="s">
        <v>952</v>
      </c>
      <c r="X101" t="str">
        <f>LEFT(Userdata[[#This Row],[Last_Login]],2)</f>
        <v>11</v>
      </c>
      <c r="Y101" t="str">
        <f>RIGHT(Userdata[[#This Row],[Last_Login]],4)</f>
        <v>2024</v>
      </c>
      <c r="Z101" t="str">
        <f>MID(Userdata[[#This Row],[Last_Login]],4,2)</f>
        <v>24</v>
      </c>
      <c r="AA101" t="str">
        <f>SUBSTITUTE(Userdata[[#This Row],[Column3]],"/","")</f>
        <v>24</v>
      </c>
      <c r="AB101" s="12" t="str">
        <f>TEXT(DATE(Userdata[[#This Row],[Column2]],Userdata[[#This Row],[Column1]],Userdata[[#This Row],[Column4]]),"DD/MM/YYYY")</f>
        <v>24/11/2024</v>
      </c>
      <c r="AC101" s="12">
        <f t="shared" ca="1" si="1"/>
        <v>45794</v>
      </c>
      <c r="AD101">
        <f ca="1">Userdata[[#This Row],[Column6]]-Userdata[[#This Row],[Last Login]]</f>
        <v>174</v>
      </c>
      <c r="AE101" t="str">
        <f>LEFT(Userdata[[#This Row],[Join_Date]],2)</f>
        <v>10</v>
      </c>
      <c r="AF101" t="str">
        <f>RIGHT(Userdata[[#This Row],[Join_Date]],4)</f>
        <v>2023</v>
      </c>
      <c r="AG101" t="str">
        <f>MID(Userdata[[#This Row],[Join_Date]],3,2)</f>
        <v>/2</v>
      </c>
      <c r="AH101" t="str">
        <f>SUBSTITUTE(Userdata[[#This Row],[Column5]],"/","")</f>
        <v>10</v>
      </c>
      <c r="AI101" t="str">
        <f>SUBSTITUTE(Userdata[[#This Row],[Column53]],"/","")</f>
        <v>2</v>
      </c>
      <c r="AJ101" t="str">
        <f>TEXT(DATE(Userdata[[#This Row],[Column52]],Userdata[[#This Row],[Start Month]],Userdata[[#This Row],[Start Date]]),"DD/MM/YYYY")</f>
        <v>02/10/2023</v>
      </c>
    </row>
    <row r="102" spans="1:36" x14ac:dyDescent="0.3">
      <c r="A102">
        <v>8095</v>
      </c>
      <c r="B102" t="s">
        <v>110</v>
      </c>
      <c r="C102" t="s">
        <v>455</v>
      </c>
      <c r="D102" s="12" t="s">
        <v>740</v>
      </c>
      <c r="E102">
        <v>7.99</v>
      </c>
      <c r="F102">
        <v>10</v>
      </c>
      <c r="G102" t="s">
        <v>916</v>
      </c>
      <c r="H102">
        <v>2</v>
      </c>
      <c r="I102">
        <v>5</v>
      </c>
      <c r="J102" t="b">
        <v>1</v>
      </c>
      <c r="K102">
        <v>22</v>
      </c>
      <c r="L102">
        <v>14</v>
      </c>
      <c r="M102" t="s">
        <v>927</v>
      </c>
      <c r="N102" t="s">
        <v>931</v>
      </c>
      <c r="O102" t="s">
        <v>938</v>
      </c>
      <c r="P102">
        <v>25</v>
      </c>
      <c r="Q102">
        <v>4.0999999999999996</v>
      </c>
      <c r="R102" t="b">
        <v>1</v>
      </c>
      <c r="S102" t="s">
        <v>940</v>
      </c>
      <c r="T102">
        <v>2927</v>
      </c>
      <c r="U102" t="s">
        <v>943</v>
      </c>
      <c r="V102" t="s">
        <v>946</v>
      </c>
      <c r="W102" t="s">
        <v>952</v>
      </c>
      <c r="X102" t="str">
        <f>LEFT(Userdata[[#This Row],[Last_Login]],2)</f>
        <v>12</v>
      </c>
      <c r="Y102" t="str">
        <f>RIGHT(Userdata[[#This Row],[Last_Login]],4)</f>
        <v>2024</v>
      </c>
      <c r="Z102" t="str">
        <f>MID(Userdata[[#This Row],[Last_Login]],4,2)</f>
        <v>11</v>
      </c>
      <c r="AA102" t="str">
        <f>SUBSTITUTE(Userdata[[#This Row],[Column3]],"/","")</f>
        <v>11</v>
      </c>
      <c r="AB102" s="12" t="str">
        <f>TEXT(DATE(Userdata[[#This Row],[Column2]],Userdata[[#This Row],[Column1]],Userdata[[#This Row],[Column4]]),"DD/MM/YYYY")</f>
        <v>11/12/2024</v>
      </c>
      <c r="AC102" s="12">
        <f t="shared" ca="1" si="1"/>
        <v>45794</v>
      </c>
      <c r="AD102">
        <f ca="1">Userdata[[#This Row],[Column6]]-Userdata[[#This Row],[Last Login]]</f>
        <v>157</v>
      </c>
      <c r="AE102" t="str">
        <f>LEFT(Userdata[[#This Row],[Join_Date]],2)</f>
        <v>4/</v>
      </c>
      <c r="AF102" t="str">
        <f>RIGHT(Userdata[[#This Row],[Join_Date]],4)</f>
        <v>2023</v>
      </c>
      <c r="AG102" t="str">
        <f>MID(Userdata[[#This Row],[Join_Date]],3,2)</f>
        <v>15</v>
      </c>
      <c r="AH102" t="str">
        <f>SUBSTITUTE(Userdata[[#This Row],[Column5]],"/","")</f>
        <v>4</v>
      </c>
      <c r="AI102" t="str">
        <f>SUBSTITUTE(Userdata[[#This Row],[Column53]],"/","")</f>
        <v>15</v>
      </c>
      <c r="AJ102" t="str">
        <f>TEXT(DATE(Userdata[[#This Row],[Column52]],Userdata[[#This Row],[Start Month]],Userdata[[#This Row],[Start Date]]),"DD/MM/YYYY")</f>
        <v>15/04/2023</v>
      </c>
    </row>
    <row r="103" spans="1:36" x14ac:dyDescent="0.3">
      <c r="A103">
        <v>3763</v>
      </c>
      <c r="B103" t="s">
        <v>111</v>
      </c>
      <c r="C103" t="s">
        <v>456</v>
      </c>
      <c r="D103" s="12" t="s">
        <v>395</v>
      </c>
      <c r="E103">
        <v>11.99</v>
      </c>
      <c r="F103">
        <v>181</v>
      </c>
      <c r="G103" t="s">
        <v>920</v>
      </c>
      <c r="H103">
        <v>4</v>
      </c>
      <c r="I103">
        <v>2</v>
      </c>
      <c r="J103" t="b">
        <v>0</v>
      </c>
      <c r="K103">
        <v>848</v>
      </c>
      <c r="L103">
        <v>172</v>
      </c>
      <c r="M103" t="s">
        <v>926</v>
      </c>
      <c r="N103" t="s">
        <v>933</v>
      </c>
      <c r="O103" t="s">
        <v>936</v>
      </c>
      <c r="P103">
        <v>6</v>
      </c>
      <c r="Q103">
        <v>3.4</v>
      </c>
      <c r="R103" t="b">
        <v>0</v>
      </c>
      <c r="S103" t="s">
        <v>940</v>
      </c>
      <c r="T103">
        <v>3314</v>
      </c>
      <c r="U103" t="s">
        <v>941</v>
      </c>
      <c r="V103" t="s">
        <v>950</v>
      </c>
      <c r="W103" t="s">
        <v>953</v>
      </c>
      <c r="X103" t="str">
        <f>LEFT(Userdata[[#This Row],[Last_Login]],2)</f>
        <v>12</v>
      </c>
      <c r="Y103" t="str">
        <f>RIGHT(Userdata[[#This Row],[Last_Login]],4)</f>
        <v>2024</v>
      </c>
      <c r="Z103" t="str">
        <f>MID(Userdata[[#This Row],[Last_Login]],4,2)</f>
        <v>6/</v>
      </c>
      <c r="AA103" t="str">
        <f>SUBSTITUTE(Userdata[[#This Row],[Column3]],"/","")</f>
        <v>6</v>
      </c>
      <c r="AB103" s="12" t="str">
        <f>TEXT(DATE(Userdata[[#This Row],[Column2]],Userdata[[#This Row],[Column1]],Userdata[[#This Row],[Column4]]),"DD/MM/YYYY")</f>
        <v>06/12/2024</v>
      </c>
      <c r="AC103" s="12">
        <f t="shared" ca="1" si="1"/>
        <v>45794</v>
      </c>
      <c r="AD103">
        <f ca="1">Userdata[[#This Row],[Column6]]-Userdata[[#This Row],[Last Login]]</f>
        <v>162</v>
      </c>
      <c r="AE103" t="str">
        <f>LEFT(Userdata[[#This Row],[Join_Date]],2)</f>
        <v>12</v>
      </c>
      <c r="AF103" t="str">
        <f>RIGHT(Userdata[[#This Row],[Join_Date]],4)</f>
        <v>2022</v>
      </c>
      <c r="AG103" t="str">
        <f>MID(Userdata[[#This Row],[Join_Date]],3,2)</f>
        <v>/1</v>
      </c>
      <c r="AH103" t="str">
        <f>SUBSTITUTE(Userdata[[#This Row],[Column5]],"/","")</f>
        <v>12</v>
      </c>
      <c r="AI103" t="str">
        <f>SUBSTITUTE(Userdata[[#This Row],[Column53]],"/","")</f>
        <v>1</v>
      </c>
      <c r="AJ103" t="str">
        <f>TEXT(DATE(Userdata[[#This Row],[Column52]],Userdata[[#This Row],[Start Month]],Userdata[[#This Row],[Start Date]]),"DD/MM/YYYY")</f>
        <v>01/12/2022</v>
      </c>
    </row>
    <row r="104" spans="1:36" x14ac:dyDescent="0.3">
      <c r="A104">
        <v>4346</v>
      </c>
      <c r="B104" t="s">
        <v>112</v>
      </c>
      <c r="C104" t="s">
        <v>457</v>
      </c>
      <c r="D104" s="12" t="s">
        <v>490</v>
      </c>
      <c r="E104">
        <v>15.99</v>
      </c>
      <c r="F104">
        <v>238</v>
      </c>
      <c r="G104" t="s">
        <v>916</v>
      </c>
      <c r="H104">
        <v>4</v>
      </c>
      <c r="I104">
        <v>2</v>
      </c>
      <c r="J104" t="b">
        <v>0</v>
      </c>
      <c r="K104">
        <v>524</v>
      </c>
      <c r="L104">
        <v>162</v>
      </c>
      <c r="M104" t="s">
        <v>923</v>
      </c>
      <c r="N104" t="s">
        <v>933</v>
      </c>
      <c r="O104" t="s">
        <v>935</v>
      </c>
      <c r="P104">
        <v>20</v>
      </c>
      <c r="Q104">
        <v>3</v>
      </c>
      <c r="R104" t="b">
        <v>1</v>
      </c>
      <c r="S104" t="s">
        <v>940</v>
      </c>
      <c r="T104">
        <v>1782</v>
      </c>
      <c r="U104" t="s">
        <v>941</v>
      </c>
      <c r="V104" t="s">
        <v>949</v>
      </c>
      <c r="W104" t="s">
        <v>953</v>
      </c>
      <c r="X104" t="str">
        <f>LEFT(Userdata[[#This Row],[Last_Login]],2)</f>
        <v>12</v>
      </c>
      <c r="Y104" t="str">
        <f>RIGHT(Userdata[[#This Row],[Last_Login]],4)</f>
        <v>2024</v>
      </c>
      <c r="Z104" t="str">
        <f>MID(Userdata[[#This Row],[Last_Login]],4,2)</f>
        <v>12</v>
      </c>
      <c r="AA104" t="str">
        <f>SUBSTITUTE(Userdata[[#This Row],[Column3]],"/","")</f>
        <v>12</v>
      </c>
      <c r="AB104" s="12" t="str">
        <f>TEXT(DATE(Userdata[[#This Row],[Column2]],Userdata[[#This Row],[Column1]],Userdata[[#This Row],[Column4]]),"DD/MM/YYYY")</f>
        <v>12/12/2024</v>
      </c>
      <c r="AC104" s="12">
        <f t="shared" ca="1" si="1"/>
        <v>45794</v>
      </c>
      <c r="AD104">
        <f ca="1">Userdata[[#This Row],[Column6]]-Userdata[[#This Row],[Last Login]]</f>
        <v>156</v>
      </c>
      <c r="AE104" t="str">
        <f>LEFT(Userdata[[#This Row],[Join_Date]],2)</f>
        <v>2/</v>
      </c>
      <c r="AF104" t="str">
        <f>RIGHT(Userdata[[#This Row],[Join_Date]],4)</f>
        <v>2024</v>
      </c>
      <c r="AG104" t="str">
        <f>MID(Userdata[[#This Row],[Join_Date]],3,2)</f>
        <v>14</v>
      </c>
      <c r="AH104" t="str">
        <f>SUBSTITUTE(Userdata[[#This Row],[Column5]],"/","")</f>
        <v>2</v>
      </c>
      <c r="AI104" t="str">
        <f>SUBSTITUTE(Userdata[[#This Row],[Column53]],"/","")</f>
        <v>14</v>
      </c>
      <c r="AJ104" t="str">
        <f>TEXT(DATE(Userdata[[#This Row],[Column52]],Userdata[[#This Row],[Start Month]],Userdata[[#This Row],[Start Date]]),"DD/MM/YYYY")</f>
        <v>14/02/2024</v>
      </c>
    </row>
    <row r="105" spans="1:36" x14ac:dyDescent="0.3">
      <c r="A105">
        <v>5866</v>
      </c>
      <c r="B105" t="s">
        <v>91</v>
      </c>
      <c r="C105" t="s">
        <v>458</v>
      </c>
      <c r="D105" s="12" t="s">
        <v>915</v>
      </c>
      <c r="E105">
        <v>7.99</v>
      </c>
      <c r="F105">
        <v>380</v>
      </c>
      <c r="G105" t="s">
        <v>919</v>
      </c>
      <c r="H105">
        <v>2</v>
      </c>
      <c r="I105">
        <v>3</v>
      </c>
      <c r="J105" t="b">
        <v>0</v>
      </c>
      <c r="K105">
        <v>76</v>
      </c>
      <c r="L105">
        <v>25</v>
      </c>
      <c r="M105" t="s">
        <v>928</v>
      </c>
      <c r="N105" t="s">
        <v>930</v>
      </c>
      <c r="O105" t="s">
        <v>934</v>
      </c>
      <c r="P105">
        <v>95</v>
      </c>
      <c r="Q105">
        <v>4.2</v>
      </c>
      <c r="R105" t="b">
        <v>1</v>
      </c>
      <c r="S105" t="s">
        <v>940</v>
      </c>
      <c r="T105">
        <v>1938</v>
      </c>
      <c r="U105" t="s">
        <v>944</v>
      </c>
      <c r="V105" t="s">
        <v>950</v>
      </c>
      <c r="W105" t="s">
        <v>954</v>
      </c>
      <c r="X105" t="str">
        <f>LEFT(Userdata[[#This Row],[Last_Login]],2)</f>
        <v>11</v>
      </c>
      <c r="Y105" t="str">
        <f>RIGHT(Userdata[[#This Row],[Last_Login]],4)</f>
        <v>2024</v>
      </c>
      <c r="Z105" t="str">
        <f>MID(Userdata[[#This Row],[Last_Login]],4,2)</f>
        <v>26</v>
      </c>
      <c r="AA105" t="str">
        <f>SUBSTITUTE(Userdata[[#This Row],[Column3]],"/","")</f>
        <v>26</v>
      </c>
      <c r="AB105" s="12" t="str">
        <f>TEXT(DATE(Userdata[[#This Row],[Column2]],Userdata[[#This Row],[Column1]],Userdata[[#This Row],[Column4]]),"DD/MM/YYYY")</f>
        <v>26/11/2024</v>
      </c>
      <c r="AC105" s="12">
        <f t="shared" ca="1" si="1"/>
        <v>45794</v>
      </c>
      <c r="AD105">
        <f ca="1">Userdata[[#This Row],[Column6]]-Userdata[[#This Row],[Last Login]]</f>
        <v>172</v>
      </c>
      <c r="AE105" t="str">
        <f>LEFT(Userdata[[#This Row],[Join_Date]],2)</f>
        <v>6/</v>
      </c>
      <c r="AF105" t="str">
        <f>RIGHT(Userdata[[#This Row],[Join_Date]],4)</f>
        <v>2024</v>
      </c>
      <c r="AG105" t="str">
        <f>MID(Userdata[[#This Row],[Join_Date]],3,2)</f>
        <v>1/</v>
      </c>
      <c r="AH105" t="str">
        <f>SUBSTITUTE(Userdata[[#This Row],[Column5]],"/","")</f>
        <v>6</v>
      </c>
      <c r="AI105" t="str">
        <f>SUBSTITUTE(Userdata[[#This Row],[Column53]],"/","")</f>
        <v>1</v>
      </c>
      <c r="AJ105" t="str">
        <f>TEXT(DATE(Userdata[[#This Row],[Column52]],Userdata[[#This Row],[Start Month]],Userdata[[#This Row],[Start Date]]),"DD/MM/YYYY")</f>
        <v>01/06/2024</v>
      </c>
    </row>
    <row r="106" spans="1:36" x14ac:dyDescent="0.3">
      <c r="A106">
        <v>5865</v>
      </c>
      <c r="B106" t="s">
        <v>113</v>
      </c>
      <c r="C106" t="s">
        <v>459</v>
      </c>
      <c r="D106" s="12" t="s">
        <v>424</v>
      </c>
      <c r="E106">
        <v>11.99</v>
      </c>
      <c r="F106">
        <v>444</v>
      </c>
      <c r="G106" t="s">
        <v>918</v>
      </c>
      <c r="H106">
        <v>2</v>
      </c>
      <c r="I106">
        <v>3</v>
      </c>
      <c r="J106" t="b">
        <v>0</v>
      </c>
      <c r="K106">
        <v>959</v>
      </c>
      <c r="L106">
        <v>183</v>
      </c>
      <c r="M106" t="s">
        <v>928</v>
      </c>
      <c r="N106" t="s">
        <v>930</v>
      </c>
      <c r="O106" t="s">
        <v>934</v>
      </c>
      <c r="P106">
        <v>93</v>
      </c>
      <c r="Q106">
        <v>3.8</v>
      </c>
      <c r="R106" t="b">
        <v>0</v>
      </c>
      <c r="S106" t="s">
        <v>940</v>
      </c>
      <c r="T106">
        <v>3935</v>
      </c>
      <c r="U106" t="s">
        <v>943</v>
      </c>
      <c r="V106" t="s">
        <v>948</v>
      </c>
      <c r="W106" t="s">
        <v>954</v>
      </c>
      <c r="X106" t="str">
        <f>LEFT(Userdata[[#This Row],[Last_Login]],2)</f>
        <v>11</v>
      </c>
      <c r="Y106" t="str">
        <f>RIGHT(Userdata[[#This Row],[Last_Login]],4)</f>
        <v>2024</v>
      </c>
      <c r="Z106" t="str">
        <f>MID(Userdata[[#This Row],[Last_Login]],4,2)</f>
        <v>24</v>
      </c>
      <c r="AA106" t="str">
        <f>SUBSTITUTE(Userdata[[#This Row],[Column3]],"/","")</f>
        <v>24</v>
      </c>
      <c r="AB106" s="12" t="str">
        <f>TEXT(DATE(Userdata[[#This Row],[Column2]],Userdata[[#This Row],[Column1]],Userdata[[#This Row],[Column4]]),"DD/MM/YYYY")</f>
        <v>24/11/2024</v>
      </c>
      <c r="AC106" s="12">
        <f t="shared" ca="1" si="1"/>
        <v>45794</v>
      </c>
      <c r="AD106">
        <f ca="1">Userdata[[#This Row],[Column6]]-Userdata[[#This Row],[Last Login]]</f>
        <v>174</v>
      </c>
      <c r="AE106" t="str">
        <f>LEFT(Userdata[[#This Row],[Join_Date]],2)</f>
        <v>7/</v>
      </c>
      <c r="AF106" t="str">
        <f>RIGHT(Userdata[[#This Row],[Join_Date]],4)</f>
        <v>2023</v>
      </c>
      <c r="AG106" t="str">
        <f>MID(Userdata[[#This Row],[Join_Date]],3,2)</f>
        <v>23</v>
      </c>
      <c r="AH106" t="str">
        <f>SUBSTITUTE(Userdata[[#This Row],[Column5]],"/","")</f>
        <v>7</v>
      </c>
      <c r="AI106" t="str">
        <f>SUBSTITUTE(Userdata[[#This Row],[Column53]],"/","")</f>
        <v>23</v>
      </c>
      <c r="AJ106" t="str">
        <f>TEXT(DATE(Userdata[[#This Row],[Column52]],Userdata[[#This Row],[Start Month]],Userdata[[#This Row],[Start Date]]),"DD/MM/YYYY")</f>
        <v>23/07/2023</v>
      </c>
    </row>
    <row r="107" spans="1:36" x14ac:dyDescent="0.3">
      <c r="A107">
        <v>9398</v>
      </c>
      <c r="B107" t="s">
        <v>114</v>
      </c>
      <c r="C107" t="s">
        <v>460</v>
      </c>
      <c r="D107" s="12" t="s">
        <v>740</v>
      </c>
      <c r="E107">
        <v>7.99</v>
      </c>
      <c r="F107">
        <v>83</v>
      </c>
      <c r="G107" t="s">
        <v>921</v>
      </c>
      <c r="H107">
        <v>3</v>
      </c>
      <c r="I107">
        <v>5</v>
      </c>
      <c r="J107" t="b">
        <v>1</v>
      </c>
      <c r="K107">
        <v>148</v>
      </c>
      <c r="L107">
        <v>154</v>
      </c>
      <c r="M107" t="s">
        <v>925</v>
      </c>
      <c r="N107" t="s">
        <v>932</v>
      </c>
      <c r="O107" t="s">
        <v>934</v>
      </c>
      <c r="P107">
        <v>21</v>
      </c>
      <c r="Q107">
        <v>3.1</v>
      </c>
      <c r="R107" t="b">
        <v>0</v>
      </c>
      <c r="S107" t="s">
        <v>940</v>
      </c>
      <c r="T107">
        <v>3206</v>
      </c>
      <c r="U107" t="s">
        <v>943</v>
      </c>
      <c r="V107" t="s">
        <v>949</v>
      </c>
      <c r="W107" t="s">
        <v>951</v>
      </c>
      <c r="X107" t="str">
        <f>LEFT(Userdata[[#This Row],[Last_Login]],2)</f>
        <v>12</v>
      </c>
      <c r="Y107" t="str">
        <f>RIGHT(Userdata[[#This Row],[Last_Login]],4)</f>
        <v>2024</v>
      </c>
      <c r="Z107" t="str">
        <f>MID(Userdata[[#This Row],[Last_Login]],4,2)</f>
        <v>11</v>
      </c>
      <c r="AA107" t="str">
        <f>SUBSTITUTE(Userdata[[#This Row],[Column3]],"/","")</f>
        <v>11</v>
      </c>
      <c r="AB107" s="12" t="str">
        <f>TEXT(DATE(Userdata[[#This Row],[Column2]],Userdata[[#This Row],[Column1]],Userdata[[#This Row],[Column4]]),"DD/MM/YYYY")</f>
        <v>11/12/2024</v>
      </c>
      <c r="AC107" s="12">
        <f t="shared" ca="1" si="1"/>
        <v>45794</v>
      </c>
      <c r="AD107">
        <f ca="1">Userdata[[#This Row],[Column6]]-Userdata[[#This Row],[Last Login]]</f>
        <v>157</v>
      </c>
      <c r="AE107" t="str">
        <f>LEFT(Userdata[[#This Row],[Join_Date]],2)</f>
        <v>10</v>
      </c>
      <c r="AF107" t="str">
        <f>RIGHT(Userdata[[#This Row],[Join_Date]],4)</f>
        <v>2024</v>
      </c>
      <c r="AG107" t="str">
        <f>MID(Userdata[[#This Row],[Join_Date]],3,2)</f>
        <v>/3</v>
      </c>
      <c r="AH107" t="str">
        <f>SUBSTITUTE(Userdata[[#This Row],[Column5]],"/","")</f>
        <v>10</v>
      </c>
      <c r="AI107" t="str">
        <f>SUBSTITUTE(Userdata[[#This Row],[Column53]],"/","")</f>
        <v>3</v>
      </c>
      <c r="AJ107" t="str">
        <f>TEXT(DATE(Userdata[[#This Row],[Column52]],Userdata[[#This Row],[Start Month]],Userdata[[#This Row],[Start Date]]),"DD/MM/YYYY")</f>
        <v>03/10/2024</v>
      </c>
    </row>
    <row r="108" spans="1:36" x14ac:dyDescent="0.3">
      <c r="A108">
        <v>9695</v>
      </c>
      <c r="B108" t="s">
        <v>115</v>
      </c>
      <c r="C108" t="s">
        <v>461</v>
      </c>
      <c r="D108" s="12" t="s">
        <v>524</v>
      </c>
      <c r="E108">
        <v>7.99</v>
      </c>
      <c r="F108">
        <v>452</v>
      </c>
      <c r="G108" t="s">
        <v>919</v>
      </c>
      <c r="H108">
        <v>4</v>
      </c>
      <c r="I108">
        <v>4</v>
      </c>
      <c r="J108" t="b">
        <v>0</v>
      </c>
      <c r="K108">
        <v>338</v>
      </c>
      <c r="L108">
        <v>132</v>
      </c>
      <c r="M108" t="s">
        <v>927</v>
      </c>
      <c r="N108" t="s">
        <v>930</v>
      </c>
      <c r="O108" t="s">
        <v>937</v>
      </c>
      <c r="P108">
        <v>63</v>
      </c>
      <c r="Q108">
        <v>3.3</v>
      </c>
      <c r="R108" t="b">
        <v>0</v>
      </c>
      <c r="S108" t="s">
        <v>940</v>
      </c>
      <c r="T108">
        <v>2523</v>
      </c>
      <c r="U108" t="s">
        <v>941</v>
      </c>
      <c r="V108" t="s">
        <v>948</v>
      </c>
      <c r="W108" t="s">
        <v>951</v>
      </c>
      <c r="X108" t="str">
        <f>LEFT(Userdata[[#This Row],[Last_Login]],2)</f>
        <v>12</v>
      </c>
      <c r="Y108" t="str">
        <f>RIGHT(Userdata[[#This Row],[Last_Login]],4)</f>
        <v>2024</v>
      </c>
      <c r="Z108" t="str">
        <f>MID(Userdata[[#This Row],[Last_Login]],4,2)</f>
        <v>18</v>
      </c>
      <c r="AA108" t="str">
        <f>SUBSTITUTE(Userdata[[#This Row],[Column3]],"/","")</f>
        <v>18</v>
      </c>
      <c r="AB108" s="12" t="str">
        <f>TEXT(DATE(Userdata[[#This Row],[Column2]],Userdata[[#This Row],[Column1]],Userdata[[#This Row],[Column4]]),"DD/MM/YYYY")</f>
        <v>18/12/2024</v>
      </c>
      <c r="AC108" s="12">
        <f t="shared" ca="1" si="1"/>
        <v>45794</v>
      </c>
      <c r="AD108">
        <f ca="1">Userdata[[#This Row],[Column6]]-Userdata[[#This Row],[Last Login]]</f>
        <v>150</v>
      </c>
      <c r="AE108" t="str">
        <f>LEFT(Userdata[[#This Row],[Join_Date]],2)</f>
        <v>12</v>
      </c>
      <c r="AF108" t="str">
        <f>RIGHT(Userdata[[#This Row],[Join_Date]],4)</f>
        <v>2023</v>
      </c>
      <c r="AG108" t="str">
        <f>MID(Userdata[[#This Row],[Join_Date]],3,2)</f>
        <v>/8</v>
      </c>
      <c r="AH108" t="str">
        <f>SUBSTITUTE(Userdata[[#This Row],[Column5]],"/","")</f>
        <v>12</v>
      </c>
      <c r="AI108" t="str">
        <f>SUBSTITUTE(Userdata[[#This Row],[Column53]],"/","")</f>
        <v>8</v>
      </c>
      <c r="AJ108" t="str">
        <f>TEXT(DATE(Userdata[[#This Row],[Column52]],Userdata[[#This Row],[Start Month]],Userdata[[#This Row],[Start Date]]),"DD/MM/YYYY")</f>
        <v>08/12/2023</v>
      </c>
    </row>
    <row r="109" spans="1:36" x14ac:dyDescent="0.3">
      <c r="A109">
        <v>8805</v>
      </c>
      <c r="B109" t="s">
        <v>37</v>
      </c>
      <c r="C109" t="s">
        <v>462</v>
      </c>
      <c r="D109" s="12" t="s">
        <v>395</v>
      </c>
      <c r="E109">
        <v>15.99</v>
      </c>
      <c r="F109">
        <v>53</v>
      </c>
      <c r="G109" t="s">
        <v>922</v>
      </c>
      <c r="H109">
        <v>4</v>
      </c>
      <c r="I109">
        <v>2</v>
      </c>
      <c r="J109" t="b">
        <v>1</v>
      </c>
      <c r="K109">
        <v>720</v>
      </c>
      <c r="L109">
        <v>37</v>
      </c>
      <c r="M109" t="s">
        <v>927</v>
      </c>
      <c r="N109" t="s">
        <v>930</v>
      </c>
      <c r="O109" t="s">
        <v>937</v>
      </c>
      <c r="P109">
        <v>8</v>
      </c>
      <c r="Q109">
        <v>4</v>
      </c>
      <c r="R109" t="b">
        <v>1</v>
      </c>
      <c r="S109" t="s">
        <v>940</v>
      </c>
      <c r="T109">
        <v>2727</v>
      </c>
      <c r="U109" t="s">
        <v>944</v>
      </c>
      <c r="V109" t="s">
        <v>950</v>
      </c>
      <c r="W109" t="s">
        <v>952</v>
      </c>
      <c r="X109" t="str">
        <f>LEFT(Userdata[[#This Row],[Last_Login]],2)</f>
        <v>12</v>
      </c>
      <c r="Y109" t="str">
        <f>RIGHT(Userdata[[#This Row],[Last_Login]],4)</f>
        <v>2024</v>
      </c>
      <c r="Z109" t="str">
        <f>MID(Userdata[[#This Row],[Last_Login]],4,2)</f>
        <v>6/</v>
      </c>
      <c r="AA109" t="str">
        <f>SUBSTITUTE(Userdata[[#This Row],[Column3]],"/","")</f>
        <v>6</v>
      </c>
      <c r="AB109" s="12" t="str">
        <f>TEXT(DATE(Userdata[[#This Row],[Column2]],Userdata[[#This Row],[Column1]],Userdata[[#This Row],[Column4]]),"DD/MM/YYYY")</f>
        <v>06/12/2024</v>
      </c>
      <c r="AC109" s="12">
        <f t="shared" ca="1" si="1"/>
        <v>45794</v>
      </c>
      <c r="AD109">
        <f ca="1">Userdata[[#This Row],[Column6]]-Userdata[[#This Row],[Last Login]]</f>
        <v>162</v>
      </c>
      <c r="AE109" t="str">
        <f>LEFT(Userdata[[#This Row],[Join_Date]],2)</f>
        <v>7/</v>
      </c>
      <c r="AF109" t="str">
        <f>RIGHT(Userdata[[#This Row],[Join_Date]],4)</f>
        <v>2024</v>
      </c>
      <c r="AG109" t="str">
        <f>MID(Userdata[[#This Row],[Join_Date]],3,2)</f>
        <v>6/</v>
      </c>
      <c r="AH109" t="str">
        <f>SUBSTITUTE(Userdata[[#This Row],[Column5]],"/","")</f>
        <v>7</v>
      </c>
      <c r="AI109" t="str">
        <f>SUBSTITUTE(Userdata[[#This Row],[Column53]],"/","")</f>
        <v>6</v>
      </c>
      <c r="AJ109" t="str">
        <f>TEXT(DATE(Userdata[[#This Row],[Column52]],Userdata[[#This Row],[Start Month]],Userdata[[#This Row],[Start Date]]),"DD/MM/YYYY")</f>
        <v>06/07/2024</v>
      </c>
    </row>
    <row r="110" spans="1:36" x14ac:dyDescent="0.3">
      <c r="A110">
        <v>8353</v>
      </c>
      <c r="B110" t="s">
        <v>68</v>
      </c>
      <c r="C110" t="s">
        <v>463</v>
      </c>
      <c r="D110" s="12" t="s">
        <v>908</v>
      </c>
      <c r="E110">
        <v>15.99</v>
      </c>
      <c r="F110">
        <v>89</v>
      </c>
      <c r="G110" t="s">
        <v>922</v>
      </c>
      <c r="H110">
        <v>5</v>
      </c>
      <c r="I110">
        <v>3</v>
      </c>
      <c r="J110" t="b">
        <v>0</v>
      </c>
      <c r="K110">
        <v>387</v>
      </c>
      <c r="L110">
        <v>81</v>
      </c>
      <c r="M110" t="s">
        <v>927</v>
      </c>
      <c r="N110" t="s">
        <v>930</v>
      </c>
      <c r="O110" t="s">
        <v>938</v>
      </c>
      <c r="P110">
        <v>87</v>
      </c>
      <c r="Q110">
        <v>3.8</v>
      </c>
      <c r="R110" t="b">
        <v>1</v>
      </c>
      <c r="S110" t="s">
        <v>940</v>
      </c>
      <c r="T110">
        <v>2864</v>
      </c>
      <c r="U110" t="s">
        <v>945</v>
      </c>
      <c r="V110" t="s">
        <v>949</v>
      </c>
      <c r="W110" t="s">
        <v>951</v>
      </c>
      <c r="X110" t="str">
        <f>LEFT(Userdata[[#This Row],[Last_Login]],2)</f>
        <v>11</v>
      </c>
      <c r="Y110" t="str">
        <f>RIGHT(Userdata[[#This Row],[Last_Login]],4)</f>
        <v>2024</v>
      </c>
      <c r="Z110" t="str">
        <f>MID(Userdata[[#This Row],[Last_Login]],4,2)</f>
        <v>19</v>
      </c>
      <c r="AA110" t="str">
        <f>SUBSTITUTE(Userdata[[#This Row],[Column3]],"/","")</f>
        <v>19</v>
      </c>
      <c r="AB110" s="12" t="str">
        <f>TEXT(DATE(Userdata[[#This Row],[Column2]],Userdata[[#This Row],[Column1]],Userdata[[#This Row],[Column4]]),"DD/MM/YYYY")</f>
        <v>19/11/2024</v>
      </c>
      <c r="AC110" s="12">
        <f t="shared" ca="1" si="1"/>
        <v>45794</v>
      </c>
      <c r="AD110">
        <f ca="1">Userdata[[#This Row],[Column6]]-Userdata[[#This Row],[Last Login]]</f>
        <v>179</v>
      </c>
      <c r="AE110" t="str">
        <f>LEFT(Userdata[[#This Row],[Join_Date]],2)</f>
        <v>6/</v>
      </c>
      <c r="AF110" t="str">
        <f>RIGHT(Userdata[[#This Row],[Join_Date]],4)</f>
        <v>2023</v>
      </c>
      <c r="AG110" t="str">
        <f>MID(Userdata[[#This Row],[Join_Date]],3,2)</f>
        <v>20</v>
      </c>
      <c r="AH110" t="str">
        <f>SUBSTITUTE(Userdata[[#This Row],[Column5]],"/","")</f>
        <v>6</v>
      </c>
      <c r="AI110" t="str">
        <f>SUBSTITUTE(Userdata[[#This Row],[Column53]],"/","")</f>
        <v>20</v>
      </c>
      <c r="AJ110" t="str">
        <f>TEXT(DATE(Userdata[[#This Row],[Column52]],Userdata[[#This Row],[Start Month]],Userdata[[#This Row],[Start Date]]),"DD/MM/YYYY")</f>
        <v>20/06/2023</v>
      </c>
    </row>
    <row r="111" spans="1:36" x14ac:dyDescent="0.3">
      <c r="A111">
        <v>3178</v>
      </c>
      <c r="B111" t="s">
        <v>116</v>
      </c>
      <c r="C111" t="s">
        <v>464</v>
      </c>
      <c r="D111" s="12" t="s">
        <v>740</v>
      </c>
      <c r="E111">
        <v>7.99</v>
      </c>
      <c r="F111">
        <v>359</v>
      </c>
      <c r="G111" t="s">
        <v>920</v>
      </c>
      <c r="H111">
        <v>5</v>
      </c>
      <c r="I111">
        <v>4</v>
      </c>
      <c r="J111" t="b">
        <v>0</v>
      </c>
      <c r="K111">
        <v>624</v>
      </c>
      <c r="L111">
        <v>107</v>
      </c>
      <c r="M111" t="s">
        <v>926</v>
      </c>
      <c r="N111" t="s">
        <v>931</v>
      </c>
      <c r="O111" t="s">
        <v>937</v>
      </c>
      <c r="P111">
        <v>4</v>
      </c>
      <c r="Q111">
        <v>3.1</v>
      </c>
      <c r="R111" t="b">
        <v>1</v>
      </c>
      <c r="S111" t="s">
        <v>940</v>
      </c>
      <c r="T111">
        <v>3698</v>
      </c>
      <c r="U111" t="s">
        <v>945</v>
      </c>
      <c r="V111" t="s">
        <v>949</v>
      </c>
      <c r="W111" t="s">
        <v>954</v>
      </c>
      <c r="X111" t="str">
        <f>LEFT(Userdata[[#This Row],[Last_Login]],2)</f>
        <v>12</v>
      </c>
      <c r="Y111" t="str">
        <f>RIGHT(Userdata[[#This Row],[Last_Login]],4)</f>
        <v>2024</v>
      </c>
      <c r="Z111" t="str">
        <f>MID(Userdata[[#This Row],[Last_Login]],4,2)</f>
        <v>11</v>
      </c>
      <c r="AA111" t="str">
        <f>SUBSTITUTE(Userdata[[#This Row],[Column3]],"/","")</f>
        <v>11</v>
      </c>
      <c r="AB111" s="12" t="str">
        <f>TEXT(DATE(Userdata[[#This Row],[Column2]],Userdata[[#This Row],[Column1]],Userdata[[#This Row],[Column4]]),"DD/MM/YYYY")</f>
        <v>11/12/2024</v>
      </c>
      <c r="AC111" s="12">
        <f t="shared" ca="1" si="1"/>
        <v>45794</v>
      </c>
      <c r="AD111">
        <f ca="1">Userdata[[#This Row],[Column6]]-Userdata[[#This Row],[Last Login]]</f>
        <v>157</v>
      </c>
      <c r="AE111" t="str">
        <f>LEFT(Userdata[[#This Row],[Join_Date]],2)</f>
        <v>3/</v>
      </c>
      <c r="AF111" t="str">
        <f>RIGHT(Userdata[[#This Row],[Join_Date]],4)</f>
        <v>2024</v>
      </c>
      <c r="AG111" t="str">
        <f>MID(Userdata[[#This Row],[Join_Date]],3,2)</f>
        <v>19</v>
      </c>
      <c r="AH111" t="str">
        <f>SUBSTITUTE(Userdata[[#This Row],[Column5]],"/","")</f>
        <v>3</v>
      </c>
      <c r="AI111" t="str">
        <f>SUBSTITUTE(Userdata[[#This Row],[Column53]],"/","")</f>
        <v>19</v>
      </c>
      <c r="AJ111" t="str">
        <f>TEXT(DATE(Userdata[[#This Row],[Column52]],Userdata[[#This Row],[Start Month]],Userdata[[#This Row],[Start Date]]),"DD/MM/YYYY")</f>
        <v>19/03/2024</v>
      </c>
    </row>
    <row r="112" spans="1:36" x14ac:dyDescent="0.3">
      <c r="A112">
        <v>4917</v>
      </c>
      <c r="B112" t="s">
        <v>117</v>
      </c>
      <c r="C112" t="s">
        <v>430</v>
      </c>
      <c r="D112" s="12" t="s">
        <v>676</v>
      </c>
      <c r="E112">
        <v>11.99</v>
      </c>
      <c r="F112">
        <v>487</v>
      </c>
      <c r="G112" t="s">
        <v>920</v>
      </c>
      <c r="H112">
        <v>1</v>
      </c>
      <c r="I112">
        <v>4</v>
      </c>
      <c r="J112" t="b">
        <v>0</v>
      </c>
      <c r="K112">
        <v>636</v>
      </c>
      <c r="L112">
        <v>66</v>
      </c>
      <c r="M112" t="s">
        <v>927</v>
      </c>
      <c r="N112" t="s">
        <v>930</v>
      </c>
      <c r="O112" t="s">
        <v>939</v>
      </c>
      <c r="P112">
        <v>78</v>
      </c>
      <c r="Q112">
        <v>3.5</v>
      </c>
      <c r="R112" t="b">
        <v>0</v>
      </c>
      <c r="S112" t="s">
        <v>940</v>
      </c>
      <c r="T112">
        <v>1531</v>
      </c>
      <c r="U112" t="s">
        <v>941</v>
      </c>
      <c r="V112" t="s">
        <v>949</v>
      </c>
      <c r="W112" t="s">
        <v>953</v>
      </c>
      <c r="X112" t="str">
        <f>LEFT(Userdata[[#This Row],[Last_Login]],2)</f>
        <v>11</v>
      </c>
      <c r="Y112" t="str">
        <f>RIGHT(Userdata[[#This Row],[Last_Login]],4)</f>
        <v>2024</v>
      </c>
      <c r="Z112" t="str">
        <f>MID(Userdata[[#This Row],[Last_Login]],4,2)</f>
        <v>20</v>
      </c>
      <c r="AA112" t="str">
        <f>SUBSTITUTE(Userdata[[#This Row],[Column3]],"/","")</f>
        <v>20</v>
      </c>
      <c r="AB112" s="12" t="str">
        <f>TEXT(DATE(Userdata[[#This Row],[Column2]],Userdata[[#This Row],[Column1]],Userdata[[#This Row],[Column4]]),"DD/MM/YYYY")</f>
        <v>20/11/2024</v>
      </c>
      <c r="AC112" s="12">
        <f t="shared" ca="1" si="1"/>
        <v>45794</v>
      </c>
      <c r="AD112">
        <f ca="1">Userdata[[#This Row],[Column6]]-Userdata[[#This Row],[Last Login]]</f>
        <v>178</v>
      </c>
      <c r="AE112" t="str">
        <f>LEFT(Userdata[[#This Row],[Join_Date]],2)</f>
        <v>2/</v>
      </c>
      <c r="AF112" t="str">
        <f>RIGHT(Userdata[[#This Row],[Join_Date]],4)</f>
        <v>2023</v>
      </c>
      <c r="AG112" t="str">
        <f>MID(Userdata[[#This Row],[Join_Date]],3,2)</f>
        <v>19</v>
      </c>
      <c r="AH112" t="str">
        <f>SUBSTITUTE(Userdata[[#This Row],[Column5]],"/","")</f>
        <v>2</v>
      </c>
      <c r="AI112" t="str">
        <f>SUBSTITUTE(Userdata[[#This Row],[Column53]],"/","")</f>
        <v>19</v>
      </c>
      <c r="AJ112" t="str">
        <f>TEXT(DATE(Userdata[[#This Row],[Column52]],Userdata[[#This Row],[Start Month]],Userdata[[#This Row],[Start Date]]),"DD/MM/YYYY")</f>
        <v>19/02/2023</v>
      </c>
    </row>
    <row r="113" spans="1:36" x14ac:dyDescent="0.3">
      <c r="A113">
        <v>8878</v>
      </c>
      <c r="B113" t="s">
        <v>118</v>
      </c>
      <c r="C113" t="s">
        <v>448</v>
      </c>
      <c r="D113" s="12" t="s">
        <v>487</v>
      </c>
      <c r="E113">
        <v>7.99</v>
      </c>
      <c r="F113">
        <v>337</v>
      </c>
      <c r="G113" t="s">
        <v>921</v>
      </c>
      <c r="H113">
        <v>5</v>
      </c>
      <c r="I113">
        <v>1</v>
      </c>
      <c r="J113" t="b">
        <v>1</v>
      </c>
      <c r="K113">
        <v>429</v>
      </c>
      <c r="L113">
        <v>190</v>
      </c>
      <c r="M113" t="s">
        <v>924</v>
      </c>
      <c r="N113" t="s">
        <v>932</v>
      </c>
      <c r="O113" t="s">
        <v>936</v>
      </c>
      <c r="P113">
        <v>88</v>
      </c>
      <c r="Q113">
        <v>4.8</v>
      </c>
      <c r="R113" t="b">
        <v>0</v>
      </c>
      <c r="S113" t="s">
        <v>940</v>
      </c>
      <c r="T113">
        <v>4884</v>
      </c>
      <c r="U113" t="s">
        <v>941</v>
      </c>
      <c r="V113" t="s">
        <v>946</v>
      </c>
      <c r="W113" t="s">
        <v>954</v>
      </c>
      <c r="X113" t="str">
        <f>LEFT(Userdata[[#This Row],[Last_Login]],2)</f>
        <v>11</v>
      </c>
      <c r="Y113" t="str">
        <f>RIGHT(Userdata[[#This Row],[Last_Login]],4)</f>
        <v>2024</v>
      </c>
      <c r="Z113" t="str">
        <f>MID(Userdata[[#This Row],[Last_Login]],4,2)</f>
        <v>21</v>
      </c>
      <c r="AA113" t="str">
        <f>SUBSTITUTE(Userdata[[#This Row],[Column3]],"/","")</f>
        <v>21</v>
      </c>
      <c r="AB113" s="12" t="str">
        <f>TEXT(DATE(Userdata[[#This Row],[Column2]],Userdata[[#This Row],[Column1]],Userdata[[#This Row],[Column4]]),"DD/MM/YYYY")</f>
        <v>21/11/2024</v>
      </c>
      <c r="AC113" s="12">
        <f t="shared" ca="1" si="1"/>
        <v>45794</v>
      </c>
      <c r="AD113">
        <f ca="1">Userdata[[#This Row],[Column6]]-Userdata[[#This Row],[Last Login]]</f>
        <v>177</v>
      </c>
      <c r="AE113" t="str">
        <f>LEFT(Userdata[[#This Row],[Join_Date]],2)</f>
        <v>2/</v>
      </c>
      <c r="AF113" t="str">
        <f>RIGHT(Userdata[[#This Row],[Join_Date]],4)</f>
        <v>2024</v>
      </c>
      <c r="AG113" t="str">
        <f>MID(Userdata[[#This Row],[Join_Date]],3,2)</f>
        <v>29</v>
      </c>
      <c r="AH113" t="str">
        <f>SUBSTITUTE(Userdata[[#This Row],[Column5]],"/","")</f>
        <v>2</v>
      </c>
      <c r="AI113" t="str">
        <f>SUBSTITUTE(Userdata[[#This Row],[Column53]],"/","")</f>
        <v>29</v>
      </c>
      <c r="AJ113" t="str">
        <f>TEXT(DATE(Userdata[[#This Row],[Column52]],Userdata[[#This Row],[Start Month]],Userdata[[#This Row],[Start Date]]),"DD/MM/YYYY")</f>
        <v>29/02/2024</v>
      </c>
    </row>
    <row r="114" spans="1:36" x14ac:dyDescent="0.3">
      <c r="A114">
        <v>3810</v>
      </c>
      <c r="B114" t="s">
        <v>119</v>
      </c>
      <c r="C114" t="s">
        <v>465</v>
      </c>
      <c r="D114" s="12" t="s">
        <v>508</v>
      </c>
      <c r="E114">
        <v>15.99</v>
      </c>
      <c r="F114">
        <v>427</v>
      </c>
      <c r="G114" t="s">
        <v>920</v>
      </c>
      <c r="H114">
        <v>5</v>
      </c>
      <c r="I114">
        <v>3</v>
      </c>
      <c r="J114" t="b">
        <v>0</v>
      </c>
      <c r="K114">
        <v>832</v>
      </c>
      <c r="L114">
        <v>103</v>
      </c>
      <c r="M114" t="s">
        <v>927</v>
      </c>
      <c r="N114" t="s">
        <v>933</v>
      </c>
      <c r="O114" t="s">
        <v>936</v>
      </c>
      <c r="P114">
        <v>79</v>
      </c>
      <c r="Q114">
        <v>3.3</v>
      </c>
      <c r="R114" t="b">
        <v>0</v>
      </c>
      <c r="S114" t="s">
        <v>940</v>
      </c>
      <c r="T114">
        <v>3633</v>
      </c>
      <c r="U114" t="s">
        <v>941</v>
      </c>
      <c r="V114" t="s">
        <v>947</v>
      </c>
      <c r="W114" t="s">
        <v>952</v>
      </c>
      <c r="X114" t="str">
        <f>LEFT(Userdata[[#This Row],[Last_Login]],2)</f>
        <v>12</v>
      </c>
      <c r="Y114" t="str">
        <f>RIGHT(Userdata[[#This Row],[Last_Login]],4)</f>
        <v>2024</v>
      </c>
      <c r="Z114" t="str">
        <f>MID(Userdata[[#This Row],[Last_Login]],4,2)</f>
        <v>4/</v>
      </c>
      <c r="AA114" t="str">
        <f>SUBSTITUTE(Userdata[[#This Row],[Column3]],"/","")</f>
        <v>4</v>
      </c>
      <c r="AB114" s="12" t="str">
        <f>TEXT(DATE(Userdata[[#This Row],[Column2]],Userdata[[#This Row],[Column1]],Userdata[[#This Row],[Column4]]),"DD/MM/YYYY")</f>
        <v>04/12/2024</v>
      </c>
      <c r="AC114" s="12">
        <f t="shared" ca="1" si="1"/>
        <v>45794</v>
      </c>
      <c r="AD114">
        <f ca="1">Userdata[[#This Row],[Column6]]-Userdata[[#This Row],[Last Login]]</f>
        <v>164</v>
      </c>
      <c r="AE114" t="str">
        <f>LEFT(Userdata[[#This Row],[Join_Date]],2)</f>
        <v>2/</v>
      </c>
      <c r="AF114" t="str">
        <f>RIGHT(Userdata[[#This Row],[Join_Date]],4)</f>
        <v>2023</v>
      </c>
      <c r="AG114" t="str">
        <f>MID(Userdata[[#This Row],[Join_Date]],3,2)</f>
        <v>17</v>
      </c>
      <c r="AH114" t="str">
        <f>SUBSTITUTE(Userdata[[#This Row],[Column5]],"/","")</f>
        <v>2</v>
      </c>
      <c r="AI114" t="str">
        <f>SUBSTITUTE(Userdata[[#This Row],[Column53]],"/","")</f>
        <v>17</v>
      </c>
      <c r="AJ114" t="str">
        <f>TEXT(DATE(Userdata[[#This Row],[Column52]],Userdata[[#This Row],[Start Month]],Userdata[[#This Row],[Start Date]]),"DD/MM/YYYY")</f>
        <v>17/02/2023</v>
      </c>
    </row>
    <row r="115" spans="1:36" x14ac:dyDescent="0.3">
      <c r="A115">
        <v>9353</v>
      </c>
      <c r="B115" t="s">
        <v>120</v>
      </c>
      <c r="C115" t="s">
        <v>466</v>
      </c>
      <c r="D115" s="12" t="s">
        <v>915</v>
      </c>
      <c r="E115">
        <v>7.99</v>
      </c>
      <c r="F115">
        <v>397</v>
      </c>
      <c r="G115" t="s">
        <v>919</v>
      </c>
      <c r="H115">
        <v>4</v>
      </c>
      <c r="I115">
        <v>4</v>
      </c>
      <c r="J115" t="b">
        <v>1</v>
      </c>
      <c r="K115">
        <v>63</v>
      </c>
      <c r="L115">
        <v>126</v>
      </c>
      <c r="M115" t="s">
        <v>928</v>
      </c>
      <c r="N115" t="s">
        <v>931</v>
      </c>
      <c r="O115" t="s">
        <v>936</v>
      </c>
      <c r="P115">
        <v>77</v>
      </c>
      <c r="Q115">
        <v>3.9</v>
      </c>
      <c r="R115" t="b">
        <v>1</v>
      </c>
      <c r="S115" t="s">
        <v>940</v>
      </c>
      <c r="T115">
        <v>4719</v>
      </c>
      <c r="U115" t="s">
        <v>941</v>
      </c>
      <c r="V115" t="s">
        <v>947</v>
      </c>
      <c r="W115" t="s">
        <v>954</v>
      </c>
      <c r="X115" t="str">
        <f>LEFT(Userdata[[#This Row],[Last_Login]],2)</f>
        <v>11</v>
      </c>
      <c r="Y115" t="str">
        <f>RIGHT(Userdata[[#This Row],[Last_Login]],4)</f>
        <v>2024</v>
      </c>
      <c r="Z115" t="str">
        <f>MID(Userdata[[#This Row],[Last_Login]],4,2)</f>
        <v>26</v>
      </c>
      <c r="AA115" t="str">
        <f>SUBSTITUTE(Userdata[[#This Row],[Column3]],"/","")</f>
        <v>26</v>
      </c>
      <c r="AB115" s="12" t="str">
        <f>TEXT(DATE(Userdata[[#This Row],[Column2]],Userdata[[#This Row],[Column1]],Userdata[[#This Row],[Column4]]),"DD/MM/YYYY")</f>
        <v>26/11/2024</v>
      </c>
      <c r="AC115" s="12">
        <f t="shared" ca="1" si="1"/>
        <v>45794</v>
      </c>
      <c r="AD115">
        <f ca="1">Userdata[[#This Row],[Column6]]-Userdata[[#This Row],[Last Login]]</f>
        <v>172</v>
      </c>
      <c r="AE115" t="str">
        <f>LEFT(Userdata[[#This Row],[Join_Date]],2)</f>
        <v>8/</v>
      </c>
      <c r="AF115" t="str">
        <f>RIGHT(Userdata[[#This Row],[Join_Date]],4)</f>
        <v>2023</v>
      </c>
      <c r="AG115" t="str">
        <f>MID(Userdata[[#This Row],[Join_Date]],3,2)</f>
        <v>6/</v>
      </c>
      <c r="AH115" t="str">
        <f>SUBSTITUTE(Userdata[[#This Row],[Column5]],"/","")</f>
        <v>8</v>
      </c>
      <c r="AI115" t="str">
        <f>SUBSTITUTE(Userdata[[#This Row],[Column53]],"/","")</f>
        <v>6</v>
      </c>
      <c r="AJ115" t="str">
        <f>TEXT(DATE(Userdata[[#This Row],[Column52]],Userdata[[#This Row],[Start Month]],Userdata[[#This Row],[Start Date]]),"DD/MM/YYYY")</f>
        <v>06/08/2023</v>
      </c>
    </row>
    <row r="116" spans="1:36" x14ac:dyDescent="0.3">
      <c r="A116">
        <v>1672</v>
      </c>
      <c r="B116" t="s">
        <v>121</v>
      </c>
      <c r="C116" t="s">
        <v>467</v>
      </c>
      <c r="D116" s="12" t="s">
        <v>911</v>
      </c>
      <c r="E116">
        <v>15.99</v>
      </c>
      <c r="F116">
        <v>200</v>
      </c>
      <c r="G116" t="s">
        <v>920</v>
      </c>
      <c r="H116">
        <v>4</v>
      </c>
      <c r="I116">
        <v>1</v>
      </c>
      <c r="J116" t="b">
        <v>0</v>
      </c>
      <c r="K116">
        <v>52</v>
      </c>
      <c r="L116">
        <v>8</v>
      </c>
      <c r="M116" t="s">
        <v>929</v>
      </c>
      <c r="N116" t="s">
        <v>932</v>
      </c>
      <c r="O116" t="s">
        <v>939</v>
      </c>
      <c r="P116">
        <v>17</v>
      </c>
      <c r="Q116">
        <v>3.2</v>
      </c>
      <c r="R116" t="b">
        <v>1</v>
      </c>
      <c r="S116" t="s">
        <v>940</v>
      </c>
      <c r="T116">
        <v>3161</v>
      </c>
      <c r="U116" t="s">
        <v>943</v>
      </c>
      <c r="V116" t="s">
        <v>949</v>
      </c>
      <c r="W116" t="s">
        <v>953</v>
      </c>
      <c r="X116" t="str">
        <f>LEFT(Userdata[[#This Row],[Last_Login]],2)</f>
        <v>11</v>
      </c>
      <c r="Y116" t="str">
        <f>RIGHT(Userdata[[#This Row],[Last_Login]],4)</f>
        <v>2024</v>
      </c>
      <c r="Z116" t="str">
        <f>MID(Userdata[[#This Row],[Last_Login]],4,2)</f>
        <v>28</v>
      </c>
      <c r="AA116" t="str">
        <f>SUBSTITUTE(Userdata[[#This Row],[Column3]],"/","")</f>
        <v>28</v>
      </c>
      <c r="AB116" s="12" t="str">
        <f>TEXT(DATE(Userdata[[#This Row],[Column2]],Userdata[[#This Row],[Column1]],Userdata[[#This Row],[Column4]]),"DD/MM/YYYY")</f>
        <v>28/11/2024</v>
      </c>
      <c r="AC116" s="12">
        <f t="shared" ca="1" si="1"/>
        <v>45794</v>
      </c>
      <c r="AD116">
        <f ca="1">Userdata[[#This Row],[Column6]]-Userdata[[#This Row],[Last Login]]</f>
        <v>170</v>
      </c>
      <c r="AE116" t="str">
        <f>LEFT(Userdata[[#This Row],[Join_Date]],2)</f>
        <v>12</v>
      </c>
      <c r="AF116" t="str">
        <f>RIGHT(Userdata[[#This Row],[Join_Date]],4)</f>
        <v>2022</v>
      </c>
      <c r="AG116" t="str">
        <f>MID(Userdata[[#This Row],[Join_Date]],3,2)</f>
        <v>/2</v>
      </c>
      <c r="AH116" t="str">
        <f>SUBSTITUTE(Userdata[[#This Row],[Column5]],"/","")</f>
        <v>12</v>
      </c>
      <c r="AI116" t="str">
        <f>SUBSTITUTE(Userdata[[#This Row],[Column53]],"/","")</f>
        <v>2</v>
      </c>
      <c r="AJ116" t="str">
        <f>TEXT(DATE(Userdata[[#This Row],[Column52]],Userdata[[#This Row],[Start Month]],Userdata[[#This Row],[Start Date]]),"DD/MM/YYYY")</f>
        <v>02/12/2022</v>
      </c>
    </row>
    <row r="117" spans="1:36" x14ac:dyDescent="0.3">
      <c r="A117">
        <v>6650</v>
      </c>
      <c r="B117" t="s">
        <v>122</v>
      </c>
      <c r="C117" t="s">
        <v>468</v>
      </c>
      <c r="D117" s="12" t="s">
        <v>915</v>
      </c>
      <c r="E117">
        <v>11.99</v>
      </c>
      <c r="F117">
        <v>464</v>
      </c>
      <c r="G117" t="s">
        <v>917</v>
      </c>
      <c r="H117">
        <v>2</v>
      </c>
      <c r="I117">
        <v>3</v>
      </c>
      <c r="J117" t="b">
        <v>1</v>
      </c>
      <c r="K117">
        <v>909</v>
      </c>
      <c r="L117">
        <v>165</v>
      </c>
      <c r="M117" t="s">
        <v>928</v>
      </c>
      <c r="N117" t="s">
        <v>933</v>
      </c>
      <c r="O117" t="s">
        <v>937</v>
      </c>
      <c r="P117">
        <v>28</v>
      </c>
      <c r="Q117">
        <v>3.6</v>
      </c>
      <c r="R117" t="b">
        <v>1</v>
      </c>
      <c r="S117" t="s">
        <v>940</v>
      </c>
      <c r="T117">
        <v>3607</v>
      </c>
      <c r="U117" t="s">
        <v>942</v>
      </c>
      <c r="V117" t="s">
        <v>948</v>
      </c>
      <c r="W117" t="s">
        <v>952</v>
      </c>
      <c r="X117" t="str">
        <f>LEFT(Userdata[[#This Row],[Last_Login]],2)</f>
        <v>11</v>
      </c>
      <c r="Y117" t="str">
        <f>RIGHT(Userdata[[#This Row],[Last_Login]],4)</f>
        <v>2024</v>
      </c>
      <c r="Z117" t="str">
        <f>MID(Userdata[[#This Row],[Last_Login]],4,2)</f>
        <v>26</v>
      </c>
      <c r="AA117" t="str">
        <f>SUBSTITUTE(Userdata[[#This Row],[Column3]],"/","")</f>
        <v>26</v>
      </c>
      <c r="AB117" s="12" t="str">
        <f>TEXT(DATE(Userdata[[#This Row],[Column2]],Userdata[[#This Row],[Column1]],Userdata[[#This Row],[Column4]]),"DD/MM/YYYY")</f>
        <v>26/11/2024</v>
      </c>
      <c r="AC117" s="12">
        <f t="shared" ca="1" si="1"/>
        <v>45794</v>
      </c>
      <c r="AD117">
        <f ca="1">Userdata[[#This Row],[Column6]]-Userdata[[#This Row],[Last Login]]</f>
        <v>172</v>
      </c>
      <c r="AE117" t="str">
        <f>LEFT(Userdata[[#This Row],[Join_Date]],2)</f>
        <v>3/</v>
      </c>
      <c r="AF117" t="str">
        <f>RIGHT(Userdata[[#This Row],[Join_Date]],4)</f>
        <v>2024</v>
      </c>
      <c r="AG117" t="str">
        <f>MID(Userdata[[#This Row],[Join_Date]],3,2)</f>
        <v>3/</v>
      </c>
      <c r="AH117" t="str">
        <f>SUBSTITUTE(Userdata[[#This Row],[Column5]],"/","")</f>
        <v>3</v>
      </c>
      <c r="AI117" t="str">
        <f>SUBSTITUTE(Userdata[[#This Row],[Column53]],"/","")</f>
        <v>3</v>
      </c>
      <c r="AJ117" t="str">
        <f>TEXT(DATE(Userdata[[#This Row],[Column52]],Userdata[[#This Row],[Start Month]],Userdata[[#This Row],[Start Date]]),"DD/MM/YYYY")</f>
        <v>03/03/2024</v>
      </c>
    </row>
    <row r="118" spans="1:36" x14ac:dyDescent="0.3">
      <c r="A118">
        <v>2581</v>
      </c>
      <c r="B118" t="s">
        <v>123</v>
      </c>
      <c r="C118" t="s">
        <v>429</v>
      </c>
      <c r="D118" s="12" t="s">
        <v>907</v>
      </c>
      <c r="E118">
        <v>15.99</v>
      </c>
      <c r="F118">
        <v>495</v>
      </c>
      <c r="G118" t="s">
        <v>919</v>
      </c>
      <c r="H118">
        <v>1</v>
      </c>
      <c r="I118">
        <v>3</v>
      </c>
      <c r="J118" t="b">
        <v>0</v>
      </c>
      <c r="K118">
        <v>704</v>
      </c>
      <c r="L118">
        <v>53</v>
      </c>
      <c r="M118" t="s">
        <v>925</v>
      </c>
      <c r="N118" t="s">
        <v>932</v>
      </c>
      <c r="O118" t="s">
        <v>938</v>
      </c>
      <c r="P118">
        <v>94</v>
      </c>
      <c r="Q118">
        <v>3.4</v>
      </c>
      <c r="R118" t="b">
        <v>0</v>
      </c>
      <c r="S118" t="s">
        <v>940</v>
      </c>
      <c r="T118">
        <v>944</v>
      </c>
      <c r="U118" t="s">
        <v>945</v>
      </c>
      <c r="V118" t="s">
        <v>950</v>
      </c>
      <c r="W118" t="s">
        <v>952</v>
      </c>
      <c r="X118" t="str">
        <f>LEFT(Userdata[[#This Row],[Last_Login]],2)</f>
        <v>12</v>
      </c>
      <c r="Y118" t="str">
        <f>RIGHT(Userdata[[#This Row],[Last_Login]],4)</f>
        <v>2024</v>
      </c>
      <c r="Z118" t="str">
        <f>MID(Userdata[[#This Row],[Last_Login]],4,2)</f>
        <v>2/</v>
      </c>
      <c r="AA118" t="str">
        <f>SUBSTITUTE(Userdata[[#This Row],[Column3]],"/","")</f>
        <v>2</v>
      </c>
      <c r="AB118" s="12" t="str">
        <f>TEXT(DATE(Userdata[[#This Row],[Column2]],Userdata[[#This Row],[Column1]],Userdata[[#This Row],[Column4]]),"DD/MM/YYYY")</f>
        <v>02/12/2024</v>
      </c>
      <c r="AC118" s="12">
        <f t="shared" ca="1" si="1"/>
        <v>45794</v>
      </c>
      <c r="AD118">
        <f ca="1">Userdata[[#This Row],[Column6]]-Userdata[[#This Row],[Last Login]]</f>
        <v>166</v>
      </c>
      <c r="AE118" t="str">
        <f>LEFT(Userdata[[#This Row],[Join_Date]],2)</f>
        <v>4/</v>
      </c>
      <c r="AF118" t="str">
        <f>RIGHT(Userdata[[#This Row],[Join_Date]],4)</f>
        <v>2023</v>
      </c>
      <c r="AG118" t="str">
        <f>MID(Userdata[[#This Row],[Join_Date]],3,2)</f>
        <v>13</v>
      </c>
      <c r="AH118" t="str">
        <f>SUBSTITUTE(Userdata[[#This Row],[Column5]],"/","")</f>
        <v>4</v>
      </c>
      <c r="AI118" t="str">
        <f>SUBSTITUTE(Userdata[[#This Row],[Column53]],"/","")</f>
        <v>13</v>
      </c>
      <c r="AJ118" t="str">
        <f>TEXT(DATE(Userdata[[#This Row],[Column52]],Userdata[[#This Row],[Start Month]],Userdata[[#This Row],[Start Date]]),"DD/MM/YYYY")</f>
        <v>13/04/2023</v>
      </c>
    </row>
    <row r="119" spans="1:36" x14ac:dyDescent="0.3">
      <c r="A119">
        <v>6860</v>
      </c>
      <c r="B119" t="s">
        <v>124</v>
      </c>
      <c r="C119" t="s">
        <v>469</v>
      </c>
      <c r="D119" s="12" t="s">
        <v>898</v>
      </c>
      <c r="E119">
        <v>7.99</v>
      </c>
      <c r="F119">
        <v>286</v>
      </c>
      <c r="G119" t="s">
        <v>917</v>
      </c>
      <c r="H119">
        <v>5</v>
      </c>
      <c r="I119">
        <v>4</v>
      </c>
      <c r="J119" t="b">
        <v>0</v>
      </c>
      <c r="K119">
        <v>751</v>
      </c>
      <c r="L119">
        <v>103</v>
      </c>
      <c r="M119" t="s">
        <v>925</v>
      </c>
      <c r="N119" t="s">
        <v>933</v>
      </c>
      <c r="O119" t="s">
        <v>939</v>
      </c>
      <c r="P119">
        <v>33</v>
      </c>
      <c r="Q119">
        <v>3.6</v>
      </c>
      <c r="R119" t="b">
        <v>0</v>
      </c>
      <c r="S119" t="s">
        <v>940</v>
      </c>
      <c r="T119">
        <v>2757</v>
      </c>
      <c r="U119" t="s">
        <v>943</v>
      </c>
      <c r="V119" t="s">
        <v>950</v>
      </c>
      <c r="W119" t="s">
        <v>951</v>
      </c>
      <c r="X119" t="str">
        <f>LEFT(Userdata[[#This Row],[Last_Login]],2)</f>
        <v>12</v>
      </c>
      <c r="Y119" t="str">
        <f>RIGHT(Userdata[[#This Row],[Last_Login]],4)</f>
        <v>2024</v>
      </c>
      <c r="Z119" t="str">
        <f>MID(Userdata[[#This Row],[Last_Login]],4,2)</f>
        <v>16</v>
      </c>
      <c r="AA119" t="str">
        <f>SUBSTITUTE(Userdata[[#This Row],[Column3]],"/","")</f>
        <v>16</v>
      </c>
      <c r="AB119" s="12" t="str">
        <f>TEXT(DATE(Userdata[[#This Row],[Column2]],Userdata[[#This Row],[Column1]],Userdata[[#This Row],[Column4]]),"DD/MM/YYYY")</f>
        <v>16/12/2024</v>
      </c>
      <c r="AC119" s="12">
        <f t="shared" ca="1" si="1"/>
        <v>45794</v>
      </c>
      <c r="AD119">
        <f ca="1">Userdata[[#This Row],[Column6]]-Userdata[[#This Row],[Last Login]]</f>
        <v>152</v>
      </c>
      <c r="AE119" t="str">
        <f>LEFT(Userdata[[#This Row],[Join_Date]],2)</f>
        <v>2/</v>
      </c>
      <c r="AF119" t="str">
        <f>RIGHT(Userdata[[#This Row],[Join_Date]],4)</f>
        <v>2024</v>
      </c>
      <c r="AG119" t="str">
        <f>MID(Userdata[[#This Row],[Join_Date]],3,2)</f>
        <v>11</v>
      </c>
      <c r="AH119" t="str">
        <f>SUBSTITUTE(Userdata[[#This Row],[Column5]],"/","")</f>
        <v>2</v>
      </c>
      <c r="AI119" t="str">
        <f>SUBSTITUTE(Userdata[[#This Row],[Column53]],"/","")</f>
        <v>11</v>
      </c>
      <c r="AJ119" t="str">
        <f>TEXT(DATE(Userdata[[#This Row],[Column52]],Userdata[[#This Row],[Start Month]],Userdata[[#This Row],[Start Date]]),"DD/MM/YYYY")</f>
        <v>11/02/2024</v>
      </c>
    </row>
    <row r="120" spans="1:36" x14ac:dyDescent="0.3">
      <c r="A120">
        <v>4584</v>
      </c>
      <c r="B120" t="s">
        <v>62</v>
      </c>
      <c r="C120" t="s">
        <v>470</v>
      </c>
      <c r="D120" s="12" t="s">
        <v>479</v>
      </c>
      <c r="E120">
        <v>7.99</v>
      </c>
      <c r="F120">
        <v>446</v>
      </c>
      <c r="G120" t="s">
        <v>917</v>
      </c>
      <c r="H120">
        <v>3</v>
      </c>
      <c r="I120">
        <v>6</v>
      </c>
      <c r="J120" t="b">
        <v>0</v>
      </c>
      <c r="K120">
        <v>185</v>
      </c>
      <c r="L120">
        <v>134</v>
      </c>
      <c r="M120" t="s">
        <v>923</v>
      </c>
      <c r="N120" t="s">
        <v>932</v>
      </c>
      <c r="O120" t="s">
        <v>937</v>
      </c>
      <c r="P120">
        <v>18</v>
      </c>
      <c r="Q120">
        <v>3.3</v>
      </c>
      <c r="R120" t="b">
        <v>0</v>
      </c>
      <c r="S120" t="s">
        <v>940</v>
      </c>
      <c r="T120">
        <v>727</v>
      </c>
      <c r="U120" t="s">
        <v>941</v>
      </c>
      <c r="V120" t="s">
        <v>949</v>
      </c>
      <c r="W120" t="s">
        <v>953</v>
      </c>
      <c r="X120" t="str">
        <f>LEFT(Userdata[[#This Row],[Last_Login]],2)</f>
        <v>12</v>
      </c>
      <c r="Y120" t="str">
        <f>RIGHT(Userdata[[#This Row],[Last_Login]],4)</f>
        <v>2024</v>
      </c>
      <c r="Z120" t="str">
        <f>MID(Userdata[[#This Row],[Last_Login]],4,2)</f>
        <v>14</v>
      </c>
      <c r="AA120" t="str">
        <f>SUBSTITUTE(Userdata[[#This Row],[Column3]],"/","")</f>
        <v>14</v>
      </c>
      <c r="AB120" s="12" t="str">
        <f>TEXT(DATE(Userdata[[#This Row],[Column2]],Userdata[[#This Row],[Column1]],Userdata[[#This Row],[Column4]]),"DD/MM/YYYY")</f>
        <v>14/12/2024</v>
      </c>
      <c r="AC120" s="12">
        <f t="shared" ca="1" si="1"/>
        <v>45794</v>
      </c>
      <c r="AD120">
        <f ca="1">Userdata[[#This Row],[Column6]]-Userdata[[#This Row],[Last Login]]</f>
        <v>154</v>
      </c>
      <c r="AE120" t="str">
        <f>LEFT(Userdata[[#This Row],[Join_Date]],2)</f>
        <v>9/</v>
      </c>
      <c r="AF120" t="str">
        <f>RIGHT(Userdata[[#This Row],[Join_Date]],4)</f>
        <v>2024</v>
      </c>
      <c r="AG120" t="str">
        <f>MID(Userdata[[#This Row],[Join_Date]],3,2)</f>
        <v>26</v>
      </c>
      <c r="AH120" t="str">
        <f>SUBSTITUTE(Userdata[[#This Row],[Column5]],"/","")</f>
        <v>9</v>
      </c>
      <c r="AI120" t="str">
        <f>SUBSTITUTE(Userdata[[#This Row],[Column53]],"/","")</f>
        <v>26</v>
      </c>
      <c r="AJ120" t="str">
        <f>TEXT(DATE(Userdata[[#This Row],[Column52]],Userdata[[#This Row],[Start Month]],Userdata[[#This Row],[Start Date]]),"DD/MM/YYYY")</f>
        <v>26/09/2024</v>
      </c>
    </row>
    <row r="121" spans="1:36" x14ac:dyDescent="0.3">
      <c r="A121">
        <v>3354</v>
      </c>
      <c r="B121" t="s">
        <v>68</v>
      </c>
      <c r="C121" t="s">
        <v>471</v>
      </c>
      <c r="D121" s="12" t="s">
        <v>909</v>
      </c>
      <c r="E121">
        <v>11.99</v>
      </c>
      <c r="F121">
        <v>342</v>
      </c>
      <c r="G121" t="s">
        <v>921</v>
      </c>
      <c r="H121">
        <v>2</v>
      </c>
      <c r="I121">
        <v>2</v>
      </c>
      <c r="J121" t="b">
        <v>0</v>
      </c>
      <c r="K121">
        <v>503</v>
      </c>
      <c r="L121">
        <v>6</v>
      </c>
      <c r="M121" t="s">
        <v>929</v>
      </c>
      <c r="N121" t="s">
        <v>930</v>
      </c>
      <c r="O121" t="s">
        <v>939</v>
      </c>
      <c r="P121">
        <v>23</v>
      </c>
      <c r="Q121">
        <v>3.2</v>
      </c>
      <c r="R121" t="b">
        <v>1</v>
      </c>
      <c r="S121" t="s">
        <v>940</v>
      </c>
      <c r="T121">
        <v>3496</v>
      </c>
      <c r="U121" t="s">
        <v>944</v>
      </c>
      <c r="V121" t="s">
        <v>949</v>
      </c>
      <c r="W121" t="s">
        <v>954</v>
      </c>
      <c r="X121" t="str">
        <f>LEFT(Userdata[[#This Row],[Last_Login]],2)</f>
        <v>11</v>
      </c>
      <c r="Y121" t="str">
        <f>RIGHT(Userdata[[#This Row],[Last_Login]],4)</f>
        <v>2024</v>
      </c>
      <c r="Z121" t="str">
        <f>MID(Userdata[[#This Row],[Last_Login]],4,2)</f>
        <v>22</v>
      </c>
      <c r="AA121" t="str">
        <f>SUBSTITUTE(Userdata[[#This Row],[Column3]],"/","")</f>
        <v>22</v>
      </c>
      <c r="AB121" s="12" t="str">
        <f>TEXT(DATE(Userdata[[#This Row],[Column2]],Userdata[[#This Row],[Column1]],Userdata[[#This Row],[Column4]]),"DD/MM/YYYY")</f>
        <v>22/11/2024</v>
      </c>
      <c r="AC121" s="12">
        <f t="shared" ca="1" si="1"/>
        <v>45794</v>
      </c>
      <c r="AD121">
        <f ca="1">Userdata[[#This Row],[Column6]]-Userdata[[#This Row],[Last Login]]</f>
        <v>176</v>
      </c>
      <c r="AE121" t="str">
        <f>LEFT(Userdata[[#This Row],[Join_Date]],2)</f>
        <v>10</v>
      </c>
      <c r="AF121" t="str">
        <f>RIGHT(Userdata[[#This Row],[Join_Date]],4)</f>
        <v>2023</v>
      </c>
      <c r="AG121" t="str">
        <f>MID(Userdata[[#This Row],[Join_Date]],3,2)</f>
        <v>/1</v>
      </c>
      <c r="AH121" t="str">
        <f>SUBSTITUTE(Userdata[[#This Row],[Column5]],"/","")</f>
        <v>10</v>
      </c>
      <c r="AI121" t="str">
        <f>SUBSTITUTE(Userdata[[#This Row],[Column53]],"/","")</f>
        <v>1</v>
      </c>
      <c r="AJ121" t="str">
        <f>TEXT(DATE(Userdata[[#This Row],[Column52]],Userdata[[#This Row],[Start Month]],Userdata[[#This Row],[Start Date]]),"DD/MM/YYYY")</f>
        <v>01/10/2023</v>
      </c>
    </row>
    <row r="122" spans="1:36" x14ac:dyDescent="0.3">
      <c r="A122">
        <v>4668</v>
      </c>
      <c r="B122" t="s">
        <v>125</v>
      </c>
      <c r="C122" t="s">
        <v>472</v>
      </c>
      <c r="D122" s="12" t="s">
        <v>803</v>
      </c>
      <c r="E122">
        <v>11.99</v>
      </c>
      <c r="F122">
        <v>396</v>
      </c>
      <c r="G122" t="s">
        <v>918</v>
      </c>
      <c r="H122">
        <v>5</v>
      </c>
      <c r="I122">
        <v>5</v>
      </c>
      <c r="J122" t="b">
        <v>1</v>
      </c>
      <c r="K122">
        <v>549</v>
      </c>
      <c r="L122">
        <v>35</v>
      </c>
      <c r="M122" t="s">
        <v>924</v>
      </c>
      <c r="N122" t="s">
        <v>930</v>
      </c>
      <c r="O122" t="s">
        <v>935</v>
      </c>
      <c r="P122">
        <v>66</v>
      </c>
      <c r="Q122">
        <v>3.6</v>
      </c>
      <c r="R122" t="b">
        <v>1</v>
      </c>
      <c r="S122" t="s">
        <v>940</v>
      </c>
      <c r="T122">
        <v>4293</v>
      </c>
      <c r="U122" t="s">
        <v>944</v>
      </c>
      <c r="V122" t="s">
        <v>950</v>
      </c>
      <c r="W122" t="s">
        <v>953</v>
      </c>
      <c r="X122" t="str">
        <f>LEFT(Userdata[[#This Row],[Last_Login]],2)</f>
        <v>12</v>
      </c>
      <c r="Y122" t="str">
        <f>RIGHT(Userdata[[#This Row],[Last_Login]],4)</f>
        <v>2024</v>
      </c>
      <c r="Z122" t="str">
        <f>MID(Userdata[[#This Row],[Last_Login]],4,2)</f>
        <v>9/</v>
      </c>
      <c r="AA122" t="str">
        <f>SUBSTITUTE(Userdata[[#This Row],[Column3]],"/","")</f>
        <v>9</v>
      </c>
      <c r="AB122" s="12" t="str">
        <f>TEXT(DATE(Userdata[[#This Row],[Column2]],Userdata[[#This Row],[Column1]],Userdata[[#This Row],[Column4]]),"DD/MM/YYYY")</f>
        <v>09/12/2024</v>
      </c>
      <c r="AC122" s="12">
        <f t="shared" ca="1" si="1"/>
        <v>45794</v>
      </c>
      <c r="AD122">
        <f ca="1">Userdata[[#This Row],[Column6]]-Userdata[[#This Row],[Last Login]]</f>
        <v>159</v>
      </c>
      <c r="AE122" t="str">
        <f>LEFT(Userdata[[#This Row],[Join_Date]],2)</f>
        <v>12</v>
      </c>
      <c r="AF122" t="str">
        <f>RIGHT(Userdata[[#This Row],[Join_Date]],4)</f>
        <v>2024</v>
      </c>
      <c r="AG122" t="str">
        <f>MID(Userdata[[#This Row],[Join_Date]],3,2)</f>
        <v>/1</v>
      </c>
      <c r="AH122" t="str">
        <f>SUBSTITUTE(Userdata[[#This Row],[Column5]],"/","")</f>
        <v>12</v>
      </c>
      <c r="AI122" t="str">
        <f>SUBSTITUTE(Userdata[[#This Row],[Column53]],"/","")</f>
        <v>1</v>
      </c>
      <c r="AJ122" t="str">
        <f>TEXT(DATE(Userdata[[#This Row],[Column52]],Userdata[[#This Row],[Start Month]],Userdata[[#This Row],[Start Date]]),"DD/MM/YYYY")</f>
        <v>01/12/2024</v>
      </c>
    </row>
    <row r="123" spans="1:36" x14ac:dyDescent="0.3">
      <c r="A123">
        <v>6684</v>
      </c>
      <c r="B123" t="s">
        <v>126</v>
      </c>
      <c r="C123" t="s">
        <v>405</v>
      </c>
      <c r="D123" s="12" t="s">
        <v>740</v>
      </c>
      <c r="E123">
        <v>11.99</v>
      </c>
      <c r="F123">
        <v>491</v>
      </c>
      <c r="G123" t="s">
        <v>922</v>
      </c>
      <c r="H123">
        <v>1</v>
      </c>
      <c r="I123">
        <v>6</v>
      </c>
      <c r="J123" t="b">
        <v>1</v>
      </c>
      <c r="K123">
        <v>434</v>
      </c>
      <c r="L123">
        <v>182</v>
      </c>
      <c r="M123" t="s">
        <v>928</v>
      </c>
      <c r="N123" t="s">
        <v>933</v>
      </c>
      <c r="O123" t="s">
        <v>937</v>
      </c>
      <c r="P123">
        <v>24</v>
      </c>
      <c r="Q123">
        <v>4.0999999999999996</v>
      </c>
      <c r="R123" t="b">
        <v>0</v>
      </c>
      <c r="S123" t="s">
        <v>940</v>
      </c>
      <c r="T123">
        <v>1357</v>
      </c>
      <c r="U123" t="s">
        <v>945</v>
      </c>
      <c r="V123" t="s">
        <v>949</v>
      </c>
      <c r="W123" t="s">
        <v>951</v>
      </c>
      <c r="X123" t="str">
        <f>LEFT(Userdata[[#This Row],[Last_Login]],2)</f>
        <v>12</v>
      </c>
      <c r="Y123" t="str">
        <f>RIGHT(Userdata[[#This Row],[Last_Login]],4)</f>
        <v>2024</v>
      </c>
      <c r="Z123" t="str">
        <f>MID(Userdata[[#This Row],[Last_Login]],4,2)</f>
        <v>11</v>
      </c>
      <c r="AA123" t="str">
        <f>SUBSTITUTE(Userdata[[#This Row],[Column3]],"/","")</f>
        <v>11</v>
      </c>
      <c r="AB123" s="12" t="str">
        <f>TEXT(DATE(Userdata[[#This Row],[Column2]],Userdata[[#This Row],[Column1]],Userdata[[#This Row],[Column4]]),"DD/MM/YYYY")</f>
        <v>11/12/2024</v>
      </c>
      <c r="AC123" s="12">
        <f t="shared" ca="1" si="1"/>
        <v>45794</v>
      </c>
      <c r="AD123">
        <f ca="1">Userdata[[#This Row],[Column6]]-Userdata[[#This Row],[Last Login]]</f>
        <v>157</v>
      </c>
      <c r="AE123" t="str">
        <f>LEFT(Userdata[[#This Row],[Join_Date]],2)</f>
        <v>9/</v>
      </c>
      <c r="AF123" t="str">
        <f>RIGHT(Userdata[[#This Row],[Join_Date]],4)</f>
        <v>2024</v>
      </c>
      <c r="AG123" t="str">
        <f>MID(Userdata[[#This Row],[Join_Date]],3,2)</f>
        <v>17</v>
      </c>
      <c r="AH123" t="str">
        <f>SUBSTITUTE(Userdata[[#This Row],[Column5]],"/","")</f>
        <v>9</v>
      </c>
      <c r="AI123" t="str">
        <f>SUBSTITUTE(Userdata[[#This Row],[Column53]],"/","")</f>
        <v>17</v>
      </c>
      <c r="AJ123" t="str">
        <f>TEXT(DATE(Userdata[[#This Row],[Column52]],Userdata[[#This Row],[Start Month]],Userdata[[#This Row],[Start Date]]),"DD/MM/YYYY")</f>
        <v>17/09/2024</v>
      </c>
    </row>
    <row r="124" spans="1:36" x14ac:dyDescent="0.3">
      <c r="A124">
        <v>8058</v>
      </c>
      <c r="B124" t="s">
        <v>127</v>
      </c>
      <c r="C124" t="s">
        <v>473</v>
      </c>
      <c r="D124" s="12" t="s">
        <v>479</v>
      </c>
      <c r="E124">
        <v>15.99</v>
      </c>
      <c r="F124">
        <v>239</v>
      </c>
      <c r="G124" t="s">
        <v>918</v>
      </c>
      <c r="H124">
        <v>4</v>
      </c>
      <c r="I124">
        <v>6</v>
      </c>
      <c r="J124" t="b">
        <v>0</v>
      </c>
      <c r="K124">
        <v>832</v>
      </c>
      <c r="L124">
        <v>134</v>
      </c>
      <c r="M124" t="s">
        <v>927</v>
      </c>
      <c r="N124" t="s">
        <v>933</v>
      </c>
      <c r="O124" t="s">
        <v>937</v>
      </c>
      <c r="P124">
        <v>99</v>
      </c>
      <c r="Q124">
        <v>4.5999999999999996</v>
      </c>
      <c r="R124" t="b">
        <v>1</v>
      </c>
      <c r="S124" t="s">
        <v>940</v>
      </c>
      <c r="T124">
        <v>3596</v>
      </c>
      <c r="U124" t="s">
        <v>942</v>
      </c>
      <c r="V124" t="s">
        <v>948</v>
      </c>
      <c r="W124" t="s">
        <v>953</v>
      </c>
      <c r="X124" t="str">
        <f>LEFT(Userdata[[#This Row],[Last_Login]],2)</f>
        <v>12</v>
      </c>
      <c r="Y124" t="str">
        <f>RIGHT(Userdata[[#This Row],[Last_Login]],4)</f>
        <v>2024</v>
      </c>
      <c r="Z124" t="str">
        <f>MID(Userdata[[#This Row],[Last_Login]],4,2)</f>
        <v>14</v>
      </c>
      <c r="AA124" t="str">
        <f>SUBSTITUTE(Userdata[[#This Row],[Column3]],"/","")</f>
        <v>14</v>
      </c>
      <c r="AB124" s="12" t="str">
        <f>TEXT(DATE(Userdata[[#This Row],[Column2]],Userdata[[#This Row],[Column1]],Userdata[[#This Row],[Column4]]),"DD/MM/YYYY")</f>
        <v>14/12/2024</v>
      </c>
      <c r="AC124" s="12">
        <f t="shared" ca="1" si="1"/>
        <v>45794</v>
      </c>
      <c r="AD124">
        <f ca="1">Userdata[[#This Row],[Column6]]-Userdata[[#This Row],[Last Login]]</f>
        <v>154</v>
      </c>
      <c r="AE124" t="str">
        <f>LEFT(Userdata[[#This Row],[Join_Date]],2)</f>
        <v>4/</v>
      </c>
      <c r="AF124" t="str">
        <f>RIGHT(Userdata[[#This Row],[Join_Date]],4)</f>
        <v>2023</v>
      </c>
      <c r="AG124" t="str">
        <f>MID(Userdata[[#This Row],[Join_Date]],3,2)</f>
        <v>2/</v>
      </c>
      <c r="AH124" t="str">
        <f>SUBSTITUTE(Userdata[[#This Row],[Column5]],"/","")</f>
        <v>4</v>
      </c>
      <c r="AI124" t="str">
        <f>SUBSTITUTE(Userdata[[#This Row],[Column53]],"/","")</f>
        <v>2</v>
      </c>
      <c r="AJ124" t="str">
        <f>TEXT(DATE(Userdata[[#This Row],[Column52]],Userdata[[#This Row],[Start Month]],Userdata[[#This Row],[Start Date]]),"DD/MM/YYYY")</f>
        <v>02/04/2023</v>
      </c>
    </row>
    <row r="125" spans="1:36" x14ac:dyDescent="0.3">
      <c r="A125">
        <v>3035</v>
      </c>
      <c r="B125" t="s">
        <v>72</v>
      </c>
      <c r="C125" t="s">
        <v>409</v>
      </c>
      <c r="D125" s="12" t="s">
        <v>424</v>
      </c>
      <c r="E125">
        <v>15.99</v>
      </c>
      <c r="F125">
        <v>106</v>
      </c>
      <c r="G125" t="s">
        <v>922</v>
      </c>
      <c r="H125">
        <v>3</v>
      </c>
      <c r="I125">
        <v>3</v>
      </c>
      <c r="J125" t="b">
        <v>1</v>
      </c>
      <c r="K125">
        <v>377</v>
      </c>
      <c r="L125">
        <v>31</v>
      </c>
      <c r="M125" t="s">
        <v>928</v>
      </c>
      <c r="N125" t="s">
        <v>932</v>
      </c>
      <c r="O125" t="s">
        <v>938</v>
      </c>
      <c r="P125">
        <v>85</v>
      </c>
      <c r="Q125">
        <v>3.5</v>
      </c>
      <c r="R125" t="b">
        <v>1</v>
      </c>
      <c r="S125" t="s">
        <v>940</v>
      </c>
      <c r="T125">
        <v>613</v>
      </c>
      <c r="U125" t="s">
        <v>942</v>
      </c>
      <c r="V125" t="s">
        <v>950</v>
      </c>
      <c r="W125" t="s">
        <v>951</v>
      </c>
      <c r="X125" t="str">
        <f>LEFT(Userdata[[#This Row],[Last_Login]],2)</f>
        <v>11</v>
      </c>
      <c r="Y125" t="str">
        <f>RIGHT(Userdata[[#This Row],[Last_Login]],4)</f>
        <v>2024</v>
      </c>
      <c r="Z125" t="str">
        <f>MID(Userdata[[#This Row],[Last_Login]],4,2)</f>
        <v>24</v>
      </c>
      <c r="AA125" t="str">
        <f>SUBSTITUTE(Userdata[[#This Row],[Column3]],"/","")</f>
        <v>24</v>
      </c>
      <c r="AB125" s="12" t="str">
        <f>TEXT(DATE(Userdata[[#This Row],[Column2]],Userdata[[#This Row],[Column1]],Userdata[[#This Row],[Column4]]),"DD/MM/YYYY")</f>
        <v>24/11/2024</v>
      </c>
      <c r="AC125" s="12">
        <f t="shared" ca="1" si="1"/>
        <v>45794</v>
      </c>
      <c r="AD125">
        <f ca="1">Userdata[[#This Row],[Column6]]-Userdata[[#This Row],[Last Login]]</f>
        <v>174</v>
      </c>
      <c r="AE125" t="str">
        <f>LEFT(Userdata[[#This Row],[Join_Date]],2)</f>
        <v>4/</v>
      </c>
      <c r="AF125" t="str">
        <f>RIGHT(Userdata[[#This Row],[Join_Date]],4)</f>
        <v>2023</v>
      </c>
      <c r="AG125" t="str">
        <f>MID(Userdata[[#This Row],[Join_Date]],3,2)</f>
        <v>26</v>
      </c>
      <c r="AH125" t="str">
        <f>SUBSTITUTE(Userdata[[#This Row],[Column5]],"/","")</f>
        <v>4</v>
      </c>
      <c r="AI125" t="str">
        <f>SUBSTITUTE(Userdata[[#This Row],[Column53]],"/","")</f>
        <v>26</v>
      </c>
      <c r="AJ125" t="str">
        <f>TEXT(DATE(Userdata[[#This Row],[Column52]],Userdata[[#This Row],[Start Month]],Userdata[[#This Row],[Start Date]]),"DD/MM/YYYY")</f>
        <v>26/04/2023</v>
      </c>
    </row>
    <row r="126" spans="1:36" x14ac:dyDescent="0.3">
      <c r="A126">
        <v>2146</v>
      </c>
      <c r="B126" t="s">
        <v>128</v>
      </c>
      <c r="C126" t="s">
        <v>474</v>
      </c>
      <c r="D126" s="12" t="s">
        <v>909</v>
      </c>
      <c r="E126">
        <v>11.99</v>
      </c>
      <c r="F126">
        <v>388</v>
      </c>
      <c r="G126" t="s">
        <v>920</v>
      </c>
      <c r="H126">
        <v>5</v>
      </c>
      <c r="I126">
        <v>4</v>
      </c>
      <c r="J126" t="b">
        <v>1</v>
      </c>
      <c r="K126">
        <v>380</v>
      </c>
      <c r="L126">
        <v>125</v>
      </c>
      <c r="M126" t="s">
        <v>927</v>
      </c>
      <c r="N126" t="s">
        <v>930</v>
      </c>
      <c r="O126" t="s">
        <v>935</v>
      </c>
      <c r="P126">
        <v>14</v>
      </c>
      <c r="Q126">
        <v>3.2</v>
      </c>
      <c r="R126" t="b">
        <v>0</v>
      </c>
      <c r="S126" t="s">
        <v>940</v>
      </c>
      <c r="T126">
        <v>2381</v>
      </c>
      <c r="U126" t="s">
        <v>945</v>
      </c>
      <c r="V126" t="s">
        <v>947</v>
      </c>
      <c r="W126" t="s">
        <v>954</v>
      </c>
      <c r="X126" t="str">
        <f>LEFT(Userdata[[#This Row],[Last_Login]],2)</f>
        <v>11</v>
      </c>
      <c r="Y126" t="str">
        <f>RIGHT(Userdata[[#This Row],[Last_Login]],4)</f>
        <v>2024</v>
      </c>
      <c r="Z126" t="str">
        <f>MID(Userdata[[#This Row],[Last_Login]],4,2)</f>
        <v>22</v>
      </c>
      <c r="AA126" t="str">
        <f>SUBSTITUTE(Userdata[[#This Row],[Column3]],"/","")</f>
        <v>22</v>
      </c>
      <c r="AB126" s="12" t="str">
        <f>TEXT(DATE(Userdata[[#This Row],[Column2]],Userdata[[#This Row],[Column1]],Userdata[[#This Row],[Column4]]),"DD/MM/YYYY")</f>
        <v>22/11/2024</v>
      </c>
      <c r="AC126" s="12">
        <f t="shared" ca="1" si="1"/>
        <v>45794</v>
      </c>
      <c r="AD126">
        <f ca="1">Userdata[[#This Row],[Column6]]-Userdata[[#This Row],[Last Login]]</f>
        <v>176</v>
      </c>
      <c r="AE126" t="str">
        <f>LEFT(Userdata[[#This Row],[Join_Date]],2)</f>
        <v>7/</v>
      </c>
      <c r="AF126" t="str">
        <f>RIGHT(Userdata[[#This Row],[Join_Date]],4)</f>
        <v>2024</v>
      </c>
      <c r="AG126" t="str">
        <f>MID(Userdata[[#This Row],[Join_Date]],3,2)</f>
        <v>11</v>
      </c>
      <c r="AH126" t="str">
        <f>SUBSTITUTE(Userdata[[#This Row],[Column5]],"/","")</f>
        <v>7</v>
      </c>
      <c r="AI126" t="str">
        <f>SUBSTITUTE(Userdata[[#This Row],[Column53]],"/","")</f>
        <v>11</v>
      </c>
      <c r="AJ126" t="str">
        <f>TEXT(DATE(Userdata[[#This Row],[Column52]],Userdata[[#This Row],[Start Month]],Userdata[[#This Row],[Start Date]]),"DD/MM/YYYY")</f>
        <v>11/07/2024</v>
      </c>
    </row>
    <row r="127" spans="1:36" x14ac:dyDescent="0.3">
      <c r="A127">
        <v>5761</v>
      </c>
      <c r="B127" t="s">
        <v>129</v>
      </c>
      <c r="C127" t="s">
        <v>475</v>
      </c>
      <c r="D127" s="12" t="s">
        <v>562</v>
      </c>
      <c r="E127">
        <v>15.99</v>
      </c>
      <c r="F127">
        <v>452</v>
      </c>
      <c r="G127" t="s">
        <v>917</v>
      </c>
      <c r="H127">
        <v>2</v>
      </c>
      <c r="I127">
        <v>5</v>
      </c>
      <c r="J127" t="b">
        <v>0</v>
      </c>
      <c r="K127">
        <v>315</v>
      </c>
      <c r="L127">
        <v>118</v>
      </c>
      <c r="M127" t="s">
        <v>926</v>
      </c>
      <c r="N127" t="s">
        <v>933</v>
      </c>
      <c r="O127" t="s">
        <v>937</v>
      </c>
      <c r="P127">
        <v>28</v>
      </c>
      <c r="Q127">
        <v>3</v>
      </c>
      <c r="R127" t="b">
        <v>1</v>
      </c>
      <c r="S127" t="s">
        <v>940</v>
      </c>
      <c r="T127">
        <v>2159</v>
      </c>
      <c r="U127" t="s">
        <v>942</v>
      </c>
      <c r="V127" t="s">
        <v>949</v>
      </c>
      <c r="W127" t="s">
        <v>953</v>
      </c>
      <c r="X127" t="str">
        <f>LEFT(Userdata[[#This Row],[Last_Login]],2)</f>
        <v>12</v>
      </c>
      <c r="Y127" t="str">
        <f>RIGHT(Userdata[[#This Row],[Last_Login]],4)</f>
        <v>2024</v>
      </c>
      <c r="Z127" t="str">
        <f>MID(Userdata[[#This Row],[Last_Login]],4,2)</f>
        <v>8/</v>
      </c>
      <c r="AA127" t="str">
        <f>SUBSTITUTE(Userdata[[#This Row],[Column3]],"/","")</f>
        <v>8</v>
      </c>
      <c r="AB127" s="12" t="str">
        <f>TEXT(DATE(Userdata[[#This Row],[Column2]],Userdata[[#This Row],[Column1]],Userdata[[#This Row],[Column4]]),"DD/MM/YYYY")</f>
        <v>08/12/2024</v>
      </c>
      <c r="AC127" s="12">
        <f t="shared" ca="1" si="1"/>
        <v>45794</v>
      </c>
      <c r="AD127">
        <f ca="1">Userdata[[#This Row],[Column6]]-Userdata[[#This Row],[Last Login]]</f>
        <v>160</v>
      </c>
      <c r="AE127" t="str">
        <f>LEFT(Userdata[[#This Row],[Join_Date]],2)</f>
        <v>1/</v>
      </c>
      <c r="AF127" t="str">
        <f>RIGHT(Userdata[[#This Row],[Join_Date]],4)</f>
        <v>2024</v>
      </c>
      <c r="AG127" t="str">
        <f>MID(Userdata[[#This Row],[Join_Date]],3,2)</f>
        <v>20</v>
      </c>
      <c r="AH127" t="str">
        <f>SUBSTITUTE(Userdata[[#This Row],[Column5]],"/","")</f>
        <v>1</v>
      </c>
      <c r="AI127" t="str">
        <f>SUBSTITUTE(Userdata[[#This Row],[Column53]],"/","")</f>
        <v>20</v>
      </c>
      <c r="AJ127" t="str">
        <f>TEXT(DATE(Userdata[[#This Row],[Column52]],Userdata[[#This Row],[Start Month]],Userdata[[#This Row],[Start Date]]),"DD/MM/YYYY")</f>
        <v>20/01/2024</v>
      </c>
    </row>
    <row r="128" spans="1:36" x14ac:dyDescent="0.3">
      <c r="A128">
        <v>5256</v>
      </c>
      <c r="B128" t="s">
        <v>130</v>
      </c>
      <c r="C128" t="s">
        <v>476</v>
      </c>
      <c r="D128" s="12" t="s">
        <v>907</v>
      </c>
      <c r="E128">
        <v>15.99</v>
      </c>
      <c r="F128">
        <v>368</v>
      </c>
      <c r="G128" t="s">
        <v>918</v>
      </c>
      <c r="H128">
        <v>4</v>
      </c>
      <c r="I128">
        <v>4</v>
      </c>
      <c r="J128" t="b">
        <v>1</v>
      </c>
      <c r="K128">
        <v>968</v>
      </c>
      <c r="L128">
        <v>24</v>
      </c>
      <c r="M128" t="s">
        <v>927</v>
      </c>
      <c r="N128" t="s">
        <v>931</v>
      </c>
      <c r="O128" t="s">
        <v>936</v>
      </c>
      <c r="P128">
        <v>30</v>
      </c>
      <c r="Q128">
        <v>3</v>
      </c>
      <c r="R128" t="b">
        <v>1</v>
      </c>
      <c r="S128" t="s">
        <v>940</v>
      </c>
      <c r="T128">
        <v>119</v>
      </c>
      <c r="U128" t="s">
        <v>945</v>
      </c>
      <c r="V128" t="s">
        <v>950</v>
      </c>
      <c r="W128" t="s">
        <v>951</v>
      </c>
      <c r="X128" t="str">
        <f>LEFT(Userdata[[#This Row],[Last_Login]],2)</f>
        <v>12</v>
      </c>
      <c r="Y128" t="str">
        <f>RIGHT(Userdata[[#This Row],[Last_Login]],4)</f>
        <v>2024</v>
      </c>
      <c r="Z128" t="str">
        <f>MID(Userdata[[#This Row],[Last_Login]],4,2)</f>
        <v>2/</v>
      </c>
      <c r="AA128" t="str">
        <f>SUBSTITUTE(Userdata[[#This Row],[Column3]],"/","")</f>
        <v>2</v>
      </c>
      <c r="AB128" s="12" t="str">
        <f>TEXT(DATE(Userdata[[#This Row],[Column2]],Userdata[[#This Row],[Column1]],Userdata[[#This Row],[Column4]]),"DD/MM/YYYY")</f>
        <v>02/12/2024</v>
      </c>
      <c r="AC128" s="12">
        <f t="shared" ca="1" si="1"/>
        <v>45794</v>
      </c>
      <c r="AD128">
        <f ca="1">Userdata[[#This Row],[Column6]]-Userdata[[#This Row],[Last Login]]</f>
        <v>166</v>
      </c>
      <c r="AE128" t="str">
        <f>LEFT(Userdata[[#This Row],[Join_Date]],2)</f>
        <v>11</v>
      </c>
      <c r="AF128" t="str">
        <f>RIGHT(Userdata[[#This Row],[Join_Date]],4)</f>
        <v>2024</v>
      </c>
      <c r="AG128" t="str">
        <f>MID(Userdata[[#This Row],[Join_Date]],3,2)</f>
        <v>/1</v>
      </c>
      <c r="AH128" t="str">
        <f>SUBSTITUTE(Userdata[[#This Row],[Column5]],"/","")</f>
        <v>11</v>
      </c>
      <c r="AI128" t="str">
        <f>SUBSTITUTE(Userdata[[#This Row],[Column53]],"/","")</f>
        <v>1</v>
      </c>
      <c r="AJ128" t="str">
        <f>TEXT(DATE(Userdata[[#This Row],[Column52]],Userdata[[#This Row],[Start Month]],Userdata[[#This Row],[Start Date]]),"DD/MM/YYYY")</f>
        <v>01/11/2024</v>
      </c>
    </row>
    <row r="129" spans="1:36" x14ac:dyDescent="0.3">
      <c r="A129">
        <v>5995</v>
      </c>
      <c r="B129" t="s">
        <v>116</v>
      </c>
      <c r="C129" t="s">
        <v>373</v>
      </c>
      <c r="D129" s="12" t="s">
        <v>853</v>
      </c>
      <c r="E129">
        <v>15.99</v>
      </c>
      <c r="F129">
        <v>325</v>
      </c>
      <c r="G129" t="s">
        <v>916</v>
      </c>
      <c r="H129">
        <v>2</v>
      </c>
      <c r="I129">
        <v>5</v>
      </c>
      <c r="J129" t="b">
        <v>1</v>
      </c>
      <c r="K129">
        <v>757</v>
      </c>
      <c r="L129">
        <v>35</v>
      </c>
      <c r="M129" t="s">
        <v>925</v>
      </c>
      <c r="N129" t="s">
        <v>932</v>
      </c>
      <c r="O129" t="s">
        <v>936</v>
      </c>
      <c r="P129">
        <v>81</v>
      </c>
      <c r="Q129">
        <v>4.5999999999999996</v>
      </c>
      <c r="R129" t="b">
        <v>0</v>
      </c>
      <c r="S129" t="s">
        <v>940</v>
      </c>
      <c r="T129">
        <v>2798</v>
      </c>
      <c r="U129" t="s">
        <v>941</v>
      </c>
      <c r="V129" t="s">
        <v>947</v>
      </c>
      <c r="W129" t="s">
        <v>951</v>
      </c>
      <c r="X129" t="str">
        <f>LEFT(Userdata[[#This Row],[Last_Login]],2)</f>
        <v>11</v>
      </c>
      <c r="Y129" t="str">
        <f>RIGHT(Userdata[[#This Row],[Last_Login]],4)</f>
        <v>2024</v>
      </c>
      <c r="Z129" t="str">
        <f>MID(Userdata[[#This Row],[Last_Login]],4,2)</f>
        <v>27</v>
      </c>
      <c r="AA129" t="str">
        <f>SUBSTITUTE(Userdata[[#This Row],[Column3]],"/","")</f>
        <v>27</v>
      </c>
      <c r="AB129" s="12" t="str">
        <f>TEXT(DATE(Userdata[[#This Row],[Column2]],Userdata[[#This Row],[Column1]],Userdata[[#This Row],[Column4]]),"DD/MM/YYYY")</f>
        <v>27/11/2024</v>
      </c>
      <c r="AC129" s="12">
        <f t="shared" ca="1" si="1"/>
        <v>45794</v>
      </c>
      <c r="AD129">
        <f ca="1">Userdata[[#This Row],[Column6]]-Userdata[[#This Row],[Last Login]]</f>
        <v>171</v>
      </c>
      <c r="AE129" t="str">
        <f>LEFT(Userdata[[#This Row],[Join_Date]],2)</f>
        <v>6/</v>
      </c>
      <c r="AF129" t="str">
        <f>RIGHT(Userdata[[#This Row],[Join_Date]],4)</f>
        <v>2023</v>
      </c>
      <c r="AG129" t="str">
        <f>MID(Userdata[[#This Row],[Join_Date]],3,2)</f>
        <v>17</v>
      </c>
      <c r="AH129" t="str">
        <f>SUBSTITUTE(Userdata[[#This Row],[Column5]],"/","")</f>
        <v>6</v>
      </c>
      <c r="AI129" t="str">
        <f>SUBSTITUTE(Userdata[[#This Row],[Column53]],"/","")</f>
        <v>17</v>
      </c>
      <c r="AJ129" t="str">
        <f>TEXT(DATE(Userdata[[#This Row],[Column52]],Userdata[[#This Row],[Start Month]],Userdata[[#This Row],[Start Date]]),"DD/MM/YYYY")</f>
        <v>17/06/2023</v>
      </c>
    </row>
    <row r="130" spans="1:36" x14ac:dyDescent="0.3">
      <c r="A130">
        <v>4155</v>
      </c>
      <c r="B130" t="s">
        <v>131</v>
      </c>
      <c r="C130" t="s">
        <v>477</v>
      </c>
      <c r="D130" s="12" t="s">
        <v>395</v>
      </c>
      <c r="E130">
        <v>11.99</v>
      </c>
      <c r="F130">
        <v>42</v>
      </c>
      <c r="G130" t="s">
        <v>918</v>
      </c>
      <c r="H130">
        <v>4</v>
      </c>
      <c r="I130">
        <v>2</v>
      </c>
      <c r="J130" t="b">
        <v>0</v>
      </c>
      <c r="K130">
        <v>560</v>
      </c>
      <c r="L130">
        <v>98</v>
      </c>
      <c r="M130" t="s">
        <v>929</v>
      </c>
      <c r="N130" t="s">
        <v>931</v>
      </c>
      <c r="O130" t="s">
        <v>936</v>
      </c>
      <c r="P130">
        <v>90</v>
      </c>
      <c r="Q130">
        <v>3.8</v>
      </c>
      <c r="R130" t="b">
        <v>0</v>
      </c>
      <c r="S130" t="s">
        <v>940</v>
      </c>
      <c r="T130">
        <v>496</v>
      </c>
      <c r="U130" t="s">
        <v>944</v>
      </c>
      <c r="V130" t="s">
        <v>948</v>
      </c>
      <c r="W130" t="s">
        <v>954</v>
      </c>
      <c r="X130" t="str">
        <f>LEFT(Userdata[[#This Row],[Last_Login]],2)</f>
        <v>12</v>
      </c>
      <c r="Y130" t="str">
        <f>RIGHT(Userdata[[#This Row],[Last_Login]],4)</f>
        <v>2024</v>
      </c>
      <c r="Z130" t="str">
        <f>MID(Userdata[[#This Row],[Last_Login]],4,2)</f>
        <v>6/</v>
      </c>
      <c r="AA130" t="str">
        <f>SUBSTITUTE(Userdata[[#This Row],[Column3]],"/","")</f>
        <v>6</v>
      </c>
      <c r="AB130" s="12" t="str">
        <f>TEXT(DATE(Userdata[[#This Row],[Column2]],Userdata[[#This Row],[Column1]],Userdata[[#This Row],[Column4]]),"DD/MM/YYYY")</f>
        <v>06/12/2024</v>
      </c>
      <c r="AC130" s="12">
        <f t="shared" ref="AC130:AC193" ca="1" si="2">TODAY()</f>
        <v>45794</v>
      </c>
      <c r="AD130">
        <f ca="1">Userdata[[#This Row],[Column6]]-Userdata[[#This Row],[Last Login]]</f>
        <v>162</v>
      </c>
      <c r="AE130" t="str">
        <f>LEFT(Userdata[[#This Row],[Join_Date]],2)</f>
        <v>3/</v>
      </c>
      <c r="AF130" t="str">
        <f>RIGHT(Userdata[[#This Row],[Join_Date]],4)</f>
        <v>2023</v>
      </c>
      <c r="AG130" t="str">
        <f>MID(Userdata[[#This Row],[Join_Date]],3,2)</f>
        <v>7/</v>
      </c>
      <c r="AH130" t="str">
        <f>SUBSTITUTE(Userdata[[#This Row],[Column5]],"/","")</f>
        <v>3</v>
      </c>
      <c r="AI130" t="str">
        <f>SUBSTITUTE(Userdata[[#This Row],[Column53]],"/","")</f>
        <v>7</v>
      </c>
      <c r="AJ130" t="str">
        <f>TEXT(DATE(Userdata[[#This Row],[Column52]],Userdata[[#This Row],[Start Month]],Userdata[[#This Row],[Start Date]]),"DD/MM/YYYY")</f>
        <v>07/03/2023</v>
      </c>
    </row>
    <row r="131" spans="1:36" x14ac:dyDescent="0.3">
      <c r="A131">
        <v>1851</v>
      </c>
      <c r="B131" t="s">
        <v>38</v>
      </c>
      <c r="C131" t="s">
        <v>478</v>
      </c>
      <c r="D131" s="12" t="s">
        <v>740</v>
      </c>
      <c r="E131">
        <v>11.99</v>
      </c>
      <c r="F131">
        <v>344</v>
      </c>
      <c r="G131" t="s">
        <v>920</v>
      </c>
      <c r="H131">
        <v>3</v>
      </c>
      <c r="I131">
        <v>1</v>
      </c>
      <c r="J131" t="b">
        <v>0</v>
      </c>
      <c r="K131">
        <v>456</v>
      </c>
      <c r="L131">
        <v>196</v>
      </c>
      <c r="M131" t="s">
        <v>929</v>
      </c>
      <c r="N131" t="s">
        <v>932</v>
      </c>
      <c r="O131" t="s">
        <v>936</v>
      </c>
      <c r="P131">
        <v>83</v>
      </c>
      <c r="Q131">
        <v>5</v>
      </c>
      <c r="R131" t="b">
        <v>0</v>
      </c>
      <c r="S131" t="s">
        <v>940</v>
      </c>
      <c r="T131">
        <v>3599</v>
      </c>
      <c r="U131" t="s">
        <v>942</v>
      </c>
      <c r="V131" t="s">
        <v>949</v>
      </c>
      <c r="W131" t="s">
        <v>952</v>
      </c>
      <c r="X131" t="str">
        <f>LEFT(Userdata[[#This Row],[Last_Login]],2)</f>
        <v>12</v>
      </c>
      <c r="Y131" t="str">
        <f>RIGHT(Userdata[[#This Row],[Last_Login]],4)</f>
        <v>2024</v>
      </c>
      <c r="Z131" t="str">
        <f>MID(Userdata[[#This Row],[Last_Login]],4,2)</f>
        <v>11</v>
      </c>
      <c r="AA131" t="str">
        <f>SUBSTITUTE(Userdata[[#This Row],[Column3]],"/","")</f>
        <v>11</v>
      </c>
      <c r="AB131" s="12" t="str">
        <f>TEXT(DATE(Userdata[[#This Row],[Column2]],Userdata[[#This Row],[Column1]],Userdata[[#This Row],[Column4]]),"DD/MM/YYYY")</f>
        <v>11/12/2024</v>
      </c>
      <c r="AC131" s="12">
        <f t="shared" ca="1" si="2"/>
        <v>45794</v>
      </c>
      <c r="AD131">
        <f ca="1">Userdata[[#This Row],[Column6]]-Userdata[[#This Row],[Last Login]]</f>
        <v>157</v>
      </c>
      <c r="AE131" t="str">
        <f>LEFT(Userdata[[#This Row],[Join_Date]],2)</f>
        <v>10</v>
      </c>
      <c r="AF131" t="str">
        <f>RIGHT(Userdata[[#This Row],[Join_Date]],4)</f>
        <v>2023</v>
      </c>
      <c r="AG131" t="str">
        <f>MID(Userdata[[#This Row],[Join_Date]],3,2)</f>
        <v>/3</v>
      </c>
      <c r="AH131" t="str">
        <f>SUBSTITUTE(Userdata[[#This Row],[Column5]],"/","")</f>
        <v>10</v>
      </c>
      <c r="AI131" t="str">
        <f>SUBSTITUTE(Userdata[[#This Row],[Column53]],"/","")</f>
        <v>3</v>
      </c>
      <c r="AJ131" t="str">
        <f>TEXT(DATE(Userdata[[#This Row],[Column52]],Userdata[[#This Row],[Start Month]],Userdata[[#This Row],[Start Date]]),"DD/MM/YYYY")</f>
        <v>03/10/2023</v>
      </c>
    </row>
    <row r="132" spans="1:36" x14ac:dyDescent="0.3">
      <c r="A132">
        <v>8068</v>
      </c>
      <c r="B132" t="s">
        <v>132</v>
      </c>
      <c r="C132" t="s">
        <v>479</v>
      </c>
      <c r="D132" s="12" t="s">
        <v>579</v>
      </c>
      <c r="E132">
        <v>15.99</v>
      </c>
      <c r="F132">
        <v>77</v>
      </c>
      <c r="G132" t="s">
        <v>917</v>
      </c>
      <c r="H132">
        <v>5</v>
      </c>
      <c r="I132">
        <v>3</v>
      </c>
      <c r="J132" t="b">
        <v>0</v>
      </c>
      <c r="K132">
        <v>780</v>
      </c>
      <c r="L132">
        <v>138</v>
      </c>
      <c r="M132" t="s">
        <v>926</v>
      </c>
      <c r="N132" t="s">
        <v>933</v>
      </c>
      <c r="O132" t="s">
        <v>939</v>
      </c>
      <c r="P132">
        <v>66</v>
      </c>
      <c r="Q132">
        <v>3.4</v>
      </c>
      <c r="R132" t="b">
        <v>0</v>
      </c>
      <c r="S132" t="s">
        <v>940</v>
      </c>
      <c r="T132">
        <v>1752</v>
      </c>
      <c r="U132" t="s">
        <v>945</v>
      </c>
      <c r="V132" t="s">
        <v>948</v>
      </c>
      <c r="W132" t="s">
        <v>954</v>
      </c>
      <c r="X132" t="str">
        <f>LEFT(Userdata[[#This Row],[Last_Login]],2)</f>
        <v>11</v>
      </c>
      <c r="Y132" t="str">
        <f>RIGHT(Userdata[[#This Row],[Last_Login]],4)</f>
        <v>2024</v>
      </c>
      <c r="Z132" t="str">
        <f>MID(Userdata[[#This Row],[Last_Login]],4,2)</f>
        <v>23</v>
      </c>
      <c r="AA132" t="str">
        <f>SUBSTITUTE(Userdata[[#This Row],[Column3]],"/","")</f>
        <v>23</v>
      </c>
      <c r="AB132" s="12" t="str">
        <f>TEXT(DATE(Userdata[[#This Row],[Column2]],Userdata[[#This Row],[Column1]],Userdata[[#This Row],[Column4]]),"DD/MM/YYYY")</f>
        <v>23/11/2024</v>
      </c>
      <c r="AC132" s="12">
        <f t="shared" ca="1" si="2"/>
        <v>45794</v>
      </c>
      <c r="AD132">
        <f ca="1">Userdata[[#This Row],[Column6]]-Userdata[[#This Row],[Last Login]]</f>
        <v>175</v>
      </c>
      <c r="AE132" t="str">
        <f>LEFT(Userdata[[#This Row],[Join_Date]],2)</f>
        <v>12</v>
      </c>
      <c r="AF132" t="str">
        <f>RIGHT(Userdata[[#This Row],[Join_Date]],4)</f>
        <v>2024</v>
      </c>
      <c r="AG132" t="str">
        <f>MID(Userdata[[#This Row],[Join_Date]],3,2)</f>
        <v>/1</v>
      </c>
      <c r="AH132" t="str">
        <f>SUBSTITUTE(Userdata[[#This Row],[Column5]],"/","")</f>
        <v>12</v>
      </c>
      <c r="AI132" t="str">
        <f>SUBSTITUTE(Userdata[[#This Row],[Column53]],"/","")</f>
        <v>1</v>
      </c>
      <c r="AJ132" t="str">
        <f>TEXT(DATE(Userdata[[#This Row],[Column52]],Userdata[[#This Row],[Start Month]],Userdata[[#This Row],[Start Date]]),"DD/MM/YYYY")</f>
        <v>01/12/2024</v>
      </c>
    </row>
    <row r="133" spans="1:36" x14ac:dyDescent="0.3">
      <c r="A133">
        <v>8425</v>
      </c>
      <c r="B133" t="s">
        <v>26</v>
      </c>
      <c r="C133" t="s">
        <v>480</v>
      </c>
      <c r="D133" s="12" t="s">
        <v>911</v>
      </c>
      <c r="E133">
        <v>7.99</v>
      </c>
      <c r="F133">
        <v>237</v>
      </c>
      <c r="G133" t="s">
        <v>921</v>
      </c>
      <c r="H133">
        <v>5</v>
      </c>
      <c r="I133">
        <v>3</v>
      </c>
      <c r="J133" t="b">
        <v>1</v>
      </c>
      <c r="K133">
        <v>168</v>
      </c>
      <c r="L133">
        <v>18</v>
      </c>
      <c r="M133" t="s">
        <v>927</v>
      </c>
      <c r="N133" t="s">
        <v>933</v>
      </c>
      <c r="O133" t="s">
        <v>936</v>
      </c>
      <c r="P133">
        <v>32</v>
      </c>
      <c r="Q133">
        <v>3.5</v>
      </c>
      <c r="R133" t="b">
        <v>1</v>
      </c>
      <c r="S133" t="s">
        <v>940</v>
      </c>
      <c r="T133">
        <v>3633</v>
      </c>
      <c r="U133" t="s">
        <v>944</v>
      </c>
      <c r="V133" t="s">
        <v>947</v>
      </c>
      <c r="W133" t="s">
        <v>952</v>
      </c>
      <c r="X133" t="str">
        <f>LEFT(Userdata[[#This Row],[Last_Login]],2)</f>
        <v>11</v>
      </c>
      <c r="Y133" t="str">
        <f>RIGHT(Userdata[[#This Row],[Last_Login]],4)</f>
        <v>2024</v>
      </c>
      <c r="Z133" t="str">
        <f>MID(Userdata[[#This Row],[Last_Login]],4,2)</f>
        <v>28</v>
      </c>
      <c r="AA133" t="str">
        <f>SUBSTITUTE(Userdata[[#This Row],[Column3]],"/","")</f>
        <v>28</v>
      </c>
      <c r="AB133" s="12" t="str">
        <f>TEXT(DATE(Userdata[[#This Row],[Column2]],Userdata[[#This Row],[Column1]],Userdata[[#This Row],[Column4]]),"DD/MM/YYYY")</f>
        <v>28/11/2024</v>
      </c>
      <c r="AC133" s="12">
        <f t="shared" ca="1" si="2"/>
        <v>45794</v>
      </c>
      <c r="AD133">
        <f ca="1">Userdata[[#This Row],[Column6]]-Userdata[[#This Row],[Last Login]]</f>
        <v>170</v>
      </c>
      <c r="AE133" t="str">
        <f>LEFT(Userdata[[#This Row],[Join_Date]],2)</f>
        <v>11</v>
      </c>
      <c r="AF133" t="str">
        <f>RIGHT(Userdata[[#This Row],[Join_Date]],4)</f>
        <v>2024</v>
      </c>
      <c r="AG133" t="str">
        <f>MID(Userdata[[#This Row],[Join_Date]],3,2)</f>
        <v>/1</v>
      </c>
      <c r="AH133" t="str">
        <f>SUBSTITUTE(Userdata[[#This Row],[Column5]],"/","")</f>
        <v>11</v>
      </c>
      <c r="AI133" t="str">
        <f>SUBSTITUTE(Userdata[[#This Row],[Column53]],"/","")</f>
        <v>1</v>
      </c>
      <c r="AJ133" t="str">
        <f>TEXT(DATE(Userdata[[#This Row],[Column52]],Userdata[[#This Row],[Start Month]],Userdata[[#This Row],[Start Date]]),"DD/MM/YYYY")</f>
        <v>01/11/2024</v>
      </c>
    </row>
    <row r="134" spans="1:36" x14ac:dyDescent="0.3">
      <c r="A134">
        <v>4706</v>
      </c>
      <c r="B134" t="s">
        <v>78</v>
      </c>
      <c r="C134" t="s">
        <v>481</v>
      </c>
      <c r="D134" s="12" t="s">
        <v>395</v>
      </c>
      <c r="E134">
        <v>11.99</v>
      </c>
      <c r="F134">
        <v>480</v>
      </c>
      <c r="G134" t="s">
        <v>918</v>
      </c>
      <c r="H134">
        <v>1</v>
      </c>
      <c r="I134">
        <v>2</v>
      </c>
      <c r="J134" t="b">
        <v>1</v>
      </c>
      <c r="K134">
        <v>350</v>
      </c>
      <c r="L134">
        <v>122</v>
      </c>
      <c r="M134" t="s">
        <v>929</v>
      </c>
      <c r="N134" t="s">
        <v>930</v>
      </c>
      <c r="O134" t="s">
        <v>937</v>
      </c>
      <c r="P134">
        <v>59</v>
      </c>
      <c r="Q134">
        <v>4.5999999999999996</v>
      </c>
      <c r="R134" t="b">
        <v>0</v>
      </c>
      <c r="S134" t="s">
        <v>940</v>
      </c>
      <c r="T134">
        <v>3568</v>
      </c>
      <c r="U134" t="s">
        <v>942</v>
      </c>
      <c r="V134" t="s">
        <v>946</v>
      </c>
      <c r="W134" t="s">
        <v>951</v>
      </c>
      <c r="X134" t="str">
        <f>LEFT(Userdata[[#This Row],[Last_Login]],2)</f>
        <v>12</v>
      </c>
      <c r="Y134" t="str">
        <f>RIGHT(Userdata[[#This Row],[Last_Login]],4)</f>
        <v>2024</v>
      </c>
      <c r="Z134" t="str">
        <f>MID(Userdata[[#This Row],[Last_Login]],4,2)</f>
        <v>6/</v>
      </c>
      <c r="AA134" t="str">
        <f>SUBSTITUTE(Userdata[[#This Row],[Column3]],"/","")</f>
        <v>6</v>
      </c>
      <c r="AB134" s="12" t="str">
        <f>TEXT(DATE(Userdata[[#This Row],[Column2]],Userdata[[#This Row],[Column1]],Userdata[[#This Row],[Column4]]),"DD/MM/YYYY")</f>
        <v>06/12/2024</v>
      </c>
      <c r="AC134" s="12">
        <f t="shared" ca="1" si="2"/>
        <v>45794</v>
      </c>
      <c r="AD134">
        <f ca="1">Userdata[[#This Row],[Column6]]-Userdata[[#This Row],[Last Login]]</f>
        <v>162</v>
      </c>
      <c r="AE134" t="str">
        <f>LEFT(Userdata[[#This Row],[Join_Date]],2)</f>
        <v>2/</v>
      </c>
      <c r="AF134" t="str">
        <f>RIGHT(Userdata[[#This Row],[Join_Date]],4)</f>
        <v>2023</v>
      </c>
      <c r="AG134" t="str">
        <f>MID(Userdata[[#This Row],[Join_Date]],3,2)</f>
        <v>8/</v>
      </c>
      <c r="AH134" t="str">
        <f>SUBSTITUTE(Userdata[[#This Row],[Column5]],"/","")</f>
        <v>2</v>
      </c>
      <c r="AI134" t="str">
        <f>SUBSTITUTE(Userdata[[#This Row],[Column53]],"/","")</f>
        <v>8</v>
      </c>
      <c r="AJ134" t="str">
        <f>TEXT(DATE(Userdata[[#This Row],[Column52]],Userdata[[#This Row],[Start Month]],Userdata[[#This Row],[Start Date]]),"DD/MM/YYYY")</f>
        <v>08/02/2023</v>
      </c>
    </row>
    <row r="135" spans="1:36" x14ac:dyDescent="0.3">
      <c r="A135">
        <v>7544</v>
      </c>
      <c r="B135" t="s">
        <v>133</v>
      </c>
      <c r="C135" t="s">
        <v>411</v>
      </c>
      <c r="D135" s="12" t="s">
        <v>736</v>
      </c>
      <c r="E135">
        <v>15.99</v>
      </c>
      <c r="F135">
        <v>152</v>
      </c>
      <c r="G135" t="s">
        <v>920</v>
      </c>
      <c r="H135">
        <v>1</v>
      </c>
      <c r="I135">
        <v>3</v>
      </c>
      <c r="J135" t="b">
        <v>0</v>
      </c>
      <c r="K135">
        <v>341</v>
      </c>
      <c r="L135">
        <v>193</v>
      </c>
      <c r="M135" t="s">
        <v>925</v>
      </c>
      <c r="N135" t="s">
        <v>932</v>
      </c>
      <c r="O135" t="s">
        <v>936</v>
      </c>
      <c r="P135">
        <v>95</v>
      </c>
      <c r="Q135">
        <v>3.7</v>
      </c>
      <c r="R135" t="b">
        <v>0</v>
      </c>
      <c r="S135" t="s">
        <v>940</v>
      </c>
      <c r="T135">
        <v>4361</v>
      </c>
      <c r="U135" t="s">
        <v>941</v>
      </c>
      <c r="V135" t="s">
        <v>949</v>
      </c>
      <c r="W135" t="s">
        <v>954</v>
      </c>
      <c r="X135" t="str">
        <f>LEFT(Userdata[[#This Row],[Last_Login]],2)</f>
        <v>11</v>
      </c>
      <c r="Y135" t="str">
        <f>RIGHT(Userdata[[#This Row],[Last_Login]],4)</f>
        <v>2024</v>
      </c>
      <c r="Z135" t="str">
        <f>MID(Userdata[[#This Row],[Last_Login]],4,2)</f>
        <v>25</v>
      </c>
      <c r="AA135" t="str">
        <f>SUBSTITUTE(Userdata[[#This Row],[Column3]],"/","")</f>
        <v>25</v>
      </c>
      <c r="AB135" s="12" t="str">
        <f>TEXT(DATE(Userdata[[#This Row],[Column2]],Userdata[[#This Row],[Column1]],Userdata[[#This Row],[Column4]]),"DD/MM/YYYY")</f>
        <v>25/11/2024</v>
      </c>
      <c r="AC135" s="12">
        <f t="shared" ca="1" si="2"/>
        <v>45794</v>
      </c>
      <c r="AD135">
        <f ca="1">Userdata[[#This Row],[Column6]]-Userdata[[#This Row],[Last Login]]</f>
        <v>173</v>
      </c>
      <c r="AE135" t="str">
        <f>LEFT(Userdata[[#This Row],[Join_Date]],2)</f>
        <v>9/</v>
      </c>
      <c r="AF135" t="str">
        <f>RIGHT(Userdata[[#This Row],[Join_Date]],4)</f>
        <v>2023</v>
      </c>
      <c r="AG135" t="str">
        <f>MID(Userdata[[#This Row],[Join_Date]],3,2)</f>
        <v>1/</v>
      </c>
      <c r="AH135" t="str">
        <f>SUBSTITUTE(Userdata[[#This Row],[Column5]],"/","")</f>
        <v>9</v>
      </c>
      <c r="AI135" t="str">
        <f>SUBSTITUTE(Userdata[[#This Row],[Column53]],"/","")</f>
        <v>1</v>
      </c>
      <c r="AJ135" t="str">
        <f>TEXT(DATE(Userdata[[#This Row],[Column52]],Userdata[[#This Row],[Start Month]],Userdata[[#This Row],[Start Date]]),"DD/MM/YYYY")</f>
        <v>01/09/2023</v>
      </c>
    </row>
    <row r="136" spans="1:36" x14ac:dyDescent="0.3">
      <c r="A136">
        <v>4029</v>
      </c>
      <c r="B136" t="s">
        <v>134</v>
      </c>
      <c r="C136" t="s">
        <v>482</v>
      </c>
      <c r="D136" s="12" t="s">
        <v>424</v>
      </c>
      <c r="E136">
        <v>11.99</v>
      </c>
      <c r="F136">
        <v>308</v>
      </c>
      <c r="G136" t="s">
        <v>917</v>
      </c>
      <c r="H136">
        <v>2</v>
      </c>
      <c r="I136">
        <v>3</v>
      </c>
      <c r="J136" t="b">
        <v>0</v>
      </c>
      <c r="K136">
        <v>392</v>
      </c>
      <c r="L136">
        <v>151</v>
      </c>
      <c r="M136" t="s">
        <v>924</v>
      </c>
      <c r="N136" t="s">
        <v>931</v>
      </c>
      <c r="O136" t="s">
        <v>935</v>
      </c>
      <c r="P136">
        <v>27</v>
      </c>
      <c r="Q136">
        <v>4.2</v>
      </c>
      <c r="R136" t="b">
        <v>1</v>
      </c>
      <c r="S136" t="s">
        <v>940</v>
      </c>
      <c r="T136">
        <v>1176</v>
      </c>
      <c r="U136" t="s">
        <v>941</v>
      </c>
      <c r="V136" t="s">
        <v>948</v>
      </c>
      <c r="W136" t="s">
        <v>952</v>
      </c>
      <c r="X136" t="str">
        <f>LEFT(Userdata[[#This Row],[Last_Login]],2)</f>
        <v>11</v>
      </c>
      <c r="Y136" t="str">
        <f>RIGHT(Userdata[[#This Row],[Last_Login]],4)</f>
        <v>2024</v>
      </c>
      <c r="Z136" t="str">
        <f>MID(Userdata[[#This Row],[Last_Login]],4,2)</f>
        <v>24</v>
      </c>
      <c r="AA136" t="str">
        <f>SUBSTITUTE(Userdata[[#This Row],[Column3]],"/","")</f>
        <v>24</v>
      </c>
      <c r="AB136" s="12" t="str">
        <f>TEXT(DATE(Userdata[[#This Row],[Column2]],Userdata[[#This Row],[Column1]],Userdata[[#This Row],[Column4]]),"DD/MM/YYYY")</f>
        <v>24/11/2024</v>
      </c>
      <c r="AC136" s="12">
        <f t="shared" ca="1" si="2"/>
        <v>45794</v>
      </c>
      <c r="AD136">
        <f ca="1">Userdata[[#This Row],[Column6]]-Userdata[[#This Row],[Last Login]]</f>
        <v>174</v>
      </c>
      <c r="AE136" t="str">
        <f>LEFT(Userdata[[#This Row],[Join_Date]],2)</f>
        <v>10</v>
      </c>
      <c r="AF136" t="str">
        <f>RIGHT(Userdata[[#This Row],[Join_Date]],4)</f>
        <v>2024</v>
      </c>
      <c r="AG136" t="str">
        <f>MID(Userdata[[#This Row],[Join_Date]],3,2)</f>
        <v>/1</v>
      </c>
      <c r="AH136" t="str">
        <f>SUBSTITUTE(Userdata[[#This Row],[Column5]],"/","")</f>
        <v>10</v>
      </c>
      <c r="AI136" t="str">
        <f>SUBSTITUTE(Userdata[[#This Row],[Column53]],"/","")</f>
        <v>1</v>
      </c>
      <c r="AJ136" t="str">
        <f>TEXT(DATE(Userdata[[#This Row],[Column52]],Userdata[[#This Row],[Start Month]],Userdata[[#This Row],[Start Date]]),"DD/MM/YYYY")</f>
        <v>01/10/2024</v>
      </c>
    </row>
    <row r="137" spans="1:36" x14ac:dyDescent="0.3">
      <c r="A137">
        <v>6117</v>
      </c>
      <c r="B137" t="s">
        <v>67</v>
      </c>
      <c r="C137" t="s">
        <v>483</v>
      </c>
      <c r="D137" s="12" t="s">
        <v>853</v>
      </c>
      <c r="E137">
        <v>7.99</v>
      </c>
      <c r="F137">
        <v>14</v>
      </c>
      <c r="G137" t="s">
        <v>917</v>
      </c>
      <c r="H137">
        <v>5</v>
      </c>
      <c r="I137">
        <v>5</v>
      </c>
      <c r="J137" t="b">
        <v>1</v>
      </c>
      <c r="K137">
        <v>95</v>
      </c>
      <c r="L137">
        <v>158</v>
      </c>
      <c r="M137" t="s">
        <v>927</v>
      </c>
      <c r="N137" t="s">
        <v>932</v>
      </c>
      <c r="O137" t="s">
        <v>934</v>
      </c>
      <c r="P137">
        <v>49</v>
      </c>
      <c r="Q137">
        <v>3.9</v>
      </c>
      <c r="R137" t="b">
        <v>0</v>
      </c>
      <c r="S137" t="s">
        <v>940</v>
      </c>
      <c r="T137">
        <v>1849</v>
      </c>
      <c r="U137" t="s">
        <v>945</v>
      </c>
      <c r="V137" t="s">
        <v>948</v>
      </c>
      <c r="W137" t="s">
        <v>952</v>
      </c>
      <c r="X137" t="str">
        <f>LEFT(Userdata[[#This Row],[Last_Login]],2)</f>
        <v>11</v>
      </c>
      <c r="Y137" t="str">
        <f>RIGHT(Userdata[[#This Row],[Last_Login]],4)</f>
        <v>2024</v>
      </c>
      <c r="Z137" t="str">
        <f>MID(Userdata[[#This Row],[Last_Login]],4,2)</f>
        <v>27</v>
      </c>
      <c r="AA137" t="str">
        <f>SUBSTITUTE(Userdata[[#This Row],[Column3]],"/","")</f>
        <v>27</v>
      </c>
      <c r="AB137" s="12" t="str">
        <f>TEXT(DATE(Userdata[[#This Row],[Column2]],Userdata[[#This Row],[Column1]],Userdata[[#This Row],[Column4]]),"DD/MM/YYYY")</f>
        <v>27/11/2024</v>
      </c>
      <c r="AC137" s="12">
        <f t="shared" ca="1" si="2"/>
        <v>45794</v>
      </c>
      <c r="AD137">
        <f ca="1">Userdata[[#This Row],[Column6]]-Userdata[[#This Row],[Last Login]]</f>
        <v>171</v>
      </c>
      <c r="AE137" t="str">
        <f>LEFT(Userdata[[#This Row],[Join_Date]],2)</f>
        <v>5/</v>
      </c>
      <c r="AF137" t="str">
        <f>RIGHT(Userdata[[#This Row],[Join_Date]],4)</f>
        <v>2024</v>
      </c>
      <c r="AG137" t="str">
        <f>MID(Userdata[[#This Row],[Join_Date]],3,2)</f>
        <v>30</v>
      </c>
      <c r="AH137" t="str">
        <f>SUBSTITUTE(Userdata[[#This Row],[Column5]],"/","")</f>
        <v>5</v>
      </c>
      <c r="AI137" t="str">
        <f>SUBSTITUTE(Userdata[[#This Row],[Column53]],"/","")</f>
        <v>30</v>
      </c>
      <c r="AJ137" t="str">
        <f>TEXT(DATE(Userdata[[#This Row],[Column52]],Userdata[[#This Row],[Start Month]],Userdata[[#This Row],[Start Date]]),"DD/MM/YYYY")</f>
        <v>30/05/2024</v>
      </c>
    </row>
    <row r="138" spans="1:36" x14ac:dyDescent="0.3">
      <c r="A138">
        <v>1408</v>
      </c>
      <c r="B138" t="s">
        <v>135</v>
      </c>
      <c r="C138" t="s">
        <v>484</v>
      </c>
      <c r="D138" s="12" t="s">
        <v>676</v>
      </c>
      <c r="E138">
        <v>11.99</v>
      </c>
      <c r="F138">
        <v>233</v>
      </c>
      <c r="G138" t="s">
        <v>917</v>
      </c>
      <c r="H138">
        <v>5</v>
      </c>
      <c r="I138">
        <v>6</v>
      </c>
      <c r="J138" t="b">
        <v>1</v>
      </c>
      <c r="K138">
        <v>186</v>
      </c>
      <c r="L138">
        <v>129</v>
      </c>
      <c r="M138" t="s">
        <v>926</v>
      </c>
      <c r="N138" t="s">
        <v>931</v>
      </c>
      <c r="O138" t="s">
        <v>934</v>
      </c>
      <c r="P138">
        <v>38</v>
      </c>
      <c r="Q138">
        <v>4</v>
      </c>
      <c r="R138" t="b">
        <v>1</v>
      </c>
      <c r="S138" t="s">
        <v>940</v>
      </c>
      <c r="T138">
        <v>3953</v>
      </c>
      <c r="U138" t="s">
        <v>944</v>
      </c>
      <c r="V138" t="s">
        <v>946</v>
      </c>
      <c r="W138" t="s">
        <v>952</v>
      </c>
      <c r="X138" t="str">
        <f>LEFT(Userdata[[#This Row],[Last_Login]],2)</f>
        <v>11</v>
      </c>
      <c r="Y138" t="str">
        <f>RIGHT(Userdata[[#This Row],[Last_Login]],4)</f>
        <v>2024</v>
      </c>
      <c r="Z138" t="str">
        <f>MID(Userdata[[#This Row],[Last_Login]],4,2)</f>
        <v>20</v>
      </c>
      <c r="AA138" t="str">
        <f>SUBSTITUTE(Userdata[[#This Row],[Column3]],"/","")</f>
        <v>20</v>
      </c>
      <c r="AB138" s="12" t="str">
        <f>TEXT(DATE(Userdata[[#This Row],[Column2]],Userdata[[#This Row],[Column1]],Userdata[[#This Row],[Column4]]),"DD/MM/YYYY")</f>
        <v>20/11/2024</v>
      </c>
      <c r="AC138" s="12">
        <f t="shared" ca="1" si="2"/>
        <v>45794</v>
      </c>
      <c r="AD138">
        <f ca="1">Userdata[[#This Row],[Column6]]-Userdata[[#This Row],[Last Login]]</f>
        <v>178</v>
      </c>
      <c r="AE138" t="str">
        <f>LEFT(Userdata[[#This Row],[Join_Date]],2)</f>
        <v>1/</v>
      </c>
      <c r="AF138" t="str">
        <f>RIGHT(Userdata[[#This Row],[Join_Date]],4)</f>
        <v>2023</v>
      </c>
      <c r="AG138" t="str">
        <f>MID(Userdata[[#This Row],[Join_Date]],3,2)</f>
        <v>23</v>
      </c>
      <c r="AH138" t="str">
        <f>SUBSTITUTE(Userdata[[#This Row],[Column5]],"/","")</f>
        <v>1</v>
      </c>
      <c r="AI138" t="str">
        <f>SUBSTITUTE(Userdata[[#This Row],[Column53]],"/","")</f>
        <v>23</v>
      </c>
      <c r="AJ138" t="str">
        <f>TEXT(DATE(Userdata[[#This Row],[Column52]],Userdata[[#This Row],[Start Month]],Userdata[[#This Row],[Start Date]]),"DD/MM/YYYY")</f>
        <v>23/01/2023</v>
      </c>
    </row>
    <row r="139" spans="1:36" x14ac:dyDescent="0.3">
      <c r="A139">
        <v>8396</v>
      </c>
      <c r="B139" t="s">
        <v>30</v>
      </c>
      <c r="C139" t="s">
        <v>403</v>
      </c>
      <c r="D139" s="12" t="s">
        <v>740</v>
      </c>
      <c r="E139">
        <v>7.99</v>
      </c>
      <c r="F139">
        <v>169</v>
      </c>
      <c r="G139" t="s">
        <v>919</v>
      </c>
      <c r="H139">
        <v>1</v>
      </c>
      <c r="I139">
        <v>5</v>
      </c>
      <c r="J139" t="b">
        <v>0</v>
      </c>
      <c r="K139">
        <v>543</v>
      </c>
      <c r="L139">
        <v>111</v>
      </c>
      <c r="M139" t="s">
        <v>928</v>
      </c>
      <c r="N139" t="s">
        <v>930</v>
      </c>
      <c r="O139" t="s">
        <v>939</v>
      </c>
      <c r="P139">
        <v>28</v>
      </c>
      <c r="Q139">
        <v>3.7</v>
      </c>
      <c r="R139" t="b">
        <v>0</v>
      </c>
      <c r="S139" t="s">
        <v>940</v>
      </c>
      <c r="T139">
        <v>3277</v>
      </c>
      <c r="U139" t="s">
        <v>943</v>
      </c>
      <c r="V139" t="s">
        <v>950</v>
      </c>
      <c r="W139" t="s">
        <v>952</v>
      </c>
      <c r="X139" t="str">
        <f>LEFT(Userdata[[#This Row],[Last_Login]],2)</f>
        <v>12</v>
      </c>
      <c r="Y139" t="str">
        <f>RIGHT(Userdata[[#This Row],[Last_Login]],4)</f>
        <v>2024</v>
      </c>
      <c r="Z139" t="str">
        <f>MID(Userdata[[#This Row],[Last_Login]],4,2)</f>
        <v>11</v>
      </c>
      <c r="AA139" t="str">
        <f>SUBSTITUTE(Userdata[[#This Row],[Column3]],"/","")</f>
        <v>11</v>
      </c>
      <c r="AB139" s="12" t="str">
        <f>TEXT(DATE(Userdata[[#This Row],[Column2]],Userdata[[#This Row],[Column1]],Userdata[[#This Row],[Column4]]),"DD/MM/YYYY")</f>
        <v>11/12/2024</v>
      </c>
      <c r="AC139" s="12">
        <f t="shared" ca="1" si="2"/>
        <v>45794</v>
      </c>
      <c r="AD139">
        <f ca="1">Userdata[[#This Row],[Column6]]-Userdata[[#This Row],[Last Login]]</f>
        <v>157</v>
      </c>
      <c r="AE139" t="str">
        <f>LEFT(Userdata[[#This Row],[Join_Date]],2)</f>
        <v>2/</v>
      </c>
      <c r="AF139" t="str">
        <f>RIGHT(Userdata[[#This Row],[Join_Date]],4)</f>
        <v>2024</v>
      </c>
      <c r="AG139" t="str">
        <f>MID(Userdata[[#This Row],[Join_Date]],3,2)</f>
        <v>16</v>
      </c>
      <c r="AH139" t="str">
        <f>SUBSTITUTE(Userdata[[#This Row],[Column5]],"/","")</f>
        <v>2</v>
      </c>
      <c r="AI139" t="str">
        <f>SUBSTITUTE(Userdata[[#This Row],[Column53]],"/","")</f>
        <v>16</v>
      </c>
      <c r="AJ139" t="str">
        <f>TEXT(DATE(Userdata[[#This Row],[Column52]],Userdata[[#This Row],[Start Month]],Userdata[[#This Row],[Start Date]]),"DD/MM/YYYY")</f>
        <v>16/02/2024</v>
      </c>
    </row>
    <row r="140" spans="1:36" x14ac:dyDescent="0.3">
      <c r="A140">
        <v>6806</v>
      </c>
      <c r="B140" t="s">
        <v>136</v>
      </c>
      <c r="C140" t="s">
        <v>446</v>
      </c>
      <c r="D140" s="12" t="s">
        <v>579</v>
      </c>
      <c r="E140">
        <v>7.99</v>
      </c>
      <c r="F140">
        <v>358</v>
      </c>
      <c r="G140" t="s">
        <v>916</v>
      </c>
      <c r="H140">
        <v>2</v>
      </c>
      <c r="I140">
        <v>3</v>
      </c>
      <c r="J140" t="b">
        <v>1</v>
      </c>
      <c r="K140">
        <v>858</v>
      </c>
      <c r="L140">
        <v>65</v>
      </c>
      <c r="M140" t="s">
        <v>928</v>
      </c>
      <c r="N140" t="s">
        <v>931</v>
      </c>
      <c r="O140" t="s">
        <v>936</v>
      </c>
      <c r="P140">
        <v>5</v>
      </c>
      <c r="Q140">
        <v>4.5999999999999996</v>
      </c>
      <c r="R140" t="b">
        <v>1</v>
      </c>
      <c r="S140" t="s">
        <v>940</v>
      </c>
      <c r="T140">
        <v>1572</v>
      </c>
      <c r="U140" t="s">
        <v>944</v>
      </c>
      <c r="V140" t="s">
        <v>949</v>
      </c>
      <c r="W140" t="s">
        <v>954</v>
      </c>
      <c r="X140" t="str">
        <f>LEFT(Userdata[[#This Row],[Last_Login]],2)</f>
        <v>11</v>
      </c>
      <c r="Y140" t="str">
        <f>RIGHT(Userdata[[#This Row],[Last_Login]],4)</f>
        <v>2024</v>
      </c>
      <c r="Z140" t="str">
        <f>MID(Userdata[[#This Row],[Last_Login]],4,2)</f>
        <v>23</v>
      </c>
      <c r="AA140" t="str">
        <f>SUBSTITUTE(Userdata[[#This Row],[Column3]],"/","")</f>
        <v>23</v>
      </c>
      <c r="AB140" s="12" t="str">
        <f>TEXT(DATE(Userdata[[#This Row],[Column2]],Userdata[[#This Row],[Column1]],Userdata[[#This Row],[Column4]]),"DD/MM/YYYY")</f>
        <v>23/11/2024</v>
      </c>
      <c r="AC140" s="12">
        <f t="shared" ca="1" si="2"/>
        <v>45794</v>
      </c>
      <c r="AD140">
        <f ca="1">Userdata[[#This Row],[Column6]]-Userdata[[#This Row],[Last Login]]</f>
        <v>175</v>
      </c>
      <c r="AE140" t="str">
        <f>LEFT(Userdata[[#This Row],[Join_Date]],2)</f>
        <v>12</v>
      </c>
      <c r="AF140" t="str">
        <f>RIGHT(Userdata[[#This Row],[Join_Date]],4)</f>
        <v>2023</v>
      </c>
      <c r="AG140" t="str">
        <f>MID(Userdata[[#This Row],[Join_Date]],3,2)</f>
        <v>/1</v>
      </c>
      <c r="AH140" t="str">
        <f>SUBSTITUTE(Userdata[[#This Row],[Column5]],"/","")</f>
        <v>12</v>
      </c>
      <c r="AI140" t="str">
        <f>SUBSTITUTE(Userdata[[#This Row],[Column53]],"/","")</f>
        <v>1</v>
      </c>
      <c r="AJ140" t="str">
        <f>TEXT(DATE(Userdata[[#This Row],[Column52]],Userdata[[#This Row],[Start Month]],Userdata[[#This Row],[Start Date]]),"DD/MM/YYYY")</f>
        <v>01/12/2023</v>
      </c>
    </row>
    <row r="141" spans="1:36" x14ac:dyDescent="0.3">
      <c r="A141">
        <v>3496</v>
      </c>
      <c r="B141" t="s">
        <v>119</v>
      </c>
      <c r="C141" t="s">
        <v>485</v>
      </c>
      <c r="D141" s="12" t="s">
        <v>740</v>
      </c>
      <c r="E141">
        <v>11.99</v>
      </c>
      <c r="F141">
        <v>404</v>
      </c>
      <c r="G141" t="s">
        <v>917</v>
      </c>
      <c r="H141">
        <v>4</v>
      </c>
      <c r="I141">
        <v>6</v>
      </c>
      <c r="J141" t="b">
        <v>0</v>
      </c>
      <c r="K141">
        <v>906</v>
      </c>
      <c r="L141">
        <v>43</v>
      </c>
      <c r="M141" t="s">
        <v>926</v>
      </c>
      <c r="N141" t="s">
        <v>930</v>
      </c>
      <c r="O141" t="s">
        <v>935</v>
      </c>
      <c r="P141">
        <v>59</v>
      </c>
      <c r="Q141">
        <v>4.9000000000000004</v>
      </c>
      <c r="R141" t="b">
        <v>1</v>
      </c>
      <c r="S141" t="s">
        <v>940</v>
      </c>
      <c r="T141">
        <v>2676</v>
      </c>
      <c r="U141" t="s">
        <v>945</v>
      </c>
      <c r="V141" t="s">
        <v>947</v>
      </c>
      <c r="W141" t="s">
        <v>953</v>
      </c>
      <c r="X141" t="str">
        <f>LEFT(Userdata[[#This Row],[Last_Login]],2)</f>
        <v>12</v>
      </c>
      <c r="Y141" t="str">
        <f>RIGHT(Userdata[[#This Row],[Last_Login]],4)</f>
        <v>2024</v>
      </c>
      <c r="Z141" t="str">
        <f>MID(Userdata[[#This Row],[Last_Login]],4,2)</f>
        <v>11</v>
      </c>
      <c r="AA141" t="str">
        <f>SUBSTITUTE(Userdata[[#This Row],[Column3]],"/","")</f>
        <v>11</v>
      </c>
      <c r="AB141" s="12" t="str">
        <f>TEXT(DATE(Userdata[[#This Row],[Column2]],Userdata[[#This Row],[Column1]],Userdata[[#This Row],[Column4]]),"DD/MM/YYYY")</f>
        <v>11/12/2024</v>
      </c>
      <c r="AC141" s="12">
        <f t="shared" ca="1" si="2"/>
        <v>45794</v>
      </c>
      <c r="AD141">
        <f ca="1">Userdata[[#This Row],[Column6]]-Userdata[[#This Row],[Last Login]]</f>
        <v>157</v>
      </c>
      <c r="AE141" t="str">
        <f>LEFT(Userdata[[#This Row],[Join_Date]],2)</f>
        <v>11</v>
      </c>
      <c r="AF141" t="str">
        <f>RIGHT(Userdata[[#This Row],[Join_Date]],4)</f>
        <v>2023</v>
      </c>
      <c r="AG141" t="str">
        <f>MID(Userdata[[#This Row],[Join_Date]],3,2)</f>
        <v>/2</v>
      </c>
      <c r="AH141" t="str">
        <f>SUBSTITUTE(Userdata[[#This Row],[Column5]],"/","")</f>
        <v>11</v>
      </c>
      <c r="AI141" t="str">
        <f>SUBSTITUTE(Userdata[[#This Row],[Column53]],"/","")</f>
        <v>2</v>
      </c>
      <c r="AJ141" t="str">
        <f>TEXT(DATE(Userdata[[#This Row],[Column52]],Userdata[[#This Row],[Start Month]],Userdata[[#This Row],[Start Date]]),"DD/MM/YYYY")</f>
        <v>02/11/2023</v>
      </c>
    </row>
    <row r="142" spans="1:36" x14ac:dyDescent="0.3">
      <c r="A142">
        <v>7840</v>
      </c>
      <c r="B142" t="s">
        <v>137</v>
      </c>
      <c r="C142" t="s">
        <v>486</v>
      </c>
      <c r="D142" s="12" t="s">
        <v>740</v>
      </c>
      <c r="E142">
        <v>15.99</v>
      </c>
      <c r="F142">
        <v>131</v>
      </c>
      <c r="G142" t="s">
        <v>921</v>
      </c>
      <c r="H142">
        <v>5</v>
      </c>
      <c r="I142">
        <v>3</v>
      </c>
      <c r="J142" t="b">
        <v>1</v>
      </c>
      <c r="K142">
        <v>808</v>
      </c>
      <c r="L142">
        <v>48</v>
      </c>
      <c r="M142" t="s">
        <v>925</v>
      </c>
      <c r="N142" t="s">
        <v>930</v>
      </c>
      <c r="O142" t="s">
        <v>934</v>
      </c>
      <c r="P142">
        <v>55</v>
      </c>
      <c r="Q142">
        <v>3.3</v>
      </c>
      <c r="R142" t="b">
        <v>1</v>
      </c>
      <c r="S142" t="s">
        <v>940</v>
      </c>
      <c r="T142">
        <v>3053</v>
      </c>
      <c r="U142" t="s">
        <v>943</v>
      </c>
      <c r="V142" t="s">
        <v>950</v>
      </c>
      <c r="W142" t="s">
        <v>954</v>
      </c>
      <c r="X142" t="str">
        <f>LEFT(Userdata[[#This Row],[Last_Login]],2)</f>
        <v>12</v>
      </c>
      <c r="Y142" t="str">
        <f>RIGHT(Userdata[[#This Row],[Last_Login]],4)</f>
        <v>2024</v>
      </c>
      <c r="Z142" t="str">
        <f>MID(Userdata[[#This Row],[Last_Login]],4,2)</f>
        <v>11</v>
      </c>
      <c r="AA142" t="str">
        <f>SUBSTITUTE(Userdata[[#This Row],[Column3]],"/","")</f>
        <v>11</v>
      </c>
      <c r="AB142" s="12" t="str">
        <f>TEXT(DATE(Userdata[[#This Row],[Column2]],Userdata[[#This Row],[Column1]],Userdata[[#This Row],[Column4]]),"DD/MM/YYYY")</f>
        <v>11/12/2024</v>
      </c>
      <c r="AC142" s="12">
        <f t="shared" ca="1" si="2"/>
        <v>45794</v>
      </c>
      <c r="AD142">
        <f ca="1">Userdata[[#This Row],[Column6]]-Userdata[[#This Row],[Last Login]]</f>
        <v>157</v>
      </c>
      <c r="AE142" t="str">
        <f>LEFT(Userdata[[#This Row],[Join_Date]],2)</f>
        <v>2/</v>
      </c>
      <c r="AF142" t="str">
        <f>RIGHT(Userdata[[#This Row],[Join_Date]],4)</f>
        <v>2024</v>
      </c>
      <c r="AG142" t="str">
        <f>MID(Userdata[[#This Row],[Join_Date]],3,2)</f>
        <v>2/</v>
      </c>
      <c r="AH142" t="str">
        <f>SUBSTITUTE(Userdata[[#This Row],[Column5]],"/","")</f>
        <v>2</v>
      </c>
      <c r="AI142" t="str">
        <f>SUBSTITUTE(Userdata[[#This Row],[Column53]],"/","")</f>
        <v>2</v>
      </c>
      <c r="AJ142" t="str">
        <f>TEXT(DATE(Userdata[[#This Row],[Column52]],Userdata[[#This Row],[Start Month]],Userdata[[#This Row],[Start Date]]),"DD/MM/YYYY")</f>
        <v>02/02/2024</v>
      </c>
    </row>
    <row r="143" spans="1:36" x14ac:dyDescent="0.3">
      <c r="A143">
        <v>2099</v>
      </c>
      <c r="B143" t="s">
        <v>72</v>
      </c>
      <c r="C143" t="s">
        <v>436</v>
      </c>
      <c r="D143" s="12" t="s">
        <v>579</v>
      </c>
      <c r="E143">
        <v>11.99</v>
      </c>
      <c r="F143">
        <v>32</v>
      </c>
      <c r="G143" t="s">
        <v>917</v>
      </c>
      <c r="H143">
        <v>1</v>
      </c>
      <c r="I143">
        <v>6</v>
      </c>
      <c r="J143" t="b">
        <v>1</v>
      </c>
      <c r="K143">
        <v>84</v>
      </c>
      <c r="L143">
        <v>73</v>
      </c>
      <c r="M143" t="s">
        <v>928</v>
      </c>
      <c r="N143" t="s">
        <v>933</v>
      </c>
      <c r="O143" t="s">
        <v>934</v>
      </c>
      <c r="P143">
        <v>59</v>
      </c>
      <c r="Q143">
        <v>3.6</v>
      </c>
      <c r="R143" t="b">
        <v>1</v>
      </c>
      <c r="S143" t="s">
        <v>940</v>
      </c>
      <c r="T143">
        <v>2620</v>
      </c>
      <c r="U143" t="s">
        <v>942</v>
      </c>
      <c r="V143" t="s">
        <v>946</v>
      </c>
      <c r="W143" t="s">
        <v>953</v>
      </c>
      <c r="X143" t="str">
        <f>LEFT(Userdata[[#This Row],[Last_Login]],2)</f>
        <v>11</v>
      </c>
      <c r="Y143" t="str">
        <f>RIGHT(Userdata[[#This Row],[Last_Login]],4)</f>
        <v>2024</v>
      </c>
      <c r="Z143" t="str">
        <f>MID(Userdata[[#This Row],[Last_Login]],4,2)</f>
        <v>23</v>
      </c>
      <c r="AA143" t="str">
        <f>SUBSTITUTE(Userdata[[#This Row],[Column3]],"/","")</f>
        <v>23</v>
      </c>
      <c r="AB143" s="12" t="str">
        <f>TEXT(DATE(Userdata[[#This Row],[Column2]],Userdata[[#This Row],[Column1]],Userdata[[#This Row],[Column4]]),"DD/MM/YYYY")</f>
        <v>23/11/2024</v>
      </c>
      <c r="AC143" s="12">
        <f t="shared" ca="1" si="2"/>
        <v>45794</v>
      </c>
      <c r="AD143">
        <f ca="1">Userdata[[#This Row],[Column6]]-Userdata[[#This Row],[Last Login]]</f>
        <v>175</v>
      </c>
      <c r="AE143" t="str">
        <f>LEFT(Userdata[[#This Row],[Join_Date]],2)</f>
        <v>7/</v>
      </c>
      <c r="AF143" t="str">
        <f>RIGHT(Userdata[[#This Row],[Join_Date]],4)</f>
        <v>2024</v>
      </c>
      <c r="AG143" t="str">
        <f>MID(Userdata[[#This Row],[Join_Date]],3,2)</f>
        <v>20</v>
      </c>
      <c r="AH143" t="str">
        <f>SUBSTITUTE(Userdata[[#This Row],[Column5]],"/","")</f>
        <v>7</v>
      </c>
      <c r="AI143" t="str">
        <f>SUBSTITUTE(Userdata[[#This Row],[Column53]],"/","")</f>
        <v>20</v>
      </c>
      <c r="AJ143" t="str">
        <f>TEXT(DATE(Userdata[[#This Row],[Column52]],Userdata[[#This Row],[Start Month]],Userdata[[#This Row],[Start Date]]),"DD/MM/YYYY")</f>
        <v>20/07/2024</v>
      </c>
    </row>
    <row r="144" spans="1:36" x14ac:dyDescent="0.3">
      <c r="A144">
        <v>6518</v>
      </c>
      <c r="B144" t="s">
        <v>138</v>
      </c>
      <c r="C144" t="s">
        <v>487</v>
      </c>
      <c r="D144" s="12" t="s">
        <v>912</v>
      </c>
      <c r="E144">
        <v>7.99</v>
      </c>
      <c r="F144">
        <v>478</v>
      </c>
      <c r="G144" t="s">
        <v>916</v>
      </c>
      <c r="H144">
        <v>5</v>
      </c>
      <c r="I144">
        <v>3</v>
      </c>
      <c r="J144" t="b">
        <v>1</v>
      </c>
      <c r="K144">
        <v>780</v>
      </c>
      <c r="L144">
        <v>78</v>
      </c>
      <c r="M144" t="s">
        <v>925</v>
      </c>
      <c r="N144" t="s">
        <v>930</v>
      </c>
      <c r="O144" t="s">
        <v>937</v>
      </c>
      <c r="P144">
        <v>66</v>
      </c>
      <c r="Q144">
        <v>4</v>
      </c>
      <c r="R144" t="b">
        <v>0</v>
      </c>
      <c r="S144" t="s">
        <v>940</v>
      </c>
      <c r="T144">
        <v>4068</v>
      </c>
      <c r="U144" t="s">
        <v>943</v>
      </c>
      <c r="V144" t="s">
        <v>946</v>
      </c>
      <c r="W144" t="s">
        <v>953</v>
      </c>
      <c r="X144" t="str">
        <f>LEFT(Userdata[[#This Row],[Last_Login]],2)</f>
        <v>12</v>
      </c>
      <c r="Y144" t="str">
        <f>RIGHT(Userdata[[#This Row],[Last_Login]],4)</f>
        <v>2024</v>
      </c>
      <c r="Z144" t="str">
        <f>MID(Userdata[[#This Row],[Last_Login]],4,2)</f>
        <v>7/</v>
      </c>
      <c r="AA144" t="str">
        <f>SUBSTITUTE(Userdata[[#This Row],[Column3]],"/","")</f>
        <v>7</v>
      </c>
      <c r="AB144" s="12" t="str">
        <f>TEXT(DATE(Userdata[[#This Row],[Column2]],Userdata[[#This Row],[Column1]],Userdata[[#This Row],[Column4]]),"DD/MM/YYYY")</f>
        <v>07/12/2024</v>
      </c>
      <c r="AC144" s="12">
        <f t="shared" ca="1" si="2"/>
        <v>45794</v>
      </c>
      <c r="AD144">
        <f ca="1">Userdata[[#This Row],[Column6]]-Userdata[[#This Row],[Last Login]]</f>
        <v>161</v>
      </c>
      <c r="AE144" t="str">
        <f>LEFT(Userdata[[#This Row],[Join_Date]],2)</f>
        <v>11</v>
      </c>
      <c r="AF144" t="str">
        <f>RIGHT(Userdata[[#This Row],[Join_Date]],4)</f>
        <v>2024</v>
      </c>
      <c r="AG144" t="str">
        <f>MID(Userdata[[#This Row],[Join_Date]],3,2)</f>
        <v>/2</v>
      </c>
      <c r="AH144" t="str">
        <f>SUBSTITUTE(Userdata[[#This Row],[Column5]],"/","")</f>
        <v>11</v>
      </c>
      <c r="AI144" t="str">
        <f>SUBSTITUTE(Userdata[[#This Row],[Column53]],"/","")</f>
        <v>2</v>
      </c>
      <c r="AJ144" t="str">
        <f>TEXT(DATE(Userdata[[#This Row],[Column52]],Userdata[[#This Row],[Start Month]],Userdata[[#This Row],[Start Date]]),"DD/MM/YYYY")</f>
        <v>02/11/2024</v>
      </c>
    </row>
    <row r="145" spans="1:36" x14ac:dyDescent="0.3">
      <c r="A145">
        <v>1976</v>
      </c>
      <c r="B145" t="s">
        <v>124</v>
      </c>
      <c r="C145" t="s">
        <v>441</v>
      </c>
      <c r="D145" s="12" t="s">
        <v>898</v>
      </c>
      <c r="E145">
        <v>11.99</v>
      </c>
      <c r="F145">
        <v>88</v>
      </c>
      <c r="G145" t="s">
        <v>918</v>
      </c>
      <c r="H145">
        <v>3</v>
      </c>
      <c r="I145">
        <v>1</v>
      </c>
      <c r="J145" t="b">
        <v>0</v>
      </c>
      <c r="K145">
        <v>247</v>
      </c>
      <c r="L145">
        <v>30</v>
      </c>
      <c r="M145" t="s">
        <v>925</v>
      </c>
      <c r="N145" t="s">
        <v>931</v>
      </c>
      <c r="O145" t="s">
        <v>936</v>
      </c>
      <c r="P145">
        <v>46</v>
      </c>
      <c r="Q145">
        <v>4.7</v>
      </c>
      <c r="R145" t="b">
        <v>1</v>
      </c>
      <c r="S145" t="s">
        <v>940</v>
      </c>
      <c r="T145">
        <v>172</v>
      </c>
      <c r="U145" t="s">
        <v>945</v>
      </c>
      <c r="V145" t="s">
        <v>947</v>
      </c>
      <c r="W145" t="s">
        <v>953</v>
      </c>
      <c r="X145" t="str">
        <f>LEFT(Userdata[[#This Row],[Last_Login]],2)</f>
        <v>12</v>
      </c>
      <c r="Y145" t="str">
        <f>RIGHT(Userdata[[#This Row],[Last_Login]],4)</f>
        <v>2024</v>
      </c>
      <c r="Z145" t="str">
        <f>MID(Userdata[[#This Row],[Last_Login]],4,2)</f>
        <v>16</v>
      </c>
      <c r="AA145" t="str">
        <f>SUBSTITUTE(Userdata[[#This Row],[Column3]],"/","")</f>
        <v>16</v>
      </c>
      <c r="AB145" s="12" t="str">
        <f>TEXT(DATE(Userdata[[#This Row],[Column2]],Userdata[[#This Row],[Column1]],Userdata[[#This Row],[Column4]]),"DD/MM/YYYY")</f>
        <v>16/12/2024</v>
      </c>
      <c r="AC145" s="12">
        <f t="shared" ca="1" si="2"/>
        <v>45794</v>
      </c>
      <c r="AD145">
        <f ca="1">Userdata[[#This Row],[Column6]]-Userdata[[#This Row],[Last Login]]</f>
        <v>152</v>
      </c>
      <c r="AE145" t="str">
        <f>LEFT(Userdata[[#This Row],[Join_Date]],2)</f>
        <v>10</v>
      </c>
      <c r="AF145" t="str">
        <f>RIGHT(Userdata[[#This Row],[Join_Date]],4)</f>
        <v>2024</v>
      </c>
      <c r="AG145" t="str">
        <f>MID(Userdata[[#This Row],[Join_Date]],3,2)</f>
        <v>/2</v>
      </c>
      <c r="AH145" t="str">
        <f>SUBSTITUTE(Userdata[[#This Row],[Column5]],"/","")</f>
        <v>10</v>
      </c>
      <c r="AI145" t="str">
        <f>SUBSTITUTE(Userdata[[#This Row],[Column53]],"/","")</f>
        <v>2</v>
      </c>
      <c r="AJ145" t="str">
        <f>TEXT(DATE(Userdata[[#This Row],[Column52]],Userdata[[#This Row],[Start Month]],Userdata[[#This Row],[Start Date]]),"DD/MM/YYYY")</f>
        <v>02/10/2024</v>
      </c>
    </row>
    <row r="146" spans="1:36" x14ac:dyDescent="0.3">
      <c r="A146">
        <v>8777</v>
      </c>
      <c r="B146" t="s">
        <v>139</v>
      </c>
      <c r="C146" t="s">
        <v>469</v>
      </c>
      <c r="D146" s="12" t="s">
        <v>853</v>
      </c>
      <c r="E146">
        <v>11.99</v>
      </c>
      <c r="F146">
        <v>395</v>
      </c>
      <c r="G146" t="s">
        <v>918</v>
      </c>
      <c r="H146">
        <v>4</v>
      </c>
      <c r="I146">
        <v>4</v>
      </c>
      <c r="J146" t="b">
        <v>0</v>
      </c>
      <c r="K146">
        <v>190</v>
      </c>
      <c r="L146">
        <v>105</v>
      </c>
      <c r="M146" t="s">
        <v>929</v>
      </c>
      <c r="N146" t="s">
        <v>932</v>
      </c>
      <c r="O146" t="s">
        <v>935</v>
      </c>
      <c r="P146">
        <v>67</v>
      </c>
      <c r="Q146">
        <v>4.0999999999999996</v>
      </c>
      <c r="R146" t="b">
        <v>0</v>
      </c>
      <c r="S146" t="s">
        <v>940</v>
      </c>
      <c r="T146">
        <v>1040</v>
      </c>
      <c r="U146" t="s">
        <v>941</v>
      </c>
      <c r="V146" t="s">
        <v>949</v>
      </c>
      <c r="W146" t="s">
        <v>952</v>
      </c>
      <c r="X146" t="str">
        <f>LEFT(Userdata[[#This Row],[Last_Login]],2)</f>
        <v>11</v>
      </c>
      <c r="Y146" t="str">
        <f>RIGHT(Userdata[[#This Row],[Last_Login]],4)</f>
        <v>2024</v>
      </c>
      <c r="Z146" t="str">
        <f>MID(Userdata[[#This Row],[Last_Login]],4,2)</f>
        <v>27</v>
      </c>
      <c r="AA146" t="str">
        <f>SUBSTITUTE(Userdata[[#This Row],[Column3]],"/","")</f>
        <v>27</v>
      </c>
      <c r="AB146" s="12" t="str">
        <f>TEXT(DATE(Userdata[[#This Row],[Column2]],Userdata[[#This Row],[Column1]],Userdata[[#This Row],[Column4]]),"DD/MM/YYYY")</f>
        <v>27/11/2024</v>
      </c>
      <c r="AC146" s="12">
        <f t="shared" ca="1" si="2"/>
        <v>45794</v>
      </c>
      <c r="AD146">
        <f ca="1">Userdata[[#This Row],[Column6]]-Userdata[[#This Row],[Last Login]]</f>
        <v>171</v>
      </c>
      <c r="AE146" t="str">
        <f>LEFT(Userdata[[#This Row],[Join_Date]],2)</f>
        <v>2/</v>
      </c>
      <c r="AF146" t="str">
        <f>RIGHT(Userdata[[#This Row],[Join_Date]],4)</f>
        <v>2024</v>
      </c>
      <c r="AG146" t="str">
        <f>MID(Userdata[[#This Row],[Join_Date]],3,2)</f>
        <v>11</v>
      </c>
      <c r="AH146" t="str">
        <f>SUBSTITUTE(Userdata[[#This Row],[Column5]],"/","")</f>
        <v>2</v>
      </c>
      <c r="AI146" t="str">
        <f>SUBSTITUTE(Userdata[[#This Row],[Column53]],"/","")</f>
        <v>11</v>
      </c>
      <c r="AJ146" t="str">
        <f>TEXT(DATE(Userdata[[#This Row],[Column52]],Userdata[[#This Row],[Start Month]],Userdata[[#This Row],[Start Date]]),"DD/MM/YYYY")</f>
        <v>11/02/2024</v>
      </c>
    </row>
    <row r="147" spans="1:36" x14ac:dyDescent="0.3">
      <c r="A147">
        <v>1576</v>
      </c>
      <c r="B147" t="s">
        <v>76</v>
      </c>
      <c r="C147" t="s">
        <v>488</v>
      </c>
      <c r="D147" s="12" t="s">
        <v>676</v>
      </c>
      <c r="E147">
        <v>11.99</v>
      </c>
      <c r="F147">
        <v>385</v>
      </c>
      <c r="G147" t="s">
        <v>917</v>
      </c>
      <c r="H147">
        <v>4</v>
      </c>
      <c r="I147">
        <v>1</v>
      </c>
      <c r="J147" t="b">
        <v>1</v>
      </c>
      <c r="K147">
        <v>390</v>
      </c>
      <c r="L147">
        <v>163</v>
      </c>
      <c r="M147" t="s">
        <v>927</v>
      </c>
      <c r="N147" t="s">
        <v>933</v>
      </c>
      <c r="O147" t="s">
        <v>939</v>
      </c>
      <c r="P147">
        <v>43</v>
      </c>
      <c r="Q147">
        <v>3.3</v>
      </c>
      <c r="R147" t="b">
        <v>0</v>
      </c>
      <c r="S147" t="s">
        <v>940</v>
      </c>
      <c r="T147">
        <v>3574</v>
      </c>
      <c r="U147" t="s">
        <v>943</v>
      </c>
      <c r="V147" t="s">
        <v>947</v>
      </c>
      <c r="W147" t="s">
        <v>954</v>
      </c>
      <c r="X147" t="str">
        <f>LEFT(Userdata[[#This Row],[Last_Login]],2)</f>
        <v>11</v>
      </c>
      <c r="Y147" t="str">
        <f>RIGHT(Userdata[[#This Row],[Last_Login]],4)</f>
        <v>2024</v>
      </c>
      <c r="Z147" t="str">
        <f>MID(Userdata[[#This Row],[Last_Login]],4,2)</f>
        <v>20</v>
      </c>
      <c r="AA147" t="str">
        <f>SUBSTITUTE(Userdata[[#This Row],[Column3]],"/","")</f>
        <v>20</v>
      </c>
      <c r="AB147" s="12" t="str">
        <f>TEXT(DATE(Userdata[[#This Row],[Column2]],Userdata[[#This Row],[Column1]],Userdata[[#This Row],[Column4]]),"DD/MM/YYYY")</f>
        <v>20/11/2024</v>
      </c>
      <c r="AC147" s="12">
        <f t="shared" ca="1" si="2"/>
        <v>45794</v>
      </c>
      <c r="AD147">
        <f ca="1">Userdata[[#This Row],[Column6]]-Userdata[[#This Row],[Last Login]]</f>
        <v>178</v>
      </c>
      <c r="AE147" t="str">
        <f>LEFT(Userdata[[#This Row],[Join_Date]],2)</f>
        <v>3/</v>
      </c>
      <c r="AF147" t="str">
        <f>RIGHT(Userdata[[#This Row],[Join_Date]],4)</f>
        <v>2023</v>
      </c>
      <c r="AG147" t="str">
        <f>MID(Userdata[[#This Row],[Join_Date]],3,2)</f>
        <v>19</v>
      </c>
      <c r="AH147" t="str">
        <f>SUBSTITUTE(Userdata[[#This Row],[Column5]],"/","")</f>
        <v>3</v>
      </c>
      <c r="AI147" t="str">
        <f>SUBSTITUTE(Userdata[[#This Row],[Column53]],"/","")</f>
        <v>19</v>
      </c>
      <c r="AJ147" t="str">
        <f>TEXT(DATE(Userdata[[#This Row],[Column52]],Userdata[[#This Row],[Start Month]],Userdata[[#This Row],[Start Date]]),"DD/MM/YYYY")</f>
        <v>19/03/2023</v>
      </c>
    </row>
    <row r="148" spans="1:36" x14ac:dyDescent="0.3">
      <c r="A148">
        <v>7979</v>
      </c>
      <c r="B148" t="s">
        <v>140</v>
      </c>
      <c r="C148" t="s">
        <v>489</v>
      </c>
      <c r="D148" s="12" t="s">
        <v>853</v>
      </c>
      <c r="E148">
        <v>11.99</v>
      </c>
      <c r="F148">
        <v>280</v>
      </c>
      <c r="G148" t="s">
        <v>918</v>
      </c>
      <c r="H148">
        <v>4</v>
      </c>
      <c r="I148">
        <v>5</v>
      </c>
      <c r="J148" t="b">
        <v>1</v>
      </c>
      <c r="K148">
        <v>203</v>
      </c>
      <c r="L148">
        <v>50</v>
      </c>
      <c r="M148" t="s">
        <v>929</v>
      </c>
      <c r="N148" t="s">
        <v>930</v>
      </c>
      <c r="O148" t="s">
        <v>937</v>
      </c>
      <c r="P148">
        <v>12</v>
      </c>
      <c r="Q148">
        <v>3.4</v>
      </c>
      <c r="R148" t="b">
        <v>1</v>
      </c>
      <c r="S148" t="s">
        <v>940</v>
      </c>
      <c r="T148">
        <v>3659</v>
      </c>
      <c r="U148" t="s">
        <v>941</v>
      </c>
      <c r="V148" t="s">
        <v>947</v>
      </c>
      <c r="W148" t="s">
        <v>953</v>
      </c>
      <c r="X148" t="str">
        <f>LEFT(Userdata[[#This Row],[Last_Login]],2)</f>
        <v>11</v>
      </c>
      <c r="Y148" t="str">
        <f>RIGHT(Userdata[[#This Row],[Last_Login]],4)</f>
        <v>2024</v>
      </c>
      <c r="Z148" t="str">
        <f>MID(Userdata[[#This Row],[Last_Login]],4,2)</f>
        <v>27</v>
      </c>
      <c r="AA148" t="str">
        <f>SUBSTITUTE(Userdata[[#This Row],[Column3]],"/","")</f>
        <v>27</v>
      </c>
      <c r="AB148" s="12" t="str">
        <f>TEXT(DATE(Userdata[[#This Row],[Column2]],Userdata[[#This Row],[Column1]],Userdata[[#This Row],[Column4]]),"DD/MM/YYYY")</f>
        <v>27/11/2024</v>
      </c>
      <c r="AC148" s="12">
        <f t="shared" ca="1" si="2"/>
        <v>45794</v>
      </c>
      <c r="AD148">
        <f ca="1">Userdata[[#This Row],[Column6]]-Userdata[[#This Row],[Last Login]]</f>
        <v>171</v>
      </c>
      <c r="AE148" t="str">
        <f>LEFT(Userdata[[#This Row],[Join_Date]],2)</f>
        <v>5/</v>
      </c>
      <c r="AF148" t="str">
        <f>RIGHT(Userdata[[#This Row],[Join_Date]],4)</f>
        <v>2023</v>
      </c>
      <c r="AG148" t="str">
        <f>MID(Userdata[[#This Row],[Join_Date]],3,2)</f>
        <v>3/</v>
      </c>
      <c r="AH148" t="str">
        <f>SUBSTITUTE(Userdata[[#This Row],[Column5]],"/","")</f>
        <v>5</v>
      </c>
      <c r="AI148" t="str">
        <f>SUBSTITUTE(Userdata[[#This Row],[Column53]],"/","")</f>
        <v>3</v>
      </c>
      <c r="AJ148" t="str">
        <f>TEXT(DATE(Userdata[[#This Row],[Column52]],Userdata[[#This Row],[Start Month]],Userdata[[#This Row],[Start Date]]),"DD/MM/YYYY")</f>
        <v>03/05/2023</v>
      </c>
    </row>
    <row r="149" spans="1:36" x14ac:dyDescent="0.3">
      <c r="A149">
        <v>6300</v>
      </c>
      <c r="B149" t="s">
        <v>141</v>
      </c>
      <c r="C149" t="s">
        <v>383</v>
      </c>
      <c r="D149" s="12" t="s">
        <v>803</v>
      </c>
      <c r="E149">
        <v>15.99</v>
      </c>
      <c r="F149">
        <v>164</v>
      </c>
      <c r="G149" t="s">
        <v>916</v>
      </c>
      <c r="H149">
        <v>3</v>
      </c>
      <c r="I149">
        <v>5</v>
      </c>
      <c r="J149" t="b">
        <v>0</v>
      </c>
      <c r="K149">
        <v>161</v>
      </c>
      <c r="L149">
        <v>77</v>
      </c>
      <c r="M149" t="s">
        <v>927</v>
      </c>
      <c r="N149" t="s">
        <v>933</v>
      </c>
      <c r="O149" t="s">
        <v>935</v>
      </c>
      <c r="P149">
        <v>97</v>
      </c>
      <c r="Q149">
        <v>3.7</v>
      </c>
      <c r="R149" t="b">
        <v>1</v>
      </c>
      <c r="S149" t="s">
        <v>940</v>
      </c>
      <c r="T149">
        <v>1991</v>
      </c>
      <c r="U149" t="s">
        <v>944</v>
      </c>
      <c r="V149" t="s">
        <v>949</v>
      </c>
      <c r="W149" t="s">
        <v>951</v>
      </c>
      <c r="X149" t="str">
        <f>LEFT(Userdata[[#This Row],[Last_Login]],2)</f>
        <v>12</v>
      </c>
      <c r="Y149" t="str">
        <f>RIGHT(Userdata[[#This Row],[Last_Login]],4)</f>
        <v>2024</v>
      </c>
      <c r="Z149" t="str">
        <f>MID(Userdata[[#This Row],[Last_Login]],4,2)</f>
        <v>9/</v>
      </c>
      <c r="AA149" t="str">
        <f>SUBSTITUTE(Userdata[[#This Row],[Column3]],"/","")</f>
        <v>9</v>
      </c>
      <c r="AB149" s="12" t="str">
        <f>TEXT(DATE(Userdata[[#This Row],[Column2]],Userdata[[#This Row],[Column1]],Userdata[[#This Row],[Column4]]),"DD/MM/YYYY")</f>
        <v>09/12/2024</v>
      </c>
      <c r="AC149" s="12">
        <f t="shared" ca="1" si="2"/>
        <v>45794</v>
      </c>
      <c r="AD149">
        <f ca="1">Userdata[[#This Row],[Column6]]-Userdata[[#This Row],[Last Login]]</f>
        <v>159</v>
      </c>
      <c r="AE149" t="str">
        <f>LEFT(Userdata[[#This Row],[Join_Date]],2)</f>
        <v>9/</v>
      </c>
      <c r="AF149" t="str">
        <f>RIGHT(Userdata[[#This Row],[Join_Date]],4)</f>
        <v>2023</v>
      </c>
      <c r="AG149" t="str">
        <f>MID(Userdata[[#This Row],[Join_Date]],3,2)</f>
        <v>20</v>
      </c>
      <c r="AH149" t="str">
        <f>SUBSTITUTE(Userdata[[#This Row],[Column5]],"/","")</f>
        <v>9</v>
      </c>
      <c r="AI149" t="str">
        <f>SUBSTITUTE(Userdata[[#This Row],[Column53]],"/","")</f>
        <v>20</v>
      </c>
      <c r="AJ149" t="str">
        <f>TEXT(DATE(Userdata[[#This Row],[Column52]],Userdata[[#This Row],[Start Month]],Userdata[[#This Row],[Start Date]]),"DD/MM/YYYY")</f>
        <v>20/09/2023</v>
      </c>
    </row>
    <row r="150" spans="1:36" x14ac:dyDescent="0.3">
      <c r="A150">
        <v>1003</v>
      </c>
      <c r="B150" t="s">
        <v>142</v>
      </c>
      <c r="C150" t="s">
        <v>490</v>
      </c>
      <c r="D150" s="12" t="s">
        <v>909</v>
      </c>
      <c r="E150">
        <v>11.99</v>
      </c>
      <c r="F150">
        <v>433</v>
      </c>
      <c r="G150" t="s">
        <v>920</v>
      </c>
      <c r="H150">
        <v>5</v>
      </c>
      <c r="I150">
        <v>4</v>
      </c>
      <c r="J150" t="b">
        <v>0</v>
      </c>
      <c r="K150">
        <v>350</v>
      </c>
      <c r="L150">
        <v>2</v>
      </c>
      <c r="M150" t="s">
        <v>928</v>
      </c>
      <c r="N150" t="s">
        <v>933</v>
      </c>
      <c r="O150" t="s">
        <v>937</v>
      </c>
      <c r="P150">
        <v>41</v>
      </c>
      <c r="Q150">
        <v>3.1</v>
      </c>
      <c r="R150" t="b">
        <v>1</v>
      </c>
      <c r="S150" t="s">
        <v>940</v>
      </c>
      <c r="T150">
        <v>2043</v>
      </c>
      <c r="U150" t="s">
        <v>941</v>
      </c>
      <c r="V150" t="s">
        <v>946</v>
      </c>
      <c r="W150" t="s">
        <v>951</v>
      </c>
      <c r="X150" t="str">
        <f>LEFT(Userdata[[#This Row],[Last_Login]],2)</f>
        <v>11</v>
      </c>
      <c r="Y150" t="str">
        <f>RIGHT(Userdata[[#This Row],[Last_Login]],4)</f>
        <v>2024</v>
      </c>
      <c r="Z150" t="str">
        <f>MID(Userdata[[#This Row],[Last_Login]],4,2)</f>
        <v>22</v>
      </c>
      <c r="AA150" t="str">
        <f>SUBSTITUTE(Userdata[[#This Row],[Column3]],"/","")</f>
        <v>22</v>
      </c>
      <c r="AB150" s="12" t="str">
        <f>TEXT(DATE(Userdata[[#This Row],[Column2]],Userdata[[#This Row],[Column1]],Userdata[[#This Row],[Column4]]),"DD/MM/YYYY")</f>
        <v>22/11/2024</v>
      </c>
      <c r="AC150" s="12">
        <f t="shared" ca="1" si="2"/>
        <v>45794</v>
      </c>
      <c r="AD150">
        <f ca="1">Userdata[[#This Row],[Column6]]-Userdata[[#This Row],[Last Login]]</f>
        <v>176</v>
      </c>
      <c r="AE150" t="str">
        <f>LEFT(Userdata[[#This Row],[Join_Date]],2)</f>
        <v>12</v>
      </c>
      <c r="AF150" t="str">
        <f>RIGHT(Userdata[[#This Row],[Join_Date]],4)</f>
        <v>2024</v>
      </c>
      <c r="AG150" t="str">
        <f>MID(Userdata[[#This Row],[Join_Date]],3,2)</f>
        <v>/1</v>
      </c>
      <c r="AH150" t="str">
        <f>SUBSTITUTE(Userdata[[#This Row],[Column5]],"/","")</f>
        <v>12</v>
      </c>
      <c r="AI150" t="str">
        <f>SUBSTITUTE(Userdata[[#This Row],[Column53]],"/","")</f>
        <v>1</v>
      </c>
      <c r="AJ150" t="str">
        <f>TEXT(DATE(Userdata[[#This Row],[Column52]],Userdata[[#This Row],[Start Month]],Userdata[[#This Row],[Start Date]]),"DD/MM/YYYY")</f>
        <v>01/12/2024</v>
      </c>
    </row>
    <row r="151" spans="1:36" x14ac:dyDescent="0.3">
      <c r="A151">
        <v>8238</v>
      </c>
      <c r="B151" t="s">
        <v>143</v>
      </c>
      <c r="C151" t="s">
        <v>491</v>
      </c>
      <c r="D151" s="12" t="s">
        <v>911</v>
      </c>
      <c r="E151">
        <v>7.99</v>
      </c>
      <c r="F151">
        <v>460</v>
      </c>
      <c r="G151" t="s">
        <v>921</v>
      </c>
      <c r="H151">
        <v>3</v>
      </c>
      <c r="I151">
        <v>5</v>
      </c>
      <c r="J151" t="b">
        <v>0</v>
      </c>
      <c r="K151">
        <v>26</v>
      </c>
      <c r="L151">
        <v>2</v>
      </c>
      <c r="M151" t="s">
        <v>929</v>
      </c>
      <c r="N151" t="s">
        <v>930</v>
      </c>
      <c r="O151" t="s">
        <v>935</v>
      </c>
      <c r="P151">
        <v>39</v>
      </c>
      <c r="Q151">
        <v>4.8</v>
      </c>
      <c r="R151" t="b">
        <v>0</v>
      </c>
      <c r="S151" t="s">
        <v>940</v>
      </c>
      <c r="T151">
        <v>882</v>
      </c>
      <c r="U151" t="s">
        <v>941</v>
      </c>
      <c r="V151" t="s">
        <v>949</v>
      </c>
      <c r="W151" t="s">
        <v>951</v>
      </c>
      <c r="X151" t="str">
        <f>LEFT(Userdata[[#This Row],[Last_Login]],2)</f>
        <v>11</v>
      </c>
      <c r="Y151" t="str">
        <f>RIGHT(Userdata[[#This Row],[Last_Login]],4)</f>
        <v>2024</v>
      </c>
      <c r="Z151" t="str">
        <f>MID(Userdata[[#This Row],[Last_Login]],4,2)</f>
        <v>28</v>
      </c>
      <c r="AA151" t="str">
        <f>SUBSTITUTE(Userdata[[#This Row],[Column3]],"/","")</f>
        <v>28</v>
      </c>
      <c r="AB151" s="12" t="str">
        <f>TEXT(DATE(Userdata[[#This Row],[Column2]],Userdata[[#This Row],[Column1]],Userdata[[#This Row],[Column4]]),"DD/MM/YYYY")</f>
        <v>28/11/2024</v>
      </c>
      <c r="AC151" s="12">
        <f t="shared" ca="1" si="2"/>
        <v>45794</v>
      </c>
      <c r="AD151">
        <f ca="1">Userdata[[#This Row],[Column6]]-Userdata[[#This Row],[Last Login]]</f>
        <v>170</v>
      </c>
      <c r="AE151" t="str">
        <f>LEFT(Userdata[[#This Row],[Join_Date]],2)</f>
        <v>1/</v>
      </c>
      <c r="AF151" t="str">
        <f>RIGHT(Userdata[[#This Row],[Join_Date]],4)</f>
        <v>2024</v>
      </c>
      <c r="AG151" t="str">
        <f>MID(Userdata[[#This Row],[Join_Date]],3,2)</f>
        <v>12</v>
      </c>
      <c r="AH151" t="str">
        <f>SUBSTITUTE(Userdata[[#This Row],[Column5]],"/","")</f>
        <v>1</v>
      </c>
      <c r="AI151" t="str">
        <f>SUBSTITUTE(Userdata[[#This Row],[Column53]],"/","")</f>
        <v>12</v>
      </c>
      <c r="AJ151" t="str">
        <f>TEXT(DATE(Userdata[[#This Row],[Column52]],Userdata[[#This Row],[Start Month]],Userdata[[#This Row],[Start Date]]),"DD/MM/YYYY")</f>
        <v>12/01/2024</v>
      </c>
    </row>
    <row r="152" spans="1:36" x14ac:dyDescent="0.3">
      <c r="A152">
        <v>8261</v>
      </c>
      <c r="B152" t="s">
        <v>71</v>
      </c>
      <c r="C152" t="s">
        <v>492</v>
      </c>
      <c r="D152" s="12" t="s">
        <v>508</v>
      </c>
      <c r="E152">
        <v>7.99</v>
      </c>
      <c r="F152">
        <v>374</v>
      </c>
      <c r="G152" t="s">
        <v>921</v>
      </c>
      <c r="H152">
        <v>1</v>
      </c>
      <c r="I152">
        <v>3</v>
      </c>
      <c r="J152" t="b">
        <v>1</v>
      </c>
      <c r="K152">
        <v>819</v>
      </c>
      <c r="L152">
        <v>18</v>
      </c>
      <c r="M152" t="s">
        <v>928</v>
      </c>
      <c r="N152" t="s">
        <v>931</v>
      </c>
      <c r="O152" t="s">
        <v>934</v>
      </c>
      <c r="P152">
        <v>12</v>
      </c>
      <c r="Q152">
        <v>3.4</v>
      </c>
      <c r="R152" t="b">
        <v>1</v>
      </c>
      <c r="S152" t="s">
        <v>940</v>
      </c>
      <c r="T152">
        <v>4243</v>
      </c>
      <c r="U152" t="s">
        <v>944</v>
      </c>
      <c r="V152" t="s">
        <v>947</v>
      </c>
      <c r="W152" t="s">
        <v>953</v>
      </c>
      <c r="X152" t="str">
        <f>LEFT(Userdata[[#This Row],[Last_Login]],2)</f>
        <v>12</v>
      </c>
      <c r="Y152" t="str">
        <f>RIGHT(Userdata[[#This Row],[Last_Login]],4)</f>
        <v>2024</v>
      </c>
      <c r="Z152" t="str">
        <f>MID(Userdata[[#This Row],[Last_Login]],4,2)</f>
        <v>4/</v>
      </c>
      <c r="AA152" t="str">
        <f>SUBSTITUTE(Userdata[[#This Row],[Column3]],"/","")</f>
        <v>4</v>
      </c>
      <c r="AB152" s="12" t="str">
        <f>TEXT(DATE(Userdata[[#This Row],[Column2]],Userdata[[#This Row],[Column1]],Userdata[[#This Row],[Column4]]),"DD/MM/YYYY")</f>
        <v>04/12/2024</v>
      </c>
      <c r="AC152" s="12">
        <f t="shared" ca="1" si="2"/>
        <v>45794</v>
      </c>
      <c r="AD152">
        <f ca="1">Userdata[[#This Row],[Column6]]-Userdata[[#This Row],[Last Login]]</f>
        <v>164</v>
      </c>
      <c r="AE152" t="str">
        <f>LEFT(Userdata[[#This Row],[Join_Date]],2)</f>
        <v>12</v>
      </c>
      <c r="AF152" t="str">
        <f>RIGHT(Userdata[[#This Row],[Join_Date]],4)</f>
        <v>2022</v>
      </c>
      <c r="AG152" t="str">
        <f>MID(Userdata[[#This Row],[Join_Date]],3,2)</f>
        <v>/2</v>
      </c>
      <c r="AH152" t="str">
        <f>SUBSTITUTE(Userdata[[#This Row],[Column5]],"/","")</f>
        <v>12</v>
      </c>
      <c r="AI152" t="str">
        <f>SUBSTITUTE(Userdata[[#This Row],[Column53]],"/","")</f>
        <v>2</v>
      </c>
      <c r="AJ152" t="str">
        <f>TEXT(DATE(Userdata[[#This Row],[Column52]],Userdata[[#This Row],[Start Month]],Userdata[[#This Row],[Start Date]]),"DD/MM/YYYY")</f>
        <v>02/12/2022</v>
      </c>
    </row>
    <row r="153" spans="1:36" x14ac:dyDescent="0.3">
      <c r="A153">
        <v>7729</v>
      </c>
      <c r="B153" t="s">
        <v>50</v>
      </c>
      <c r="C153" t="s">
        <v>493</v>
      </c>
      <c r="D153" s="12" t="s">
        <v>740</v>
      </c>
      <c r="E153">
        <v>11.99</v>
      </c>
      <c r="F153">
        <v>147</v>
      </c>
      <c r="G153" t="s">
        <v>922</v>
      </c>
      <c r="H153">
        <v>5</v>
      </c>
      <c r="I153">
        <v>4</v>
      </c>
      <c r="J153" t="b">
        <v>0</v>
      </c>
      <c r="K153">
        <v>27</v>
      </c>
      <c r="L153">
        <v>175</v>
      </c>
      <c r="M153" t="s">
        <v>928</v>
      </c>
      <c r="N153" t="s">
        <v>930</v>
      </c>
      <c r="O153" t="s">
        <v>934</v>
      </c>
      <c r="P153">
        <v>78</v>
      </c>
      <c r="Q153">
        <v>4</v>
      </c>
      <c r="R153" t="b">
        <v>1</v>
      </c>
      <c r="S153" t="s">
        <v>940</v>
      </c>
      <c r="T153">
        <v>2218</v>
      </c>
      <c r="U153" t="s">
        <v>942</v>
      </c>
      <c r="V153" t="s">
        <v>949</v>
      </c>
      <c r="W153" t="s">
        <v>954</v>
      </c>
      <c r="X153" t="str">
        <f>LEFT(Userdata[[#This Row],[Last_Login]],2)</f>
        <v>12</v>
      </c>
      <c r="Y153" t="str">
        <f>RIGHT(Userdata[[#This Row],[Last_Login]],4)</f>
        <v>2024</v>
      </c>
      <c r="Z153" t="str">
        <f>MID(Userdata[[#This Row],[Last_Login]],4,2)</f>
        <v>11</v>
      </c>
      <c r="AA153" t="str">
        <f>SUBSTITUTE(Userdata[[#This Row],[Column3]],"/","")</f>
        <v>11</v>
      </c>
      <c r="AB153" s="12" t="str">
        <f>TEXT(DATE(Userdata[[#This Row],[Column2]],Userdata[[#This Row],[Column1]],Userdata[[#This Row],[Column4]]),"DD/MM/YYYY")</f>
        <v>11/12/2024</v>
      </c>
      <c r="AC153" s="12">
        <f t="shared" ca="1" si="2"/>
        <v>45794</v>
      </c>
      <c r="AD153">
        <f ca="1">Userdata[[#This Row],[Column6]]-Userdata[[#This Row],[Last Login]]</f>
        <v>157</v>
      </c>
      <c r="AE153" t="str">
        <f>LEFT(Userdata[[#This Row],[Join_Date]],2)</f>
        <v>2/</v>
      </c>
      <c r="AF153" t="str">
        <f>RIGHT(Userdata[[#This Row],[Join_Date]],4)</f>
        <v>2023</v>
      </c>
      <c r="AG153" t="str">
        <f>MID(Userdata[[#This Row],[Join_Date]],3,2)</f>
        <v>20</v>
      </c>
      <c r="AH153" t="str">
        <f>SUBSTITUTE(Userdata[[#This Row],[Column5]],"/","")</f>
        <v>2</v>
      </c>
      <c r="AI153" t="str">
        <f>SUBSTITUTE(Userdata[[#This Row],[Column53]],"/","")</f>
        <v>20</v>
      </c>
      <c r="AJ153" t="str">
        <f>TEXT(DATE(Userdata[[#This Row],[Column52]],Userdata[[#This Row],[Start Month]],Userdata[[#This Row],[Start Date]]),"DD/MM/YYYY")</f>
        <v>20/02/2023</v>
      </c>
    </row>
    <row r="154" spans="1:36" x14ac:dyDescent="0.3">
      <c r="A154">
        <v>8616</v>
      </c>
      <c r="B154" t="s">
        <v>109</v>
      </c>
      <c r="C154" t="s">
        <v>494</v>
      </c>
      <c r="D154" s="12" t="s">
        <v>508</v>
      </c>
      <c r="E154">
        <v>11.99</v>
      </c>
      <c r="F154">
        <v>129</v>
      </c>
      <c r="G154" t="s">
        <v>920</v>
      </c>
      <c r="H154">
        <v>4</v>
      </c>
      <c r="I154">
        <v>6</v>
      </c>
      <c r="J154" t="b">
        <v>0</v>
      </c>
      <c r="K154">
        <v>543</v>
      </c>
      <c r="L154">
        <v>126</v>
      </c>
      <c r="M154" t="s">
        <v>925</v>
      </c>
      <c r="N154" t="s">
        <v>931</v>
      </c>
      <c r="O154" t="s">
        <v>936</v>
      </c>
      <c r="P154">
        <v>95</v>
      </c>
      <c r="Q154">
        <v>3.4</v>
      </c>
      <c r="R154" t="b">
        <v>1</v>
      </c>
      <c r="S154" t="s">
        <v>940</v>
      </c>
      <c r="T154">
        <v>97</v>
      </c>
      <c r="U154" t="s">
        <v>941</v>
      </c>
      <c r="V154" t="s">
        <v>946</v>
      </c>
      <c r="W154" t="s">
        <v>951</v>
      </c>
      <c r="X154" t="str">
        <f>LEFT(Userdata[[#This Row],[Last_Login]],2)</f>
        <v>12</v>
      </c>
      <c r="Y154" t="str">
        <f>RIGHT(Userdata[[#This Row],[Last_Login]],4)</f>
        <v>2024</v>
      </c>
      <c r="Z154" t="str">
        <f>MID(Userdata[[#This Row],[Last_Login]],4,2)</f>
        <v>4/</v>
      </c>
      <c r="AA154" t="str">
        <f>SUBSTITUTE(Userdata[[#This Row],[Column3]],"/","")</f>
        <v>4</v>
      </c>
      <c r="AB154" s="12" t="str">
        <f>TEXT(DATE(Userdata[[#This Row],[Column2]],Userdata[[#This Row],[Column1]],Userdata[[#This Row],[Column4]]),"DD/MM/YYYY")</f>
        <v>04/12/2024</v>
      </c>
      <c r="AC154" s="12">
        <f t="shared" ca="1" si="2"/>
        <v>45794</v>
      </c>
      <c r="AD154">
        <f ca="1">Userdata[[#This Row],[Column6]]-Userdata[[#This Row],[Last Login]]</f>
        <v>164</v>
      </c>
      <c r="AE154" t="str">
        <f>LEFT(Userdata[[#This Row],[Join_Date]],2)</f>
        <v>12</v>
      </c>
      <c r="AF154" t="str">
        <f>RIGHT(Userdata[[#This Row],[Join_Date]],4)</f>
        <v>2024</v>
      </c>
      <c r="AG154" t="str">
        <f>MID(Userdata[[#This Row],[Join_Date]],3,2)</f>
        <v>/1</v>
      </c>
      <c r="AH154" t="str">
        <f>SUBSTITUTE(Userdata[[#This Row],[Column5]],"/","")</f>
        <v>12</v>
      </c>
      <c r="AI154" t="str">
        <f>SUBSTITUTE(Userdata[[#This Row],[Column53]],"/","")</f>
        <v>1</v>
      </c>
      <c r="AJ154" t="str">
        <f>TEXT(DATE(Userdata[[#This Row],[Column52]],Userdata[[#This Row],[Start Month]],Userdata[[#This Row],[Start Date]]),"DD/MM/YYYY")</f>
        <v>01/12/2024</v>
      </c>
    </row>
    <row r="155" spans="1:36" x14ac:dyDescent="0.3">
      <c r="A155">
        <v>9734</v>
      </c>
      <c r="B155" t="s">
        <v>49</v>
      </c>
      <c r="C155" t="s">
        <v>424</v>
      </c>
      <c r="D155" s="12" t="s">
        <v>479</v>
      </c>
      <c r="E155">
        <v>15.99</v>
      </c>
      <c r="F155">
        <v>217</v>
      </c>
      <c r="G155" t="s">
        <v>916</v>
      </c>
      <c r="H155">
        <v>2</v>
      </c>
      <c r="I155">
        <v>2</v>
      </c>
      <c r="J155" t="b">
        <v>1</v>
      </c>
      <c r="K155">
        <v>872</v>
      </c>
      <c r="L155">
        <v>8</v>
      </c>
      <c r="M155" t="s">
        <v>924</v>
      </c>
      <c r="N155" t="s">
        <v>933</v>
      </c>
      <c r="O155" t="s">
        <v>939</v>
      </c>
      <c r="P155">
        <v>51</v>
      </c>
      <c r="Q155">
        <v>3.6</v>
      </c>
      <c r="R155" t="b">
        <v>1</v>
      </c>
      <c r="S155" t="s">
        <v>940</v>
      </c>
      <c r="T155">
        <v>4928</v>
      </c>
      <c r="U155" t="s">
        <v>944</v>
      </c>
      <c r="V155" t="s">
        <v>946</v>
      </c>
      <c r="W155" t="s">
        <v>951</v>
      </c>
      <c r="X155" t="str">
        <f>LEFT(Userdata[[#This Row],[Last_Login]],2)</f>
        <v>12</v>
      </c>
      <c r="Y155" t="str">
        <f>RIGHT(Userdata[[#This Row],[Last_Login]],4)</f>
        <v>2024</v>
      </c>
      <c r="Z155" t="str">
        <f>MID(Userdata[[#This Row],[Last_Login]],4,2)</f>
        <v>14</v>
      </c>
      <c r="AA155" t="str">
        <f>SUBSTITUTE(Userdata[[#This Row],[Column3]],"/","")</f>
        <v>14</v>
      </c>
      <c r="AB155" s="12" t="str">
        <f>TEXT(DATE(Userdata[[#This Row],[Column2]],Userdata[[#This Row],[Column1]],Userdata[[#This Row],[Column4]]),"DD/MM/YYYY")</f>
        <v>14/12/2024</v>
      </c>
      <c r="AC155" s="12">
        <f t="shared" ca="1" si="2"/>
        <v>45794</v>
      </c>
      <c r="AD155">
        <f ca="1">Userdata[[#This Row],[Column6]]-Userdata[[#This Row],[Last Login]]</f>
        <v>154</v>
      </c>
      <c r="AE155" t="str">
        <f>LEFT(Userdata[[#This Row],[Join_Date]],2)</f>
        <v>11</v>
      </c>
      <c r="AF155" t="str">
        <f>RIGHT(Userdata[[#This Row],[Join_Date]],4)</f>
        <v>2024</v>
      </c>
      <c r="AG155" t="str">
        <f>MID(Userdata[[#This Row],[Join_Date]],3,2)</f>
        <v>/2</v>
      </c>
      <c r="AH155" t="str">
        <f>SUBSTITUTE(Userdata[[#This Row],[Column5]],"/","")</f>
        <v>11</v>
      </c>
      <c r="AI155" t="str">
        <f>SUBSTITUTE(Userdata[[#This Row],[Column53]],"/","")</f>
        <v>2</v>
      </c>
      <c r="AJ155" t="str">
        <f>TEXT(DATE(Userdata[[#This Row],[Column52]],Userdata[[#This Row],[Start Month]],Userdata[[#This Row],[Start Date]]),"DD/MM/YYYY")</f>
        <v>02/11/2024</v>
      </c>
    </row>
    <row r="156" spans="1:36" x14ac:dyDescent="0.3">
      <c r="A156">
        <v>2086</v>
      </c>
      <c r="B156" t="s">
        <v>144</v>
      </c>
      <c r="C156" t="s">
        <v>495</v>
      </c>
      <c r="D156" s="12" t="s">
        <v>908</v>
      </c>
      <c r="E156">
        <v>7.99</v>
      </c>
      <c r="F156">
        <v>426</v>
      </c>
      <c r="G156" t="s">
        <v>917</v>
      </c>
      <c r="H156">
        <v>4</v>
      </c>
      <c r="I156">
        <v>1</v>
      </c>
      <c r="J156" t="b">
        <v>0</v>
      </c>
      <c r="K156">
        <v>606</v>
      </c>
      <c r="L156">
        <v>135</v>
      </c>
      <c r="M156" t="s">
        <v>923</v>
      </c>
      <c r="N156" t="s">
        <v>930</v>
      </c>
      <c r="O156" t="s">
        <v>935</v>
      </c>
      <c r="P156">
        <v>50</v>
      </c>
      <c r="Q156">
        <v>3.8</v>
      </c>
      <c r="R156" t="b">
        <v>1</v>
      </c>
      <c r="S156" t="s">
        <v>940</v>
      </c>
      <c r="T156">
        <v>1982</v>
      </c>
      <c r="U156" t="s">
        <v>942</v>
      </c>
      <c r="V156" t="s">
        <v>950</v>
      </c>
      <c r="W156" t="s">
        <v>951</v>
      </c>
      <c r="X156" t="str">
        <f>LEFT(Userdata[[#This Row],[Last_Login]],2)</f>
        <v>11</v>
      </c>
      <c r="Y156" t="str">
        <f>RIGHT(Userdata[[#This Row],[Last_Login]],4)</f>
        <v>2024</v>
      </c>
      <c r="Z156" t="str">
        <f>MID(Userdata[[#This Row],[Last_Login]],4,2)</f>
        <v>19</v>
      </c>
      <c r="AA156" t="str">
        <f>SUBSTITUTE(Userdata[[#This Row],[Column3]],"/","")</f>
        <v>19</v>
      </c>
      <c r="AB156" s="12" t="str">
        <f>TEXT(DATE(Userdata[[#This Row],[Column2]],Userdata[[#This Row],[Column1]],Userdata[[#This Row],[Column4]]),"DD/MM/YYYY")</f>
        <v>19/11/2024</v>
      </c>
      <c r="AC156" s="12">
        <f t="shared" ca="1" si="2"/>
        <v>45794</v>
      </c>
      <c r="AD156">
        <f ca="1">Userdata[[#This Row],[Column6]]-Userdata[[#This Row],[Last Login]]</f>
        <v>179</v>
      </c>
      <c r="AE156" t="str">
        <f>LEFT(Userdata[[#This Row],[Join_Date]],2)</f>
        <v>5/</v>
      </c>
      <c r="AF156" t="str">
        <f>RIGHT(Userdata[[#This Row],[Join_Date]],4)</f>
        <v>2023</v>
      </c>
      <c r="AG156" t="str">
        <f>MID(Userdata[[#This Row],[Join_Date]],3,2)</f>
        <v>12</v>
      </c>
      <c r="AH156" t="str">
        <f>SUBSTITUTE(Userdata[[#This Row],[Column5]],"/","")</f>
        <v>5</v>
      </c>
      <c r="AI156" t="str">
        <f>SUBSTITUTE(Userdata[[#This Row],[Column53]],"/","")</f>
        <v>12</v>
      </c>
      <c r="AJ156" t="str">
        <f>TEXT(DATE(Userdata[[#This Row],[Column52]],Userdata[[#This Row],[Start Month]],Userdata[[#This Row],[Start Date]]),"DD/MM/YYYY")</f>
        <v>12/05/2023</v>
      </c>
    </row>
    <row r="157" spans="1:36" x14ac:dyDescent="0.3">
      <c r="A157">
        <v>8721</v>
      </c>
      <c r="B157" t="s">
        <v>145</v>
      </c>
      <c r="C157" t="s">
        <v>496</v>
      </c>
      <c r="D157" s="12" t="s">
        <v>494</v>
      </c>
      <c r="E157">
        <v>15.99</v>
      </c>
      <c r="F157">
        <v>81</v>
      </c>
      <c r="G157" t="s">
        <v>917</v>
      </c>
      <c r="H157">
        <v>3</v>
      </c>
      <c r="I157">
        <v>5</v>
      </c>
      <c r="J157" t="b">
        <v>0</v>
      </c>
      <c r="K157">
        <v>394</v>
      </c>
      <c r="L157">
        <v>168</v>
      </c>
      <c r="M157" t="s">
        <v>924</v>
      </c>
      <c r="N157" t="s">
        <v>933</v>
      </c>
      <c r="O157" t="s">
        <v>936</v>
      </c>
      <c r="P157">
        <v>21</v>
      </c>
      <c r="Q157">
        <v>4.7</v>
      </c>
      <c r="R157" t="b">
        <v>1</v>
      </c>
      <c r="S157" t="s">
        <v>940</v>
      </c>
      <c r="T157">
        <v>510</v>
      </c>
      <c r="U157" t="s">
        <v>943</v>
      </c>
      <c r="V157" t="s">
        <v>948</v>
      </c>
      <c r="W157" t="s">
        <v>951</v>
      </c>
      <c r="X157" t="str">
        <f>LEFT(Userdata[[#This Row],[Last_Login]],2)</f>
        <v>12</v>
      </c>
      <c r="Y157" t="str">
        <f>RIGHT(Userdata[[#This Row],[Last_Login]],4)</f>
        <v>2024</v>
      </c>
      <c r="Z157" t="str">
        <f>MID(Userdata[[#This Row],[Last_Login]],4,2)</f>
        <v>1/</v>
      </c>
      <c r="AA157" t="str">
        <f>SUBSTITUTE(Userdata[[#This Row],[Column3]],"/","")</f>
        <v>1</v>
      </c>
      <c r="AB157" s="12" t="str">
        <f>TEXT(DATE(Userdata[[#This Row],[Column2]],Userdata[[#This Row],[Column1]],Userdata[[#This Row],[Column4]]),"DD/MM/YYYY")</f>
        <v>01/12/2024</v>
      </c>
      <c r="AC157" s="12">
        <f t="shared" ca="1" si="2"/>
        <v>45794</v>
      </c>
      <c r="AD157">
        <f ca="1">Userdata[[#This Row],[Column6]]-Userdata[[#This Row],[Last Login]]</f>
        <v>167</v>
      </c>
      <c r="AE157" t="str">
        <f>LEFT(Userdata[[#This Row],[Join_Date]],2)</f>
        <v>2/</v>
      </c>
      <c r="AF157" t="str">
        <f>RIGHT(Userdata[[#This Row],[Join_Date]],4)</f>
        <v>2023</v>
      </c>
      <c r="AG157" t="str">
        <f>MID(Userdata[[#This Row],[Join_Date]],3,2)</f>
        <v>23</v>
      </c>
      <c r="AH157" t="str">
        <f>SUBSTITUTE(Userdata[[#This Row],[Column5]],"/","")</f>
        <v>2</v>
      </c>
      <c r="AI157" t="str">
        <f>SUBSTITUTE(Userdata[[#This Row],[Column53]],"/","")</f>
        <v>23</v>
      </c>
      <c r="AJ157" t="str">
        <f>TEXT(DATE(Userdata[[#This Row],[Column52]],Userdata[[#This Row],[Start Month]],Userdata[[#This Row],[Start Date]]),"DD/MM/YYYY")</f>
        <v>23/02/2023</v>
      </c>
    </row>
    <row r="158" spans="1:36" x14ac:dyDescent="0.3">
      <c r="A158">
        <v>1075</v>
      </c>
      <c r="B158" t="s">
        <v>146</v>
      </c>
      <c r="C158" t="s">
        <v>497</v>
      </c>
      <c r="D158" s="12" t="s">
        <v>911</v>
      </c>
      <c r="E158">
        <v>7.99</v>
      </c>
      <c r="F158">
        <v>296</v>
      </c>
      <c r="G158" t="s">
        <v>922</v>
      </c>
      <c r="H158">
        <v>3</v>
      </c>
      <c r="I158">
        <v>2</v>
      </c>
      <c r="J158" t="b">
        <v>1</v>
      </c>
      <c r="K158">
        <v>411</v>
      </c>
      <c r="L158">
        <v>96</v>
      </c>
      <c r="M158" t="s">
        <v>923</v>
      </c>
      <c r="N158" t="s">
        <v>933</v>
      </c>
      <c r="O158" t="s">
        <v>938</v>
      </c>
      <c r="P158">
        <v>1</v>
      </c>
      <c r="Q158">
        <v>3.1</v>
      </c>
      <c r="R158" t="b">
        <v>0</v>
      </c>
      <c r="S158" t="s">
        <v>940</v>
      </c>
      <c r="T158">
        <v>2508</v>
      </c>
      <c r="U158" t="s">
        <v>945</v>
      </c>
      <c r="V158" t="s">
        <v>948</v>
      </c>
      <c r="W158" t="s">
        <v>952</v>
      </c>
      <c r="X158" t="str">
        <f>LEFT(Userdata[[#This Row],[Last_Login]],2)</f>
        <v>11</v>
      </c>
      <c r="Y158" t="str">
        <f>RIGHT(Userdata[[#This Row],[Last_Login]],4)</f>
        <v>2024</v>
      </c>
      <c r="Z158" t="str">
        <f>MID(Userdata[[#This Row],[Last_Login]],4,2)</f>
        <v>28</v>
      </c>
      <c r="AA158" t="str">
        <f>SUBSTITUTE(Userdata[[#This Row],[Column3]],"/","")</f>
        <v>28</v>
      </c>
      <c r="AB158" s="12" t="str">
        <f>TEXT(DATE(Userdata[[#This Row],[Column2]],Userdata[[#This Row],[Column1]],Userdata[[#This Row],[Column4]]),"DD/MM/YYYY")</f>
        <v>28/11/2024</v>
      </c>
      <c r="AC158" s="12">
        <f t="shared" ca="1" si="2"/>
        <v>45794</v>
      </c>
      <c r="AD158">
        <f ca="1">Userdata[[#This Row],[Column6]]-Userdata[[#This Row],[Last Login]]</f>
        <v>170</v>
      </c>
      <c r="AE158" t="str">
        <f>LEFT(Userdata[[#This Row],[Join_Date]],2)</f>
        <v>5/</v>
      </c>
      <c r="AF158" t="str">
        <f>RIGHT(Userdata[[#This Row],[Join_Date]],4)</f>
        <v>2023</v>
      </c>
      <c r="AG158" t="str">
        <f>MID(Userdata[[#This Row],[Join_Date]],3,2)</f>
        <v>5/</v>
      </c>
      <c r="AH158" t="str">
        <f>SUBSTITUTE(Userdata[[#This Row],[Column5]],"/","")</f>
        <v>5</v>
      </c>
      <c r="AI158" t="str">
        <f>SUBSTITUTE(Userdata[[#This Row],[Column53]],"/","")</f>
        <v>5</v>
      </c>
      <c r="AJ158" t="str">
        <f>TEXT(DATE(Userdata[[#This Row],[Column52]],Userdata[[#This Row],[Start Month]],Userdata[[#This Row],[Start Date]]),"DD/MM/YYYY")</f>
        <v>05/05/2023</v>
      </c>
    </row>
    <row r="159" spans="1:36" x14ac:dyDescent="0.3">
      <c r="A159">
        <v>2690</v>
      </c>
      <c r="B159" t="s">
        <v>83</v>
      </c>
      <c r="C159" t="s">
        <v>498</v>
      </c>
      <c r="D159" s="12" t="s">
        <v>914</v>
      </c>
      <c r="E159">
        <v>15.99</v>
      </c>
      <c r="F159">
        <v>466</v>
      </c>
      <c r="G159" t="s">
        <v>918</v>
      </c>
      <c r="H159">
        <v>3</v>
      </c>
      <c r="I159">
        <v>2</v>
      </c>
      <c r="J159" t="b">
        <v>0</v>
      </c>
      <c r="K159">
        <v>977</v>
      </c>
      <c r="L159">
        <v>94</v>
      </c>
      <c r="M159" t="s">
        <v>929</v>
      </c>
      <c r="N159" t="s">
        <v>933</v>
      </c>
      <c r="O159" t="s">
        <v>936</v>
      </c>
      <c r="P159">
        <v>67</v>
      </c>
      <c r="Q159">
        <v>3.6</v>
      </c>
      <c r="R159" t="b">
        <v>1</v>
      </c>
      <c r="S159" t="s">
        <v>940</v>
      </c>
      <c r="T159">
        <v>4004</v>
      </c>
      <c r="U159" t="s">
        <v>941</v>
      </c>
      <c r="V159" t="s">
        <v>946</v>
      </c>
      <c r="W159" t="s">
        <v>954</v>
      </c>
      <c r="X159" t="str">
        <f>LEFT(Userdata[[#This Row],[Last_Login]],2)</f>
        <v>11</v>
      </c>
      <c r="Y159" t="str">
        <f>RIGHT(Userdata[[#This Row],[Last_Login]],4)</f>
        <v>2024</v>
      </c>
      <c r="Z159" t="str">
        <f>MID(Userdata[[#This Row],[Last_Login]],4,2)</f>
        <v>29</v>
      </c>
      <c r="AA159" t="str">
        <f>SUBSTITUTE(Userdata[[#This Row],[Column3]],"/","")</f>
        <v>29</v>
      </c>
      <c r="AB159" s="12" t="str">
        <f>TEXT(DATE(Userdata[[#This Row],[Column2]],Userdata[[#This Row],[Column1]],Userdata[[#This Row],[Column4]]),"DD/MM/YYYY")</f>
        <v>29/11/2024</v>
      </c>
      <c r="AC159" s="12">
        <f t="shared" ca="1" si="2"/>
        <v>45794</v>
      </c>
      <c r="AD159">
        <f ca="1">Userdata[[#This Row],[Column6]]-Userdata[[#This Row],[Last Login]]</f>
        <v>169</v>
      </c>
      <c r="AE159" t="str">
        <f>LEFT(Userdata[[#This Row],[Join_Date]],2)</f>
        <v>9/</v>
      </c>
      <c r="AF159" t="str">
        <f>RIGHT(Userdata[[#This Row],[Join_Date]],4)</f>
        <v>2023</v>
      </c>
      <c r="AG159" t="str">
        <f>MID(Userdata[[#This Row],[Join_Date]],3,2)</f>
        <v>5/</v>
      </c>
      <c r="AH159" t="str">
        <f>SUBSTITUTE(Userdata[[#This Row],[Column5]],"/","")</f>
        <v>9</v>
      </c>
      <c r="AI159" t="str">
        <f>SUBSTITUTE(Userdata[[#This Row],[Column53]],"/","")</f>
        <v>5</v>
      </c>
      <c r="AJ159" t="str">
        <f>TEXT(DATE(Userdata[[#This Row],[Column52]],Userdata[[#This Row],[Start Month]],Userdata[[#This Row],[Start Date]]),"DD/MM/YYYY")</f>
        <v>05/09/2023</v>
      </c>
    </row>
    <row r="160" spans="1:36" x14ac:dyDescent="0.3">
      <c r="A160">
        <v>7654</v>
      </c>
      <c r="B160" t="s">
        <v>51</v>
      </c>
      <c r="C160" t="s">
        <v>421</v>
      </c>
      <c r="D160" s="12" t="s">
        <v>853</v>
      </c>
      <c r="E160">
        <v>11.99</v>
      </c>
      <c r="F160">
        <v>424</v>
      </c>
      <c r="G160" t="s">
        <v>920</v>
      </c>
      <c r="H160">
        <v>5</v>
      </c>
      <c r="I160">
        <v>2</v>
      </c>
      <c r="J160" t="b">
        <v>0</v>
      </c>
      <c r="K160">
        <v>406</v>
      </c>
      <c r="L160">
        <v>150</v>
      </c>
      <c r="M160" t="s">
        <v>924</v>
      </c>
      <c r="N160" t="s">
        <v>931</v>
      </c>
      <c r="O160" t="s">
        <v>937</v>
      </c>
      <c r="P160">
        <v>50</v>
      </c>
      <c r="Q160">
        <v>3.5</v>
      </c>
      <c r="R160" t="b">
        <v>0</v>
      </c>
      <c r="S160" t="s">
        <v>940</v>
      </c>
      <c r="T160">
        <v>494</v>
      </c>
      <c r="U160" t="s">
        <v>943</v>
      </c>
      <c r="V160" t="s">
        <v>947</v>
      </c>
      <c r="W160" t="s">
        <v>951</v>
      </c>
      <c r="X160" t="str">
        <f>LEFT(Userdata[[#This Row],[Last_Login]],2)</f>
        <v>11</v>
      </c>
      <c r="Y160" t="str">
        <f>RIGHT(Userdata[[#This Row],[Last_Login]],4)</f>
        <v>2024</v>
      </c>
      <c r="Z160" t="str">
        <f>MID(Userdata[[#This Row],[Last_Login]],4,2)</f>
        <v>27</v>
      </c>
      <c r="AA160" t="str">
        <f>SUBSTITUTE(Userdata[[#This Row],[Column3]],"/","")</f>
        <v>27</v>
      </c>
      <c r="AB160" s="12" t="str">
        <f>TEXT(DATE(Userdata[[#This Row],[Column2]],Userdata[[#This Row],[Column1]],Userdata[[#This Row],[Column4]]),"DD/MM/YYYY")</f>
        <v>27/11/2024</v>
      </c>
      <c r="AC160" s="12">
        <f t="shared" ca="1" si="2"/>
        <v>45794</v>
      </c>
      <c r="AD160">
        <f ca="1">Userdata[[#This Row],[Column6]]-Userdata[[#This Row],[Last Login]]</f>
        <v>171</v>
      </c>
      <c r="AE160" t="str">
        <f>LEFT(Userdata[[#This Row],[Join_Date]],2)</f>
        <v>12</v>
      </c>
      <c r="AF160" t="str">
        <f>RIGHT(Userdata[[#This Row],[Join_Date]],4)</f>
        <v>2023</v>
      </c>
      <c r="AG160" t="str">
        <f>MID(Userdata[[#This Row],[Join_Date]],3,2)</f>
        <v>/1</v>
      </c>
      <c r="AH160" t="str">
        <f>SUBSTITUTE(Userdata[[#This Row],[Column5]],"/","")</f>
        <v>12</v>
      </c>
      <c r="AI160" t="str">
        <f>SUBSTITUTE(Userdata[[#This Row],[Column53]],"/","")</f>
        <v>1</v>
      </c>
      <c r="AJ160" t="str">
        <f>TEXT(DATE(Userdata[[#This Row],[Column52]],Userdata[[#This Row],[Start Month]],Userdata[[#This Row],[Start Date]]),"DD/MM/YYYY")</f>
        <v>01/12/2023</v>
      </c>
    </row>
    <row r="161" spans="1:36" x14ac:dyDescent="0.3">
      <c r="A161">
        <v>7577</v>
      </c>
      <c r="B161" t="s">
        <v>147</v>
      </c>
      <c r="C161" t="s">
        <v>499</v>
      </c>
      <c r="D161" s="12" t="s">
        <v>913</v>
      </c>
      <c r="E161">
        <v>15.99</v>
      </c>
      <c r="F161">
        <v>233</v>
      </c>
      <c r="G161" t="s">
        <v>918</v>
      </c>
      <c r="H161">
        <v>2</v>
      </c>
      <c r="I161">
        <v>5</v>
      </c>
      <c r="J161" t="b">
        <v>1</v>
      </c>
      <c r="K161">
        <v>781</v>
      </c>
      <c r="L161">
        <v>23</v>
      </c>
      <c r="M161" t="s">
        <v>929</v>
      </c>
      <c r="N161" t="s">
        <v>932</v>
      </c>
      <c r="O161" t="s">
        <v>934</v>
      </c>
      <c r="P161">
        <v>89</v>
      </c>
      <c r="Q161">
        <v>3.3</v>
      </c>
      <c r="R161" t="b">
        <v>0</v>
      </c>
      <c r="S161" t="s">
        <v>940</v>
      </c>
      <c r="T161">
        <v>460</v>
      </c>
      <c r="U161" t="s">
        <v>945</v>
      </c>
      <c r="V161" t="s">
        <v>949</v>
      </c>
      <c r="W161" t="s">
        <v>953</v>
      </c>
      <c r="X161" t="str">
        <f>LEFT(Userdata[[#This Row],[Last_Login]],2)</f>
        <v>12</v>
      </c>
      <c r="Y161" t="str">
        <f>RIGHT(Userdata[[#This Row],[Last_Login]],4)</f>
        <v>2024</v>
      </c>
      <c r="Z161" t="str">
        <f>MID(Userdata[[#This Row],[Last_Login]],4,2)</f>
        <v>3/</v>
      </c>
      <c r="AA161" t="str">
        <f>SUBSTITUTE(Userdata[[#This Row],[Column3]],"/","")</f>
        <v>3</v>
      </c>
      <c r="AB161" s="12" t="str">
        <f>TEXT(DATE(Userdata[[#This Row],[Column2]],Userdata[[#This Row],[Column1]],Userdata[[#This Row],[Column4]]),"DD/MM/YYYY")</f>
        <v>03/12/2024</v>
      </c>
      <c r="AC161" s="12">
        <f t="shared" ca="1" si="2"/>
        <v>45794</v>
      </c>
      <c r="AD161">
        <f ca="1">Userdata[[#This Row],[Column6]]-Userdata[[#This Row],[Last Login]]</f>
        <v>165</v>
      </c>
      <c r="AE161" t="str">
        <f>LEFT(Userdata[[#This Row],[Join_Date]],2)</f>
        <v>10</v>
      </c>
      <c r="AF161" t="str">
        <f>RIGHT(Userdata[[#This Row],[Join_Date]],4)</f>
        <v>2024</v>
      </c>
      <c r="AG161" t="str">
        <f>MID(Userdata[[#This Row],[Join_Date]],3,2)</f>
        <v>/1</v>
      </c>
      <c r="AH161" t="str">
        <f>SUBSTITUTE(Userdata[[#This Row],[Column5]],"/","")</f>
        <v>10</v>
      </c>
      <c r="AI161" t="str">
        <f>SUBSTITUTE(Userdata[[#This Row],[Column53]],"/","")</f>
        <v>1</v>
      </c>
      <c r="AJ161" t="str">
        <f>TEXT(DATE(Userdata[[#This Row],[Column52]],Userdata[[#This Row],[Start Month]],Userdata[[#This Row],[Start Date]]),"DD/MM/YYYY")</f>
        <v>01/10/2024</v>
      </c>
    </row>
    <row r="162" spans="1:36" x14ac:dyDescent="0.3">
      <c r="A162">
        <v>9814</v>
      </c>
      <c r="B162" t="s">
        <v>148</v>
      </c>
      <c r="C162" t="s">
        <v>500</v>
      </c>
      <c r="D162" s="12" t="s">
        <v>853</v>
      </c>
      <c r="E162">
        <v>11.99</v>
      </c>
      <c r="F162">
        <v>413</v>
      </c>
      <c r="G162" t="s">
        <v>921</v>
      </c>
      <c r="H162">
        <v>1</v>
      </c>
      <c r="I162">
        <v>6</v>
      </c>
      <c r="J162" t="b">
        <v>1</v>
      </c>
      <c r="K162">
        <v>330</v>
      </c>
      <c r="L162">
        <v>63</v>
      </c>
      <c r="M162" t="s">
        <v>923</v>
      </c>
      <c r="N162" t="s">
        <v>930</v>
      </c>
      <c r="O162" t="s">
        <v>939</v>
      </c>
      <c r="P162">
        <v>50</v>
      </c>
      <c r="Q162">
        <v>4.0999999999999996</v>
      </c>
      <c r="R162" t="b">
        <v>1</v>
      </c>
      <c r="S162" t="s">
        <v>940</v>
      </c>
      <c r="T162">
        <v>1416</v>
      </c>
      <c r="U162" t="s">
        <v>943</v>
      </c>
      <c r="V162" t="s">
        <v>949</v>
      </c>
      <c r="W162" t="s">
        <v>951</v>
      </c>
      <c r="X162" t="str">
        <f>LEFT(Userdata[[#This Row],[Last_Login]],2)</f>
        <v>11</v>
      </c>
      <c r="Y162" t="str">
        <f>RIGHT(Userdata[[#This Row],[Last_Login]],4)</f>
        <v>2024</v>
      </c>
      <c r="Z162" t="str">
        <f>MID(Userdata[[#This Row],[Last_Login]],4,2)</f>
        <v>27</v>
      </c>
      <c r="AA162" t="str">
        <f>SUBSTITUTE(Userdata[[#This Row],[Column3]],"/","")</f>
        <v>27</v>
      </c>
      <c r="AB162" s="12" t="str">
        <f>TEXT(DATE(Userdata[[#This Row],[Column2]],Userdata[[#This Row],[Column1]],Userdata[[#This Row],[Column4]]),"DD/MM/YYYY")</f>
        <v>27/11/2024</v>
      </c>
      <c r="AC162" s="12">
        <f t="shared" ca="1" si="2"/>
        <v>45794</v>
      </c>
      <c r="AD162">
        <f ca="1">Userdata[[#This Row],[Column6]]-Userdata[[#This Row],[Last Login]]</f>
        <v>171</v>
      </c>
      <c r="AE162" t="str">
        <f>LEFT(Userdata[[#This Row],[Join_Date]],2)</f>
        <v>8/</v>
      </c>
      <c r="AF162" t="str">
        <f>RIGHT(Userdata[[#This Row],[Join_Date]],4)</f>
        <v>2024</v>
      </c>
      <c r="AG162" t="str">
        <f>MID(Userdata[[#This Row],[Join_Date]],3,2)</f>
        <v>11</v>
      </c>
      <c r="AH162" t="str">
        <f>SUBSTITUTE(Userdata[[#This Row],[Column5]],"/","")</f>
        <v>8</v>
      </c>
      <c r="AI162" t="str">
        <f>SUBSTITUTE(Userdata[[#This Row],[Column53]],"/","")</f>
        <v>11</v>
      </c>
      <c r="AJ162" t="str">
        <f>TEXT(DATE(Userdata[[#This Row],[Column52]],Userdata[[#This Row],[Start Month]],Userdata[[#This Row],[Start Date]]),"DD/MM/YYYY")</f>
        <v>11/08/2024</v>
      </c>
    </row>
    <row r="163" spans="1:36" x14ac:dyDescent="0.3">
      <c r="A163">
        <v>5423</v>
      </c>
      <c r="B163" t="s">
        <v>29</v>
      </c>
      <c r="C163" t="s">
        <v>501</v>
      </c>
      <c r="D163" s="12" t="s">
        <v>908</v>
      </c>
      <c r="E163">
        <v>7.99</v>
      </c>
      <c r="F163">
        <v>278</v>
      </c>
      <c r="G163" t="s">
        <v>916</v>
      </c>
      <c r="H163">
        <v>1</v>
      </c>
      <c r="I163">
        <v>5</v>
      </c>
      <c r="J163" t="b">
        <v>1</v>
      </c>
      <c r="K163">
        <v>163</v>
      </c>
      <c r="L163">
        <v>88</v>
      </c>
      <c r="M163" t="s">
        <v>927</v>
      </c>
      <c r="N163" t="s">
        <v>930</v>
      </c>
      <c r="O163" t="s">
        <v>936</v>
      </c>
      <c r="P163">
        <v>62</v>
      </c>
      <c r="Q163">
        <v>3.2</v>
      </c>
      <c r="R163" t="b">
        <v>0</v>
      </c>
      <c r="S163" t="s">
        <v>940</v>
      </c>
      <c r="T163">
        <v>4798</v>
      </c>
      <c r="U163" t="s">
        <v>941</v>
      </c>
      <c r="V163" t="s">
        <v>949</v>
      </c>
      <c r="W163" t="s">
        <v>954</v>
      </c>
      <c r="X163" t="str">
        <f>LEFT(Userdata[[#This Row],[Last_Login]],2)</f>
        <v>11</v>
      </c>
      <c r="Y163" t="str">
        <f>RIGHT(Userdata[[#This Row],[Last_Login]],4)</f>
        <v>2024</v>
      </c>
      <c r="Z163" t="str">
        <f>MID(Userdata[[#This Row],[Last_Login]],4,2)</f>
        <v>19</v>
      </c>
      <c r="AA163" t="str">
        <f>SUBSTITUTE(Userdata[[#This Row],[Column3]],"/","")</f>
        <v>19</v>
      </c>
      <c r="AB163" s="12" t="str">
        <f>TEXT(DATE(Userdata[[#This Row],[Column2]],Userdata[[#This Row],[Column1]],Userdata[[#This Row],[Column4]]),"DD/MM/YYYY")</f>
        <v>19/11/2024</v>
      </c>
      <c r="AC163" s="12">
        <f t="shared" ca="1" si="2"/>
        <v>45794</v>
      </c>
      <c r="AD163">
        <f ca="1">Userdata[[#This Row],[Column6]]-Userdata[[#This Row],[Last Login]]</f>
        <v>179</v>
      </c>
      <c r="AE163" t="str">
        <f>LEFT(Userdata[[#This Row],[Join_Date]],2)</f>
        <v>9/</v>
      </c>
      <c r="AF163" t="str">
        <f>RIGHT(Userdata[[#This Row],[Join_Date]],4)</f>
        <v>2024</v>
      </c>
      <c r="AG163" t="str">
        <f>MID(Userdata[[#This Row],[Join_Date]],3,2)</f>
        <v>30</v>
      </c>
      <c r="AH163" t="str">
        <f>SUBSTITUTE(Userdata[[#This Row],[Column5]],"/","")</f>
        <v>9</v>
      </c>
      <c r="AI163" t="str">
        <f>SUBSTITUTE(Userdata[[#This Row],[Column53]],"/","")</f>
        <v>30</v>
      </c>
      <c r="AJ163" t="str">
        <f>TEXT(DATE(Userdata[[#This Row],[Column52]],Userdata[[#This Row],[Start Month]],Userdata[[#This Row],[Start Date]]),"DD/MM/YYYY")</f>
        <v>30/09/2024</v>
      </c>
    </row>
    <row r="164" spans="1:36" x14ac:dyDescent="0.3">
      <c r="A164">
        <v>2660</v>
      </c>
      <c r="B164" t="s">
        <v>149</v>
      </c>
      <c r="C164" t="s">
        <v>502</v>
      </c>
      <c r="D164" s="12" t="s">
        <v>508</v>
      </c>
      <c r="E164">
        <v>11.99</v>
      </c>
      <c r="F164">
        <v>351</v>
      </c>
      <c r="G164" t="s">
        <v>920</v>
      </c>
      <c r="H164">
        <v>1</v>
      </c>
      <c r="I164">
        <v>1</v>
      </c>
      <c r="J164" t="b">
        <v>1</v>
      </c>
      <c r="K164">
        <v>80</v>
      </c>
      <c r="L164">
        <v>70</v>
      </c>
      <c r="M164" t="s">
        <v>923</v>
      </c>
      <c r="N164" t="s">
        <v>932</v>
      </c>
      <c r="O164" t="s">
        <v>935</v>
      </c>
      <c r="P164">
        <v>54</v>
      </c>
      <c r="Q164">
        <v>4.5</v>
      </c>
      <c r="R164" t="b">
        <v>1</v>
      </c>
      <c r="S164" t="s">
        <v>940</v>
      </c>
      <c r="T164">
        <v>732</v>
      </c>
      <c r="U164" t="s">
        <v>945</v>
      </c>
      <c r="V164" t="s">
        <v>946</v>
      </c>
      <c r="W164" t="s">
        <v>952</v>
      </c>
      <c r="X164" t="str">
        <f>LEFT(Userdata[[#This Row],[Last_Login]],2)</f>
        <v>12</v>
      </c>
      <c r="Y164" t="str">
        <f>RIGHT(Userdata[[#This Row],[Last_Login]],4)</f>
        <v>2024</v>
      </c>
      <c r="Z164" t="str">
        <f>MID(Userdata[[#This Row],[Last_Login]],4,2)</f>
        <v>4/</v>
      </c>
      <c r="AA164" t="str">
        <f>SUBSTITUTE(Userdata[[#This Row],[Column3]],"/","")</f>
        <v>4</v>
      </c>
      <c r="AB164" s="12" t="str">
        <f>TEXT(DATE(Userdata[[#This Row],[Column2]],Userdata[[#This Row],[Column1]],Userdata[[#This Row],[Column4]]),"DD/MM/YYYY")</f>
        <v>04/12/2024</v>
      </c>
      <c r="AC164" s="12">
        <f t="shared" ca="1" si="2"/>
        <v>45794</v>
      </c>
      <c r="AD164">
        <f ca="1">Userdata[[#This Row],[Column6]]-Userdata[[#This Row],[Last Login]]</f>
        <v>164</v>
      </c>
      <c r="AE164" t="str">
        <f>LEFT(Userdata[[#This Row],[Join_Date]],2)</f>
        <v>12</v>
      </c>
      <c r="AF164" t="str">
        <f>RIGHT(Userdata[[#This Row],[Join_Date]],4)</f>
        <v>2022</v>
      </c>
      <c r="AG164" t="str">
        <f>MID(Userdata[[#This Row],[Join_Date]],3,2)</f>
        <v>/3</v>
      </c>
      <c r="AH164" t="str">
        <f>SUBSTITUTE(Userdata[[#This Row],[Column5]],"/","")</f>
        <v>12</v>
      </c>
      <c r="AI164" t="str">
        <f>SUBSTITUTE(Userdata[[#This Row],[Column53]],"/","")</f>
        <v>3</v>
      </c>
      <c r="AJ164" t="str">
        <f>TEXT(DATE(Userdata[[#This Row],[Column52]],Userdata[[#This Row],[Start Month]],Userdata[[#This Row],[Start Date]]),"DD/MM/YYYY")</f>
        <v>03/12/2022</v>
      </c>
    </row>
    <row r="165" spans="1:36" x14ac:dyDescent="0.3">
      <c r="A165">
        <v>4206</v>
      </c>
      <c r="B165" t="s">
        <v>90</v>
      </c>
      <c r="C165" t="s">
        <v>503</v>
      </c>
      <c r="D165" s="12" t="s">
        <v>395</v>
      </c>
      <c r="E165">
        <v>11.99</v>
      </c>
      <c r="F165">
        <v>354</v>
      </c>
      <c r="G165" t="s">
        <v>922</v>
      </c>
      <c r="H165">
        <v>1</v>
      </c>
      <c r="I165">
        <v>3</v>
      </c>
      <c r="J165" t="b">
        <v>0</v>
      </c>
      <c r="K165">
        <v>885</v>
      </c>
      <c r="L165">
        <v>65</v>
      </c>
      <c r="M165" t="s">
        <v>925</v>
      </c>
      <c r="N165" t="s">
        <v>932</v>
      </c>
      <c r="O165" t="s">
        <v>938</v>
      </c>
      <c r="P165">
        <v>70</v>
      </c>
      <c r="Q165">
        <v>4.7</v>
      </c>
      <c r="R165" t="b">
        <v>0</v>
      </c>
      <c r="S165" t="s">
        <v>940</v>
      </c>
      <c r="T165">
        <v>4008</v>
      </c>
      <c r="U165" t="s">
        <v>943</v>
      </c>
      <c r="V165" t="s">
        <v>948</v>
      </c>
      <c r="W165" t="s">
        <v>954</v>
      </c>
      <c r="X165" t="str">
        <f>LEFT(Userdata[[#This Row],[Last_Login]],2)</f>
        <v>12</v>
      </c>
      <c r="Y165" t="str">
        <f>RIGHT(Userdata[[#This Row],[Last_Login]],4)</f>
        <v>2024</v>
      </c>
      <c r="Z165" t="str">
        <f>MID(Userdata[[#This Row],[Last_Login]],4,2)</f>
        <v>6/</v>
      </c>
      <c r="AA165" t="str">
        <f>SUBSTITUTE(Userdata[[#This Row],[Column3]],"/","")</f>
        <v>6</v>
      </c>
      <c r="AB165" s="12" t="str">
        <f>TEXT(DATE(Userdata[[#This Row],[Column2]],Userdata[[#This Row],[Column1]],Userdata[[#This Row],[Column4]]),"DD/MM/YYYY")</f>
        <v>06/12/2024</v>
      </c>
      <c r="AC165" s="12">
        <f t="shared" ca="1" si="2"/>
        <v>45794</v>
      </c>
      <c r="AD165">
        <f ca="1">Userdata[[#This Row],[Column6]]-Userdata[[#This Row],[Last Login]]</f>
        <v>162</v>
      </c>
      <c r="AE165" t="str">
        <f>LEFT(Userdata[[#This Row],[Join_Date]],2)</f>
        <v>4/</v>
      </c>
      <c r="AF165" t="str">
        <f>RIGHT(Userdata[[#This Row],[Join_Date]],4)</f>
        <v>2024</v>
      </c>
      <c r="AG165" t="str">
        <f>MID(Userdata[[#This Row],[Join_Date]],3,2)</f>
        <v>4/</v>
      </c>
      <c r="AH165" t="str">
        <f>SUBSTITUTE(Userdata[[#This Row],[Column5]],"/","")</f>
        <v>4</v>
      </c>
      <c r="AI165" t="str">
        <f>SUBSTITUTE(Userdata[[#This Row],[Column53]],"/","")</f>
        <v>4</v>
      </c>
      <c r="AJ165" t="str">
        <f>TEXT(DATE(Userdata[[#This Row],[Column52]],Userdata[[#This Row],[Start Month]],Userdata[[#This Row],[Start Date]]),"DD/MM/YYYY")</f>
        <v>04/04/2024</v>
      </c>
    </row>
    <row r="166" spans="1:36" x14ac:dyDescent="0.3">
      <c r="A166">
        <v>5269</v>
      </c>
      <c r="B166" t="s">
        <v>29</v>
      </c>
      <c r="C166" t="s">
        <v>504</v>
      </c>
      <c r="D166" s="12" t="s">
        <v>508</v>
      </c>
      <c r="E166">
        <v>11.99</v>
      </c>
      <c r="F166">
        <v>192</v>
      </c>
      <c r="G166" t="s">
        <v>921</v>
      </c>
      <c r="H166">
        <v>5</v>
      </c>
      <c r="I166">
        <v>4</v>
      </c>
      <c r="J166" t="b">
        <v>0</v>
      </c>
      <c r="K166">
        <v>123</v>
      </c>
      <c r="L166">
        <v>34</v>
      </c>
      <c r="M166" t="s">
        <v>926</v>
      </c>
      <c r="N166" t="s">
        <v>933</v>
      </c>
      <c r="O166" t="s">
        <v>938</v>
      </c>
      <c r="P166">
        <v>73</v>
      </c>
      <c r="Q166">
        <v>3.8</v>
      </c>
      <c r="R166" t="b">
        <v>1</v>
      </c>
      <c r="S166" t="s">
        <v>940</v>
      </c>
      <c r="T166">
        <v>4868</v>
      </c>
      <c r="U166" t="s">
        <v>945</v>
      </c>
      <c r="V166" t="s">
        <v>949</v>
      </c>
      <c r="W166" t="s">
        <v>953</v>
      </c>
      <c r="X166" t="str">
        <f>LEFT(Userdata[[#This Row],[Last_Login]],2)</f>
        <v>12</v>
      </c>
      <c r="Y166" t="str">
        <f>RIGHT(Userdata[[#This Row],[Last_Login]],4)</f>
        <v>2024</v>
      </c>
      <c r="Z166" t="str">
        <f>MID(Userdata[[#This Row],[Last_Login]],4,2)</f>
        <v>4/</v>
      </c>
      <c r="AA166" t="str">
        <f>SUBSTITUTE(Userdata[[#This Row],[Column3]],"/","")</f>
        <v>4</v>
      </c>
      <c r="AB166" s="12" t="str">
        <f>TEXT(DATE(Userdata[[#This Row],[Column2]],Userdata[[#This Row],[Column1]],Userdata[[#This Row],[Column4]]),"DD/MM/YYYY")</f>
        <v>04/12/2024</v>
      </c>
      <c r="AC166" s="12">
        <f t="shared" ca="1" si="2"/>
        <v>45794</v>
      </c>
      <c r="AD166">
        <f ca="1">Userdata[[#This Row],[Column6]]-Userdata[[#This Row],[Last Login]]</f>
        <v>164</v>
      </c>
      <c r="AE166" t="str">
        <f>LEFT(Userdata[[#This Row],[Join_Date]],2)</f>
        <v>3/</v>
      </c>
      <c r="AF166" t="str">
        <f>RIGHT(Userdata[[#This Row],[Join_Date]],4)</f>
        <v>2023</v>
      </c>
      <c r="AG166" t="str">
        <f>MID(Userdata[[#This Row],[Join_Date]],3,2)</f>
        <v>6/</v>
      </c>
      <c r="AH166" t="str">
        <f>SUBSTITUTE(Userdata[[#This Row],[Column5]],"/","")</f>
        <v>3</v>
      </c>
      <c r="AI166" t="str">
        <f>SUBSTITUTE(Userdata[[#This Row],[Column53]],"/","")</f>
        <v>6</v>
      </c>
      <c r="AJ166" t="str">
        <f>TEXT(DATE(Userdata[[#This Row],[Column52]],Userdata[[#This Row],[Start Month]],Userdata[[#This Row],[Start Date]]),"DD/MM/YYYY")</f>
        <v>06/03/2023</v>
      </c>
    </row>
    <row r="167" spans="1:36" x14ac:dyDescent="0.3">
      <c r="A167">
        <v>7922</v>
      </c>
      <c r="B167" t="s">
        <v>150</v>
      </c>
      <c r="C167" t="s">
        <v>430</v>
      </c>
      <c r="D167" s="12" t="s">
        <v>524</v>
      </c>
      <c r="E167">
        <v>7.99</v>
      </c>
      <c r="F167">
        <v>176</v>
      </c>
      <c r="G167" t="s">
        <v>919</v>
      </c>
      <c r="H167">
        <v>4</v>
      </c>
      <c r="I167">
        <v>6</v>
      </c>
      <c r="J167" t="b">
        <v>1</v>
      </c>
      <c r="K167">
        <v>830</v>
      </c>
      <c r="L167">
        <v>74</v>
      </c>
      <c r="M167" t="s">
        <v>925</v>
      </c>
      <c r="N167" t="s">
        <v>930</v>
      </c>
      <c r="O167" t="s">
        <v>935</v>
      </c>
      <c r="P167">
        <v>66</v>
      </c>
      <c r="Q167">
        <v>3.5</v>
      </c>
      <c r="R167" t="b">
        <v>1</v>
      </c>
      <c r="S167" t="s">
        <v>940</v>
      </c>
      <c r="T167">
        <v>2600</v>
      </c>
      <c r="U167" t="s">
        <v>945</v>
      </c>
      <c r="V167" t="s">
        <v>946</v>
      </c>
      <c r="W167" t="s">
        <v>952</v>
      </c>
      <c r="X167" t="str">
        <f>LEFT(Userdata[[#This Row],[Last_Login]],2)</f>
        <v>12</v>
      </c>
      <c r="Y167" t="str">
        <f>RIGHT(Userdata[[#This Row],[Last_Login]],4)</f>
        <v>2024</v>
      </c>
      <c r="Z167" t="str">
        <f>MID(Userdata[[#This Row],[Last_Login]],4,2)</f>
        <v>18</v>
      </c>
      <c r="AA167" t="str">
        <f>SUBSTITUTE(Userdata[[#This Row],[Column3]],"/","")</f>
        <v>18</v>
      </c>
      <c r="AB167" s="12" t="str">
        <f>TEXT(DATE(Userdata[[#This Row],[Column2]],Userdata[[#This Row],[Column1]],Userdata[[#This Row],[Column4]]),"DD/MM/YYYY")</f>
        <v>18/12/2024</v>
      </c>
      <c r="AC167" s="12">
        <f t="shared" ca="1" si="2"/>
        <v>45794</v>
      </c>
      <c r="AD167">
        <f ca="1">Userdata[[#This Row],[Column6]]-Userdata[[#This Row],[Last Login]]</f>
        <v>150</v>
      </c>
      <c r="AE167" t="str">
        <f>LEFT(Userdata[[#This Row],[Join_Date]],2)</f>
        <v>2/</v>
      </c>
      <c r="AF167" t="str">
        <f>RIGHT(Userdata[[#This Row],[Join_Date]],4)</f>
        <v>2023</v>
      </c>
      <c r="AG167" t="str">
        <f>MID(Userdata[[#This Row],[Join_Date]],3,2)</f>
        <v>19</v>
      </c>
      <c r="AH167" t="str">
        <f>SUBSTITUTE(Userdata[[#This Row],[Column5]],"/","")</f>
        <v>2</v>
      </c>
      <c r="AI167" t="str">
        <f>SUBSTITUTE(Userdata[[#This Row],[Column53]],"/","")</f>
        <v>19</v>
      </c>
      <c r="AJ167" t="str">
        <f>TEXT(DATE(Userdata[[#This Row],[Column52]],Userdata[[#This Row],[Start Month]],Userdata[[#This Row],[Start Date]]),"DD/MM/YYYY")</f>
        <v>19/02/2023</v>
      </c>
    </row>
    <row r="168" spans="1:36" x14ac:dyDescent="0.3">
      <c r="A168">
        <v>7829</v>
      </c>
      <c r="B168" t="s">
        <v>151</v>
      </c>
      <c r="C168" t="s">
        <v>505</v>
      </c>
      <c r="D168" s="12" t="s">
        <v>524</v>
      </c>
      <c r="E168">
        <v>7.99</v>
      </c>
      <c r="F168">
        <v>482</v>
      </c>
      <c r="G168" t="s">
        <v>921</v>
      </c>
      <c r="H168">
        <v>1</v>
      </c>
      <c r="I168">
        <v>4</v>
      </c>
      <c r="J168" t="b">
        <v>1</v>
      </c>
      <c r="K168">
        <v>770</v>
      </c>
      <c r="L168">
        <v>129</v>
      </c>
      <c r="M168" t="s">
        <v>924</v>
      </c>
      <c r="N168" t="s">
        <v>930</v>
      </c>
      <c r="O168" t="s">
        <v>936</v>
      </c>
      <c r="P168">
        <v>0</v>
      </c>
      <c r="Q168">
        <v>3.7</v>
      </c>
      <c r="R168" t="b">
        <v>1</v>
      </c>
      <c r="S168" t="s">
        <v>940</v>
      </c>
      <c r="T168">
        <v>3247</v>
      </c>
      <c r="U168" t="s">
        <v>944</v>
      </c>
      <c r="V168" t="s">
        <v>947</v>
      </c>
      <c r="W168" t="s">
        <v>953</v>
      </c>
      <c r="X168" t="str">
        <f>LEFT(Userdata[[#This Row],[Last_Login]],2)</f>
        <v>12</v>
      </c>
      <c r="Y168" t="str">
        <f>RIGHT(Userdata[[#This Row],[Last_Login]],4)</f>
        <v>2024</v>
      </c>
      <c r="Z168" t="str">
        <f>MID(Userdata[[#This Row],[Last_Login]],4,2)</f>
        <v>18</v>
      </c>
      <c r="AA168" t="str">
        <f>SUBSTITUTE(Userdata[[#This Row],[Column3]],"/","")</f>
        <v>18</v>
      </c>
      <c r="AB168" s="12" t="str">
        <f>TEXT(DATE(Userdata[[#This Row],[Column2]],Userdata[[#This Row],[Column1]],Userdata[[#This Row],[Column4]]),"DD/MM/YYYY")</f>
        <v>18/12/2024</v>
      </c>
      <c r="AC168" s="12">
        <f t="shared" ca="1" si="2"/>
        <v>45794</v>
      </c>
      <c r="AD168">
        <f ca="1">Userdata[[#This Row],[Column6]]-Userdata[[#This Row],[Last Login]]</f>
        <v>150</v>
      </c>
      <c r="AE168" t="str">
        <f>LEFT(Userdata[[#This Row],[Join_Date]],2)</f>
        <v>10</v>
      </c>
      <c r="AF168" t="str">
        <f>RIGHT(Userdata[[#This Row],[Join_Date]],4)</f>
        <v>2023</v>
      </c>
      <c r="AG168" t="str">
        <f>MID(Userdata[[#This Row],[Join_Date]],3,2)</f>
        <v>/1</v>
      </c>
      <c r="AH168" t="str">
        <f>SUBSTITUTE(Userdata[[#This Row],[Column5]],"/","")</f>
        <v>10</v>
      </c>
      <c r="AI168" t="str">
        <f>SUBSTITUTE(Userdata[[#This Row],[Column53]],"/","")</f>
        <v>1</v>
      </c>
      <c r="AJ168" t="str">
        <f>TEXT(DATE(Userdata[[#This Row],[Column52]],Userdata[[#This Row],[Start Month]],Userdata[[#This Row],[Start Date]]),"DD/MM/YYYY")</f>
        <v>01/10/2023</v>
      </c>
    </row>
    <row r="169" spans="1:36" x14ac:dyDescent="0.3">
      <c r="A169">
        <v>1715</v>
      </c>
      <c r="B169" t="s">
        <v>128</v>
      </c>
      <c r="C169" t="s">
        <v>506</v>
      </c>
      <c r="D169" s="12" t="s">
        <v>508</v>
      </c>
      <c r="E169">
        <v>7.99</v>
      </c>
      <c r="F169">
        <v>87</v>
      </c>
      <c r="G169" t="s">
        <v>917</v>
      </c>
      <c r="H169">
        <v>3</v>
      </c>
      <c r="I169">
        <v>5</v>
      </c>
      <c r="J169" t="b">
        <v>1</v>
      </c>
      <c r="K169">
        <v>753</v>
      </c>
      <c r="L169">
        <v>181</v>
      </c>
      <c r="M169" t="s">
        <v>925</v>
      </c>
      <c r="N169" t="s">
        <v>931</v>
      </c>
      <c r="O169" t="s">
        <v>934</v>
      </c>
      <c r="P169">
        <v>51</v>
      </c>
      <c r="Q169">
        <v>3.1</v>
      </c>
      <c r="R169" t="b">
        <v>1</v>
      </c>
      <c r="S169" t="s">
        <v>940</v>
      </c>
      <c r="T169">
        <v>941</v>
      </c>
      <c r="U169" t="s">
        <v>941</v>
      </c>
      <c r="V169" t="s">
        <v>948</v>
      </c>
      <c r="W169" t="s">
        <v>954</v>
      </c>
      <c r="X169" t="str">
        <f>LEFT(Userdata[[#This Row],[Last_Login]],2)</f>
        <v>12</v>
      </c>
      <c r="Y169" t="str">
        <f>RIGHT(Userdata[[#This Row],[Last_Login]],4)</f>
        <v>2024</v>
      </c>
      <c r="Z169" t="str">
        <f>MID(Userdata[[#This Row],[Last_Login]],4,2)</f>
        <v>4/</v>
      </c>
      <c r="AA169" t="str">
        <f>SUBSTITUTE(Userdata[[#This Row],[Column3]],"/","")</f>
        <v>4</v>
      </c>
      <c r="AB169" s="12" t="str">
        <f>TEXT(DATE(Userdata[[#This Row],[Column2]],Userdata[[#This Row],[Column1]],Userdata[[#This Row],[Column4]]),"DD/MM/YYYY")</f>
        <v>04/12/2024</v>
      </c>
      <c r="AC169" s="12">
        <f t="shared" ca="1" si="2"/>
        <v>45794</v>
      </c>
      <c r="AD169">
        <f ca="1">Userdata[[#This Row],[Column6]]-Userdata[[#This Row],[Last Login]]</f>
        <v>164</v>
      </c>
      <c r="AE169" t="str">
        <f>LEFT(Userdata[[#This Row],[Join_Date]],2)</f>
        <v>6/</v>
      </c>
      <c r="AF169" t="str">
        <f>RIGHT(Userdata[[#This Row],[Join_Date]],4)</f>
        <v>2024</v>
      </c>
      <c r="AG169" t="str">
        <f>MID(Userdata[[#This Row],[Join_Date]],3,2)</f>
        <v>17</v>
      </c>
      <c r="AH169" t="str">
        <f>SUBSTITUTE(Userdata[[#This Row],[Column5]],"/","")</f>
        <v>6</v>
      </c>
      <c r="AI169" t="str">
        <f>SUBSTITUTE(Userdata[[#This Row],[Column53]],"/","")</f>
        <v>17</v>
      </c>
      <c r="AJ169" t="str">
        <f>TEXT(DATE(Userdata[[#This Row],[Column52]],Userdata[[#This Row],[Start Month]],Userdata[[#This Row],[Start Date]]),"DD/MM/YYYY")</f>
        <v>17/06/2024</v>
      </c>
    </row>
    <row r="170" spans="1:36" x14ac:dyDescent="0.3">
      <c r="A170">
        <v>2639</v>
      </c>
      <c r="B170" t="s">
        <v>152</v>
      </c>
      <c r="C170" t="s">
        <v>413</v>
      </c>
      <c r="D170" s="12" t="s">
        <v>912</v>
      </c>
      <c r="E170">
        <v>11.99</v>
      </c>
      <c r="F170">
        <v>163</v>
      </c>
      <c r="G170" t="s">
        <v>917</v>
      </c>
      <c r="H170">
        <v>5</v>
      </c>
      <c r="I170">
        <v>1</v>
      </c>
      <c r="J170" t="b">
        <v>1</v>
      </c>
      <c r="K170">
        <v>38</v>
      </c>
      <c r="L170">
        <v>53</v>
      </c>
      <c r="M170" t="s">
        <v>927</v>
      </c>
      <c r="N170" t="s">
        <v>931</v>
      </c>
      <c r="O170" t="s">
        <v>938</v>
      </c>
      <c r="P170">
        <v>37</v>
      </c>
      <c r="Q170">
        <v>4.5999999999999996</v>
      </c>
      <c r="R170" t="b">
        <v>0</v>
      </c>
      <c r="S170" t="s">
        <v>940</v>
      </c>
      <c r="T170">
        <v>1934</v>
      </c>
      <c r="U170" t="s">
        <v>941</v>
      </c>
      <c r="V170" t="s">
        <v>946</v>
      </c>
      <c r="W170" t="s">
        <v>952</v>
      </c>
      <c r="X170" t="str">
        <f>LEFT(Userdata[[#This Row],[Last_Login]],2)</f>
        <v>12</v>
      </c>
      <c r="Y170" t="str">
        <f>RIGHT(Userdata[[#This Row],[Last_Login]],4)</f>
        <v>2024</v>
      </c>
      <c r="Z170" t="str">
        <f>MID(Userdata[[#This Row],[Last_Login]],4,2)</f>
        <v>7/</v>
      </c>
      <c r="AA170" t="str">
        <f>SUBSTITUTE(Userdata[[#This Row],[Column3]],"/","")</f>
        <v>7</v>
      </c>
      <c r="AB170" s="12" t="str">
        <f>TEXT(DATE(Userdata[[#This Row],[Column2]],Userdata[[#This Row],[Column1]],Userdata[[#This Row],[Column4]]),"DD/MM/YYYY")</f>
        <v>07/12/2024</v>
      </c>
      <c r="AC170" s="12">
        <f t="shared" ca="1" si="2"/>
        <v>45794</v>
      </c>
      <c r="AD170">
        <f ca="1">Userdata[[#This Row],[Column6]]-Userdata[[#This Row],[Last Login]]</f>
        <v>161</v>
      </c>
      <c r="AE170" t="str">
        <f>LEFT(Userdata[[#This Row],[Join_Date]],2)</f>
        <v>6/</v>
      </c>
      <c r="AF170" t="str">
        <f>RIGHT(Userdata[[#This Row],[Join_Date]],4)</f>
        <v>2024</v>
      </c>
      <c r="AG170" t="str">
        <f>MID(Userdata[[#This Row],[Join_Date]],3,2)</f>
        <v>18</v>
      </c>
      <c r="AH170" t="str">
        <f>SUBSTITUTE(Userdata[[#This Row],[Column5]],"/","")</f>
        <v>6</v>
      </c>
      <c r="AI170" t="str">
        <f>SUBSTITUTE(Userdata[[#This Row],[Column53]],"/","")</f>
        <v>18</v>
      </c>
      <c r="AJ170" t="str">
        <f>TEXT(DATE(Userdata[[#This Row],[Column52]],Userdata[[#This Row],[Start Month]],Userdata[[#This Row],[Start Date]]),"DD/MM/YYYY")</f>
        <v>18/06/2024</v>
      </c>
    </row>
    <row r="171" spans="1:36" x14ac:dyDescent="0.3">
      <c r="A171">
        <v>1801</v>
      </c>
      <c r="B171" t="s">
        <v>81</v>
      </c>
      <c r="C171" t="s">
        <v>507</v>
      </c>
      <c r="D171" s="12" t="s">
        <v>905</v>
      </c>
      <c r="E171">
        <v>11.99</v>
      </c>
      <c r="F171">
        <v>419</v>
      </c>
      <c r="G171" t="s">
        <v>920</v>
      </c>
      <c r="H171">
        <v>4</v>
      </c>
      <c r="I171">
        <v>5</v>
      </c>
      <c r="J171" t="b">
        <v>0</v>
      </c>
      <c r="K171">
        <v>386</v>
      </c>
      <c r="L171">
        <v>122</v>
      </c>
      <c r="M171" t="s">
        <v>928</v>
      </c>
      <c r="N171" t="s">
        <v>932</v>
      </c>
      <c r="O171" t="s">
        <v>935</v>
      </c>
      <c r="P171">
        <v>9</v>
      </c>
      <c r="Q171">
        <v>4.5999999999999996</v>
      </c>
      <c r="R171" t="b">
        <v>0</v>
      </c>
      <c r="S171" t="s">
        <v>940</v>
      </c>
      <c r="T171">
        <v>4650</v>
      </c>
      <c r="U171" t="s">
        <v>942</v>
      </c>
      <c r="V171" t="s">
        <v>949</v>
      </c>
      <c r="W171" t="s">
        <v>951</v>
      </c>
      <c r="X171" t="str">
        <f>LEFT(Userdata[[#This Row],[Last_Login]],2)</f>
        <v>12</v>
      </c>
      <c r="Y171" t="str">
        <f>RIGHT(Userdata[[#This Row],[Last_Login]],4)</f>
        <v>2024</v>
      </c>
      <c r="Z171" t="str">
        <f>MID(Userdata[[#This Row],[Last_Login]],4,2)</f>
        <v>13</v>
      </c>
      <c r="AA171" t="str">
        <f>SUBSTITUTE(Userdata[[#This Row],[Column3]],"/","")</f>
        <v>13</v>
      </c>
      <c r="AB171" s="12" t="str">
        <f>TEXT(DATE(Userdata[[#This Row],[Column2]],Userdata[[#This Row],[Column1]],Userdata[[#This Row],[Column4]]),"DD/MM/YYYY")</f>
        <v>13/12/2024</v>
      </c>
      <c r="AC171" s="12">
        <f t="shared" ca="1" si="2"/>
        <v>45794</v>
      </c>
      <c r="AD171">
        <f ca="1">Userdata[[#This Row],[Column6]]-Userdata[[#This Row],[Last Login]]</f>
        <v>155</v>
      </c>
      <c r="AE171" t="str">
        <f>LEFT(Userdata[[#This Row],[Join_Date]],2)</f>
        <v>1/</v>
      </c>
      <c r="AF171" t="str">
        <f>RIGHT(Userdata[[#This Row],[Join_Date]],4)</f>
        <v>2024</v>
      </c>
      <c r="AG171" t="str">
        <f>MID(Userdata[[#This Row],[Join_Date]],3,2)</f>
        <v>14</v>
      </c>
      <c r="AH171" t="str">
        <f>SUBSTITUTE(Userdata[[#This Row],[Column5]],"/","")</f>
        <v>1</v>
      </c>
      <c r="AI171" t="str">
        <f>SUBSTITUTE(Userdata[[#This Row],[Column53]],"/","")</f>
        <v>14</v>
      </c>
      <c r="AJ171" t="str">
        <f>TEXT(DATE(Userdata[[#This Row],[Column52]],Userdata[[#This Row],[Start Month]],Userdata[[#This Row],[Start Date]]),"DD/MM/YYYY")</f>
        <v>14/01/2024</v>
      </c>
    </row>
    <row r="172" spans="1:36" x14ac:dyDescent="0.3">
      <c r="A172">
        <v>9163</v>
      </c>
      <c r="B172" t="s">
        <v>140</v>
      </c>
      <c r="C172" t="s">
        <v>407</v>
      </c>
      <c r="D172" s="12" t="s">
        <v>853</v>
      </c>
      <c r="E172">
        <v>11.99</v>
      </c>
      <c r="F172">
        <v>203</v>
      </c>
      <c r="G172" t="s">
        <v>918</v>
      </c>
      <c r="H172">
        <v>4</v>
      </c>
      <c r="I172">
        <v>4</v>
      </c>
      <c r="J172" t="b">
        <v>1</v>
      </c>
      <c r="K172">
        <v>874</v>
      </c>
      <c r="L172">
        <v>67</v>
      </c>
      <c r="M172" t="s">
        <v>926</v>
      </c>
      <c r="N172" t="s">
        <v>931</v>
      </c>
      <c r="O172" t="s">
        <v>939</v>
      </c>
      <c r="P172">
        <v>94</v>
      </c>
      <c r="Q172">
        <v>3.9</v>
      </c>
      <c r="R172" t="b">
        <v>1</v>
      </c>
      <c r="S172" t="s">
        <v>940</v>
      </c>
      <c r="T172">
        <v>4450</v>
      </c>
      <c r="U172" t="s">
        <v>941</v>
      </c>
      <c r="V172" t="s">
        <v>946</v>
      </c>
      <c r="W172" t="s">
        <v>954</v>
      </c>
      <c r="X172" t="str">
        <f>LEFT(Userdata[[#This Row],[Last_Login]],2)</f>
        <v>11</v>
      </c>
      <c r="Y172" t="str">
        <f>RIGHT(Userdata[[#This Row],[Last_Login]],4)</f>
        <v>2024</v>
      </c>
      <c r="Z172" t="str">
        <f>MID(Userdata[[#This Row],[Last_Login]],4,2)</f>
        <v>27</v>
      </c>
      <c r="AA172" t="str">
        <f>SUBSTITUTE(Userdata[[#This Row],[Column3]],"/","")</f>
        <v>27</v>
      </c>
      <c r="AB172" s="12" t="str">
        <f>TEXT(DATE(Userdata[[#This Row],[Column2]],Userdata[[#This Row],[Column1]],Userdata[[#This Row],[Column4]]),"DD/MM/YYYY")</f>
        <v>27/11/2024</v>
      </c>
      <c r="AC172" s="12">
        <f t="shared" ca="1" si="2"/>
        <v>45794</v>
      </c>
      <c r="AD172">
        <f ca="1">Userdata[[#This Row],[Column6]]-Userdata[[#This Row],[Last Login]]</f>
        <v>171</v>
      </c>
      <c r="AE172" t="str">
        <f>LEFT(Userdata[[#This Row],[Join_Date]],2)</f>
        <v>4/</v>
      </c>
      <c r="AF172" t="str">
        <f>RIGHT(Userdata[[#This Row],[Join_Date]],4)</f>
        <v>2023</v>
      </c>
      <c r="AG172" t="str">
        <f>MID(Userdata[[#This Row],[Join_Date]],3,2)</f>
        <v>4/</v>
      </c>
      <c r="AH172" t="str">
        <f>SUBSTITUTE(Userdata[[#This Row],[Column5]],"/","")</f>
        <v>4</v>
      </c>
      <c r="AI172" t="str">
        <f>SUBSTITUTE(Userdata[[#This Row],[Column53]],"/","")</f>
        <v>4</v>
      </c>
      <c r="AJ172" t="str">
        <f>TEXT(DATE(Userdata[[#This Row],[Column52]],Userdata[[#This Row],[Start Month]],Userdata[[#This Row],[Start Date]]),"DD/MM/YYYY")</f>
        <v>04/04/2023</v>
      </c>
    </row>
    <row r="173" spans="1:36" x14ac:dyDescent="0.3">
      <c r="A173">
        <v>1284</v>
      </c>
      <c r="B173" t="s">
        <v>72</v>
      </c>
      <c r="C173" t="s">
        <v>508</v>
      </c>
      <c r="D173" s="12" t="s">
        <v>494</v>
      </c>
      <c r="E173">
        <v>7.99</v>
      </c>
      <c r="F173">
        <v>405</v>
      </c>
      <c r="G173" t="s">
        <v>921</v>
      </c>
      <c r="H173">
        <v>4</v>
      </c>
      <c r="I173">
        <v>3</v>
      </c>
      <c r="J173" t="b">
        <v>1</v>
      </c>
      <c r="K173">
        <v>695</v>
      </c>
      <c r="L173">
        <v>85</v>
      </c>
      <c r="M173" t="s">
        <v>927</v>
      </c>
      <c r="N173" t="s">
        <v>932</v>
      </c>
      <c r="O173" t="s">
        <v>939</v>
      </c>
      <c r="P173">
        <v>42</v>
      </c>
      <c r="Q173">
        <v>3.7</v>
      </c>
      <c r="R173" t="b">
        <v>0</v>
      </c>
      <c r="S173" t="s">
        <v>940</v>
      </c>
      <c r="T173">
        <v>2395</v>
      </c>
      <c r="U173" t="s">
        <v>944</v>
      </c>
      <c r="V173" t="s">
        <v>947</v>
      </c>
      <c r="W173" t="s">
        <v>953</v>
      </c>
      <c r="X173" t="str">
        <f>LEFT(Userdata[[#This Row],[Last_Login]],2)</f>
        <v>12</v>
      </c>
      <c r="Y173" t="str">
        <f>RIGHT(Userdata[[#This Row],[Last_Login]],4)</f>
        <v>2024</v>
      </c>
      <c r="Z173" t="str">
        <f>MID(Userdata[[#This Row],[Last_Login]],4,2)</f>
        <v>1/</v>
      </c>
      <c r="AA173" t="str">
        <f>SUBSTITUTE(Userdata[[#This Row],[Column3]],"/","")</f>
        <v>1</v>
      </c>
      <c r="AB173" s="12" t="str">
        <f>TEXT(DATE(Userdata[[#This Row],[Column2]],Userdata[[#This Row],[Column1]],Userdata[[#This Row],[Column4]]),"DD/MM/YYYY")</f>
        <v>01/12/2024</v>
      </c>
      <c r="AC173" s="12">
        <f t="shared" ca="1" si="2"/>
        <v>45794</v>
      </c>
      <c r="AD173">
        <f ca="1">Userdata[[#This Row],[Column6]]-Userdata[[#This Row],[Last Login]]</f>
        <v>167</v>
      </c>
      <c r="AE173" t="str">
        <f>LEFT(Userdata[[#This Row],[Join_Date]],2)</f>
        <v>12</v>
      </c>
      <c r="AF173" t="str">
        <f>RIGHT(Userdata[[#This Row],[Join_Date]],4)</f>
        <v>2024</v>
      </c>
      <c r="AG173" t="str">
        <f>MID(Userdata[[#This Row],[Join_Date]],3,2)</f>
        <v>/4</v>
      </c>
      <c r="AH173" t="str">
        <f>SUBSTITUTE(Userdata[[#This Row],[Column5]],"/","")</f>
        <v>12</v>
      </c>
      <c r="AI173" t="str">
        <f>SUBSTITUTE(Userdata[[#This Row],[Column53]],"/","")</f>
        <v>4</v>
      </c>
      <c r="AJ173" t="str">
        <f>TEXT(DATE(Userdata[[#This Row],[Column52]],Userdata[[#This Row],[Start Month]],Userdata[[#This Row],[Start Date]]),"DD/MM/YYYY")</f>
        <v>04/12/2024</v>
      </c>
    </row>
    <row r="174" spans="1:36" x14ac:dyDescent="0.3">
      <c r="A174">
        <v>8774</v>
      </c>
      <c r="B174" t="s">
        <v>153</v>
      </c>
      <c r="C174" t="s">
        <v>509</v>
      </c>
      <c r="D174" s="12" t="s">
        <v>562</v>
      </c>
      <c r="E174">
        <v>15.99</v>
      </c>
      <c r="F174">
        <v>496</v>
      </c>
      <c r="G174" t="s">
        <v>921</v>
      </c>
      <c r="H174">
        <v>5</v>
      </c>
      <c r="I174">
        <v>6</v>
      </c>
      <c r="J174" t="b">
        <v>0</v>
      </c>
      <c r="K174">
        <v>803</v>
      </c>
      <c r="L174">
        <v>130</v>
      </c>
      <c r="M174" t="s">
        <v>923</v>
      </c>
      <c r="N174" t="s">
        <v>933</v>
      </c>
      <c r="O174" t="s">
        <v>939</v>
      </c>
      <c r="P174">
        <v>4</v>
      </c>
      <c r="Q174">
        <v>4.8</v>
      </c>
      <c r="R174" t="b">
        <v>0</v>
      </c>
      <c r="S174" t="s">
        <v>940</v>
      </c>
      <c r="T174">
        <v>4504</v>
      </c>
      <c r="U174" t="s">
        <v>943</v>
      </c>
      <c r="V174" t="s">
        <v>949</v>
      </c>
      <c r="W174" t="s">
        <v>953</v>
      </c>
      <c r="X174" t="str">
        <f>LEFT(Userdata[[#This Row],[Last_Login]],2)</f>
        <v>12</v>
      </c>
      <c r="Y174" t="str">
        <f>RIGHT(Userdata[[#This Row],[Last_Login]],4)</f>
        <v>2024</v>
      </c>
      <c r="Z174" t="str">
        <f>MID(Userdata[[#This Row],[Last_Login]],4,2)</f>
        <v>8/</v>
      </c>
      <c r="AA174" t="str">
        <f>SUBSTITUTE(Userdata[[#This Row],[Column3]],"/","")</f>
        <v>8</v>
      </c>
      <c r="AB174" s="12" t="str">
        <f>TEXT(DATE(Userdata[[#This Row],[Column2]],Userdata[[#This Row],[Column1]],Userdata[[#This Row],[Column4]]),"DD/MM/YYYY")</f>
        <v>08/12/2024</v>
      </c>
      <c r="AC174" s="12">
        <f t="shared" ca="1" si="2"/>
        <v>45794</v>
      </c>
      <c r="AD174">
        <f ca="1">Userdata[[#This Row],[Column6]]-Userdata[[#This Row],[Last Login]]</f>
        <v>160</v>
      </c>
      <c r="AE174" t="str">
        <f>LEFT(Userdata[[#This Row],[Join_Date]],2)</f>
        <v>11</v>
      </c>
      <c r="AF174" t="str">
        <f>RIGHT(Userdata[[#This Row],[Join_Date]],4)</f>
        <v>2023</v>
      </c>
      <c r="AG174" t="str">
        <f>MID(Userdata[[#This Row],[Join_Date]],3,2)</f>
        <v>/3</v>
      </c>
      <c r="AH174" t="str">
        <f>SUBSTITUTE(Userdata[[#This Row],[Column5]],"/","")</f>
        <v>11</v>
      </c>
      <c r="AI174" t="str">
        <f>SUBSTITUTE(Userdata[[#This Row],[Column53]],"/","")</f>
        <v>3</v>
      </c>
      <c r="AJ174" t="str">
        <f>TEXT(DATE(Userdata[[#This Row],[Column52]],Userdata[[#This Row],[Start Month]],Userdata[[#This Row],[Start Date]]),"DD/MM/YYYY")</f>
        <v>03/11/2023</v>
      </c>
    </row>
    <row r="175" spans="1:36" x14ac:dyDescent="0.3">
      <c r="A175">
        <v>3866</v>
      </c>
      <c r="B175" t="s">
        <v>154</v>
      </c>
      <c r="C175" t="s">
        <v>510</v>
      </c>
      <c r="D175" s="12" t="s">
        <v>911</v>
      </c>
      <c r="E175">
        <v>15.99</v>
      </c>
      <c r="F175">
        <v>328</v>
      </c>
      <c r="G175" t="s">
        <v>918</v>
      </c>
      <c r="H175">
        <v>2</v>
      </c>
      <c r="I175">
        <v>2</v>
      </c>
      <c r="J175" t="b">
        <v>0</v>
      </c>
      <c r="K175">
        <v>268</v>
      </c>
      <c r="L175">
        <v>50</v>
      </c>
      <c r="M175" t="s">
        <v>928</v>
      </c>
      <c r="N175" t="s">
        <v>931</v>
      </c>
      <c r="O175" t="s">
        <v>936</v>
      </c>
      <c r="P175">
        <v>3</v>
      </c>
      <c r="Q175">
        <v>4.4000000000000004</v>
      </c>
      <c r="R175" t="b">
        <v>1</v>
      </c>
      <c r="S175" t="s">
        <v>940</v>
      </c>
      <c r="T175">
        <v>3015</v>
      </c>
      <c r="U175" t="s">
        <v>944</v>
      </c>
      <c r="V175" t="s">
        <v>948</v>
      </c>
      <c r="W175" t="s">
        <v>952</v>
      </c>
      <c r="X175" t="str">
        <f>LEFT(Userdata[[#This Row],[Last_Login]],2)</f>
        <v>11</v>
      </c>
      <c r="Y175" t="str">
        <f>RIGHT(Userdata[[#This Row],[Last_Login]],4)</f>
        <v>2024</v>
      </c>
      <c r="Z175" t="str">
        <f>MID(Userdata[[#This Row],[Last_Login]],4,2)</f>
        <v>28</v>
      </c>
      <c r="AA175" t="str">
        <f>SUBSTITUTE(Userdata[[#This Row],[Column3]],"/","")</f>
        <v>28</v>
      </c>
      <c r="AB175" s="12" t="str">
        <f>TEXT(DATE(Userdata[[#This Row],[Column2]],Userdata[[#This Row],[Column1]],Userdata[[#This Row],[Column4]]),"DD/MM/YYYY")</f>
        <v>28/11/2024</v>
      </c>
      <c r="AC175" s="12">
        <f t="shared" ca="1" si="2"/>
        <v>45794</v>
      </c>
      <c r="AD175">
        <f ca="1">Userdata[[#This Row],[Column6]]-Userdata[[#This Row],[Last Login]]</f>
        <v>170</v>
      </c>
      <c r="AE175" t="str">
        <f>LEFT(Userdata[[#This Row],[Join_Date]],2)</f>
        <v>2/</v>
      </c>
      <c r="AF175" t="str">
        <f>RIGHT(Userdata[[#This Row],[Join_Date]],4)</f>
        <v>2024</v>
      </c>
      <c r="AG175" t="str">
        <f>MID(Userdata[[#This Row],[Join_Date]],3,2)</f>
        <v>1/</v>
      </c>
      <c r="AH175" t="str">
        <f>SUBSTITUTE(Userdata[[#This Row],[Column5]],"/","")</f>
        <v>2</v>
      </c>
      <c r="AI175" t="str">
        <f>SUBSTITUTE(Userdata[[#This Row],[Column53]],"/","")</f>
        <v>1</v>
      </c>
      <c r="AJ175" t="str">
        <f>TEXT(DATE(Userdata[[#This Row],[Column52]],Userdata[[#This Row],[Start Month]],Userdata[[#This Row],[Start Date]]),"DD/MM/YYYY")</f>
        <v>01/02/2024</v>
      </c>
    </row>
    <row r="176" spans="1:36" x14ac:dyDescent="0.3">
      <c r="A176">
        <v>4477</v>
      </c>
      <c r="B176" t="s">
        <v>139</v>
      </c>
      <c r="C176" t="s">
        <v>511</v>
      </c>
      <c r="D176" s="12" t="s">
        <v>579</v>
      </c>
      <c r="E176">
        <v>7.99</v>
      </c>
      <c r="F176">
        <v>85</v>
      </c>
      <c r="G176" t="s">
        <v>917</v>
      </c>
      <c r="H176">
        <v>5</v>
      </c>
      <c r="I176">
        <v>1</v>
      </c>
      <c r="J176" t="b">
        <v>0</v>
      </c>
      <c r="K176">
        <v>429</v>
      </c>
      <c r="L176">
        <v>52</v>
      </c>
      <c r="M176" t="s">
        <v>925</v>
      </c>
      <c r="N176" t="s">
        <v>930</v>
      </c>
      <c r="O176" t="s">
        <v>935</v>
      </c>
      <c r="P176">
        <v>16</v>
      </c>
      <c r="Q176">
        <v>3.8</v>
      </c>
      <c r="R176" t="b">
        <v>0</v>
      </c>
      <c r="S176" t="s">
        <v>940</v>
      </c>
      <c r="T176">
        <v>4971</v>
      </c>
      <c r="U176" t="s">
        <v>941</v>
      </c>
      <c r="V176" t="s">
        <v>949</v>
      </c>
      <c r="W176" t="s">
        <v>952</v>
      </c>
      <c r="X176" t="str">
        <f>LEFT(Userdata[[#This Row],[Last_Login]],2)</f>
        <v>11</v>
      </c>
      <c r="Y176" t="str">
        <f>RIGHT(Userdata[[#This Row],[Last_Login]],4)</f>
        <v>2024</v>
      </c>
      <c r="Z176" t="str">
        <f>MID(Userdata[[#This Row],[Last_Login]],4,2)</f>
        <v>23</v>
      </c>
      <c r="AA176" t="str">
        <f>SUBSTITUTE(Userdata[[#This Row],[Column3]],"/","")</f>
        <v>23</v>
      </c>
      <c r="AB176" s="12" t="str">
        <f>TEXT(DATE(Userdata[[#This Row],[Column2]],Userdata[[#This Row],[Column1]],Userdata[[#This Row],[Column4]]),"DD/MM/YYYY")</f>
        <v>23/11/2024</v>
      </c>
      <c r="AC176" s="12">
        <f t="shared" ca="1" si="2"/>
        <v>45794</v>
      </c>
      <c r="AD176">
        <f ca="1">Userdata[[#This Row],[Column6]]-Userdata[[#This Row],[Last Login]]</f>
        <v>175</v>
      </c>
      <c r="AE176" t="str">
        <f>LEFT(Userdata[[#This Row],[Join_Date]],2)</f>
        <v>4/</v>
      </c>
      <c r="AF176" t="str">
        <f>RIGHT(Userdata[[#This Row],[Join_Date]],4)</f>
        <v>2024</v>
      </c>
      <c r="AG176" t="str">
        <f>MID(Userdata[[#This Row],[Join_Date]],3,2)</f>
        <v>28</v>
      </c>
      <c r="AH176" t="str">
        <f>SUBSTITUTE(Userdata[[#This Row],[Column5]],"/","")</f>
        <v>4</v>
      </c>
      <c r="AI176" t="str">
        <f>SUBSTITUTE(Userdata[[#This Row],[Column53]],"/","")</f>
        <v>28</v>
      </c>
      <c r="AJ176" t="str">
        <f>TEXT(DATE(Userdata[[#This Row],[Column52]],Userdata[[#This Row],[Start Month]],Userdata[[#This Row],[Start Date]]),"DD/MM/YYYY")</f>
        <v>28/04/2024</v>
      </c>
    </row>
    <row r="177" spans="1:36" x14ac:dyDescent="0.3">
      <c r="A177">
        <v>4829</v>
      </c>
      <c r="B177" t="s">
        <v>155</v>
      </c>
      <c r="C177" t="s">
        <v>512</v>
      </c>
      <c r="D177" s="12" t="s">
        <v>472</v>
      </c>
      <c r="E177">
        <v>11.99</v>
      </c>
      <c r="F177">
        <v>386</v>
      </c>
      <c r="G177" t="s">
        <v>918</v>
      </c>
      <c r="H177">
        <v>3</v>
      </c>
      <c r="I177">
        <v>4</v>
      </c>
      <c r="J177" t="b">
        <v>0</v>
      </c>
      <c r="K177">
        <v>62</v>
      </c>
      <c r="L177">
        <v>50</v>
      </c>
      <c r="M177" t="s">
        <v>928</v>
      </c>
      <c r="N177" t="s">
        <v>932</v>
      </c>
      <c r="O177" t="s">
        <v>934</v>
      </c>
      <c r="P177">
        <v>44</v>
      </c>
      <c r="Q177">
        <v>4.7</v>
      </c>
      <c r="R177" t="b">
        <v>0</v>
      </c>
      <c r="S177" t="s">
        <v>940</v>
      </c>
      <c r="T177">
        <v>2377</v>
      </c>
      <c r="U177" t="s">
        <v>941</v>
      </c>
      <c r="V177" t="s">
        <v>946</v>
      </c>
      <c r="W177" t="s">
        <v>953</v>
      </c>
      <c r="X177" t="str">
        <f>LEFT(Userdata[[#This Row],[Last_Login]],2)</f>
        <v>12</v>
      </c>
      <c r="Y177" t="str">
        <f>RIGHT(Userdata[[#This Row],[Last_Login]],4)</f>
        <v>2024</v>
      </c>
      <c r="Z177" t="str">
        <f>MID(Userdata[[#This Row],[Last_Login]],4,2)</f>
        <v>17</v>
      </c>
      <c r="AA177" t="str">
        <f>SUBSTITUTE(Userdata[[#This Row],[Column3]],"/","")</f>
        <v>17</v>
      </c>
      <c r="AB177" s="12" t="str">
        <f>TEXT(DATE(Userdata[[#This Row],[Column2]],Userdata[[#This Row],[Column1]],Userdata[[#This Row],[Column4]]),"DD/MM/YYYY")</f>
        <v>17/12/2024</v>
      </c>
      <c r="AC177" s="12">
        <f t="shared" ca="1" si="2"/>
        <v>45794</v>
      </c>
      <c r="AD177">
        <f ca="1">Userdata[[#This Row],[Column6]]-Userdata[[#This Row],[Last Login]]</f>
        <v>151</v>
      </c>
      <c r="AE177" t="str">
        <f>LEFT(Userdata[[#This Row],[Join_Date]],2)</f>
        <v>9/</v>
      </c>
      <c r="AF177" t="str">
        <f>RIGHT(Userdata[[#This Row],[Join_Date]],4)</f>
        <v>2024</v>
      </c>
      <c r="AG177" t="str">
        <f>MID(Userdata[[#This Row],[Join_Date]],3,2)</f>
        <v>21</v>
      </c>
      <c r="AH177" t="str">
        <f>SUBSTITUTE(Userdata[[#This Row],[Column5]],"/","")</f>
        <v>9</v>
      </c>
      <c r="AI177" t="str">
        <f>SUBSTITUTE(Userdata[[#This Row],[Column53]],"/","")</f>
        <v>21</v>
      </c>
      <c r="AJ177" t="str">
        <f>TEXT(DATE(Userdata[[#This Row],[Column52]],Userdata[[#This Row],[Start Month]],Userdata[[#This Row],[Start Date]]),"DD/MM/YYYY")</f>
        <v>21/09/2024</v>
      </c>
    </row>
    <row r="178" spans="1:36" x14ac:dyDescent="0.3">
      <c r="A178">
        <v>1257</v>
      </c>
      <c r="B178" t="s">
        <v>130</v>
      </c>
      <c r="C178" t="s">
        <v>481</v>
      </c>
      <c r="D178" s="12" t="s">
        <v>562</v>
      </c>
      <c r="E178">
        <v>7.99</v>
      </c>
      <c r="F178">
        <v>245</v>
      </c>
      <c r="G178" t="s">
        <v>916</v>
      </c>
      <c r="H178">
        <v>3</v>
      </c>
      <c r="I178">
        <v>4</v>
      </c>
      <c r="J178" t="b">
        <v>0</v>
      </c>
      <c r="K178">
        <v>831</v>
      </c>
      <c r="L178">
        <v>15</v>
      </c>
      <c r="M178" t="s">
        <v>924</v>
      </c>
      <c r="N178" t="s">
        <v>930</v>
      </c>
      <c r="O178" t="s">
        <v>935</v>
      </c>
      <c r="P178">
        <v>64</v>
      </c>
      <c r="Q178">
        <v>4.9000000000000004</v>
      </c>
      <c r="R178" t="b">
        <v>0</v>
      </c>
      <c r="S178" t="s">
        <v>940</v>
      </c>
      <c r="T178">
        <v>212</v>
      </c>
      <c r="U178" t="s">
        <v>945</v>
      </c>
      <c r="V178" t="s">
        <v>949</v>
      </c>
      <c r="W178" t="s">
        <v>954</v>
      </c>
      <c r="X178" t="str">
        <f>LEFT(Userdata[[#This Row],[Last_Login]],2)</f>
        <v>12</v>
      </c>
      <c r="Y178" t="str">
        <f>RIGHT(Userdata[[#This Row],[Last_Login]],4)</f>
        <v>2024</v>
      </c>
      <c r="Z178" t="str">
        <f>MID(Userdata[[#This Row],[Last_Login]],4,2)</f>
        <v>8/</v>
      </c>
      <c r="AA178" t="str">
        <f>SUBSTITUTE(Userdata[[#This Row],[Column3]],"/","")</f>
        <v>8</v>
      </c>
      <c r="AB178" s="12" t="str">
        <f>TEXT(DATE(Userdata[[#This Row],[Column2]],Userdata[[#This Row],[Column1]],Userdata[[#This Row],[Column4]]),"DD/MM/YYYY")</f>
        <v>08/12/2024</v>
      </c>
      <c r="AC178" s="12">
        <f t="shared" ca="1" si="2"/>
        <v>45794</v>
      </c>
      <c r="AD178">
        <f ca="1">Userdata[[#This Row],[Column6]]-Userdata[[#This Row],[Last Login]]</f>
        <v>160</v>
      </c>
      <c r="AE178" t="str">
        <f>LEFT(Userdata[[#This Row],[Join_Date]],2)</f>
        <v>2/</v>
      </c>
      <c r="AF178" t="str">
        <f>RIGHT(Userdata[[#This Row],[Join_Date]],4)</f>
        <v>2023</v>
      </c>
      <c r="AG178" t="str">
        <f>MID(Userdata[[#This Row],[Join_Date]],3,2)</f>
        <v>8/</v>
      </c>
      <c r="AH178" t="str">
        <f>SUBSTITUTE(Userdata[[#This Row],[Column5]],"/","")</f>
        <v>2</v>
      </c>
      <c r="AI178" t="str">
        <f>SUBSTITUTE(Userdata[[#This Row],[Column53]],"/","")</f>
        <v>8</v>
      </c>
      <c r="AJ178" t="str">
        <f>TEXT(DATE(Userdata[[#This Row],[Column52]],Userdata[[#This Row],[Start Month]],Userdata[[#This Row],[Start Date]]),"DD/MM/YYYY")</f>
        <v>08/02/2023</v>
      </c>
    </row>
    <row r="179" spans="1:36" x14ac:dyDescent="0.3">
      <c r="A179">
        <v>1897</v>
      </c>
      <c r="B179" t="s">
        <v>156</v>
      </c>
      <c r="C179" t="s">
        <v>488</v>
      </c>
      <c r="D179" s="12" t="s">
        <v>898</v>
      </c>
      <c r="E179">
        <v>11.99</v>
      </c>
      <c r="F179">
        <v>97</v>
      </c>
      <c r="G179" t="s">
        <v>920</v>
      </c>
      <c r="H179">
        <v>5</v>
      </c>
      <c r="I179">
        <v>5</v>
      </c>
      <c r="J179" t="b">
        <v>1</v>
      </c>
      <c r="K179">
        <v>737</v>
      </c>
      <c r="L179">
        <v>85</v>
      </c>
      <c r="M179" t="s">
        <v>926</v>
      </c>
      <c r="N179" t="s">
        <v>930</v>
      </c>
      <c r="O179" t="s">
        <v>939</v>
      </c>
      <c r="P179">
        <v>80</v>
      </c>
      <c r="Q179">
        <v>3.6</v>
      </c>
      <c r="R179" t="b">
        <v>1</v>
      </c>
      <c r="S179" t="s">
        <v>940</v>
      </c>
      <c r="T179">
        <v>188</v>
      </c>
      <c r="U179" t="s">
        <v>941</v>
      </c>
      <c r="V179" t="s">
        <v>950</v>
      </c>
      <c r="W179" t="s">
        <v>954</v>
      </c>
      <c r="X179" t="str">
        <f>LEFT(Userdata[[#This Row],[Last_Login]],2)</f>
        <v>12</v>
      </c>
      <c r="Y179" t="str">
        <f>RIGHT(Userdata[[#This Row],[Last_Login]],4)</f>
        <v>2024</v>
      </c>
      <c r="Z179" t="str">
        <f>MID(Userdata[[#This Row],[Last_Login]],4,2)</f>
        <v>16</v>
      </c>
      <c r="AA179" t="str">
        <f>SUBSTITUTE(Userdata[[#This Row],[Column3]],"/","")</f>
        <v>16</v>
      </c>
      <c r="AB179" s="12" t="str">
        <f>TEXT(DATE(Userdata[[#This Row],[Column2]],Userdata[[#This Row],[Column1]],Userdata[[#This Row],[Column4]]),"DD/MM/YYYY")</f>
        <v>16/12/2024</v>
      </c>
      <c r="AC179" s="12">
        <f t="shared" ca="1" si="2"/>
        <v>45794</v>
      </c>
      <c r="AD179">
        <f ca="1">Userdata[[#This Row],[Column6]]-Userdata[[#This Row],[Last Login]]</f>
        <v>152</v>
      </c>
      <c r="AE179" t="str">
        <f>LEFT(Userdata[[#This Row],[Join_Date]],2)</f>
        <v>3/</v>
      </c>
      <c r="AF179" t="str">
        <f>RIGHT(Userdata[[#This Row],[Join_Date]],4)</f>
        <v>2023</v>
      </c>
      <c r="AG179" t="str">
        <f>MID(Userdata[[#This Row],[Join_Date]],3,2)</f>
        <v>19</v>
      </c>
      <c r="AH179" t="str">
        <f>SUBSTITUTE(Userdata[[#This Row],[Column5]],"/","")</f>
        <v>3</v>
      </c>
      <c r="AI179" t="str">
        <f>SUBSTITUTE(Userdata[[#This Row],[Column53]],"/","")</f>
        <v>19</v>
      </c>
      <c r="AJ179" t="str">
        <f>TEXT(DATE(Userdata[[#This Row],[Column52]],Userdata[[#This Row],[Start Month]],Userdata[[#This Row],[Start Date]]),"DD/MM/YYYY")</f>
        <v>19/03/2023</v>
      </c>
    </row>
    <row r="180" spans="1:36" x14ac:dyDescent="0.3">
      <c r="A180">
        <v>3603</v>
      </c>
      <c r="B180" t="s">
        <v>157</v>
      </c>
      <c r="C180" t="s">
        <v>407</v>
      </c>
      <c r="D180" s="12" t="s">
        <v>676</v>
      </c>
      <c r="E180">
        <v>7.99</v>
      </c>
      <c r="F180">
        <v>216</v>
      </c>
      <c r="G180" t="s">
        <v>919</v>
      </c>
      <c r="H180">
        <v>4</v>
      </c>
      <c r="I180">
        <v>3</v>
      </c>
      <c r="J180" t="b">
        <v>1</v>
      </c>
      <c r="K180">
        <v>923</v>
      </c>
      <c r="L180">
        <v>143</v>
      </c>
      <c r="M180" t="s">
        <v>923</v>
      </c>
      <c r="N180" t="s">
        <v>932</v>
      </c>
      <c r="O180" t="s">
        <v>936</v>
      </c>
      <c r="P180">
        <v>20</v>
      </c>
      <c r="Q180">
        <v>3.4</v>
      </c>
      <c r="R180" t="b">
        <v>0</v>
      </c>
      <c r="S180" t="s">
        <v>940</v>
      </c>
      <c r="T180">
        <v>4435</v>
      </c>
      <c r="U180" t="s">
        <v>942</v>
      </c>
      <c r="V180" t="s">
        <v>950</v>
      </c>
      <c r="W180" t="s">
        <v>951</v>
      </c>
      <c r="X180" t="str">
        <f>LEFT(Userdata[[#This Row],[Last_Login]],2)</f>
        <v>11</v>
      </c>
      <c r="Y180" t="str">
        <f>RIGHT(Userdata[[#This Row],[Last_Login]],4)</f>
        <v>2024</v>
      </c>
      <c r="Z180" t="str">
        <f>MID(Userdata[[#This Row],[Last_Login]],4,2)</f>
        <v>20</v>
      </c>
      <c r="AA180" t="str">
        <f>SUBSTITUTE(Userdata[[#This Row],[Column3]],"/","")</f>
        <v>20</v>
      </c>
      <c r="AB180" s="12" t="str">
        <f>TEXT(DATE(Userdata[[#This Row],[Column2]],Userdata[[#This Row],[Column1]],Userdata[[#This Row],[Column4]]),"DD/MM/YYYY")</f>
        <v>20/11/2024</v>
      </c>
      <c r="AC180" s="12">
        <f t="shared" ca="1" si="2"/>
        <v>45794</v>
      </c>
      <c r="AD180">
        <f ca="1">Userdata[[#This Row],[Column6]]-Userdata[[#This Row],[Last Login]]</f>
        <v>178</v>
      </c>
      <c r="AE180" t="str">
        <f>LEFT(Userdata[[#This Row],[Join_Date]],2)</f>
        <v>4/</v>
      </c>
      <c r="AF180" t="str">
        <f>RIGHT(Userdata[[#This Row],[Join_Date]],4)</f>
        <v>2023</v>
      </c>
      <c r="AG180" t="str">
        <f>MID(Userdata[[#This Row],[Join_Date]],3,2)</f>
        <v>4/</v>
      </c>
      <c r="AH180" t="str">
        <f>SUBSTITUTE(Userdata[[#This Row],[Column5]],"/","")</f>
        <v>4</v>
      </c>
      <c r="AI180" t="str">
        <f>SUBSTITUTE(Userdata[[#This Row],[Column53]],"/","")</f>
        <v>4</v>
      </c>
      <c r="AJ180" t="str">
        <f>TEXT(DATE(Userdata[[#This Row],[Column52]],Userdata[[#This Row],[Start Month]],Userdata[[#This Row],[Start Date]]),"DD/MM/YYYY")</f>
        <v>04/04/2023</v>
      </c>
    </row>
    <row r="181" spans="1:36" x14ac:dyDescent="0.3">
      <c r="A181">
        <v>9256</v>
      </c>
      <c r="B181" t="s">
        <v>130</v>
      </c>
      <c r="C181" t="s">
        <v>513</v>
      </c>
      <c r="D181" s="12" t="s">
        <v>909</v>
      </c>
      <c r="E181">
        <v>7.99</v>
      </c>
      <c r="F181">
        <v>331</v>
      </c>
      <c r="G181" t="s">
        <v>922</v>
      </c>
      <c r="H181">
        <v>5</v>
      </c>
      <c r="I181">
        <v>1</v>
      </c>
      <c r="J181" t="b">
        <v>0</v>
      </c>
      <c r="K181">
        <v>85</v>
      </c>
      <c r="L181">
        <v>117</v>
      </c>
      <c r="M181" t="s">
        <v>929</v>
      </c>
      <c r="N181" t="s">
        <v>932</v>
      </c>
      <c r="O181" t="s">
        <v>939</v>
      </c>
      <c r="P181">
        <v>21</v>
      </c>
      <c r="Q181">
        <v>4.8</v>
      </c>
      <c r="R181" t="b">
        <v>1</v>
      </c>
      <c r="S181" t="s">
        <v>940</v>
      </c>
      <c r="T181">
        <v>1454</v>
      </c>
      <c r="U181" t="s">
        <v>943</v>
      </c>
      <c r="V181" t="s">
        <v>947</v>
      </c>
      <c r="W181" t="s">
        <v>954</v>
      </c>
      <c r="X181" t="str">
        <f>LEFT(Userdata[[#This Row],[Last_Login]],2)</f>
        <v>11</v>
      </c>
      <c r="Y181" t="str">
        <f>RIGHT(Userdata[[#This Row],[Last_Login]],4)</f>
        <v>2024</v>
      </c>
      <c r="Z181" t="str">
        <f>MID(Userdata[[#This Row],[Last_Login]],4,2)</f>
        <v>22</v>
      </c>
      <c r="AA181" t="str">
        <f>SUBSTITUTE(Userdata[[#This Row],[Column3]],"/","")</f>
        <v>22</v>
      </c>
      <c r="AB181" s="12" t="str">
        <f>TEXT(DATE(Userdata[[#This Row],[Column2]],Userdata[[#This Row],[Column1]],Userdata[[#This Row],[Column4]]),"DD/MM/YYYY")</f>
        <v>22/11/2024</v>
      </c>
      <c r="AC181" s="12">
        <f t="shared" ca="1" si="2"/>
        <v>45794</v>
      </c>
      <c r="AD181">
        <f ca="1">Userdata[[#This Row],[Column6]]-Userdata[[#This Row],[Last Login]]</f>
        <v>176</v>
      </c>
      <c r="AE181" t="str">
        <f>LEFT(Userdata[[#This Row],[Join_Date]],2)</f>
        <v>2/</v>
      </c>
      <c r="AF181" t="str">
        <f>RIGHT(Userdata[[#This Row],[Join_Date]],4)</f>
        <v>2023</v>
      </c>
      <c r="AG181" t="str">
        <f>MID(Userdata[[#This Row],[Join_Date]],3,2)</f>
        <v>7/</v>
      </c>
      <c r="AH181" t="str">
        <f>SUBSTITUTE(Userdata[[#This Row],[Column5]],"/","")</f>
        <v>2</v>
      </c>
      <c r="AI181" t="str">
        <f>SUBSTITUTE(Userdata[[#This Row],[Column53]],"/","")</f>
        <v>7</v>
      </c>
      <c r="AJ181" t="str">
        <f>TEXT(DATE(Userdata[[#This Row],[Column52]],Userdata[[#This Row],[Start Month]],Userdata[[#This Row],[Start Date]]),"DD/MM/YYYY")</f>
        <v>07/02/2023</v>
      </c>
    </row>
    <row r="182" spans="1:36" x14ac:dyDescent="0.3">
      <c r="A182">
        <v>9469</v>
      </c>
      <c r="B182" t="s">
        <v>43</v>
      </c>
      <c r="C182" t="s">
        <v>514</v>
      </c>
      <c r="D182" s="12" t="s">
        <v>736</v>
      </c>
      <c r="E182">
        <v>11.99</v>
      </c>
      <c r="F182">
        <v>451</v>
      </c>
      <c r="G182" t="s">
        <v>918</v>
      </c>
      <c r="H182">
        <v>2</v>
      </c>
      <c r="I182">
        <v>3</v>
      </c>
      <c r="J182" t="b">
        <v>0</v>
      </c>
      <c r="K182">
        <v>59</v>
      </c>
      <c r="L182">
        <v>38</v>
      </c>
      <c r="M182" t="s">
        <v>928</v>
      </c>
      <c r="N182" t="s">
        <v>932</v>
      </c>
      <c r="O182" t="s">
        <v>935</v>
      </c>
      <c r="P182">
        <v>94</v>
      </c>
      <c r="Q182">
        <v>3</v>
      </c>
      <c r="R182" t="b">
        <v>1</v>
      </c>
      <c r="S182" t="s">
        <v>940</v>
      </c>
      <c r="T182">
        <v>2841</v>
      </c>
      <c r="U182" t="s">
        <v>944</v>
      </c>
      <c r="V182" t="s">
        <v>949</v>
      </c>
      <c r="W182" t="s">
        <v>952</v>
      </c>
      <c r="X182" t="str">
        <f>LEFT(Userdata[[#This Row],[Last_Login]],2)</f>
        <v>11</v>
      </c>
      <c r="Y182" t="str">
        <f>RIGHT(Userdata[[#This Row],[Last_Login]],4)</f>
        <v>2024</v>
      </c>
      <c r="Z182" t="str">
        <f>MID(Userdata[[#This Row],[Last_Login]],4,2)</f>
        <v>25</v>
      </c>
      <c r="AA182" t="str">
        <f>SUBSTITUTE(Userdata[[#This Row],[Column3]],"/","")</f>
        <v>25</v>
      </c>
      <c r="AB182" s="12" t="str">
        <f>TEXT(DATE(Userdata[[#This Row],[Column2]],Userdata[[#This Row],[Column1]],Userdata[[#This Row],[Column4]]),"DD/MM/YYYY")</f>
        <v>25/11/2024</v>
      </c>
      <c r="AC182" s="12">
        <f t="shared" ca="1" si="2"/>
        <v>45794</v>
      </c>
      <c r="AD182">
        <f ca="1">Userdata[[#This Row],[Column6]]-Userdata[[#This Row],[Last Login]]</f>
        <v>173</v>
      </c>
      <c r="AE182" t="str">
        <f>LEFT(Userdata[[#This Row],[Join_Date]],2)</f>
        <v>6/</v>
      </c>
      <c r="AF182" t="str">
        <f>RIGHT(Userdata[[#This Row],[Join_Date]],4)</f>
        <v>2023</v>
      </c>
      <c r="AG182" t="str">
        <f>MID(Userdata[[#This Row],[Join_Date]],3,2)</f>
        <v>10</v>
      </c>
      <c r="AH182" t="str">
        <f>SUBSTITUTE(Userdata[[#This Row],[Column5]],"/","")</f>
        <v>6</v>
      </c>
      <c r="AI182" t="str">
        <f>SUBSTITUTE(Userdata[[#This Row],[Column53]],"/","")</f>
        <v>10</v>
      </c>
      <c r="AJ182" t="str">
        <f>TEXT(DATE(Userdata[[#This Row],[Column52]],Userdata[[#This Row],[Start Month]],Userdata[[#This Row],[Start Date]]),"DD/MM/YYYY")</f>
        <v>10/06/2023</v>
      </c>
    </row>
    <row r="183" spans="1:36" x14ac:dyDescent="0.3">
      <c r="A183">
        <v>7136</v>
      </c>
      <c r="B183" t="s">
        <v>65</v>
      </c>
      <c r="C183" t="s">
        <v>515</v>
      </c>
      <c r="D183" s="12" t="s">
        <v>479</v>
      </c>
      <c r="E183">
        <v>7.99</v>
      </c>
      <c r="F183">
        <v>326</v>
      </c>
      <c r="G183" t="s">
        <v>916</v>
      </c>
      <c r="H183">
        <v>5</v>
      </c>
      <c r="I183">
        <v>1</v>
      </c>
      <c r="J183" t="b">
        <v>0</v>
      </c>
      <c r="K183">
        <v>590</v>
      </c>
      <c r="L183">
        <v>105</v>
      </c>
      <c r="M183" t="s">
        <v>929</v>
      </c>
      <c r="N183" t="s">
        <v>930</v>
      </c>
      <c r="O183" t="s">
        <v>934</v>
      </c>
      <c r="P183">
        <v>56</v>
      </c>
      <c r="Q183">
        <v>3.3</v>
      </c>
      <c r="R183" t="b">
        <v>0</v>
      </c>
      <c r="S183" t="s">
        <v>940</v>
      </c>
      <c r="T183">
        <v>1626</v>
      </c>
      <c r="U183" t="s">
        <v>941</v>
      </c>
      <c r="V183" t="s">
        <v>947</v>
      </c>
      <c r="W183" t="s">
        <v>954</v>
      </c>
      <c r="X183" t="str">
        <f>LEFT(Userdata[[#This Row],[Last_Login]],2)</f>
        <v>12</v>
      </c>
      <c r="Y183" t="str">
        <f>RIGHT(Userdata[[#This Row],[Last_Login]],4)</f>
        <v>2024</v>
      </c>
      <c r="Z183" t="str">
        <f>MID(Userdata[[#This Row],[Last_Login]],4,2)</f>
        <v>14</v>
      </c>
      <c r="AA183" t="str">
        <f>SUBSTITUTE(Userdata[[#This Row],[Column3]],"/","")</f>
        <v>14</v>
      </c>
      <c r="AB183" s="12" t="str">
        <f>TEXT(DATE(Userdata[[#This Row],[Column2]],Userdata[[#This Row],[Column1]],Userdata[[#This Row],[Column4]]),"DD/MM/YYYY")</f>
        <v>14/12/2024</v>
      </c>
      <c r="AC183" s="12">
        <f t="shared" ca="1" si="2"/>
        <v>45794</v>
      </c>
      <c r="AD183">
        <f ca="1">Userdata[[#This Row],[Column6]]-Userdata[[#This Row],[Last Login]]</f>
        <v>154</v>
      </c>
      <c r="AE183" t="str">
        <f>LEFT(Userdata[[#This Row],[Join_Date]],2)</f>
        <v>5/</v>
      </c>
      <c r="AF183" t="str">
        <f>RIGHT(Userdata[[#This Row],[Join_Date]],4)</f>
        <v>2024</v>
      </c>
      <c r="AG183" t="str">
        <f>MID(Userdata[[#This Row],[Join_Date]],3,2)</f>
        <v>19</v>
      </c>
      <c r="AH183" t="str">
        <f>SUBSTITUTE(Userdata[[#This Row],[Column5]],"/","")</f>
        <v>5</v>
      </c>
      <c r="AI183" t="str">
        <f>SUBSTITUTE(Userdata[[#This Row],[Column53]],"/","")</f>
        <v>19</v>
      </c>
      <c r="AJ183" t="str">
        <f>TEXT(DATE(Userdata[[#This Row],[Column52]],Userdata[[#This Row],[Start Month]],Userdata[[#This Row],[Start Date]]),"DD/MM/YYYY")</f>
        <v>19/05/2024</v>
      </c>
    </row>
    <row r="184" spans="1:36" x14ac:dyDescent="0.3">
      <c r="A184">
        <v>2321</v>
      </c>
      <c r="B184" t="s">
        <v>158</v>
      </c>
      <c r="C184" t="s">
        <v>516</v>
      </c>
      <c r="D184" s="12" t="s">
        <v>479</v>
      </c>
      <c r="E184">
        <v>15.99</v>
      </c>
      <c r="F184">
        <v>358</v>
      </c>
      <c r="G184" t="s">
        <v>917</v>
      </c>
      <c r="H184">
        <v>3</v>
      </c>
      <c r="I184">
        <v>1</v>
      </c>
      <c r="J184" t="b">
        <v>0</v>
      </c>
      <c r="K184">
        <v>348</v>
      </c>
      <c r="L184">
        <v>49</v>
      </c>
      <c r="M184" t="s">
        <v>929</v>
      </c>
      <c r="N184" t="s">
        <v>931</v>
      </c>
      <c r="O184" t="s">
        <v>934</v>
      </c>
      <c r="P184">
        <v>14</v>
      </c>
      <c r="Q184">
        <v>4.2</v>
      </c>
      <c r="R184" t="b">
        <v>0</v>
      </c>
      <c r="S184" t="s">
        <v>940</v>
      </c>
      <c r="T184">
        <v>111</v>
      </c>
      <c r="U184" t="s">
        <v>942</v>
      </c>
      <c r="V184" t="s">
        <v>946</v>
      </c>
      <c r="W184" t="s">
        <v>953</v>
      </c>
      <c r="X184" t="str">
        <f>LEFT(Userdata[[#This Row],[Last_Login]],2)</f>
        <v>12</v>
      </c>
      <c r="Y184" t="str">
        <f>RIGHT(Userdata[[#This Row],[Last_Login]],4)</f>
        <v>2024</v>
      </c>
      <c r="Z184" t="str">
        <f>MID(Userdata[[#This Row],[Last_Login]],4,2)</f>
        <v>14</v>
      </c>
      <c r="AA184" t="str">
        <f>SUBSTITUTE(Userdata[[#This Row],[Column3]],"/","")</f>
        <v>14</v>
      </c>
      <c r="AB184" s="12" t="str">
        <f>TEXT(DATE(Userdata[[#This Row],[Column2]],Userdata[[#This Row],[Column1]],Userdata[[#This Row],[Column4]]),"DD/MM/YYYY")</f>
        <v>14/12/2024</v>
      </c>
      <c r="AC184" s="12">
        <f t="shared" ca="1" si="2"/>
        <v>45794</v>
      </c>
      <c r="AD184">
        <f ca="1">Userdata[[#This Row],[Column6]]-Userdata[[#This Row],[Last Login]]</f>
        <v>154</v>
      </c>
      <c r="AE184" t="str">
        <f>LEFT(Userdata[[#This Row],[Join_Date]],2)</f>
        <v>2/</v>
      </c>
      <c r="AF184" t="str">
        <f>RIGHT(Userdata[[#This Row],[Join_Date]],4)</f>
        <v>2024</v>
      </c>
      <c r="AG184" t="str">
        <f>MID(Userdata[[#This Row],[Join_Date]],3,2)</f>
        <v>20</v>
      </c>
      <c r="AH184" t="str">
        <f>SUBSTITUTE(Userdata[[#This Row],[Column5]],"/","")</f>
        <v>2</v>
      </c>
      <c r="AI184" t="str">
        <f>SUBSTITUTE(Userdata[[#This Row],[Column53]],"/","")</f>
        <v>20</v>
      </c>
      <c r="AJ184" t="str">
        <f>TEXT(DATE(Userdata[[#This Row],[Column52]],Userdata[[#This Row],[Start Month]],Userdata[[#This Row],[Start Date]]),"DD/MM/YYYY")</f>
        <v>20/02/2024</v>
      </c>
    </row>
    <row r="185" spans="1:36" x14ac:dyDescent="0.3">
      <c r="A185">
        <v>4243</v>
      </c>
      <c r="B185" t="s">
        <v>139</v>
      </c>
      <c r="C185" t="s">
        <v>517</v>
      </c>
      <c r="D185" s="12" t="s">
        <v>914</v>
      </c>
      <c r="E185">
        <v>15.99</v>
      </c>
      <c r="F185">
        <v>91</v>
      </c>
      <c r="G185" t="s">
        <v>916</v>
      </c>
      <c r="H185">
        <v>2</v>
      </c>
      <c r="I185">
        <v>1</v>
      </c>
      <c r="J185" t="b">
        <v>1</v>
      </c>
      <c r="K185">
        <v>561</v>
      </c>
      <c r="L185">
        <v>153</v>
      </c>
      <c r="M185" t="s">
        <v>924</v>
      </c>
      <c r="N185" t="s">
        <v>933</v>
      </c>
      <c r="O185" t="s">
        <v>938</v>
      </c>
      <c r="P185">
        <v>7</v>
      </c>
      <c r="Q185">
        <v>4.0999999999999996</v>
      </c>
      <c r="R185" t="b">
        <v>0</v>
      </c>
      <c r="S185" t="s">
        <v>940</v>
      </c>
      <c r="T185">
        <v>450</v>
      </c>
      <c r="U185" t="s">
        <v>945</v>
      </c>
      <c r="V185" t="s">
        <v>950</v>
      </c>
      <c r="W185" t="s">
        <v>953</v>
      </c>
      <c r="X185" t="str">
        <f>LEFT(Userdata[[#This Row],[Last_Login]],2)</f>
        <v>11</v>
      </c>
      <c r="Y185" t="str">
        <f>RIGHT(Userdata[[#This Row],[Last_Login]],4)</f>
        <v>2024</v>
      </c>
      <c r="Z185" t="str">
        <f>MID(Userdata[[#This Row],[Last_Login]],4,2)</f>
        <v>29</v>
      </c>
      <c r="AA185" t="str">
        <f>SUBSTITUTE(Userdata[[#This Row],[Column3]],"/","")</f>
        <v>29</v>
      </c>
      <c r="AB185" s="12" t="str">
        <f>TEXT(DATE(Userdata[[#This Row],[Column2]],Userdata[[#This Row],[Column1]],Userdata[[#This Row],[Column4]]),"DD/MM/YYYY")</f>
        <v>29/11/2024</v>
      </c>
      <c r="AC185" s="12">
        <f t="shared" ca="1" si="2"/>
        <v>45794</v>
      </c>
      <c r="AD185">
        <f ca="1">Userdata[[#This Row],[Column6]]-Userdata[[#This Row],[Last Login]]</f>
        <v>169</v>
      </c>
      <c r="AE185" t="str">
        <f>LEFT(Userdata[[#This Row],[Join_Date]],2)</f>
        <v>3/</v>
      </c>
      <c r="AF185" t="str">
        <f>RIGHT(Userdata[[#This Row],[Join_Date]],4)</f>
        <v>2023</v>
      </c>
      <c r="AG185" t="str">
        <f>MID(Userdata[[#This Row],[Join_Date]],3,2)</f>
        <v>13</v>
      </c>
      <c r="AH185" t="str">
        <f>SUBSTITUTE(Userdata[[#This Row],[Column5]],"/","")</f>
        <v>3</v>
      </c>
      <c r="AI185" t="str">
        <f>SUBSTITUTE(Userdata[[#This Row],[Column53]],"/","")</f>
        <v>13</v>
      </c>
      <c r="AJ185" t="str">
        <f>TEXT(DATE(Userdata[[#This Row],[Column52]],Userdata[[#This Row],[Start Month]],Userdata[[#This Row],[Start Date]]),"DD/MM/YYYY")</f>
        <v>13/03/2023</v>
      </c>
    </row>
    <row r="186" spans="1:36" x14ac:dyDescent="0.3">
      <c r="A186">
        <v>8015</v>
      </c>
      <c r="B186" t="s">
        <v>159</v>
      </c>
      <c r="C186" t="s">
        <v>454</v>
      </c>
      <c r="D186" s="12" t="s">
        <v>524</v>
      </c>
      <c r="E186">
        <v>7.99</v>
      </c>
      <c r="F186">
        <v>478</v>
      </c>
      <c r="G186" t="s">
        <v>916</v>
      </c>
      <c r="H186">
        <v>2</v>
      </c>
      <c r="I186">
        <v>2</v>
      </c>
      <c r="J186" t="b">
        <v>1</v>
      </c>
      <c r="K186">
        <v>214</v>
      </c>
      <c r="L186">
        <v>191</v>
      </c>
      <c r="M186" t="s">
        <v>925</v>
      </c>
      <c r="N186" t="s">
        <v>931</v>
      </c>
      <c r="O186" t="s">
        <v>937</v>
      </c>
      <c r="P186">
        <v>44</v>
      </c>
      <c r="Q186">
        <v>3.6</v>
      </c>
      <c r="R186" t="b">
        <v>0</v>
      </c>
      <c r="S186" t="s">
        <v>940</v>
      </c>
      <c r="T186">
        <v>3325</v>
      </c>
      <c r="U186" t="s">
        <v>942</v>
      </c>
      <c r="V186" t="s">
        <v>946</v>
      </c>
      <c r="W186" t="s">
        <v>954</v>
      </c>
      <c r="X186" t="str">
        <f>LEFT(Userdata[[#This Row],[Last_Login]],2)</f>
        <v>12</v>
      </c>
      <c r="Y186" t="str">
        <f>RIGHT(Userdata[[#This Row],[Last_Login]],4)</f>
        <v>2024</v>
      </c>
      <c r="Z186" t="str">
        <f>MID(Userdata[[#This Row],[Last_Login]],4,2)</f>
        <v>18</v>
      </c>
      <c r="AA186" t="str">
        <f>SUBSTITUTE(Userdata[[#This Row],[Column3]],"/","")</f>
        <v>18</v>
      </c>
      <c r="AB186" s="12" t="str">
        <f>TEXT(DATE(Userdata[[#This Row],[Column2]],Userdata[[#This Row],[Column1]],Userdata[[#This Row],[Column4]]),"DD/MM/YYYY")</f>
        <v>18/12/2024</v>
      </c>
      <c r="AC186" s="12">
        <f t="shared" ca="1" si="2"/>
        <v>45794</v>
      </c>
      <c r="AD186">
        <f ca="1">Userdata[[#This Row],[Column6]]-Userdata[[#This Row],[Last Login]]</f>
        <v>150</v>
      </c>
      <c r="AE186" t="str">
        <f>LEFT(Userdata[[#This Row],[Join_Date]],2)</f>
        <v>10</v>
      </c>
      <c r="AF186" t="str">
        <f>RIGHT(Userdata[[#This Row],[Join_Date]],4)</f>
        <v>2023</v>
      </c>
      <c r="AG186" t="str">
        <f>MID(Userdata[[#This Row],[Join_Date]],3,2)</f>
        <v>/2</v>
      </c>
      <c r="AH186" t="str">
        <f>SUBSTITUTE(Userdata[[#This Row],[Column5]],"/","")</f>
        <v>10</v>
      </c>
      <c r="AI186" t="str">
        <f>SUBSTITUTE(Userdata[[#This Row],[Column53]],"/","")</f>
        <v>2</v>
      </c>
      <c r="AJ186" t="str">
        <f>TEXT(DATE(Userdata[[#This Row],[Column52]],Userdata[[#This Row],[Start Month]],Userdata[[#This Row],[Start Date]]),"DD/MM/YYYY")</f>
        <v>02/10/2023</v>
      </c>
    </row>
    <row r="187" spans="1:36" x14ac:dyDescent="0.3">
      <c r="A187">
        <v>3440</v>
      </c>
      <c r="B187" t="s">
        <v>43</v>
      </c>
      <c r="C187" t="s">
        <v>518</v>
      </c>
      <c r="D187" s="12" t="s">
        <v>909</v>
      </c>
      <c r="E187">
        <v>7.99</v>
      </c>
      <c r="F187">
        <v>16</v>
      </c>
      <c r="G187" t="s">
        <v>919</v>
      </c>
      <c r="H187">
        <v>3</v>
      </c>
      <c r="I187">
        <v>4</v>
      </c>
      <c r="J187" t="b">
        <v>0</v>
      </c>
      <c r="K187">
        <v>964</v>
      </c>
      <c r="L187">
        <v>111</v>
      </c>
      <c r="M187" t="s">
        <v>929</v>
      </c>
      <c r="N187" t="s">
        <v>930</v>
      </c>
      <c r="O187" t="s">
        <v>936</v>
      </c>
      <c r="P187">
        <v>52</v>
      </c>
      <c r="Q187">
        <v>3.1</v>
      </c>
      <c r="R187" t="b">
        <v>1</v>
      </c>
      <c r="S187" t="s">
        <v>940</v>
      </c>
      <c r="T187">
        <v>3059</v>
      </c>
      <c r="U187" t="s">
        <v>945</v>
      </c>
      <c r="V187" t="s">
        <v>948</v>
      </c>
      <c r="W187" t="s">
        <v>953</v>
      </c>
      <c r="X187" t="str">
        <f>LEFT(Userdata[[#This Row],[Last_Login]],2)</f>
        <v>11</v>
      </c>
      <c r="Y187" t="str">
        <f>RIGHT(Userdata[[#This Row],[Last_Login]],4)</f>
        <v>2024</v>
      </c>
      <c r="Z187" t="str">
        <f>MID(Userdata[[#This Row],[Last_Login]],4,2)</f>
        <v>22</v>
      </c>
      <c r="AA187" t="str">
        <f>SUBSTITUTE(Userdata[[#This Row],[Column3]],"/","")</f>
        <v>22</v>
      </c>
      <c r="AB187" s="12" t="str">
        <f>TEXT(DATE(Userdata[[#This Row],[Column2]],Userdata[[#This Row],[Column1]],Userdata[[#This Row],[Column4]]),"DD/MM/YYYY")</f>
        <v>22/11/2024</v>
      </c>
      <c r="AC187" s="12">
        <f t="shared" ca="1" si="2"/>
        <v>45794</v>
      </c>
      <c r="AD187">
        <f ca="1">Userdata[[#This Row],[Column6]]-Userdata[[#This Row],[Last Login]]</f>
        <v>176</v>
      </c>
      <c r="AE187" t="str">
        <f>LEFT(Userdata[[#This Row],[Join_Date]],2)</f>
        <v>2/</v>
      </c>
      <c r="AF187" t="str">
        <f>RIGHT(Userdata[[#This Row],[Join_Date]],4)</f>
        <v>2023</v>
      </c>
      <c r="AG187" t="str">
        <f>MID(Userdata[[#This Row],[Join_Date]],3,2)</f>
        <v>25</v>
      </c>
      <c r="AH187" t="str">
        <f>SUBSTITUTE(Userdata[[#This Row],[Column5]],"/","")</f>
        <v>2</v>
      </c>
      <c r="AI187" t="str">
        <f>SUBSTITUTE(Userdata[[#This Row],[Column53]],"/","")</f>
        <v>25</v>
      </c>
      <c r="AJ187" t="str">
        <f>TEXT(DATE(Userdata[[#This Row],[Column52]],Userdata[[#This Row],[Start Month]],Userdata[[#This Row],[Start Date]]),"DD/MM/YYYY")</f>
        <v>25/02/2023</v>
      </c>
    </row>
    <row r="188" spans="1:36" x14ac:dyDescent="0.3">
      <c r="A188">
        <v>9914</v>
      </c>
      <c r="B188" t="s">
        <v>95</v>
      </c>
      <c r="C188" t="s">
        <v>519</v>
      </c>
      <c r="D188" s="12" t="s">
        <v>562</v>
      </c>
      <c r="E188">
        <v>11.99</v>
      </c>
      <c r="F188">
        <v>44</v>
      </c>
      <c r="G188" t="s">
        <v>921</v>
      </c>
      <c r="H188">
        <v>2</v>
      </c>
      <c r="I188">
        <v>1</v>
      </c>
      <c r="J188" t="b">
        <v>1</v>
      </c>
      <c r="K188">
        <v>897</v>
      </c>
      <c r="L188">
        <v>62</v>
      </c>
      <c r="M188" t="s">
        <v>928</v>
      </c>
      <c r="N188" t="s">
        <v>930</v>
      </c>
      <c r="O188" t="s">
        <v>938</v>
      </c>
      <c r="P188">
        <v>18</v>
      </c>
      <c r="Q188">
        <v>4.4000000000000004</v>
      </c>
      <c r="R188" t="b">
        <v>0</v>
      </c>
      <c r="S188" t="s">
        <v>940</v>
      </c>
      <c r="T188">
        <v>1065</v>
      </c>
      <c r="U188" t="s">
        <v>941</v>
      </c>
      <c r="V188" t="s">
        <v>946</v>
      </c>
      <c r="W188" t="s">
        <v>954</v>
      </c>
      <c r="X188" t="str">
        <f>LEFT(Userdata[[#This Row],[Last_Login]],2)</f>
        <v>12</v>
      </c>
      <c r="Y188" t="str">
        <f>RIGHT(Userdata[[#This Row],[Last_Login]],4)</f>
        <v>2024</v>
      </c>
      <c r="Z188" t="str">
        <f>MID(Userdata[[#This Row],[Last_Login]],4,2)</f>
        <v>8/</v>
      </c>
      <c r="AA188" t="str">
        <f>SUBSTITUTE(Userdata[[#This Row],[Column3]],"/","")</f>
        <v>8</v>
      </c>
      <c r="AB188" s="12" t="str">
        <f>TEXT(DATE(Userdata[[#This Row],[Column2]],Userdata[[#This Row],[Column1]],Userdata[[#This Row],[Column4]]),"DD/MM/YYYY")</f>
        <v>08/12/2024</v>
      </c>
      <c r="AC188" s="12">
        <f t="shared" ca="1" si="2"/>
        <v>45794</v>
      </c>
      <c r="AD188">
        <f ca="1">Userdata[[#This Row],[Column6]]-Userdata[[#This Row],[Last Login]]</f>
        <v>160</v>
      </c>
      <c r="AE188" t="str">
        <f>LEFT(Userdata[[#This Row],[Join_Date]],2)</f>
        <v>10</v>
      </c>
      <c r="AF188" t="str">
        <f>RIGHT(Userdata[[#This Row],[Join_Date]],4)</f>
        <v>2023</v>
      </c>
      <c r="AG188" t="str">
        <f>MID(Userdata[[#This Row],[Join_Date]],3,2)</f>
        <v>/1</v>
      </c>
      <c r="AH188" t="str">
        <f>SUBSTITUTE(Userdata[[#This Row],[Column5]],"/","")</f>
        <v>10</v>
      </c>
      <c r="AI188" t="str">
        <f>SUBSTITUTE(Userdata[[#This Row],[Column53]],"/","")</f>
        <v>1</v>
      </c>
      <c r="AJ188" t="str">
        <f>TEXT(DATE(Userdata[[#This Row],[Column52]],Userdata[[#This Row],[Start Month]],Userdata[[#This Row],[Start Date]]),"DD/MM/YYYY")</f>
        <v>01/10/2023</v>
      </c>
    </row>
    <row r="189" spans="1:36" x14ac:dyDescent="0.3">
      <c r="A189">
        <v>5045</v>
      </c>
      <c r="B189" t="s">
        <v>63</v>
      </c>
      <c r="C189" t="s">
        <v>371</v>
      </c>
      <c r="D189" s="12" t="s">
        <v>487</v>
      </c>
      <c r="E189">
        <v>11.99</v>
      </c>
      <c r="F189">
        <v>100</v>
      </c>
      <c r="G189" t="s">
        <v>921</v>
      </c>
      <c r="H189">
        <v>4</v>
      </c>
      <c r="I189">
        <v>1</v>
      </c>
      <c r="J189" t="b">
        <v>1</v>
      </c>
      <c r="K189">
        <v>983</v>
      </c>
      <c r="L189">
        <v>191</v>
      </c>
      <c r="M189" t="s">
        <v>929</v>
      </c>
      <c r="N189" t="s">
        <v>930</v>
      </c>
      <c r="O189" t="s">
        <v>936</v>
      </c>
      <c r="P189">
        <v>53</v>
      </c>
      <c r="Q189">
        <v>4.5</v>
      </c>
      <c r="R189" t="b">
        <v>0</v>
      </c>
      <c r="S189" t="s">
        <v>940</v>
      </c>
      <c r="T189">
        <v>2575</v>
      </c>
      <c r="U189" t="s">
        <v>945</v>
      </c>
      <c r="V189" t="s">
        <v>948</v>
      </c>
      <c r="W189" t="s">
        <v>954</v>
      </c>
      <c r="X189" t="str">
        <f>LEFT(Userdata[[#This Row],[Last_Login]],2)</f>
        <v>11</v>
      </c>
      <c r="Y189" t="str">
        <f>RIGHT(Userdata[[#This Row],[Last_Login]],4)</f>
        <v>2024</v>
      </c>
      <c r="Z189" t="str">
        <f>MID(Userdata[[#This Row],[Last_Login]],4,2)</f>
        <v>21</v>
      </c>
      <c r="AA189" t="str">
        <f>SUBSTITUTE(Userdata[[#This Row],[Column3]],"/","")</f>
        <v>21</v>
      </c>
      <c r="AB189" s="12" t="str">
        <f>TEXT(DATE(Userdata[[#This Row],[Column2]],Userdata[[#This Row],[Column1]],Userdata[[#This Row],[Column4]]),"DD/MM/YYYY")</f>
        <v>21/11/2024</v>
      </c>
      <c r="AC189" s="12">
        <f t="shared" ca="1" si="2"/>
        <v>45794</v>
      </c>
      <c r="AD189">
        <f ca="1">Userdata[[#This Row],[Column6]]-Userdata[[#This Row],[Last Login]]</f>
        <v>177</v>
      </c>
      <c r="AE189" t="str">
        <f>LEFT(Userdata[[#This Row],[Join_Date]],2)</f>
        <v>8/</v>
      </c>
      <c r="AF189" t="str">
        <f>RIGHT(Userdata[[#This Row],[Join_Date]],4)</f>
        <v>2024</v>
      </c>
      <c r="AG189" t="str">
        <f>MID(Userdata[[#This Row],[Join_Date]],3,2)</f>
        <v>25</v>
      </c>
      <c r="AH189" t="str">
        <f>SUBSTITUTE(Userdata[[#This Row],[Column5]],"/","")</f>
        <v>8</v>
      </c>
      <c r="AI189" t="str">
        <f>SUBSTITUTE(Userdata[[#This Row],[Column53]],"/","")</f>
        <v>25</v>
      </c>
      <c r="AJ189" t="str">
        <f>TEXT(DATE(Userdata[[#This Row],[Column52]],Userdata[[#This Row],[Start Month]],Userdata[[#This Row],[Start Date]]),"DD/MM/YYYY")</f>
        <v>25/08/2024</v>
      </c>
    </row>
    <row r="190" spans="1:36" x14ac:dyDescent="0.3">
      <c r="A190">
        <v>1379</v>
      </c>
      <c r="B190" t="s">
        <v>117</v>
      </c>
      <c r="C190" t="s">
        <v>520</v>
      </c>
      <c r="D190" s="12" t="s">
        <v>554</v>
      </c>
      <c r="E190">
        <v>11.99</v>
      </c>
      <c r="F190">
        <v>44</v>
      </c>
      <c r="G190" t="s">
        <v>917</v>
      </c>
      <c r="H190">
        <v>5</v>
      </c>
      <c r="I190">
        <v>4</v>
      </c>
      <c r="J190" t="b">
        <v>1</v>
      </c>
      <c r="K190">
        <v>432</v>
      </c>
      <c r="L190">
        <v>73</v>
      </c>
      <c r="M190" t="s">
        <v>925</v>
      </c>
      <c r="N190" t="s">
        <v>930</v>
      </c>
      <c r="O190" t="s">
        <v>938</v>
      </c>
      <c r="P190">
        <v>88</v>
      </c>
      <c r="Q190">
        <v>4.5999999999999996</v>
      </c>
      <c r="R190" t="b">
        <v>0</v>
      </c>
      <c r="S190" t="s">
        <v>940</v>
      </c>
      <c r="T190">
        <v>1690</v>
      </c>
      <c r="U190" t="s">
        <v>944</v>
      </c>
      <c r="V190" t="s">
        <v>946</v>
      </c>
      <c r="W190" t="s">
        <v>952</v>
      </c>
      <c r="X190" t="str">
        <f>LEFT(Userdata[[#This Row],[Last_Login]],2)</f>
        <v>12</v>
      </c>
      <c r="Y190" t="str">
        <f>RIGHT(Userdata[[#This Row],[Last_Login]],4)</f>
        <v>2024</v>
      </c>
      <c r="Z190" t="str">
        <f>MID(Userdata[[#This Row],[Last_Login]],4,2)</f>
        <v>5/</v>
      </c>
      <c r="AA190" t="str">
        <f>SUBSTITUTE(Userdata[[#This Row],[Column3]],"/","")</f>
        <v>5</v>
      </c>
      <c r="AB190" s="12" t="str">
        <f>TEXT(DATE(Userdata[[#This Row],[Column2]],Userdata[[#This Row],[Column1]],Userdata[[#This Row],[Column4]]),"DD/MM/YYYY")</f>
        <v>05/12/2024</v>
      </c>
      <c r="AC190" s="12">
        <f t="shared" ca="1" si="2"/>
        <v>45794</v>
      </c>
      <c r="AD190">
        <f ca="1">Userdata[[#This Row],[Column6]]-Userdata[[#This Row],[Last Login]]</f>
        <v>163</v>
      </c>
      <c r="AE190" t="str">
        <f>LEFT(Userdata[[#This Row],[Join_Date]],2)</f>
        <v>4/</v>
      </c>
      <c r="AF190" t="str">
        <f>RIGHT(Userdata[[#This Row],[Join_Date]],4)</f>
        <v>2023</v>
      </c>
      <c r="AG190" t="str">
        <f>MID(Userdata[[#This Row],[Join_Date]],3,2)</f>
        <v>19</v>
      </c>
      <c r="AH190" t="str">
        <f>SUBSTITUTE(Userdata[[#This Row],[Column5]],"/","")</f>
        <v>4</v>
      </c>
      <c r="AI190" t="str">
        <f>SUBSTITUTE(Userdata[[#This Row],[Column53]],"/","")</f>
        <v>19</v>
      </c>
      <c r="AJ190" t="str">
        <f>TEXT(DATE(Userdata[[#This Row],[Column52]],Userdata[[#This Row],[Start Month]],Userdata[[#This Row],[Start Date]]),"DD/MM/YYYY")</f>
        <v>19/04/2023</v>
      </c>
    </row>
    <row r="191" spans="1:36" x14ac:dyDescent="0.3">
      <c r="A191">
        <v>6099</v>
      </c>
      <c r="B191" t="s">
        <v>160</v>
      </c>
      <c r="C191" t="s">
        <v>521</v>
      </c>
      <c r="D191" s="12" t="s">
        <v>853</v>
      </c>
      <c r="E191">
        <v>11.99</v>
      </c>
      <c r="F191">
        <v>37</v>
      </c>
      <c r="G191" t="s">
        <v>921</v>
      </c>
      <c r="H191">
        <v>3</v>
      </c>
      <c r="I191">
        <v>1</v>
      </c>
      <c r="J191" t="b">
        <v>1</v>
      </c>
      <c r="K191">
        <v>881</v>
      </c>
      <c r="L191">
        <v>189</v>
      </c>
      <c r="M191" t="s">
        <v>924</v>
      </c>
      <c r="N191" t="s">
        <v>931</v>
      </c>
      <c r="O191" t="s">
        <v>939</v>
      </c>
      <c r="P191">
        <v>32</v>
      </c>
      <c r="Q191">
        <v>3.9</v>
      </c>
      <c r="R191" t="b">
        <v>0</v>
      </c>
      <c r="S191" t="s">
        <v>940</v>
      </c>
      <c r="T191">
        <v>1382</v>
      </c>
      <c r="U191" t="s">
        <v>941</v>
      </c>
      <c r="V191" t="s">
        <v>946</v>
      </c>
      <c r="W191" t="s">
        <v>953</v>
      </c>
      <c r="X191" t="str">
        <f>LEFT(Userdata[[#This Row],[Last_Login]],2)</f>
        <v>11</v>
      </c>
      <c r="Y191" t="str">
        <f>RIGHT(Userdata[[#This Row],[Last_Login]],4)</f>
        <v>2024</v>
      </c>
      <c r="Z191" t="str">
        <f>MID(Userdata[[#This Row],[Last_Login]],4,2)</f>
        <v>27</v>
      </c>
      <c r="AA191" t="str">
        <f>SUBSTITUTE(Userdata[[#This Row],[Column3]],"/","")</f>
        <v>27</v>
      </c>
      <c r="AB191" s="12" t="str">
        <f>TEXT(DATE(Userdata[[#This Row],[Column2]],Userdata[[#This Row],[Column1]],Userdata[[#This Row],[Column4]]),"DD/MM/YYYY")</f>
        <v>27/11/2024</v>
      </c>
      <c r="AC191" s="12">
        <f t="shared" ca="1" si="2"/>
        <v>45794</v>
      </c>
      <c r="AD191">
        <f ca="1">Userdata[[#This Row],[Column6]]-Userdata[[#This Row],[Last Login]]</f>
        <v>171</v>
      </c>
      <c r="AE191" t="str">
        <f>LEFT(Userdata[[#This Row],[Join_Date]],2)</f>
        <v>2/</v>
      </c>
      <c r="AF191" t="str">
        <f>RIGHT(Userdata[[#This Row],[Join_Date]],4)</f>
        <v>2024</v>
      </c>
      <c r="AG191" t="str">
        <f>MID(Userdata[[#This Row],[Join_Date]],3,2)</f>
        <v>23</v>
      </c>
      <c r="AH191" t="str">
        <f>SUBSTITUTE(Userdata[[#This Row],[Column5]],"/","")</f>
        <v>2</v>
      </c>
      <c r="AI191" t="str">
        <f>SUBSTITUTE(Userdata[[#This Row],[Column53]],"/","")</f>
        <v>23</v>
      </c>
      <c r="AJ191" t="str">
        <f>TEXT(DATE(Userdata[[#This Row],[Column52]],Userdata[[#This Row],[Start Month]],Userdata[[#This Row],[Start Date]]),"DD/MM/YYYY")</f>
        <v>23/02/2024</v>
      </c>
    </row>
    <row r="192" spans="1:36" x14ac:dyDescent="0.3">
      <c r="A192">
        <v>4696</v>
      </c>
      <c r="B192" t="s">
        <v>161</v>
      </c>
      <c r="C192" t="s">
        <v>522</v>
      </c>
      <c r="D192" s="12" t="s">
        <v>508</v>
      </c>
      <c r="E192">
        <v>15.99</v>
      </c>
      <c r="F192">
        <v>48</v>
      </c>
      <c r="G192" t="s">
        <v>916</v>
      </c>
      <c r="H192">
        <v>5</v>
      </c>
      <c r="I192">
        <v>2</v>
      </c>
      <c r="J192" t="b">
        <v>0</v>
      </c>
      <c r="K192">
        <v>331</v>
      </c>
      <c r="L192">
        <v>93</v>
      </c>
      <c r="M192" t="s">
        <v>923</v>
      </c>
      <c r="N192" t="s">
        <v>933</v>
      </c>
      <c r="O192" t="s">
        <v>939</v>
      </c>
      <c r="P192">
        <v>66</v>
      </c>
      <c r="Q192">
        <v>3.7</v>
      </c>
      <c r="R192" t="b">
        <v>0</v>
      </c>
      <c r="S192" t="s">
        <v>940</v>
      </c>
      <c r="T192">
        <v>1050</v>
      </c>
      <c r="U192" t="s">
        <v>944</v>
      </c>
      <c r="V192" t="s">
        <v>947</v>
      </c>
      <c r="W192" t="s">
        <v>951</v>
      </c>
      <c r="X192" t="str">
        <f>LEFT(Userdata[[#This Row],[Last_Login]],2)</f>
        <v>12</v>
      </c>
      <c r="Y192" t="str">
        <f>RIGHT(Userdata[[#This Row],[Last_Login]],4)</f>
        <v>2024</v>
      </c>
      <c r="Z192" t="str">
        <f>MID(Userdata[[#This Row],[Last_Login]],4,2)</f>
        <v>4/</v>
      </c>
      <c r="AA192" t="str">
        <f>SUBSTITUTE(Userdata[[#This Row],[Column3]],"/","")</f>
        <v>4</v>
      </c>
      <c r="AB192" s="12" t="str">
        <f>TEXT(DATE(Userdata[[#This Row],[Column2]],Userdata[[#This Row],[Column1]],Userdata[[#This Row],[Column4]]),"DD/MM/YYYY")</f>
        <v>04/12/2024</v>
      </c>
      <c r="AC192" s="12">
        <f t="shared" ca="1" si="2"/>
        <v>45794</v>
      </c>
      <c r="AD192">
        <f ca="1">Userdata[[#This Row],[Column6]]-Userdata[[#This Row],[Last Login]]</f>
        <v>164</v>
      </c>
      <c r="AE192" t="str">
        <f>LEFT(Userdata[[#This Row],[Join_Date]],2)</f>
        <v>6/</v>
      </c>
      <c r="AF192" t="str">
        <f>RIGHT(Userdata[[#This Row],[Join_Date]],4)</f>
        <v>2023</v>
      </c>
      <c r="AG192" t="str">
        <f>MID(Userdata[[#This Row],[Join_Date]],3,2)</f>
        <v>18</v>
      </c>
      <c r="AH192" t="str">
        <f>SUBSTITUTE(Userdata[[#This Row],[Column5]],"/","")</f>
        <v>6</v>
      </c>
      <c r="AI192" t="str">
        <f>SUBSTITUTE(Userdata[[#This Row],[Column53]],"/","")</f>
        <v>18</v>
      </c>
      <c r="AJ192" t="str">
        <f>TEXT(DATE(Userdata[[#This Row],[Column52]],Userdata[[#This Row],[Start Month]],Userdata[[#This Row],[Start Date]]),"DD/MM/YYYY")</f>
        <v>18/06/2023</v>
      </c>
    </row>
    <row r="193" spans="1:36" x14ac:dyDescent="0.3">
      <c r="A193">
        <v>4808</v>
      </c>
      <c r="B193" t="s">
        <v>144</v>
      </c>
      <c r="C193" t="s">
        <v>523</v>
      </c>
      <c r="D193" s="12" t="s">
        <v>853</v>
      </c>
      <c r="E193">
        <v>7.99</v>
      </c>
      <c r="F193">
        <v>371</v>
      </c>
      <c r="G193" t="s">
        <v>922</v>
      </c>
      <c r="H193">
        <v>1</v>
      </c>
      <c r="I193">
        <v>1</v>
      </c>
      <c r="J193" t="b">
        <v>1</v>
      </c>
      <c r="K193">
        <v>819</v>
      </c>
      <c r="L193">
        <v>71</v>
      </c>
      <c r="M193" t="s">
        <v>924</v>
      </c>
      <c r="N193" t="s">
        <v>930</v>
      </c>
      <c r="O193" t="s">
        <v>937</v>
      </c>
      <c r="P193">
        <v>36</v>
      </c>
      <c r="Q193">
        <v>4.0999999999999996</v>
      </c>
      <c r="R193" t="b">
        <v>1</v>
      </c>
      <c r="S193" t="s">
        <v>940</v>
      </c>
      <c r="T193">
        <v>2328</v>
      </c>
      <c r="U193" t="s">
        <v>942</v>
      </c>
      <c r="V193" t="s">
        <v>949</v>
      </c>
      <c r="W193" t="s">
        <v>951</v>
      </c>
      <c r="X193" t="str">
        <f>LEFT(Userdata[[#This Row],[Last_Login]],2)</f>
        <v>11</v>
      </c>
      <c r="Y193" t="str">
        <f>RIGHT(Userdata[[#This Row],[Last_Login]],4)</f>
        <v>2024</v>
      </c>
      <c r="Z193" t="str">
        <f>MID(Userdata[[#This Row],[Last_Login]],4,2)</f>
        <v>27</v>
      </c>
      <c r="AA193" t="str">
        <f>SUBSTITUTE(Userdata[[#This Row],[Column3]],"/","")</f>
        <v>27</v>
      </c>
      <c r="AB193" s="12" t="str">
        <f>TEXT(DATE(Userdata[[#This Row],[Column2]],Userdata[[#This Row],[Column1]],Userdata[[#This Row],[Column4]]),"DD/MM/YYYY")</f>
        <v>27/11/2024</v>
      </c>
      <c r="AC193" s="12">
        <f t="shared" ca="1" si="2"/>
        <v>45794</v>
      </c>
      <c r="AD193">
        <f ca="1">Userdata[[#This Row],[Column6]]-Userdata[[#This Row],[Last Login]]</f>
        <v>171</v>
      </c>
      <c r="AE193" t="str">
        <f>LEFT(Userdata[[#This Row],[Join_Date]],2)</f>
        <v>3/</v>
      </c>
      <c r="AF193" t="str">
        <f>RIGHT(Userdata[[#This Row],[Join_Date]],4)</f>
        <v>2024</v>
      </c>
      <c r="AG193" t="str">
        <f>MID(Userdata[[#This Row],[Join_Date]],3,2)</f>
        <v>26</v>
      </c>
      <c r="AH193" t="str">
        <f>SUBSTITUTE(Userdata[[#This Row],[Column5]],"/","")</f>
        <v>3</v>
      </c>
      <c r="AI193" t="str">
        <f>SUBSTITUTE(Userdata[[#This Row],[Column53]],"/","")</f>
        <v>26</v>
      </c>
      <c r="AJ193" t="str">
        <f>TEXT(DATE(Userdata[[#This Row],[Column52]],Userdata[[#This Row],[Start Month]],Userdata[[#This Row],[Start Date]]),"DD/MM/YYYY")</f>
        <v>26/03/2024</v>
      </c>
    </row>
    <row r="194" spans="1:36" x14ac:dyDescent="0.3">
      <c r="A194">
        <v>3633</v>
      </c>
      <c r="B194" t="s">
        <v>162</v>
      </c>
      <c r="C194" t="s">
        <v>524</v>
      </c>
      <c r="D194" s="12" t="s">
        <v>751</v>
      </c>
      <c r="E194">
        <v>7.99</v>
      </c>
      <c r="F194">
        <v>176</v>
      </c>
      <c r="G194" t="s">
        <v>916</v>
      </c>
      <c r="H194">
        <v>5</v>
      </c>
      <c r="I194">
        <v>1</v>
      </c>
      <c r="J194" t="b">
        <v>1</v>
      </c>
      <c r="K194">
        <v>936</v>
      </c>
      <c r="L194">
        <v>11</v>
      </c>
      <c r="M194" t="s">
        <v>929</v>
      </c>
      <c r="N194" t="s">
        <v>933</v>
      </c>
      <c r="O194" t="s">
        <v>938</v>
      </c>
      <c r="P194">
        <v>42</v>
      </c>
      <c r="Q194">
        <v>3.2</v>
      </c>
      <c r="R194" t="b">
        <v>0</v>
      </c>
      <c r="S194" t="s">
        <v>940</v>
      </c>
      <c r="T194">
        <v>4414</v>
      </c>
      <c r="U194" t="s">
        <v>941</v>
      </c>
      <c r="V194" t="s">
        <v>946</v>
      </c>
      <c r="W194" t="s">
        <v>951</v>
      </c>
      <c r="X194" t="str">
        <f>LEFT(Userdata[[#This Row],[Last_Login]],2)</f>
        <v>12</v>
      </c>
      <c r="Y194" t="str">
        <f>RIGHT(Userdata[[#This Row],[Last_Login]],4)</f>
        <v>2024</v>
      </c>
      <c r="Z194" t="str">
        <f>MID(Userdata[[#This Row],[Last_Login]],4,2)</f>
        <v>10</v>
      </c>
      <c r="AA194" t="str">
        <f>SUBSTITUTE(Userdata[[#This Row],[Column3]],"/","")</f>
        <v>10</v>
      </c>
      <c r="AB194" s="12" t="str">
        <f>TEXT(DATE(Userdata[[#This Row],[Column2]],Userdata[[#This Row],[Column1]],Userdata[[#This Row],[Column4]]),"DD/MM/YYYY")</f>
        <v>10/12/2024</v>
      </c>
      <c r="AC194" s="12">
        <f t="shared" ref="AC194:AC257" ca="1" si="3">TODAY()</f>
        <v>45794</v>
      </c>
      <c r="AD194">
        <f ca="1">Userdata[[#This Row],[Column6]]-Userdata[[#This Row],[Last Login]]</f>
        <v>158</v>
      </c>
      <c r="AE194" t="str">
        <f>LEFT(Userdata[[#This Row],[Join_Date]],2)</f>
        <v>12</v>
      </c>
      <c r="AF194" t="str">
        <f>RIGHT(Userdata[[#This Row],[Join_Date]],4)</f>
        <v>2024</v>
      </c>
      <c r="AG194" t="str">
        <f>MID(Userdata[[#This Row],[Join_Date]],3,2)</f>
        <v>/1</v>
      </c>
      <c r="AH194" t="str">
        <f>SUBSTITUTE(Userdata[[#This Row],[Column5]],"/","")</f>
        <v>12</v>
      </c>
      <c r="AI194" t="str">
        <f>SUBSTITUTE(Userdata[[#This Row],[Column53]],"/","")</f>
        <v>1</v>
      </c>
      <c r="AJ194" t="str">
        <f>TEXT(DATE(Userdata[[#This Row],[Column52]],Userdata[[#This Row],[Start Month]],Userdata[[#This Row],[Start Date]]),"DD/MM/YYYY")</f>
        <v>01/12/2024</v>
      </c>
    </row>
    <row r="195" spans="1:36" x14ac:dyDescent="0.3">
      <c r="A195">
        <v>4979</v>
      </c>
      <c r="B195" t="s">
        <v>129</v>
      </c>
      <c r="C195" t="s">
        <v>525</v>
      </c>
      <c r="D195" s="12" t="s">
        <v>424</v>
      </c>
      <c r="E195">
        <v>15.99</v>
      </c>
      <c r="F195">
        <v>312</v>
      </c>
      <c r="G195" t="s">
        <v>917</v>
      </c>
      <c r="H195">
        <v>4</v>
      </c>
      <c r="I195">
        <v>4</v>
      </c>
      <c r="J195" t="b">
        <v>0</v>
      </c>
      <c r="K195">
        <v>321</v>
      </c>
      <c r="L195">
        <v>19</v>
      </c>
      <c r="M195" t="s">
        <v>927</v>
      </c>
      <c r="N195" t="s">
        <v>930</v>
      </c>
      <c r="O195" t="s">
        <v>937</v>
      </c>
      <c r="P195">
        <v>18</v>
      </c>
      <c r="Q195">
        <v>4.3</v>
      </c>
      <c r="R195" t="b">
        <v>1</v>
      </c>
      <c r="S195" t="s">
        <v>940</v>
      </c>
      <c r="T195">
        <v>3980</v>
      </c>
      <c r="U195" t="s">
        <v>944</v>
      </c>
      <c r="V195" t="s">
        <v>947</v>
      </c>
      <c r="W195" t="s">
        <v>952</v>
      </c>
      <c r="X195" t="str">
        <f>LEFT(Userdata[[#This Row],[Last_Login]],2)</f>
        <v>11</v>
      </c>
      <c r="Y195" t="str">
        <f>RIGHT(Userdata[[#This Row],[Last_Login]],4)</f>
        <v>2024</v>
      </c>
      <c r="Z195" t="str">
        <f>MID(Userdata[[#This Row],[Last_Login]],4,2)</f>
        <v>24</v>
      </c>
      <c r="AA195" t="str">
        <f>SUBSTITUTE(Userdata[[#This Row],[Column3]],"/","")</f>
        <v>24</v>
      </c>
      <c r="AB195" s="12" t="str">
        <f>TEXT(DATE(Userdata[[#This Row],[Column2]],Userdata[[#This Row],[Column1]],Userdata[[#This Row],[Column4]]),"DD/MM/YYYY")</f>
        <v>24/11/2024</v>
      </c>
      <c r="AC195" s="12">
        <f t="shared" ca="1" si="3"/>
        <v>45794</v>
      </c>
      <c r="AD195">
        <f ca="1">Userdata[[#This Row],[Column6]]-Userdata[[#This Row],[Last Login]]</f>
        <v>174</v>
      </c>
      <c r="AE195" t="str">
        <f>LEFT(Userdata[[#This Row],[Join_Date]],2)</f>
        <v>11</v>
      </c>
      <c r="AF195" t="str">
        <f>RIGHT(Userdata[[#This Row],[Join_Date]],4)</f>
        <v>2024</v>
      </c>
      <c r="AG195" t="str">
        <f>MID(Userdata[[#This Row],[Join_Date]],3,2)</f>
        <v>/1</v>
      </c>
      <c r="AH195" t="str">
        <f>SUBSTITUTE(Userdata[[#This Row],[Column5]],"/","")</f>
        <v>11</v>
      </c>
      <c r="AI195" t="str">
        <f>SUBSTITUTE(Userdata[[#This Row],[Column53]],"/","")</f>
        <v>1</v>
      </c>
      <c r="AJ195" t="str">
        <f>TEXT(DATE(Userdata[[#This Row],[Column52]],Userdata[[#This Row],[Start Month]],Userdata[[#This Row],[Start Date]]),"DD/MM/YYYY")</f>
        <v>01/11/2024</v>
      </c>
    </row>
    <row r="196" spans="1:36" x14ac:dyDescent="0.3">
      <c r="A196">
        <v>2214</v>
      </c>
      <c r="B196" t="s">
        <v>163</v>
      </c>
      <c r="C196" t="s">
        <v>526</v>
      </c>
      <c r="D196" s="12" t="s">
        <v>424</v>
      </c>
      <c r="E196">
        <v>7.99</v>
      </c>
      <c r="F196">
        <v>375</v>
      </c>
      <c r="G196" t="s">
        <v>922</v>
      </c>
      <c r="H196">
        <v>1</v>
      </c>
      <c r="I196">
        <v>1</v>
      </c>
      <c r="J196" t="b">
        <v>1</v>
      </c>
      <c r="K196">
        <v>244</v>
      </c>
      <c r="L196">
        <v>106</v>
      </c>
      <c r="M196" t="s">
        <v>926</v>
      </c>
      <c r="N196" t="s">
        <v>930</v>
      </c>
      <c r="O196" t="s">
        <v>939</v>
      </c>
      <c r="P196">
        <v>16</v>
      </c>
      <c r="Q196">
        <v>3.9</v>
      </c>
      <c r="R196" t="b">
        <v>1</v>
      </c>
      <c r="S196" t="s">
        <v>940</v>
      </c>
      <c r="T196">
        <v>3596</v>
      </c>
      <c r="U196" t="s">
        <v>941</v>
      </c>
      <c r="V196" t="s">
        <v>947</v>
      </c>
      <c r="W196" t="s">
        <v>951</v>
      </c>
      <c r="X196" t="str">
        <f>LEFT(Userdata[[#This Row],[Last_Login]],2)</f>
        <v>11</v>
      </c>
      <c r="Y196" t="str">
        <f>RIGHT(Userdata[[#This Row],[Last_Login]],4)</f>
        <v>2024</v>
      </c>
      <c r="Z196" t="str">
        <f>MID(Userdata[[#This Row],[Last_Login]],4,2)</f>
        <v>24</v>
      </c>
      <c r="AA196" t="str">
        <f>SUBSTITUTE(Userdata[[#This Row],[Column3]],"/","")</f>
        <v>24</v>
      </c>
      <c r="AB196" s="12" t="str">
        <f>TEXT(DATE(Userdata[[#This Row],[Column2]],Userdata[[#This Row],[Column1]],Userdata[[#This Row],[Column4]]),"DD/MM/YYYY")</f>
        <v>24/11/2024</v>
      </c>
      <c r="AC196" s="12">
        <f t="shared" ca="1" si="3"/>
        <v>45794</v>
      </c>
      <c r="AD196">
        <f ca="1">Userdata[[#This Row],[Column6]]-Userdata[[#This Row],[Last Login]]</f>
        <v>174</v>
      </c>
      <c r="AE196" t="str">
        <f>LEFT(Userdata[[#This Row],[Join_Date]],2)</f>
        <v>10</v>
      </c>
      <c r="AF196" t="str">
        <f>RIGHT(Userdata[[#This Row],[Join_Date]],4)</f>
        <v>2024</v>
      </c>
      <c r="AG196" t="str">
        <f>MID(Userdata[[#This Row],[Join_Date]],3,2)</f>
        <v>/2</v>
      </c>
      <c r="AH196" t="str">
        <f>SUBSTITUTE(Userdata[[#This Row],[Column5]],"/","")</f>
        <v>10</v>
      </c>
      <c r="AI196" t="str">
        <f>SUBSTITUTE(Userdata[[#This Row],[Column53]],"/","")</f>
        <v>2</v>
      </c>
      <c r="AJ196" t="str">
        <f>TEXT(DATE(Userdata[[#This Row],[Column52]],Userdata[[#This Row],[Start Month]],Userdata[[#This Row],[Start Date]]),"DD/MM/YYYY")</f>
        <v>02/10/2024</v>
      </c>
    </row>
    <row r="197" spans="1:36" x14ac:dyDescent="0.3">
      <c r="A197">
        <v>6606</v>
      </c>
      <c r="B197" t="s">
        <v>160</v>
      </c>
      <c r="C197" t="s">
        <v>527</v>
      </c>
      <c r="D197" s="12" t="s">
        <v>914</v>
      </c>
      <c r="E197">
        <v>15.99</v>
      </c>
      <c r="F197">
        <v>134</v>
      </c>
      <c r="G197" t="s">
        <v>918</v>
      </c>
      <c r="H197">
        <v>3</v>
      </c>
      <c r="I197">
        <v>5</v>
      </c>
      <c r="J197" t="b">
        <v>1</v>
      </c>
      <c r="K197">
        <v>826</v>
      </c>
      <c r="L197">
        <v>160</v>
      </c>
      <c r="M197" t="s">
        <v>929</v>
      </c>
      <c r="N197" t="s">
        <v>933</v>
      </c>
      <c r="O197" t="s">
        <v>938</v>
      </c>
      <c r="P197">
        <v>96</v>
      </c>
      <c r="Q197">
        <v>3.6</v>
      </c>
      <c r="R197" t="b">
        <v>1</v>
      </c>
      <c r="S197" t="s">
        <v>940</v>
      </c>
      <c r="T197">
        <v>1150</v>
      </c>
      <c r="U197" t="s">
        <v>941</v>
      </c>
      <c r="V197" t="s">
        <v>947</v>
      </c>
      <c r="W197" t="s">
        <v>951</v>
      </c>
      <c r="X197" t="str">
        <f>LEFT(Userdata[[#This Row],[Last_Login]],2)</f>
        <v>11</v>
      </c>
      <c r="Y197" t="str">
        <f>RIGHT(Userdata[[#This Row],[Last_Login]],4)</f>
        <v>2024</v>
      </c>
      <c r="Z197" t="str">
        <f>MID(Userdata[[#This Row],[Last_Login]],4,2)</f>
        <v>29</v>
      </c>
      <c r="AA197" t="str">
        <f>SUBSTITUTE(Userdata[[#This Row],[Column3]],"/","")</f>
        <v>29</v>
      </c>
      <c r="AB197" s="12" t="str">
        <f>TEXT(DATE(Userdata[[#This Row],[Column2]],Userdata[[#This Row],[Column1]],Userdata[[#This Row],[Column4]]),"DD/MM/YYYY")</f>
        <v>29/11/2024</v>
      </c>
      <c r="AC197" s="12">
        <f t="shared" ca="1" si="3"/>
        <v>45794</v>
      </c>
      <c r="AD197">
        <f ca="1">Userdata[[#This Row],[Column6]]-Userdata[[#This Row],[Last Login]]</f>
        <v>169</v>
      </c>
      <c r="AE197" t="str">
        <f>LEFT(Userdata[[#This Row],[Join_Date]],2)</f>
        <v>1/</v>
      </c>
      <c r="AF197" t="str">
        <f>RIGHT(Userdata[[#This Row],[Join_Date]],4)</f>
        <v>2024</v>
      </c>
      <c r="AG197" t="str">
        <f>MID(Userdata[[#This Row],[Join_Date]],3,2)</f>
        <v>26</v>
      </c>
      <c r="AH197" t="str">
        <f>SUBSTITUTE(Userdata[[#This Row],[Column5]],"/","")</f>
        <v>1</v>
      </c>
      <c r="AI197" t="str">
        <f>SUBSTITUTE(Userdata[[#This Row],[Column53]],"/","")</f>
        <v>26</v>
      </c>
      <c r="AJ197" t="str">
        <f>TEXT(DATE(Userdata[[#This Row],[Column52]],Userdata[[#This Row],[Start Month]],Userdata[[#This Row],[Start Date]]),"DD/MM/YYYY")</f>
        <v>26/01/2024</v>
      </c>
    </row>
    <row r="198" spans="1:36" x14ac:dyDescent="0.3">
      <c r="A198">
        <v>4246</v>
      </c>
      <c r="B198" t="s">
        <v>131</v>
      </c>
      <c r="C198" t="s">
        <v>528</v>
      </c>
      <c r="D198" s="12" t="s">
        <v>906</v>
      </c>
      <c r="E198">
        <v>7.99</v>
      </c>
      <c r="F198">
        <v>91</v>
      </c>
      <c r="G198" t="s">
        <v>917</v>
      </c>
      <c r="H198">
        <v>5</v>
      </c>
      <c r="I198">
        <v>1</v>
      </c>
      <c r="J198" t="b">
        <v>0</v>
      </c>
      <c r="K198">
        <v>159</v>
      </c>
      <c r="L198">
        <v>14</v>
      </c>
      <c r="M198" t="s">
        <v>925</v>
      </c>
      <c r="N198" t="s">
        <v>930</v>
      </c>
      <c r="O198" t="s">
        <v>937</v>
      </c>
      <c r="P198">
        <v>85</v>
      </c>
      <c r="Q198">
        <v>4.4000000000000004</v>
      </c>
      <c r="R198" t="b">
        <v>0</v>
      </c>
      <c r="S198" t="s">
        <v>940</v>
      </c>
      <c r="T198">
        <v>1858</v>
      </c>
      <c r="U198" t="s">
        <v>943</v>
      </c>
      <c r="V198" t="s">
        <v>946</v>
      </c>
      <c r="W198" t="s">
        <v>951</v>
      </c>
      <c r="X198" t="str">
        <f>LEFT(Userdata[[#This Row],[Last_Login]],2)</f>
        <v>12</v>
      </c>
      <c r="Y198" t="str">
        <f>RIGHT(Userdata[[#This Row],[Last_Login]],4)</f>
        <v>2024</v>
      </c>
      <c r="Z198" t="str">
        <f>MID(Userdata[[#This Row],[Last_Login]],4,2)</f>
        <v>15</v>
      </c>
      <c r="AA198" t="str">
        <f>SUBSTITUTE(Userdata[[#This Row],[Column3]],"/","")</f>
        <v>15</v>
      </c>
      <c r="AB198" s="12" t="str">
        <f>TEXT(DATE(Userdata[[#This Row],[Column2]],Userdata[[#This Row],[Column1]],Userdata[[#This Row],[Column4]]),"DD/MM/YYYY")</f>
        <v>15/12/2024</v>
      </c>
      <c r="AC198" s="12">
        <f t="shared" ca="1" si="3"/>
        <v>45794</v>
      </c>
      <c r="AD198">
        <f ca="1">Userdata[[#This Row],[Column6]]-Userdata[[#This Row],[Last Login]]</f>
        <v>153</v>
      </c>
      <c r="AE198" t="str">
        <f>LEFT(Userdata[[#This Row],[Join_Date]],2)</f>
        <v>9/</v>
      </c>
      <c r="AF198" t="str">
        <f>RIGHT(Userdata[[#This Row],[Join_Date]],4)</f>
        <v>2023</v>
      </c>
      <c r="AG198" t="str">
        <f>MID(Userdata[[#This Row],[Join_Date]],3,2)</f>
        <v>24</v>
      </c>
      <c r="AH198" t="str">
        <f>SUBSTITUTE(Userdata[[#This Row],[Column5]],"/","")</f>
        <v>9</v>
      </c>
      <c r="AI198" t="str">
        <f>SUBSTITUTE(Userdata[[#This Row],[Column53]],"/","")</f>
        <v>24</v>
      </c>
      <c r="AJ198" t="str">
        <f>TEXT(DATE(Userdata[[#This Row],[Column52]],Userdata[[#This Row],[Start Month]],Userdata[[#This Row],[Start Date]]),"DD/MM/YYYY")</f>
        <v>24/09/2023</v>
      </c>
    </row>
    <row r="199" spans="1:36" x14ac:dyDescent="0.3">
      <c r="A199">
        <v>2836</v>
      </c>
      <c r="B199" t="s">
        <v>113</v>
      </c>
      <c r="C199" t="s">
        <v>529</v>
      </c>
      <c r="D199" s="12" t="s">
        <v>472</v>
      </c>
      <c r="E199">
        <v>7.99</v>
      </c>
      <c r="F199">
        <v>359</v>
      </c>
      <c r="G199" t="s">
        <v>920</v>
      </c>
      <c r="H199">
        <v>2</v>
      </c>
      <c r="I199">
        <v>6</v>
      </c>
      <c r="J199" t="b">
        <v>0</v>
      </c>
      <c r="K199">
        <v>305</v>
      </c>
      <c r="L199">
        <v>81</v>
      </c>
      <c r="M199" t="s">
        <v>927</v>
      </c>
      <c r="N199" t="s">
        <v>933</v>
      </c>
      <c r="O199" t="s">
        <v>935</v>
      </c>
      <c r="P199">
        <v>28</v>
      </c>
      <c r="Q199">
        <v>3.3</v>
      </c>
      <c r="R199" t="b">
        <v>0</v>
      </c>
      <c r="S199" t="s">
        <v>940</v>
      </c>
      <c r="T199">
        <v>1926</v>
      </c>
      <c r="U199" t="s">
        <v>942</v>
      </c>
      <c r="V199" t="s">
        <v>950</v>
      </c>
      <c r="W199" t="s">
        <v>953</v>
      </c>
      <c r="X199" t="str">
        <f>LEFT(Userdata[[#This Row],[Last_Login]],2)</f>
        <v>12</v>
      </c>
      <c r="Y199" t="str">
        <f>RIGHT(Userdata[[#This Row],[Last_Login]],4)</f>
        <v>2024</v>
      </c>
      <c r="Z199" t="str">
        <f>MID(Userdata[[#This Row],[Last_Login]],4,2)</f>
        <v>17</v>
      </c>
      <c r="AA199" t="str">
        <f>SUBSTITUTE(Userdata[[#This Row],[Column3]],"/","")</f>
        <v>17</v>
      </c>
      <c r="AB199" s="12" t="str">
        <f>TEXT(DATE(Userdata[[#This Row],[Column2]],Userdata[[#This Row],[Column1]],Userdata[[#This Row],[Column4]]),"DD/MM/YYYY")</f>
        <v>17/12/2024</v>
      </c>
      <c r="AC199" s="12">
        <f t="shared" ca="1" si="3"/>
        <v>45794</v>
      </c>
      <c r="AD199">
        <f ca="1">Userdata[[#This Row],[Column6]]-Userdata[[#This Row],[Last Login]]</f>
        <v>151</v>
      </c>
      <c r="AE199" t="str">
        <f>LEFT(Userdata[[#This Row],[Join_Date]],2)</f>
        <v>2/</v>
      </c>
      <c r="AF199" t="str">
        <f>RIGHT(Userdata[[#This Row],[Join_Date]],4)</f>
        <v>2024</v>
      </c>
      <c r="AG199" t="str">
        <f>MID(Userdata[[#This Row],[Join_Date]],3,2)</f>
        <v>7/</v>
      </c>
      <c r="AH199" t="str">
        <f>SUBSTITUTE(Userdata[[#This Row],[Column5]],"/","")</f>
        <v>2</v>
      </c>
      <c r="AI199" t="str">
        <f>SUBSTITUTE(Userdata[[#This Row],[Column53]],"/","")</f>
        <v>7</v>
      </c>
      <c r="AJ199" t="str">
        <f>TEXT(DATE(Userdata[[#This Row],[Column52]],Userdata[[#This Row],[Start Month]],Userdata[[#This Row],[Start Date]]),"DD/MM/YYYY")</f>
        <v>07/02/2024</v>
      </c>
    </row>
    <row r="200" spans="1:36" x14ac:dyDescent="0.3">
      <c r="A200">
        <v>6963</v>
      </c>
      <c r="B200" t="s">
        <v>164</v>
      </c>
      <c r="C200" t="s">
        <v>530</v>
      </c>
      <c r="D200" s="12" t="s">
        <v>914</v>
      </c>
      <c r="E200">
        <v>15.99</v>
      </c>
      <c r="F200">
        <v>172</v>
      </c>
      <c r="G200" t="s">
        <v>921</v>
      </c>
      <c r="H200">
        <v>2</v>
      </c>
      <c r="I200">
        <v>6</v>
      </c>
      <c r="J200" t="b">
        <v>0</v>
      </c>
      <c r="K200">
        <v>841</v>
      </c>
      <c r="L200">
        <v>83</v>
      </c>
      <c r="M200" t="s">
        <v>925</v>
      </c>
      <c r="N200" t="s">
        <v>930</v>
      </c>
      <c r="O200" t="s">
        <v>939</v>
      </c>
      <c r="P200">
        <v>44</v>
      </c>
      <c r="Q200">
        <v>5</v>
      </c>
      <c r="R200" t="b">
        <v>1</v>
      </c>
      <c r="S200" t="s">
        <v>940</v>
      </c>
      <c r="T200">
        <v>2933</v>
      </c>
      <c r="U200" t="s">
        <v>945</v>
      </c>
      <c r="V200" t="s">
        <v>947</v>
      </c>
      <c r="W200" t="s">
        <v>952</v>
      </c>
      <c r="X200" t="str">
        <f>LEFT(Userdata[[#This Row],[Last_Login]],2)</f>
        <v>11</v>
      </c>
      <c r="Y200" t="str">
        <f>RIGHT(Userdata[[#This Row],[Last_Login]],4)</f>
        <v>2024</v>
      </c>
      <c r="Z200" t="str">
        <f>MID(Userdata[[#This Row],[Last_Login]],4,2)</f>
        <v>29</v>
      </c>
      <c r="AA200" t="str">
        <f>SUBSTITUTE(Userdata[[#This Row],[Column3]],"/","")</f>
        <v>29</v>
      </c>
      <c r="AB200" s="12" t="str">
        <f>TEXT(DATE(Userdata[[#This Row],[Column2]],Userdata[[#This Row],[Column1]],Userdata[[#This Row],[Column4]]),"DD/MM/YYYY")</f>
        <v>29/11/2024</v>
      </c>
      <c r="AC200" s="12">
        <f t="shared" ca="1" si="3"/>
        <v>45794</v>
      </c>
      <c r="AD200">
        <f ca="1">Userdata[[#This Row],[Column6]]-Userdata[[#This Row],[Last Login]]</f>
        <v>169</v>
      </c>
      <c r="AE200" t="str">
        <f>LEFT(Userdata[[#This Row],[Join_Date]],2)</f>
        <v>7/</v>
      </c>
      <c r="AF200" t="str">
        <f>RIGHT(Userdata[[#This Row],[Join_Date]],4)</f>
        <v>2023</v>
      </c>
      <c r="AG200" t="str">
        <f>MID(Userdata[[#This Row],[Join_Date]],3,2)</f>
        <v>6/</v>
      </c>
      <c r="AH200" t="str">
        <f>SUBSTITUTE(Userdata[[#This Row],[Column5]],"/","")</f>
        <v>7</v>
      </c>
      <c r="AI200" t="str">
        <f>SUBSTITUTE(Userdata[[#This Row],[Column53]],"/","")</f>
        <v>6</v>
      </c>
      <c r="AJ200" t="str">
        <f>TEXT(DATE(Userdata[[#This Row],[Column52]],Userdata[[#This Row],[Start Month]],Userdata[[#This Row],[Start Date]]),"DD/MM/YYYY")</f>
        <v>06/07/2023</v>
      </c>
    </row>
    <row r="201" spans="1:36" x14ac:dyDescent="0.3">
      <c r="A201">
        <v>2243</v>
      </c>
      <c r="B201" t="s">
        <v>165</v>
      </c>
      <c r="C201" t="s">
        <v>531</v>
      </c>
      <c r="D201" s="12" t="s">
        <v>907</v>
      </c>
      <c r="E201">
        <v>11.99</v>
      </c>
      <c r="F201">
        <v>490</v>
      </c>
      <c r="G201" t="s">
        <v>921</v>
      </c>
      <c r="H201">
        <v>3</v>
      </c>
      <c r="I201">
        <v>3</v>
      </c>
      <c r="J201" t="b">
        <v>1</v>
      </c>
      <c r="K201">
        <v>123</v>
      </c>
      <c r="L201">
        <v>183</v>
      </c>
      <c r="M201" t="s">
        <v>929</v>
      </c>
      <c r="N201" t="s">
        <v>933</v>
      </c>
      <c r="O201" t="s">
        <v>935</v>
      </c>
      <c r="P201">
        <v>45</v>
      </c>
      <c r="Q201">
        <v>4.4000000000000004</v>
      </c>
      <c r="R201" t="b">
        <v>0</v>
      </c>
      <c r="S201" t="s">
        <v>940</v>
      </c>
      <c r="T201">
        <v>2397</v>
      </c>
      <c r="U201" t="s">
        <v>942</v>
      </c>
      <c r="V201" t="s">
        <v>948</v>
      </c>
      <c r="W201" t="s">
        <v>952</v>
      </c>
      <c r="X201" t="str">
        <f>LEFT(Userdata[[#This Row],[Last_Login]],2)</f>
        <v>12</v>
      </c>
      <c r="Y201" t="str">
        <f>RIGHT(Userdata[[#This Row],[Last_Login]],4)</f>
        <v>2024</v>
      </c>
      <c r="Z201" t="str">
        <f>MID(Userdata[[#This Row],[Last_Login]],4,2)</f>
        <v>2/</v>
      </c>
      <c r="AA201" t="str">
        <f>SUBSTITUTE(Userdata[[#This Row],[Column3]],"/","")</f>
        <v>2</v>
      </c>
      <c r="AB201" s="12" t="str">
        <f>TEXT(DATE(Userdata[[#This Row],[Column2]],Userdata[[#This Row],[Column1]],Userdata[[#This Row],[Column4]]),"DD/MM/YYYY")</f>
        <v>02/12/2024</v>
      </c>
      <c r="AC201" s="12">
        <f t="shared" ca="1" si="3"/>
        <v>45794</v>
      </c>
      <c r="AD201">
        <f ca="1">Userdata[[#This Row],[Column6]]-Userdata[[#This Row],[Last Login]]</f>
        <v>166</v>
      </c>
      <c r="AE201" t="str">
        <f>LEFT(Userdata[[#This Row],[Join_Date]],2)</f>
        <v>7/</v>
      </c>
      <c r="AF201" t="str">
        <f>RIGHT(Userdata[[#This Row],[Join_Date]],4)</f>
        <v>2024</v>
      </c>
      <c r="AG201" t="str">
        <f>MID(Userdata[[#This Row],[Join_Date]],3,2)</f>
        <v>17</v>
      </c>
      <c r="AH201" t="str">
        <f>SUBSTITUTE(Userdata[[#This Row],[Column5]],"/","")</f>
        <v>7</v>
      </c>
      <c r="AI201" t="str">
        <f>SUBSTITUTE(Userdata[[#This Row],[Column53]],"/","")</f>
        <v>17</v>
      </c>
      <c r="AJ201" t="str">
        <f>TEXT(DATE(Userdata[[#This Row],[Column52]],Userdata[[#This Row],[Start Month]],Userdata[[#This Row],[Start Date]]),"DD/MM/YYYY")</f>
        <v>17/07/2024</v>
      </c>
    </row>
    <row r="202" spans="1:36" x14ac:dyDescent="0.3">
      <c r="A202">
        <v>5081</v>
      </c>
      <c r="B202" t="s">
        <v>166</v>
      </c>
      <c r="C202" t="s">
        <v>532</v>
      </c>
      <c r="D202" s="12" t="s">
        <v>676</v>
      </c>
      <c r="E202">
        <v>11.99</v>
      </c>
      <c r="F202">
        <v>16</v>
      </c>
      <c r="G202" t="s">
        <v>922</v>
      </c>
      <c r="H202">
        <v>1</v>
      </c>
      <c r="I202">
        <v>5</v>
      </c>
      <c r="J202" t="b">
        <v>1</v>
      </c>
      <c r="K202">
        <v>803</v>
      </c>
      <c r="L202">
        <v>196</v>
      </c>
      <c r="M202" t="s">
        <v>927</v>
      </c>
      <c r="N202" t="s">
        <v>933</v>
      </c>
      <c r="O202" t="s">
        <v>934</v>
      </c>
      <c r="P202">
        <v>90</v>
      </c>
      <c r="Q202">
        <v>4.3</v>
      </c>
      <c r="R202" t="b">
        <v>1</v>
      </c>
      <c r="S202" t="s">
        <v>940</v>
      </c>
      <c r="T202">
        <v>1946</v>
      </c>
      <c r="U202" t="s">
        <v>943</v>
      </c>
      <c r="V202" t="s">
        <v>949</v>
      </c>
      <c r="W202" t="s">
        <v>951</v>
      </c>
      <c r="X202" t="str">
        <f>LEFT(Userdata[[#This Row],[Last_Login]],2)</f>
        <v>11</v>
      </c>
      <c r="Y202" t="str">
        <f>RIGHT(Userdata[[#This Row],[Last_Login]],4)</f>
        <v>2024</v>
      </c>
      <c r="Z202" t="str">
        <f>MID(Userdata[[#This Row],[Last_Login]],4,2)</f>
        <v>20</v>
      </c>
      <c r="AA202" t="str">
        <f>SUBSTITUTE(Userdata[[#This Row],[Column3]],"/","")</f>
        <v>20</v>
      </c>
      <c r="AB202" s="12" t="str">
        <f>TEXT(DATE(Userdata[[#This Row],[Column2]],Userdata[[#This Row],[Column1]],Userdata[[#This Row],[Column4]]),"DD/MM/YYYY")</f>
        <v>20/11/2024</v>
      </c>
      <c r="AC202" s="12">
        <f t="shared" ca="1" si="3"/>
        <v>45794</v>
      </c>
      <c r="AD202">
        <f ca="1">Userdata[[#This Row],[Column6]]-Userdata[[#This Row],[Last Login]]</f>
        <v>178</v>
      </c>
      <c r="AE202" t="str">
        <f>LEFT(Userdata[[#This Row],[Join_Date]],2)</f>
        <v>10</v>
      </c>
      <c r="AF202" t="str">
        <f>RIGHT(Userdata[[#This Row],[Join_Date]],4)</f>
        <v>2024</v>
      </c>
      <c r="AG202" t="str">
        <f>MID(Userdata[[#This Row],[Join_Date]],3,2)</f>
        <v>/2</v>
      </c>
      <c r="AH202" t="str">
        <f>SUBSTITUTE(Userdata[[#This Row],[Column5]],"/","")</f>
        <v>10</v>
      </c>
      <c r="AI202" t="str">
        <f>SUBSTITUTE(Userdata[[#This Row],[Column53]],"/","")</f>
        <v>2</v>
      </c>
      <c r="AJ202" t="str">
        <f>TEXT(DATE(Userdata[[#This Row],[Column52]],Userdata[[#This Row],[Start Month]],Userdata[[#This Row],[Start Date]]),"DD/MM/YYYY")</f>
        <v>02/10/2024</v>
      </c>
    </row>
    <row r="203" spans="1:36" x14ac:dyDescent="0.3">
      <c r="A203">
        <v>4171</v>
      </c>
      <c r="B203" t="s">
        <v>109</v>
      </c>
      <c r="C203" t="s">
        <v>533</v>
      </c>
      <c r="D203" s="12" t="s">
        <v>479</v>
      </c>
      <c r="E203">
        <v>11.99</v>
      </c>
      <c r="F203">
        <v>291</v>
      </c>
      <c r="G203" t="s">
        <v>918</v>
      </c>
      <c r="H203">
        <v>2</v>
      </c>
      <c r="I203">
        <v>1</v>
      </c>
      <c r="J203" t="b">
        <v>1</v>
      </c>
      <c r="K203">
        <v>380</v>
      </c>
      <c r="L203">
        <v>106</v>
      </c>
      <c r="M203" t="s">
        <v>924</v>
      </c>
      <c r="N203" t="s">
        <v>930</v>
      </c>
      <c r="O203" t="s">
        <v>937</v>
      </c>
      <c r="P203">
        <v>22</v>
      </c>
      <c r="Q203">
        <v>4.0999999999999996</v>
      </c>
      <c r="R203" t="b">
        <v>0</v>
      </c>
      <c r="S203" t="s">
        <v>940</v>
      </c>
      <c r="T203">
        <v>2576</v>
      </c>
      <c r="U203" t="s">
        <v>943</v>
      </c>
      <c r="V203" t="s">
        <v>949</v>
      </c>
      <c r="W203" t="s">
        <v>952</v>
      </c>
      <c r="X203" t="str">
        <f>LEFT(Userdata[[#This Row],[Last_Login]],2)</f>
        <v>12</v>
      </c>
      <c r="Y203" t="str">
        <f>RIGHT(Userdata[[#This Row],[Last_Login]],4)</f>
        <v>2024</v>
      </c>
      <c r="Z203" t="str">
        <f>MID(Userdata[[#This Row],[Last_Login]],4,2)</f>
        <v>14</v>
      </c>
      <c r="AA203" t="str">
        <f>SUBSTITUTE(Userdata[[#This Row],[Column3]],"/","")</f>
        <v>14</v>
      </c>
      <c r="AB203" s="12" t="str">
        <f>TEXT(DATE(Userdata[[#This Row],[Column2]],Userdata[[#This Row],[Column1]],Userdata[[#This Row],[Column4]]),"DD/MM/YYYY")</f>
        <v>14/12/2024</v>
      </c>
      <c r="AC203" s="12">
        <f t="shared" ca="1" si="3"/>
        <v>45794</v>
      </c>
      <c r="AD203">
        <f ca="1">Userdata[[#This Row],[Column6]]-Userdata[[#This Row],[Last Login]]</f>
        <v>154</v>
      </c>
      <c r="AE203" t="str">
        <f>LEFT(Userdata[[#This Row],[Join_Date]],2)</f>
        <v>7/</v>
      </c>
      <c r="AF203" t="str">
        <f>RIGHT(Userdata[[#This Row],[Join_Date]],4)</f>
        <v>2024</v>
      </c>
      <c r="AG203" t="str">
        <f>MID(Userdata[[#This Row],[Join_Date]],3,2)</f>
        <v>4/</v>
      </c>
      <c r="AH203" t="str">
        <f>SUBSTITUTE(Userdata[[#This Row],[Column5]],"/","")</f>
        <v>7</v>
      </c>
      <c r="AI203" t="str">
        <f>SUBSTITUTE(Userdata[[#This Row],[Column53]],"/","")</f>
        <v>4</v>
      </c>
      <c r="AJ203" t="str">
        <f>TEXT(DATE(Userdata[[#This Row],[Column52]],Userdata[[#This Row],[Start Month]],Userdata[[#This Row],[Start Date]]),"DD/MM/YYYY")</f>
        <v>04/07/2024</v>
      </c>
    </row>
    <row r="204" spans="1:36" x14ac:dyDescent="0.3">
      <c r="A204">
        <v>7399</v>
      </c>
      <c r="B204" t="s">
        <v>97</v>
      </c>
      <c r="C204" t="s">
        <v>534</v>
      </c>
      <c r="D204" s="12" t="s">
        <v>803</v>
      </c>
      <c r="E204">
        <v>11.99</v>
      </c>
      <c r="F204">
        <v>119</v>
      </c>
      <c r="G204" t="s">
        <v>922</v>
      </c>
      <c r="H204">
        <v>2</v>
      </c>
      <c r="I204">
        <v>5</v>
      </c>
      <c r="J204" t="b">
        <v>1</v>
      </c>
      <c r="K204">
        <v>344</v>
      </c>
      <c r="L204">
        <v>93</v>
      </c>
      <c r="M204" t="s">
        <v>928</v>
      </c>
      <c r="N204" t="s">
        <v>931</v>
      </c>
      <c r="O204" t="s">
        <v>934</v>
      </c>
      <c r="P204">
        <v>0</v>
      </c>
      <c r="Q204">
        <v>4.2</v>
      </c>
      <c r="R204" t="b">
        <v>0</v>
      </c>
      <c r="S204" t="s">
        <v>940</v>
      </c>
      <c r="T204">
        <v>2259</v>
      </c>
      <c r="U204" t="s">
        <v>945</v>
      </c>
      <c r="V204" t="s">
        <v>949</v>
      </c>
      <c r="W204" t="s">
        <v>951</v>
      </c>
      <c r="X204" t="str">
        <f>LEFT(Userdata[[#This Row],[Last_Login]],2)</f>
        <v>12</v>
      </c>
      <c r="Y204" t="str">
        <f>RIGHT(Userdata[[#This Row],[Last_Login]],4)</f>
        <v>2024</v>
      </c>
      <c r="Z204" t="str">
        <f>MID(Userdata[[#This Row],[Last_Login]],4,2)</f>
        <v>9/</v>
      </c>
      <c r="AA204" t="str">
        <f>SUBSTITUTE(Userdata[[#This Row],[Column3]],"/","")</f>
        <v>9</v>
      </c>
      <c r="AB204" s="12" t="str">
        <f>TEXT(DATE(Userdata[[#This Row],[Column2]],Userdata[[#This Row],[Column1]],Userdata[[#This Row],[Column4]]),"DD/MM/YYYY")</f>
        <v>09/12/2024</v>
      </c>
      <c r="AC204" s="12">
        <f t="shared" ca="1" si="3"/>
        <v>45794</v>
      </c>
      <c r="AD204">
        <f ca="1">Userdata[[#This Row],[Column6]]-Userdata[[#This Row],[Last Login]]</f>
        <v>159</v>
      </c>
      <c r="AE204" t="str">
        <f>LEFT(Userdata[[#This Row],[Join_Date]],2)</f>
        <v>8/</v>
      </c>
      <c r="AF204" t="str">
        <f>RIGHT(Userdata[[#This Row],[Join_Date]],4)</f>
        <v>2024</v>
      </c>
      <c r="AG204" t="str">
        <f>MID(Userdata[[#This Row],[Join_Date]],3,2)</f>
        <v>13</v>
      </c>
      <c r="AH204" t="str">
        <f>SUBSTITUTE(Userdata[[#This Row],[Column5]],"/","")</f>
        <v>8</v>
      </c>
      <c r="AI204" t="str">
        <f>SUBSTITUTE(Userdata[[#This Row],[Column53]],"/","")</f>
        <v>13</v>
      </c>
      <c r="AJ204" t="str">
        <f>TEXT(DATE(Userdata[[#This Row],[Column52]],Userdata[[#This Row],[Start Month]],Userdata[[#This Row],[Start Date]]),"DD/MM/YYYY")</f>
        <v>13/08/2024</v>
      </c>
    </row>
    <row r="205" spans="1:36" x14ac:dyDescent="0.3">
      <c r="A205">
        <v>1110</v>
      </c>
      <c r="B205" t="s">
        <v>122</v>
      </c>
      <c r="C205" t="s">
        <v>535</v>
      </c>
      <c r="D205" s="12" t="s">
        <v>508</v>
      </c>
      <c r="E205">
        <v>11.99</v>
      </c>
      <c r="F205">
        <v>35</v>
      </c>
      <c r="G205" t="s">
        <v>916</v>
      </c>
      <c r="H205">
        <v>2</v>
      </c>
      <c r="I205">
        <v>3</v>
      </c>
      <c r="J205" t="b">
        <v>1</v>
      </c>
      <c r="K205">
        <v>908</v>
      </c>
      <c r="L205">
        <v>128</v>
      </c>
      <c r="M205" t="s">
        <v>923</v>
      </c>
      <c r="N205" t="s">
        <v>930</v>
      </c>
      <c r="O205" t="s">
        <v>937</v>
      </c>
      <c r="P205">
        <v>86</v>
      </c>
      <c r="Q205">
        <v>3.2</v>
      </c>
      <c r="R205" t="b">
        <v>1</v>
      </c>
      <c r="S205" t="s">
        <v>940</v>
      </c>
      <c r="T205">
        <v>1068</v>
      </c>
      <c r="U205" t="s">
        <v>945</v>
      </c>
      <c r="V205" t="s">
        <v>946</v>
      </c>
      <c r="W205" t="s">
        <v>952</v>
      </c>
      <c r="X205" t="str">
        <f>LEFT(Userdata[[#This Row],[Last_Login]],2)</f>
        <v>12</v>
      </c>
      <c r="Y205" t="str">
        <f>RIGHT(Userdata[[#This Row],[Last_Login]],4)</f>
        <v>2024</v>
      </c>
      <c r="Z205" t="str">
        <f>MID(Userdata[[#This Row],[Last_Login]],4,2)</f>
        <v>4/</v>
      </c>
      <c r="AA205" t="str">
        <f>SUBSTITUTE(Userdata[[#This Row],[Column3]],"/","")</f>
        <v>4</v>
      </c>
      <c r="AB205" s="12" t="str">
        <f>TEXT(DATE(Userdata[[#This Row],[Column2]],Userdata[[#This Row],[Column1]],Userdata[[#This Row],[Column4]]),"DD/MM/YYYY")</f>
        <v>04/12/2024</v>
      </c>
      <c r="AC205" s="12">
        <f t="shared" ca="1" si="3"/>
        <v>45794</v>
      </c>
      <c r="AD205">
        <f ca="1">Userdata[[#This Row],[Column6]]-Userdata[[#This Row],[Last Login]]</f>
        <v>164</v>
      </c>
      <c r="AE205" t="str">
        <f>LEFT(Userdata[[#This Row],[Join_Date]],2)</f>
        <v>5/</v>
      </c>
      <c r="AF205" t="str">
        <f>RIGHT(Userdata[[#This Row],[Join_Date]],4)</f>
        <v>2024</v>
      </c>
      <c r="AG205" t="str">
        <f>MID(Userdata[[#This Row],[Join_Date]],3,2)</f>
        <v>5/</v>
      </c>
      <c r="AH205" t="str">
        <f>SUBSTITUTE(Userdata[[#This Row],[Column5]],"/","")</f>
        <v>5</v>
      </c>
      <c r="AI205" t="str">
        <f>SUBSTITUTE(Userdata[[#This Row],[Column53]],"/","")</f>
        <v>5</v>
      </c>
      <c r="AJ205" t="str">
        <f>TEXT(DATE(Userdata[[#This Row],[Column52]],Userdata[[#This Row],[Start Month]],Userdata[[#This Row],[Start Date]]),"DD/MM/YYYY")</f>
        <v>05/05/2024</v>
      </c>
    </row>
    <row r="206" spans="1:36" x14ac:dyDescent="0.3">
      <c r="A206">
        <v>5630</v>
      </c>
      <c r="B206" t="s">
        <v>167</v>
      </c>
      <c r="C206" t="s">
        <v>536</v>
      </c>
      <c r="D206" s="12" t="s">
        <v>424</v>
      </c>
      <c r="E206">
        <v>7.99</v>
      </c>
      <c r="F206">
        <v>88</v>
      </c>
      <c r="G206" t="s">
        <v>917</v>
      </c>
      <c r="H206">
        <v>4</v>
      </c>
      <c r="I206">
        <v>6</v>
      </c>
      <c r="J206" t="b">
        <v>1</v>
      </c>
      <c r="K206">
        <v>782</v>
      </c>
      <c r="L206">
        <v>180</v>
      </c>
      <c r="M206" t="s">
        <v>923</v>
      </c>
      <c r="N206" t="s">
        <v>931</v>
      </c>
      <c r="O206" t="s">
        <v>939</v>
      </c>
      <c r="P206">
        <v>86</v>
      </c>
      <c r="Q206">
        <v>5</v>
      </c>
      <c r="R206" t="b">
        <v>1</v>
      </c>
      <c r="S206" t="s">
        <v>940</v>
      </c>
      <c r="T206">
        <v>2928</v>
      </c>
      <c r="U206" t="s">
        <v>943</v>
      </c>
      <c r="V206" t="s">
        <v>949</v>
      </c>
      <c r="W206" t="s">
        <v>951</v>
      </c>
      <c r="X206" t="str">
        <f>LEFT(Userdata[[#This Row],[Last_Login]],2)</f>
        <v>11</v>
      </c>
      <c r="Y206" t="str">
        <f>RIGHT(Userdata[[#This Row],[Last_Login]],4)</f>
        <v>2024</v>
      </c>
      <c r="Z206" t="str">
        <f>MID(Userdata[[#This Row],[Last_Login]],4,2)</f>
        <v>24</v>
      </c>
      <c r="AA206" t="str">
        <f>SUBSTITUTE(Userdata[[#This Row],[Column3]],"/","")</f>
        <v>24</v>
      </c>
      <c r="AB206" s="12" t="str">
        <f>TEXT(DATE(Userdata[[#This Row],[Column2]],Userdata[[#This Row],[Column1]],Userdata[[#This Row],[Column4]]),"DD/MM/YYYY")</f>
        <v>24/11/2024</v>
      </c>
      <c r="AC206" s="12">
        <f t="shared" ca="1" si="3"/>
        <v>45794</v>
      </c>
      <c r="AD206">
        <f ca="1">Userdata[[#This Row],[Column6]]-Userdata[[#This Row],[Last Login]]</f>
        <v>174</v>
      </c>
      <c r="AE206" t="str">
        <f>LEFT(Userdata[[#This Row],[Join_Date]],2)</f>
        <v>12</v>
      </c>
      <c r="AF206" t="str">
        <f>RIGHT(Userdata[[#This Row],[Join_Date]],4)</f>
        <v>2023</v>
      </c>
      <c r="AG206" t="str">
        <f>MID(Userdata[[#This Row],[Join_Date]],3,2)</f>
        <v>/4</v>
      </c>
      <c r="AH206" t="str">
        <f>SUBSTITUTE(Userdata[[#This Row],[Column5]],"/","")</f>
        <v>12</v>
      </c>
      <c r="AI206" t="str">
        <f>SUBSTITUTE(Userdata[[#This Row],[Column53]],"/","")</f>
        <v>4</v>
      </c>
      <c r="AJ206" t="str">
        <f>TEXT(DATE(Userdata[[#This Row],[Column52]],Userdata[[#This Row],[Start Month]],Userdata[[#This Row],[Start Date]]),"DD/MM/YYYY")</f>
        <v>04/12/2023</v>
      </c>
    </row>
    <row r="207" spans="1:36" x14ac:dyDescent="0.3">
      <c r="A207">
        <v>9430</v>
      </c>
      <c r="B207" t="s">
        <v>168</v>
      </c>
      <c r="C207" t="s">
        <v>509</v>
      </c>
      <c r="D207" s="12" t="s">
        <v>487</v>
      </c>
      <c r="E207">
        <v>7.99</v>
      </c>
      <c r="F207">
        <v>312</v>
      </c>
      <c r="G207" t="s">
        <v>918</v>
      </c>
      <c r="H207">
        <v>4</v>
      </c>
      <c r="I207">
        <v>1</v>
      </c>
      <c r="J207" t="b">
        <v>0</v>
      </c>
      <c r="K207">
        <v>769</v>
      </c>
      <c r="L207">
        <v>140</v>
      </c>
      <c r="M207" t="s">
        <v>925</v>
      </c>
      <c r="N207" t="s">
        <v>931</v>
      </c>
      <c r="O207" t="s">
        <v>936</v>
      </c>
      <c r="P207">
        <v>94</v>
      </c>
      <c r="Q207">
        <v>4.8</v>
      </c>
      <c r="R207" t="b">
        <v>1</v>
      </c>
      <c r="S207" t="s">
        <v>940</v>
      </c>
      <c r="T207">
        <v>3674</v>
      </c>
      <c r="U207" t="s">
        <v>943</v>
      </c>
      <c r="V207" t="s">
        <v>949</v>
      </c>
      <c r="W207" t="s">
        <v>952</v>
      </c>
      <c r="X207" t="str">
        <f>LEFT(Userdata[[#This Row],[Last_Login]],2)</f>
        <v>11</v>
      </c>
      <c r="Y207" t="str">
        <f>RIGHT(Userdata[[#This Row],[Last_Login]],4)</f>
        <v>2024</v>
      </c>
      <c r="Z207" t="str">
        <f>MID(Userdata[[#This Row],[Last_Login]],4,2)</f>
        <v>21</v>
      </c>
      <c r="AA207" t="str">
        <f>SUBSTITUTE(Userdata[[#This Row],[Column3]],"/","")</f>
        <v>21</v>
      </c>
      <c r="AB207" s="12" t="str">
        <f>TEXT(DATE(Userdata[[#This Row],[Column2]],Userdata[[#This Row],[Column1]],Userdata[[#This Row],[Column4]]),"DD/MM/YYYY")</f>
        <v>21/11/2024</v>
      </c>
      <c r="AC207" s="12">
        <f t="shared" ca="1" si="3"/>
        <v>45794</v>
      </c>
      <c r="AD207">
        <f ca="1">Userdata[[#This Row],[Column6]]-Userdata[[#This Row],[Last Login]]</f>
        <v>177</v>
      </c>
      <c r="AE207" t="str">
        <f>LEFT(Userdata[[#This Row],[Join_Date]],2)</f>
        <v>11</v>
      </c>
      <c r="AF207" t="str">
        <f>RIGHT(Userdata[[#This Row],[Join_Date]],4)</f>
        <v>2023</v>
      </c>
      <c r="AG207" t="str">
        <f>MID(Userdata[[#This Row],[Join_Date]],3,2)</f>
        <v>/3</v>
      </c>
      <c r="AH207" t="str">
        <f>SUBSTITUTE(Userdata[[#This Row],[Column5]],"/","")</f>
        <v>11</v>
      </c>
      <c r="AI207" t="str">
        <f>SUBSTITUTE(Userdata[[#This Row],[Column53]],"/","")</f>
        <v>3</v>
      </c>
      <c r="AJ207" t="str">
        <f>TEXT(DATE(Userdata[[#This Row],[Column52]],Userdata[[#This Row],[Start Month]],Userdata[[#This Row],[Start Date]]),"DD/MM/YYYY")</f>
        <v>03/11/2023</v>
      </c>
    </row>
    <row r="208" spans="1:36" x14ac:dyDescent="0.3">
      <c r="A208">
        <v>7436</v>
      </c>
      <c r="B208" t="s">
        <v>169</v>
      </c>
      <c r="C208" t="s">
        <v>537</v>
      </c>
      <c r="D208" s="12" t="s">
        <v>472</v>
      </c>
      <c r="E208">
        <v>15.99</v>
      </c>
      <c r="F208">
        <v>238</v>
      </c>
      <c r="G208" t="s">
        <v>918</v>
      </c>
      <c r="H208">
        <v>4</v>
      </c>
      <c r="I208">
        <v>1</v>
      </c>
      <c r="J208" t="b">
        <v>1</v>
      </c>
      <c r="K208">
        <v>233</v>
      </c>
      <c r="L208">
        <v>102</v>
      </c>
      <c r="M208" t="s">
        <v>924</v>
      </c>
      <c r="N208" t="s">
        <v>931</v>
      </c>
      <c r="O208" t="s">
        <v>934</v>
      </c>
      <c r="P208">
        <v>78</v>
      </c>
      <c r="Q208">
        <v>3.1</v>
      </c>
      <c r="R208" t="b">
        <v>0</v>
      </c>
      <c r="S208" t="s">
        <v>940</v>
      </c>
      <c r="T208">
        <v>130</v>
      </c>
      <c r="U208" t="s">
        <v>943</v>
      </c>
      <c r="V208" t="s">
        <v>950</v>
      </c>
      <c r="W208" t="s">
        <v>951</v>
      </c>
      <c r="X208" t="str">
        <f>LEFT(Userdata[[#This Row],[Last_Login]],2)</f>
        <v>12</v>
      </c>
      <c r="Y208" t="str">
        <f>RIGHT(Userdata[[#This Row],[Last_Login]],4)</f>
        <v>2024</v>
      </c>
      <c r="Z208" t="str">
        <f>MID(Userdata[[#This Row],[Last_Login]],4,2)</f>
        <v>17</v>
      </c>
      <c r="AA208" t="str">
        <f>SUBSTITUTE(Userdata[[#This Row],[Column3]],"/","")</f>
        <v>17</v>
      </c>
      <c r="AB208" s="12" t="str">
        <f>TEXT(DATE(Userdata[[#This Row],[Column2]],Userdata[[#This Row],[Column1]],Userdata[[#This Row],[Column4]]),"DD/MM/YYYY")</f>
        <v>17/12/2024</v>
      </c>
      <c r="AC208" s="12">
        <f t="shared" ca="1" si="3"/>
        <v>45794</v>
      </c>
      <c r="AD208">
        <f ca="1">Userdata[[#This Row],[Column6]]-Userdata[[#This Row],[Last Login]]</f>
        <v>151</v>
      </c>
      <c r="AE208" t="str">
        <f>LEFT(Userdata[[#This Row],[Join_Date]],2)</f>
        <v>2/</v>
      </c>
      <c r="AF208" t="str">
        <f>RIGHT(Userdata[[#This Row],[Join_Date]],4)</f>
        <v>2024</v>
      </c>
      <c r="AG208" t="str">
        <f>MID(Userdata[[#This Row],[Join_Date]],3,2)</f>
        <v>22</v>
      </c>
      <c r="AH208" t="str">
        <f>SUBSTITUTE(Userdata[[#This Row],[Column5]],"/","")</f>
        <v>2</v>
      </c>
      <c r="AI208" t="str">
        <f>SUBSTITUTE(Userdata[[#This Row],[Column53]],"/","")</f>
        <v>22</v>
      </c>
      <c r="AJ208" t="str">
        <f>TEXT(DATE(Userdata[[#This Row],[Column52]],Userdata[[#This Row],[Start Month]],Userdata[[#This Row],[Start Date]]),"DD/MM/YYYY")</f>
        <v>22/02/2024</v>
      </c>
    </row>
    <row r="209" spans="1:36" x14ac:dyDescent="0.3">
      <c r="A209">
        <v>2147</v>
      </c>
      <c r="B209" t="s">
        <v>170</v>
      </c>
      <c r="C209" t="s">
        <v>491</v>
      </c>
      <c r="D209" s="12" t="s">
        <v>740</v>
      </c>
      <c r="E209">
        <v>11.99</v>
      </c>
      <c r="F209">
        <v>132</v>
      </c>
      <c r="G209" t="s">
        <v>916</v>
      </c>
      <c r="H209">
        <v>4</v>
      </c>
      <c r="I209">
        <v>6</v>
      </c>
      <c r="J209" t="b">
        <v>1</v>
      </c>
      <c r="K209">
        <v>170</v>
      </c>
      <c r="L209">
        <v>164</v>
      </c>
      <c r="M209" t="s">
        <v>929</v>
      </c>
      <c r="N209" t="s">
        <v>931</v>
      </c>
      <c r="O209" t="s">
        <v>938</v>
      </c>
      <c r="P209">
        <v>71</v>
      </c>
      <c r="Q209">
        <v>3.3</v>
      </c>
      <c r="R209" t="b">
        <v>1</v>
      </c>
      <c r="S209" t="s">
        <v>940</v>
      </c>
      <c r="T209">
        <v>4873</v>
      </c>
      <c r="U209" t="s">
        <v>944</v>
      </c>
      <c r="V209" t="s">
        <v>949</v>
      </c>
      <c r="W209" t="s">
        <v>953</v>
      </c>
      <c r="X209" t="str">
        <f>LEFT(Userdata[[#This Row],[Last_Login]],2)</f>
        <v>12</v>
      </c>
      <c r="Y209" t="str">
        <f>RIGHT(Userdata[[#This Row],[Last_Login]],4)</f>
        <v>2024</v>
      </c>
      <c r="Z209" t="str">
        <f>MID(Userdata[[#This Row],[Last_Login]],4,2)</f>
        <v>11</v>
      </c>
      <c r="AA209" t="str">
        <f>SUBSTITUTE(Userdata[[#This Row],[Column3]],"/","")</f>
        <v>11</v>
      </c>
      <c r="AB209" s="12" t="str">
        <f>TEXT(DATE(Userdata[[#This Row],[Column2]],Userdata[[#This Row],[Column1]],Userdata[[#This Row],[Column4]]),"DD/MM/YYYY")</f>
        <v>11/12/2024</v>
      </c>
      <c r="AC209" s="12">
        <f t="shared" ca="1" si="3"/>
        <v>45794</v>
      </c>
      <c r="AD209">
        <f ca="1">Userdata[[#This Row],[Column6]]-Userdata[[#This Row],[Last Login]]</f>
        <v>157</v>
      </c>
      <c r="AE209" t="str">
        <f>LEFT(Userdata[[#This Row],[Join_Date]],2)</f>
        <v>1/</v>
      </c>
      <c r="AF209" t="str">
        <f>RIGHT(Userdata[[#This Row],[Join_Date]],4)</f>
        <v>2024</v>
      </c>
      <c r="AG209" t="str">
        <f>MID(Userdata[[#This Row],[Join_Date]],3,2)</f>
        <v>12</v>
      </c>
      <c r="AH209" t="str">
        <f>SUBSTITUTE(Userdata[[#This Row],[Column5]],"/","")</f>
        <v>1</v>
      </c>
      <c r="AI209" t="str">
        <f>SUBSTITUTE(Userdata[[#This Row],[Column53]],"/","")</f>
        <v>12</v>
      </c>
      <c r="AJ209" t="str">
        <f>TEXT(DATE(Userdata[[#This Row],[Column52]],Userdata[[#This Row],[Start Month]],Userdata[[#This Row],[Start Date]]),"DD/MM/YYYY")</f>
        <v>12/01/2024</v>
      </c>
    </row>
    <row r="210" spans="1:36" x14ac:dyDescent="0.3">
      <c r="A210">
        <v>3264</v>
      </c>
      <c r="B210" t="s">
        <v>50</v>
      </c>
      <c r="C210" t="s">
        <v>538</v>
      </c>
      <c r="D210" s="12" t="s">
        <v>803</v>
      </c>
      <c r="E210">
        <v>11.99</v>
      </c>
      <c r="F210">
        <v>456</v>
      </c>
      <c r="G210" t="s">
        <v>921</v>
      </c>
      <c r="H210">
        <v>1</v>
      </c>
      <c r="I210">
        <v>6</v>
      </c>
      <c r="J210" t="b">
        <v>1</v>
      </c>
      <c r="K210">
        <v>945</v>
      </c>
      <c r="L210">
        <v>114</v>
      </c>
      <c r="M210" t="s">
        <v>925</v>
      </c>
      <c r="N210" t="s">
        <v>932</v>
      </c>
      <c r="O210" t="s">
        <v>935</v>
      </c>
      <c r="P210">
        <v>44</v>
      </c>
      <c r="Q210">
        <v>3</v>
      </c>
      <c r="R210" t="b">
        <v>0</v>
      </c>
      <c r="S210" t="s">
        <v>940</v>
      </c>
      <c r="T210">
        <v>96</v>
      </c>
      <c r="U210" t="s">
        <v>941</v>
      </c>
      <c r="V210" t="s">
        <v>950</v>
      </c>
      <c r="W210" t="s">
        <v>951</v>
      </c>
      <c r="X210" t="str">
        <f>LEFT(Userdata[[#This Row],[Last_Login]],2)</f>
        <v>12</v>
      </c>
      <c r="Y210" t="str">
        <f>RIGHT(Userdata[[#This Row],[Last_Login]],4)</f>
        <v>2024</v>
      </c>
      <c r="Z210" t="str">
        <f>MID(Userdata[[#This Row],[Last_Login]],4,2)</f>
        <v>9/</v>
      </c>
      <c r="AA210" t="str">
        <f>SUBSTITUTE(Userdata[[#This Row],[Column3]],"/","")</f>
        <v>9</v>
      </c>
      <c r="AB210" s="12" t="str">
        <f>TEXT(DATE(Userdata[[#This Row],[Column2]],Userdata[[#This Row],[Column1]],Userdata[[#This Row],[Column4]]),"DD/MM/YYYY")</f>
        <v>09/12/2024</v>
      </c>
      <c r="AC210" s="12">
        <f t="shared" ca="1" si="3"/>
        <v>45794</v>
      </c>
      <c r="AD210">
        <f ca="1">Userdata[[#This Row],[Column6]]-Userdata[[#This Row],[Last Login]]</f>
        <v>159</v>
      </c>
      <c r="AE210" t="str">
        <f>LEFT(Userdata[[#This Row],[Join_Date]],2)</f>
        <v>5/</v>
      </c>
      <c r="AF210" t="str">
        <f>RIGHT(Userdata[[#This Row],[Join_Date]],4)</f>
        <v>2023</v>
      </c>
      <c r="AG210" t="str">
        <f>MID(Userdata[[#This Row],[Join_Date]],3,2)</f>
        <v>14</v>
      </c>
      <c r="AH210" t="str">
        <f>SUBSTITUTE(Userdata[[#This Row],[Column5]],"/","")</f>
        <v>5</v>
      </c>
      <c r="AI210" t="str">
        <f>SUBSTITUTE(Userdata[[#This Row],[Column53]],"/","")</f>
        <v>14</v>
      </c>
      <c r="AJ210" t="str">
        <f>TEXT(DATE(Userdata[[#This Row],[Column52]],Userdata[[#This Row],[Start Month]],Userdata[[#This Row],[Start Date]]),"DD/MM/YYYY")</f>
        <v>14/05/2023</v>
      </c>
    </row>
    <row r="211" spans="1:36" x14ac:dyDescent="0.3">
      <c r="A211">
        <v>1214</v>
      </c>
      <c r="B211" t="s">
        <v>171</v>
      </c>
      <c r="C211" t="s">
        <v>539</v>
      </c>
      <c r="D211" s="12" t="s">
        <v>740</v>
      </c>
      <c r="E211">
        <v>11.99</v>
      </c>
      <c r="F211">
        <v>281</v>
      </c>
      <c r="G211" t="s">
        <v>916</v>
      </c>
      <c r="H211">
        <v>5</v>
      </c>
      <c r="I211">
        <v>6</v>
      </c>
      <c r="J211" t="b">
        <v>1</v>
      </c>
      <c r="K211">
        <v>945</v>
      </c>
      <c r="L211">
        <v>108</v>
      </c>
      <c r="M211" t="s">
        <v>928</v>
      </c>
      <c r="N211" t="s">
        <v>930</v>
      </c>
      <c r="O211" t="s">
        <v>938</v>
      </c>
      <c r="P211">
        <v>98</v>
      </c>
      <c r="Q211">
        <v>3.8</v>
      </c>
      <c r="R211" t="b">
        <v>1</v>
      </c>
      <c r="S211" t="s">
        <v>940</v>
      </c>
      <c r="T211">
        <v>110</v>
      </c>
      <c r="U211" t="s">
        <v>944</v>
      </c>
      <c r="V211" t="s">
        <v>948</v>
      </c>
      <c r="W211" t="s">
        <v>954</v>
      </c>
      <c r="X211" t="str">
        <f>LEFT(Userdata[[#This Row],[Last_Login]],2)</f>
        <v>12</v>
      </c>
      <c r="Y211" t="str">
        <f>RIGHT(Userdata[[#This Row],[Last_Login]],4)</f>
        <v>2024</v>
      </c>
      <c r="Z211" t="str">
        <f>MID(Userdata[[#This Row],[Last_Login]],4,2)</f>
        <v>11</v>
      </c>
      <c r="AA211" t="str">
        <f>SUBSTITUTE(Userdata[[#This Row],[Column3]],"/","")</f>
        <v>11</v>
      </c>
      <c r="AB211" s="12" t="str">
        <f>TEXT(DATE(Userdata[[#This Row],[Column2]],Userdata[[#This Row],[Column1]],Userdata[[#This Row],[Column4]]),"DD/MM/YYYY")</f>
        <v>11/12/2024</v>
      </c>
      <c r="AC211" s="12">
        <f t="shared" ca="1" si="3"/>
        <v>45794</v>
      </c>
      <c r="AD211">
        <f ca="1">Userdata[[#This Row],[Column6]]-Userdata[[#This Row],[Last Login]]</f>
        <v>157</v>
      </c>
      <c r="AE211" t="str">
        <f>LEFT(Userdata[[#This Row],[Join_Date]],2)</f>
        <v>6/</v>
      </c>
      <c r="AF211" t="str">
        <f>RIGHT(Userdata[[#This Row],[Join_Date]],4)</f>
        <v>2023</v>
      </c>
      <c r="AG211" t="str">
        <f>MID(Userdata[[#This Row],[Join_Date]],3,2)</f>
        <v>8/</v>
      </c>
      <c r="AH211" t="str">
        <f>SUBSTITUTE(Userdata[[#This Row],[Column5]],"/","")</f>
        <v>6</v>
      </c>
      <c r="AI211" t="str">
        <f>SUBSTITUTE(Userdata[[#This Row],[Column53]],"/","")</f>
        <v>8</v>
      </c>
      <c r="AJ211" t="str">
        <f>TEXT(DATE(Userdata[[#This Row],[Column52]],Userdata[[#This Row],[Start Month]],Userdata[[#This Row],[Start Date]]),"DD/MM/YYYY")</f>
        <v>08/06/2023</v>
      </c>
    </row>
    <row r="212" spans="1:36" x14ac:dyDescent="0.3">
      <c r="A212">
        <v>6050</v>
      </c>
      <c r="B212" t="s">
        <v>172</v>
      </c>
      <c r="C212" t="s">
        <v>540</v>
      </c>
      <c r="D212" s="12" t="s">
        <v>579</v>
      </c>
      <c r="E212">
        <v>11.99</v>
      </c>
      <c r="F212">
        <v>281</v>
      </c>
      <c r="G212" t="s">
        <v>920</v>
      </c>
      <c r="H212">
        <v>5</v>
      </c>
      <c r="I212">
        <v>3</v>
      </c>
      <c r="J212" t="b">
        <v>0</v>
      </c>
      <c r="K212">
        <v>217</v>
      </c>
      <c r="L212">
        <v>162</v>
      </c>
      <c r="M212" t="s">
        <v>923</v>
      </c>
      <c r="N212" t="s">
        <v>931</v>
      </c>
      <c r="O212" t="s">
        <v>936</v>
      </c>
      <c r="P212">
        <v>0</v>
      </c>
      <c r="Q212">
        <v>3.4</v>
      </c>
      <c r="R212" t="b">
        <v>0</v>
      </c>
      <c r="S212" t="s">
        <v>940</v>
      </c>
      <c r="T212">
        <v>225</v>
      </c>
      <c r="U212" t="s">
        <v>941</v>
      </c>
      <c r="V212" t="s">
        <v>949</v>
      </c>
      <c r="W212" t="s">
        <v>951</v>
      </c>
      <c r="X212" t="str">
        <f>LEFT(Userdata[[#This Row],[Last_Login]],2)</f>
        <v>11</v>
      </c>
      <c r="Y212" t="str">
        <f>RIGHT(Userdata[[#This Row],[Last_Login]],4)</f>
        <v>2024</v>
      </c>
      <c r="Z212" t="str">
        <f>MID(Userdata[[#This Row],[Last_Login]],4,2)</f>
        <v>23</v>
      </c>
      <c r="AA212" t="str">
        <f>SUBSTITUTE(Userdata[[#This Row],[Column3]],"/","")</f>
        <v>23</v>
      </c>
      <c r="AB212" s="12" t="str">
        <f>TEXT(DATE(Userdata[[#This Row],[Column2]],Userdata[[#This Row],[Column1]],Userdata[[#This Row],[Column4]]),"DD/MM/YYYY")</f>
        <v>23/11/2024</v>
      </c>
      <c r="AC212" s="12">
        <f t="shared" ca="1" si="3"/>
        <v>45794</v>
      </c>
      <c r="AD212">
        <f ca="1">Userdata[[#This Row],[Column6]]-Userdata[[#This Row],[Last Login]]</f>
        <v>175</v>
      </c>
      <c r="AE212" t="str">
        <f>LEFT(Userdata[[#This Row],[Join_Date]],2)</f>
        <v>8/</v>
      </c>
      <c r="AF212" t="str">
        <f>RIGHT(Userdata[[#This Row],[Join_Date]],4)</f>
        <v>2024</v>
      </c>
      <c r="AG212" t="str">
        <f>MID(Userdata[[#This Row],[Join_Date]],3,2)</f>
        <v>8/</v>
      </c>
      <c r="AH212" t="str">
        <f>SUBSTITUTE(Userdata[[#This Row],[Column5]],"/","")</f>
        <v>8</v>
      </c>
      <c r="AI212" t="str">
        <f>SUBSTITUTE(Userdata[[#This Row],[Column53]],"/","")</f>
        <v>8</v>
      </c>
      <c r="AJ212" t="str">
        <f>TEXT(DATE(Userdata[[#This Row],[Column52]],Userdata[[#This Row],[Start Month]],Userdata[[#This Row],[Start Date]]),"DD/MM/YYYY")</f>
        <v>08/08/2024</v>
      </c>
    </row>
    <row r="213" spans="1:36" x14ac:dyDescent="0.3">
      <c r="A213">
        <v>7395</v>
      </c>
      <c r="B213" t="s">
        <v>57</v>
      </c>
      <c r="C213" t="s">
        <v>431</v>
      </c>
      <c r="D213" s="12" t="s">
        <v>554</v>
      </c>
      <c r="E213">
        <v>11.99</v>
      </c>
      <c r="F213">
        <v>73</v>
      </c>
      <c r="G213" t="s">
        <v>916</v>
      </c>
      <c r="H213">
        <v>1</v>
      </c>
      <c r="I213">
        <v>1</v>
      </c>
      <c r="J213" t="b">
        <v>1</v>
      </c>
      <c r="K213">
        <v>664</v>
      </c>
      <c r="L213">
        <v>123</v>
      </c>
      <c r="M213" t="s">
        <v>927</v>
      </c>
      <c r="N213" t="s">
        <v>931</v>
      </c>
      <c r="O213" t="s">
        <v>935</v>
      </c>
      <c r="P213">
        <v>70</v>
      </c>
      <c r="Q213">
        <v>4.4000000000000004</v>
      </c>
      <c r="R213" t="b">
        <v>1</v>
      </c>
      <c r="S213" t="s">
        <v>940</v>
      </c>
      <c r="T213">
        <v>4083</v>
      </c>
      <c r="U213" t="s">
        <v>943</v>
      </c>
      <c r="V213" t="s">
        <v>947</v>
      </c>
      <c r="W213" t="s">
        <v>951</v>
      </c>
      <c r="X213" t="str">
        <f>LEFT(Userdata[[#This Row],[Last_Login]],2)</f>
        <v>12</v>
      </c>
      <c r="Y213" t="str">
        <f>RIGHT(Userdata[[#This Row],[Last_Login]],4)</f>
        <v>2024</v>
      </c>
      <c r="Z213" t="str">
        <f>MID(Userdata[[#This Row],[Last_Login]],4,2)</f>
        <v>5/</v>
      </c>
      <c r="AA213" t="str">
        <f>SUBSTITUTE(Userdata[[#This Row],[Column3]],"/","")</f>
        <v>5</v>
      </c>
      <c r="AB213" s="12" t="str">
        <f>TEXT(DATE(Userdata[[#This Row],[Column2]],Userdata[[#This Row],[Column1]],Userdata[[#This Row],[Column4]]),"DD/MM/YYYY")</f>
        <v>05/12/2024</v>
      </c>
      <c r="AC213" s="12">
        <f t="shared" ca="1" si="3"/>
        <v>45794</v>
      </c>
      <c r="AD213">
        <f ca="1">Userdata[[#This Row],[Column6]]-Userdata[[#This Row],[Last Login]]</f>
        <v>163</v>
      </c>
      <c r="AE213" t="str">
        <f>LEFT(Userdata[[#This Row],[Join_Date]],2)</f>
        <v>11</v>
      </c>
      <c r="AF213" t="str">
        <f>RIGHT(Userdata[[#This Row],[Join_Date]],4)</f>
        <v>2023</v>
      </c>
      <c r="AG213" t="str">
        <f>MID(Userdata[[#This Row],[Join_Date]],3,2)</f>
        <v>/2</v>
      </c>
      <c r="AH213" t="str">
        <f>SUBSTITUTE(Userdata[[#This Row],[Column5]],"/","")</f>
        <v>11</v>
      </c>
      <c r="AI213" t="str">
        <f>SUBSTITUTE(Userdata[[#This Row],[Column53]],"/","")</f>
        <v>2</v>
      </c>
      <c r="AJ213" t="str">
        <f>TEXT(DATE(Userdata[[#This Row],[Column52]],Userdata[[#This Row],[Start Month]],Userdata[[#This Row],[Start Date]]),"DD/MM/YYYY")</f>
        <v>02/11/2023</v>
      </c>
    </row>
    <row r="214" spans="1:36" x14ac:dyDescent="0.3">
      <c r="A214">
        <v>3904</v>
      </c>
      <c r="B214" t="s">
        <v>109</v>
      </c>
      <c r="C214" t="s">
        <v>413</v>
      </c>
      <c r="D214" s="12" t="s">
        <v>803</v>
      </c>
      <c r="E214">
        <v>11.99</v>
      </c>
      <c r="F214">
        <v>365</v>
      </c>
      <c r="G214" t="s">
        <v>920</v>
      </c>
      <c r="H214">
        <v>3</v>
      </c>
      <c r="I214">
        <v>1</v>
      </c>
      <c r="J214" t="b">
        <v>1</v>
      </c>
      <c r="K214">
        <v>679</v>
      </c>
      <c r="L214">
        <v>1</v>
      </c>
      <c r="M214" t="s">
        <v>929</v>
      </c>
      <c r="N214" t="s">
        <v>931</v>
      </c>
      <c r="O214" t="s">
        <v>939</v>
      </c>
      <c r="P214">
        <v>100</v>
      </c>
      <c r="Q214">
        <v>4.7</v>
      </c>
      <c r="R214" t="b">
        <v>0</v>
      </c>
      <c r="S214" t="s">
        <v>940</v>
      </c>
      <c r="T214">
        <v>2714</v>
      </c>
      <c r="U214" t="s">
        <v>945</v>
      </c>
      <c r="V214" t="s">
        <v>946</v>
      </c>
      <c r="W214" t="s">
        <v>952</v>
      </c>
      <c r="X214" t="str">
        <f>LEFT(Userdata[[#This Row],[Last_Login]],2)</f>
        <v>12</v>
      </c>
      <c r="Y214" t="str">
        <f>RIGHT(Userdata[[#This Row],[Last_Login]],4)</f>
        <v>2024</v>
      </c>
      <c r="Z214" t="str">
        <f>MID(Userdata[[#This Row],[Last_Login]],4,2)</f>
        <v>9/</v>
      </c>
      <c r="AA214" t="str">
        <f>SUBSTITUTE(Userdata[[#This Row],[Column3]],"/","")</f>
        <v>9</v>
      </c>
      <c r="AB214" s="12" t="str">
        <f>TEXT(DATE(Userdata[[#This Row],[Column2]],Userdata[[#This Row],[Column1]],Userdata[[#This Row],[Column4]]),"DD/MM/YYYY")</f>
        <v>09/12/2024</v>
      </c>
      <c r="AC214" s="12">
        <f t="shared" ca="1" si="3"/>
        <v>45794</v>
      </c>
      <c r="AD214">
        <f ca="1">Userdata[[#This Row],[Column6]]-Userdata[[#This Row],[Last Login]]</f>
        <v>159</v>
      </c>
      <c r="AE214" t="str">
        <f>LEFT(Userdata[[#This Row],[Join_Date]],2)</f>
        <v>6/</v>
      </c>
      <c r="AF214" t="str">
        <f>RIGHT(Userdata[[#This Row],[Join_Date]],4)</f>
        <v>2024</v>
      </c>
      <c r="AG214" t="str">
        <f>MID(Userdata[[#This Row],[Join_Date]],3,2)</f>
        <v>18</v>
      </c>
      <c r="AH214" t="str">
        <f>SUBSTITUTE(Userdata[[#This Row],[Column5]],"/","")</f>
        <v>6</v>
      </c>
      <c r="AI214" t="str">
        <f>SUBSTITUTE(Userdata[[#This Row],[Column53]],"/","")</f>
        <v>18</v>
      </c>
      <c r="AJ214" t="str">
        <f>TEXT(DATE(Userdata[[#This Row],[Column52]],Userdata[[#This Row],[Start Month]],Userdata[[#This Row],[Start Date]]),"DD/MM/YYYY")</f>
        <v>18/06/2024</v>
      </c>
    </row>
    <row r="215" spans="1:36" x14ac:dyDescent="0.3">
      <c r="A215">
        <v>6545</v>
      </c>
      <c r="B215" t="s">
        <v>67</v>
      </c>
      <c r="C215" t="s">
        <v>386</v>
      </c>
      <c r="D215" s="12" t="s">
        <v>562</v>
      </c>
      <c r="E215">
        <v>7.99</v>
      </c>
      <c r="F215">
        <v>61</v>
      </c>
      <c r="G215" t="s">
        <v>917</v>
      </c>
      <c r="H215">
        <v>1</v>
      </c>
      <c r="I215">
        <v>5</v>
      </c>
      <c r="J215" t="b">
        <v>1</v>
      </c>
      <c r="K215">
        <v>242</v>
      </c>
      <c r="L215">
        <v>200</v>
      </c>
      <c r="M215" t="s">
        <v>928</v>
      </c>
      <c r="N215" t="s">
        <v>933</v>
      </c>
      <c r="O215" t="s">
        <v>936</v>
      </c>
      <c r="P215">
        <v>53</v>
      </c>
      <c r="Q215">
        <v>4.8</v>
      </c>
      <c r="R215" t="b">
        <v>1</v>
      </c>
      <c r="S215" t="s">
        <v>940</v>
      </c>
      <c r="T215">
        <v>674</v>
      </c>
      <c r="U215" t="s">
        <v>944</v>
      </c>
      <c r="V215" t="s">
        <v>946</v>
      </c>
      <c r="W215" t="s">
        <v>951</v>
      </c>
      <c r="X215" t="str">
        <f>LEFT(Userdata[[#This Row],[Last_Login]],2)</f>
        <v>12</v>
      </c>
      <c r="Y215" t="str">
        <f>RIGHT(Userdata[[#This Row],[Last_Login]],4)</f>
        <v>2024</v>
      </c>
      <c r="Z215" t="str">
        <f>MID(Userdata[[#This Row],[Last_Login]],4,2)</f>
        <v>8/</v>
      </c>
      <c r="AA215" t="str">
        <f>SUBSTITUTE(Userdata[[#This Row],[Column3]],"/","")</f>
        <v>8</v>
      </c>
      <c r="AB215" s="12" t="str">
        <f>TEXT(DATE(Userdata[[#This Row],[Column2]],Userdata[[#This Row],[Column1]],Userdata[[#This Row],[Column4]]),"DD/MM/YYYY")</f>
        <v>08/12/2024</v>
      </c>
      <c r="AC215" s="12">
        <f t="shared" ca="1" si="3"/>
        <v>45794</v>
      </c>
      <c r="AD215">
        <f ca="1">Userdata[[#This Row],[Column6]]-Userdata[[#This Row],[Last Login]]</f>
        <v>160</v>
      </c>
      <c r="AE215" t="str">
        <f>LEFT(Userdata[[#This Row],[Join_Date]],2)</f>
        <v>6/</v>
      </c>
      <c r="AF215" t="str">
        <f>RIGHT(Userdata[[#This Row],[Join_Date]],4)</f>
        <v>2024</v>
      </c>
      <c r="AG215" t="str">
        <f>MID(Userdata[[#This Row],[Join_Date]],3,2)</f>
        <v>13</v>
      </c>
      <c r="AH215" t="str">
        <f>SUBSTITUTE(Userdata[[#This Row],[Column5]],"/","")</f>
        <v>6</v>
      </c>
      <c r="AI215" t="str">
        <f>SUBSTITUTE(Userdata[[#This Row],[Column53]],"/","")</f>
        <v>13</v>
      </c>
      <c r="AJ215" t="str">
        <f>TEXT(DATE(Userdata[[#This Row],[Column52]],Userdata[[#This Row],[Start Month]],Userdata[[#This Row],[Start Date]]),"DD/MM/YYYY")</f>
        <v>13/06/2024</v>
      </c>
    </row>
    <row r="216" spans="1:36" x14ac:dyDescent="0.3">
      <c r="A216">
        <v>3131</v>
      </c>
      <c r="B216" t="s">
        <v>71</v>
      </c>
      <c r="C216" t="s">
        <v>541</v>
      </c>
      <c r="D216" s="12" t="s">
        <v>487</v>
      </c>
      <c r="E216">
        <v>15.99</v>
      </c>
      <c r="F216">
        <v>399</v>
      </c>
      <c r="G216" t="s">
        <v>918</v>
      </c>
      <c r="H216">
        <v>3</v>
      </c>
      <c r="I216">
        <v>5</v>
      </c>
      <c r="J216" t="b">
        <v>0</v>
      </c>
      <c r="K216">
        <v>541</v>
      </c>
      <c r="L216">
        <v>158</v>
      </c>
      <c r="M216" t="s">
        <v>925</v>
      </c>
      <c r="N216" t="s">
        <v>931</v>
      </c>
      <c r="O216" t="s">
        <v>939</v>
      </c>
      <c r="P216">
        <v>4</v>
      </c>
      <c r="Q216">
        <v>4.9000000000000004</v>
      </c>
      <c r="R216" t="b">
        <v>1</v>
      </c>
      <c r="S216" t="s">
        <v>940</v>
      </c>
      <c r="T216">
        <v>948</v>
      </c>
      <c r="U216" t="s">
        <v>944</v>
      </c>
      <c r="V216" t="s">
        <v>950</v>
      </c>
      <c r="W216" t="s">
        <v>953</v>
      </c>
      <c r="X216" t="str">
        <f>LEFT(Userdata[[#This Row],[Last_Login]],2)</f>
        <v>11</v>
      </c>
      <c r="Y216" t="str">
        <f>RIGHT(Userdata[[#This Row],[Last_Login]],4)</f>
        <v>2024</v>
      </c>
      <c r="Z216" t="str">
        <f>MID(Userdata[[#This Row],[Last_Login]],4,2)</f>
        <v>21</v>
      </c>
      <c r="AA216" t="str">
        <f>SUBSTITUTE(Userdata[[#This Row],[Column3]],"/","")</f>
        <v>21</v>
      </c>
      <c r="AB216" s="12" t="str">
        <f>TEXT(DATE(Userdata[[#This Row],[Column2]],Userdata[[#This Row],[Column1]],Userdata[[#This Row],[Column4]]),"DD/MM/YYYY")</f>
        <v>21/11/2024</v>
      </c>
      <c r="AC216" s="12">
        <f t="shared" ca="1" si="3"/>
        <v>45794</v>
      </c>
      <c r="AD216">
        <f ca="1">Userdata[[#This Row],[Column6]]-Userdata[[#This Row],[Last Login]]</f>
        <v>177</v>
      </c>
      <c r="AE216" t="str">
        <f>LEFT(Userdata[[#This Row],[Join_Date]],2)</f>
        <v>6/</v>
      </c>
      <c r="AF216" t="str">
        <f>RIGHT(Userdata[[#This Row],[Join_Date]],4)</f>
        <v>2023</v>
      </c>
      <c r="AG216" t="str">
        <f>MID(Userdata[[#This Row],[Join_Date]],3,2)</f>
        <v>11</v>
      </c>
      <c r="AH216" t="str">
        <f>SUBSTITUTE(Userdata[[#This Row],[Column5]],"/","")</f>
        <v>6</v>
      </c>
      <c r="AI216" t="str">
        <f>SUBSTITUTE(Userdata[[#This Row],[Column53]],"/","")</f>
        <v>11</v>
      </c>
      <c r="AJ216" t="str">
        <f>TEXT(DATE(Userdata[[#This Row],[Column52]],Userdata[[#This Row],[Start Month]],Userdata[[#This Row],[Start Date]]),"DD/MM/YYYY")</f>
        <v>11/06/2023</v>
      </c>
    </row>
    <row r="217" spans="1:36" x14ac:dyDescent="0.3">
      <c r="A217">
        <v>8589</v>
      </c>
      <c r="B217" t="s">
        <v>100</v>
      </c>
      <c r="C217" t="s">
        <v>542</v>
      </c>
      <c r="D217" s="12" t="s">
        <v>676</v>
      </c>
      <c r="E217">
        <v>11.99</v>
      </c>
      <c r="F217">
        <v>102</v>
      </c>
      <c r="G217" t="s">
        <v>922</v>
      </c>
      <c r="H217">
        <v>2</v>
      </c>
      <c r="I217">
        <v>1</v>
      </c>
      <c r="J217" t="b">
        <v>1</v>
      </c>
      <c r="K217">
        <v>108</v>
      </c>
      <c r="L217">
        <v>105</v>
      </c>
      <c r="M217" t="s">
        <v>929</v>
      </c>
      <c r="N217" t="s">
        <v>930</v>
      </c>
      <c r="O217" t="s">
        <v>938</v>
      </c>
      <c r="P217">
        <v>76</v>
      </c>
      <c r="Q217">
        <v>4.7</v>
      </c>
      <c r="R217" t="b">
        <v>0</v>
      </c>
      <c r="S217" t="s">
        <v>940</v>
      </c>
      <c r="T217">
        <v>933</v>
      </c>
      <c r="U217" t="s">
        <v>942</v>
      </c>
      <c r="V217" t="s">
        <v>946</v>
      </c>
      <c r="W217" t="s">
        <v>954</v>
      </c>
      <c r="X217" t="str">
        <f>LEFT(Userdata[[#This Row],[Last_Login]],2)</f>
        <v>11</v>
      </c>
      <c r="Y217" t="str">
        <f>RIGHT(Userdata[[#This Row],[Last_Login]],4)</f>
        <v>2024</v>
      </c>
      <c r="Z217" t="str">
        <f>MID(Userdata[[#This Row],[Last_Login]],4,2)</f>
        <v>20</v>
      </c>
      <c r="AA217" t="str">
        <f>SUBSTITUTE(Userdata[[#This Row],[Column3]],"/","")</f>
        <v>20</v>
      </c>
      <c r="AB217" s="12" t="str">
        <f>TEXT(DATE(Userdata[[#This Row],[Column2]],Userdata[[#This Row],[Column1]],Userdata[[#This Row],[Column4]]),"DD/MM/YYYY")</f>
        <v>20/11/2024</v>
      </c>
      <c r="AC217" s="12">
        <f t="shared" ca="1" si="3"/>
        <v>45794</v>
      </c>
      <c r="AD217">
        <f ca="1">Userdata[[#This Row],[Column6]]-Userdata[[#This Row],[Last Login]]</f>
        <v>178</v>
      </c>
      <c r="AE217" t="str">
        <f>LEFT(Userdata[[#This Row],[Join_Date]],2)</f>
        <v>1/</v>
      </c>
      <c r="AF217" t="str">
        <f>RIGHT(Userdata[[#This Row],[Join_Date]],4)</f>
        <v>2023</v>
      </c>
      <c r="AG217" t="str">
        <f>MID(Userdata[[#This Row],[Join_Date]],3,2)</f>
        <v>19</v>
      </c>
      <c r="AH217" t="str">
        <f>SUBSTITUTE(Userdata[[#This Row],[Column5]],"/","")</f>
        <v>1</v>
      </c>
      <c r="AI217" t="str">
        <f>SUBSTITUTE(Userdata[[#This Row],[Column53]],"/","")</f>
        <v>19</v>
      </c>
      <c r="AJ217" t="str">
        <f>TEXT(DATE(Userdata[[#This Row],[Column52]],Userdata[[#This Row],[Start Month]],Userdata[[#This Row],[Start Date]]),"DD/MM/YYYY")</f>
        <v>19/01/2023</v>
      </c>
    </row>
    <row r="218" spans="1:36" x14ac:dyDescent="0.3">
      <c r="A218">
        <v>2908</v>
      </c>
      <c r="B218" t="s">
        <v>123</v>
      </c>
      <c r="C218" t="s">
        <v>470</v>
      </c>
      <c r="D218" s="12" t="s">
        <v>909</v>
      </c>
      <c r="E218">
        <v>11.99</v>
      </c>
      <c r="F218">
        <v>88</v>
      </c>
      <c r="G218" t="s">
        <v>918</v>
      </c>
      <c r="H218">
        <v>4</v>
      </c>
      <c r="I218">
        <v>2</v>
      </c>
      <c r="J218" t="b">
        <v>1</v>
      </c>
      <c r="K218">
        <v>343</v>
      </c>
      <c r="L218">
        <v>163</v>
      </c>
      <c r="M218" t="s">
        <v>929</v>
      </c>
      <c r="N218" t="s">
        <v>933</v>
      </c>
      <c r="O218" t="s">
        <v>935</v>
      </c>
      <c r="P218">
        <v>89</v>
      </c>
      <c r="Q218">
        <v>5</v>
      </c>
      <c r="R218" t="b">
        <v>1</v>
      </c>
      <c r="S218" t="s">
        <v>940</v>
      </c>
      <c r="T218">
        <v>2914</v>
      </c>
      <c r="U218" t="s">
        <v>943</v>
      </c>
      <c r="V218" t="s">
        <v>950</v>
      </c>
      <c r="W218" t="s">
        <v>952</v>
      </c>
      <c r="X218" t="str">
        <f>LEFT(Userdata[[#This Row],[Last_Login]],2)</f>
        <v>11</v>
      </c>
      <c r="Y218" t="str">
        <f>RIGHT(Userdata[[#This Row],[Last_Login]],4)</f>
        <v>2024</v>
      </c>
      <c r="Z218" t="str">
        <f>MID(Userdata[[#This Row],[Last_Login]],4,2)</f>
        <v>22</v>
      </c>
      <c r="AA218" t="str">
        <f>SUBSTITUTE(Userdata[[#This Row],[Column3]],"/","")</f>
        <v>22</v>
      </c>
      <c r="AB218" s="12" t="str">
        <f>TEXT(DATE(Userdata[[#This Row],[Column2]],Userdata[[#This Row],[Column1]],Userdata[[#This Row],[Column4]]),"DD/MM/YYYY")</f>
        <v>22/11/2024</v>
      </c>
      <c r="AC218" s="12">
        <f t="shared" ca="1" si="3"/>
        <v>45794</v>
      </c>
      <c r="AD218">
        <f ca="1">Userdata[[#This Row],[Column6]]-Userdata[[#This Row],[Last Login]]</f>
        <v>176</v>
      </c>
      <c r="AE218" t="str">
        <f>LEFT(Userdata[[#This Row],[Join_Date]],2)</f>
        <v>9/</v>
      </c>
      <c r="AF218" t="str">
        <f>RIGHT(Userdata[[#This Row],[Join_Date]],4)</f>
        <v>2024</v>
      </c>
      <c r="AG218" t="str">
        <f>MID(Userdata[[#This Row],[Join_Date]],3,2)</f>
        <v>26</v>
      </c>
      <c r="AH218" t="str">
        <f>SUBSTITUTE(Userdata[[#This Row],[Column5]],"/","")</f>
        <v>9</v>
      </c>
      <c r="AI218" t="str">
        <f>SUBSTITUTE(Userdata[[#This Row],[Column53]],"/","")</f>
        <v>26</v>
      </c>
      <c r="AJ218" t="str">
        <f>TEXT(DATE(Userdata[[#This Row],[Column52]],Userdata[[#This Row],[Start Month]],Userdata[[#This Row],[Start Date]]),"DD/MM/YYYY")</f>
        <v>26/09/2024</v>
      </c>
    </row>
    <row r="219" spans="1:36" x14ac:dyDescent="0.3">
      <c r="A219">
        <v>5209</v>
      </c>
      <c r="B219" t="s">
        <v>116</v>
      </c>
      <c r="C219" t="s">
        <v>543</v>
      </c>
      <c r="D219" s="12" t="s">
        <v>908</v>
      </c>
      <c r="E219">
        <v>11.99</v>
      </c>
      <c r="F219">
        <v>92</v>
      </c>
      <c r="G219" t="s">
        <v>922</v>
      </c>
      <c r="H219">
        <v>5</v>
      </c>
      <c r="I219">
        <v>3</v>
      </c>
      <c r="J219" t="b">
        <v>1</v>
      </c>
      <c r="K219">
        <v>477</v>
      </c>
      <c r="L219">
        <v>38</v>
      </c>
      <c r="M219" t="s">
        <v>929</v>
      </c>
      <c r="N219" t="s">
        <v>932</v>
      </c>
      <c r="O219" t="s">
        <v>938</v>
      </c>
      <c r="P219">
        <v>71</v>
      </c>
      <c r="Q219">
        <v>3.9</v>
      </c>
      <c r="R219" t="b">
        <v>1</v>
      </c>
      <c r="S219" t="s">
        <v>940</v>
      </c>
      <c r="T219">
        <v>3928</v>
      </c>
      <c r="U219" t="s">
        <v>941</v>
      </c>
      <c r="V219" t="s">
        <v>949</v>
      </c>
      <c r="W219" t="s">
        <v>952</v>
      </c>
      <c r="X219" t="str">
        <f>LEFT(Userdata[[#This Row],[Last_Login]],2)</f>
        <v>11</v>
      </c>
      <c r="Y219" t="str">
        <f>RIGHT(Userdata[[#This Row],[Last_Login]],4)</f>
        <v>2024</v>
      </c>
      <c r="Z219" t="str">
        <f>MID(Userdata[[#This Row],[Last_Login]],4,2)</f>
        <v>19</v>
      </c>
      <c r="AA219" t="str">
        <f>SUBSTITUTE(Userdata[[#This Row],[Column3]],"/","")</f>
        <v>19</v>
      </c>
      <c r="AB219" s="12" t="str">
        <f>TEXT(DATE(Userdata[[#This Row],[Column2]],Userdata[[#This Row],[Column1]],Userdata[[#This Row],[Column4]]),"DD/MM/YYYY")</f>
        <v>19/11/2024</v>
      </c>
      <c r="AC219" s="12">
        <f t="shared" ca="1" si="3"/>
        <v>45794</v>
      </c>
      <c r="AD219">
        <f ca="1">Userdata[[#This Row],[Column6]]-Userdata[[#This Row],[Last Login]]</f>
        <v>179</v>
      </c>
      <c r="AE219" t="str">
        <f>LEFT(Userdata[[#This Row],[Join_Date]],2)</f>
        <v>5/</v>
      </c>
      <c r="AF219" t="str">
        <f>RIGHT(Userdata[[#This Row],[Join_Date]],4)</f>
        <v>2023</v>
      </c>
      <c r="AG219" t="str">
        <f>MID(Userdata[[#This Row],[Join_Date]],3,2)</f>
        <v>10</v>
      </c>
      <c r="AH219" t="str">
        <f>SUBSTITUTE(Userdata[[#This Row],[Column5]],"/","")</f>
        <v>5</v>
      </c>
      <c r="AI219" t="str">
        <f>SUBSTITUTE(Userdata[[#This Row],[Column53]],"/","")</f>
        <v>10</v>
      </c>
      <c r="AJ219" t="str">
        <f>TEXT(DATE(Userdata[[#This Row],[Column52]],Userdata[[#This Row],[Start Month]],Userdata[[#This Row],[Start Date]]),"DD/MM/YYYY")</f>
        <v>10/05/2023</v>
      </c>
    </row>
    <row r="220" spans="1:36" x14ac:dyDescent="0.3">
      <c r="A220">
        <v>2319</v>
      </c>
      <c r="B220" t="s">
        <v>69</v>
      </c>
      <c r="C220" t="s">
        <v>544</v>
      </c>
      <c r="D220" s="12" t="s">
        <v>676</v>
      </c>
      <c r="E220">
        <v>15.99</v>
      </c>
      <c r="F220">
        <v>295</v>
      </c>
      <c r="G220" t="s">
        <v>917</v>
      </c>
      <c r="H220">
        <v>5</v>
      </c>
      <c r="I220">
        <v>4</v>
      </c>
      <c r="J220" t="b">
        <v>0</v>
      </c>
      <c r="K220">
        <v>767</v>
      </c>
      <c r="L220">
        <v>190</v>
      </c>
      <c r="M220" t="s">
        <v>929</v>
      </c>
      <c r="N220" t="s">
        <v>932</v>
      </c>
      <c r="O220" t="s">
        <v>937</v>
      </c>
      <c r="P220">
        <v>7</v>
      </c>
      <c r="Q220">
        <v>4.0999999999999996</v>
      </c>
      <c r="R220" t="b">
        <v>0</v>
      </c>
      <c r="S220" t="s">
        <v>940</v>
      </c>
      <c r="T220">
        <v>2559</v>
      </c>
      <c r="U220" t="s">
        <v>941</v>
      </c>
      <c r="V220" t="s">
        <v>946</v>
      </c>
      <c r="W220" t="s">
        <v>952</v>
      </c>
      <c r="X220" t="str">
        <f>LEFT(Userdata[[#This Row],[Last_Login]],2)</f>
        <v>11</v>
      </c>
      <c r="Y220" t="str">
        <f>RIGHT(Userdata[[#This Row],[Last_Login]],4)</f>
        <v>2024</v>
      </c>
      <c r="Z220" t="str">
        <f>MID(Userdata[[#This Row],[Last_Login]],4,2)</f>
        <v>20</v>
      </c>
      <c r="AA220" t="str">
        <f>SUBSTITUTE(Userdata[[#This Row],[Column3]],"/","")</f>
        <v>20</v>
      </c>
      <c r="AB220" s="12" t="str">
        <f>TEXT(DATE(Userdata[[#This Row],[Column2]],Userdata[[#This Row],[Column1]],Userdata[[#This Row],[Column4]]),"DD/MM/YYYY")</f>
        <v>20/11/2024</v>
      </c>
      <c r="AC220" s="12">
        <f t="shared" ca="1" si="3"/>
        <v>45794</v>
      </c>
      <c r="AD220">
        <f ca="1">Userdata[[#This Row],[Column6]]-Userdata[[#This Row],[Last Login]]</f>
        <v>178</v>
      </c>
      <c r="AE220" t="str">
        <f>LEFT(Userdata[[#This Row],[Join_Date]],2)</f>
        <v>6/</v>
      </c>
      <c r="AF220" t="str">
        <f>RIGHT(Userdata[[#This Row],[Join_Date]],4)</f>
        <v>2023</v>
      </c>
      <c r="AG220" t="str">
        <f>MID(Userdata[[#This Row],[Join_Date]],3,2)</f>
        <v>1/</v>
      </c>
      <c r="AH220" t="str">
        <f>SUBSTITUTE(Userdata[[#This Row],[Column5]],"/","")</f>
        <v>6</v>
      </c>
      <c r="AI220" t="str">
        <f>SUBSTITUTE(Userdata[[#This Row],[Column53]],"/","")</f>
        <v>1</v>
      </c>
      <c r="AJ220" t="str">
        <f>TEXT(DATE(Userdata[[#This Row],[Column52]],Userdata[[#This Row],[Start Month]],Userdata[[#This Row],[Start Date]]),"DD/MM/YYYY")</f>
        <v>01/06/2023</v>
      </c>
    </row>
    <row r="221" spans="1:36" x14ac:dyDescent="0.3">
      <c r="A221">
        <v>9026</v>
      </c>
      <c r="B221" t="s">
        <v>95</v>
      </c>
      <c r="C221" t="s">
        <v>545</v>
      </c>
      <c r="D221" s="12" t="s">
        <v>909</v>
      </c>
      <c r="E221">
        <v>11.99</v>
      </c>
      <c r="F221">
        <v>139</v>
      </c>
      <c r="G221" t="s">
        <v>921</v>
      </c>
      <c r="H221">
        <v>1</v>
      </c>
      <c r="I221">
        <v>5</v>
      </c>
      <c r="J221" t="b">
        <v>1</v>
      </c>
      <c r="K221">
        <v>12</v>
      </c>
      <c r="L221">
        <v>9</v>
      </c>
      <c r="M221" t="s">
        <v>925</v>
      </c>
      <c r="N221" t="s">
        <v>932</v>
      </c>
      <c r="O221" t="s">
        <v>937</v>
      </c>
      <c r="P221">
        <v>21</v>
      </c>
      <c r="Q221">
        <v>4.8</v>
      </c>
      <c r="R221" t="b">
        <v>1</v>
      </c>
      <c r="S221" t="s">
        <v>940</v>
      </c>
      <c r="T221">
        <v>2571</v>
      </c>
      <c r="U221" t="s">
        <v>945</v>
      </c>
      <c r="V221" t="s">
        <v>946</v>
      </c>
      <c r="W221" t="s">
        <v>952</v>
      </c>
      <c r="X221" t="str">
        <f>LEFT(Userdata[[#This Row],[Last_Login]],2)</f>
        <v>11</v>
      </c>
      <c r="Y221" t="str">
        <f>RIGHT(Userdata[[#This Row],[Last_Login]],4)</f>
        <v>2024</v>
      </c>
      <c r="Z221" t="str">
        <f>MID(Userdata[[#This Row],[Last_Login]],4,2)</f>
        <v>22</v>
      </c>
      <c r="AA221" t="str">
        <f>SUBSTITUTE(Userdata[[#This Row],[Column3]],"/","")</f>
        <v>22</v>
      </c>
      <c r="AB221" s="12" t="str">
        <f>TEXT(DATE(Userdata[[#This Row],[Column2]],Userdata[[#This Row],[Column1]],Userdata[[#This Row],[Column4]]),"DD/MM/YYYY")</f>
        <v>22/11/2024</v>
      </c>
      <c r="AC221" s="12">
        <f t="shared" ca="1" si="3"/>
        <v>45794</v>
      </c>
      <c r="AD221">
        <f ca="1">Userdata[[#This Row],[Column6]]-Userdata[[#This Row],[Last Login]]</f>
        <v>176</v>
      </c>
      <c r="AE221" t="str">
        <f>LEFT(Userdata[[#This Row],[Join_Date]],2)</f>
        <v>5/</v>
      </c>
      <c r="AF221" t="str">
        <f>RIGHT(Userdata[[#This Row],[Join_Date]],4)</f>
        <v>2024</v>
      </c>
      <c r="AG221" t="str">
        <f>MID(Userdata[[#This Row],[Join_Date]],3,2)</f>
        <v>3/</v>
      </c>
      <c r="AH221" t="str">
        <f>SUBSTITUTE(Userdata[[#This Row],[Column5]],"/","")</f>
        <v>5</v>
      </c>
      <c r="AI221" t="str">
        <f>SUBSTITUTE(Userdata[[#This Row],[Column53]],"/","")</f>
        <v>3</v>
      </c>
      <c r="AJ221" t="str">
        <f>TEXT(DATE(Userdata[[#This Row],[Column52]],Userdata[[#This Row],[Start Month]],Userdata[[#This Row],[Start Date]]),"DD/MM/YYYY")</f>
        <v>03/05/2024</v>
      </c>
    </row>
    <row r="222" spans="1:36" x14ac:dyDescent="0.3">
      <c r="A222">
        <v>2723</v>
      </c>
      <c r="B222" t="s">
        <v>173</v>
      </c>
      <c r="C222" t="s">
        <v>411</v>
      </c>
      <c r="D222" s="12" t="s">
        <v>424</v>
      </c>
      <c r="E222">
        <v>15.99</v>
      </c>
      <c r="F222">
        <v>416</v>
      </c>
      <c r="G222" t="s">
        <v>916</v>
      </c>
      <c r="H222">
        <v>1</v>
      </c>
      <c r="I222">
        <v>2</v>
      </c>
      <c r="J222" t="b">
        <v>1</v>
      </c>
      <c r="K222">
        <v>920</v>
      </c>
      <c r="L222">
        <v>79</v>
      </c>
      <c r="M222" t="s">
        <v>926</v>
      </c>
      <c r="N222" t="s">
        <v>931</v>
      </c>
      <c r="O222" t="s">
        <v>939</v>
      </c>
      <c r="P222">
        <v>20</v>
      </c>
      <c r="Q222">
        <v>4.4000000000000004</v>
      </c>
      <c r="R222" t="b">
        <v>0</v>
      </c>
      <c r="S222" t="s">
        <v>940</v>
      </c>
      <c r="T222">
        <v>3834</v>
      </c>
      <c r="U222" t="s">
        <v>941</v>
      </c>
      <c r="V222" t="s">
        <v>950</v>
      </c>
      <c r="W222" t="s">
        <v>952</v>
      </c>
      <c r="X222" t="str">
        <f>LEFT(Userdata[[#This Row],[Last_Login]],2)</f>
        <v>11</v>
      </c>
      <c r="Y222" t="str">
        <f>RIGHT(Userdata[[#This Row],[Last_Login]],4)</f>
        <v>2024</v>
      </c>
      <c r="Z222" t="str">
        <f>MID(Userdata[[#This Row],[Last_Login]],4,2)</f>
        <v>24</v>
      </c>
      <c r="AA222" t="str">
        <f>SUBSTITUTE(Userdata[[#This Row],[Column3]],"/","")</f>
        <v>24</v>
      </c>
      <c r="AB222" s="12" t="str">
        <f>TEXT(DATE(Userdata[[#This Row],[Column2]],Userdata[[#This Row],[Column1]],Userdata[[#This Row],[Column4]]),"DD/MM/YYYY")</f>
        <v>24/11/2024</v>
      </c>
      <c r="AC222" s="12">
        <f t="shared" ca="1" si="3"/>
        <v>45794</v>
      </c>
      <c r="AD222">
        <f ca="1">Userdata[[#This Row],[Column6]]-Userdata[[#This Row],[Last Login]]</f>
        <v>174</v>
      </c>
      <c r="AE222" t="str">
        <f>LEFT(Userdata[[#This Row],[Join_Date]],2)</f>
        <v>9/</v>
      </c>
      <c r="AF222" t="str">
        <f>RIGHT(Userdata[[#This Row],[Join_Date]],4)</f>
        <v>2023</v>
      </c>
      <c r="AG222" t="str">
        <f>MID(Userdata[[#This Row],[Join_Date]],3,2)</f>
        <v>1/</v>
      </c>
      <c r="AH222" t="str">
        <f>SUBSTITUTE(Userdata[[#This Row],[Column5]],"/","")</f>
        <v>9</v>
      </c>
      <c r="AI222" t="str">
        <f>SUBSTITUTE(Userdata[[#This Row],[Column53]],"/","")</f>
        <v>1</v>
      </c>
      <c r="AJ222" t="str">
        <f>TEXT(DATE(Userdata[[#This Row],[Column52]],Userdata[[#This Row],[Start Month]],Userdata[[#This Row],[Start Date]]),"DD/MM/YYYY")</f>
        <v>01/09/2023</v>
      </c>
    </row>
    <row r="223" spans="1:36" x14ac:dyDescent="0.3">
      <c r="A223">
        <v>5487</v>
      </c>
      <c r="B223" t="s">
        <v>68</v>
      </c>
      <c r="C223" t="s">
        <v>546</v>
      </c>
      <c r="D223" s="12" t="s">
        <v>898</v>
      </c>
      <c r="E223">
        <v>7.99</v>
      </c>
      <c r="F223">
        <v>173</v>
      </c>
      <c r="G223" t="s">
        <v>921</v>
      </c>
      <c r="H223">
        <v>2</v>
      </c>
      <c r="I223">
        <v>2</v>
      </c>
      <c r="J223" t="b">
        <v>0</v>
      </c>
      <c r="K223">
        <v>819</v>
      </c>
      <c r="L223">
        <v>174</v>
      </c>
      <c r="M223" t="s">
        <v>923</v>
      </c>
      <c r="N223" t="s">
        <v>930</v>
      </c>
      <c r="O223" t="s">
        <v>934</v>
      </c>
      <c r="P223">
        <v>34</v>
      </c>
      <c r="Q223">
        <v>4.0999999999999996</v>
      </c>
      <c r="R223" t="b">
        <v>0</v>
      </c>
      <c r="S223" t="s">
        <v>940</v>
      </c>
      <c r="T223">
        <v>4714</v>
      </c>
      <c r="U223" t="s">
        <v>944</v>
      </c>
      <c r="V223" t="s">
        <v>947</v>
      </c>
      <c r="W223" t="s">
        <v>952</v>
      </c>
      <c r="X223" t="str">
        <f>LEFT(Userdata[[#This Row],[Last_Login]],2)</f>
        <v>12</v>
      </c>
      <c r="Y223" t="str">
        <f>RIGHT(Userdata[[#This Row],[Last_Login]],4)</f>
        <v>2024</v>
      </c>
      <c r="Z223" t="str">
        <f>MID(Userdata[[#This Row],[Last_Login]],4,2)</f>
        <v>16</v>
      </c>
      <c r="AA223" t="str">
        <f>SUBSTITUTE(Userdata[[#This Row],[Column3]],"/","")</f>
        <v>16</v>
      </c>
      <c r="AB223" s="12" t="str">
        <f>TEXT(DATE(Userdata[[#This Row],[Column2]],Userdata[[#This Row],[Column1]],Userdata[[#This Row],[Column4]]),"DD/MM/YYYY")</f>
        <v>16/12/2024</v>
      </c>
      <c r="AC223" s="12">
        <f t="shared" ca="1" si="3"/>
        <v>45794</v>
      </c>
      <c r="AD223">
        <f ca="1">Userdata[[#This Row],[Column6]]-Userdata[[#This Row],[Last Login]]</f>
        <v>152</v>
      </c>
      <c r="AE223" t="str">
        <f>LEFT(Userdata[[#This Row],[Join_Date]],2)</f>
        <v>3/</v>
      </c>
      <c r="AF223" t="str">
        <f>RIGHT(Userdata[[#This Row],[Join_Date]],4)</f>
        <v>2024</v>
      </c>
      <c r="AG223" t="str">
        <f>MID(Userdata[[#This Row],[Join_Date]],3,2)</f>
        <v>25</v>
      </c>
      <c r="AH223" t="str">
        <f>SUBSTITUTE(Userdata[[#This Row],[Column5]],"/","")</f>
        <v>3</v>
      </c>
      <c r="AI223" t="str">
        <f>SUBSTITUTE(Userdata[[#This Row],[Column53]],"/","")</f>
        <v>25</v>
      </c>
      <c r="AJ223" t="str">
        <f>TEXT(DATE(Userdata[[#This Row],[Column52]],Userdata[[#This Row],[Start Month]],Userdata[[#This Row],[Start Date]]),"DD/MM/YYYY")</f>
        <v>25/03/2024</v>
      </c>
    </row>
    <row r="224" spans="1:36" x14ac:dyDescent="0.3">
      <c r="A224">
        <v>4656</v>
      </c>
      <c r="B224" t="s">
        <v>100</v>
      </c>
      <c r="C224" t="s">
        <v>547</v>
      </c>
      <c r="D224" s="12" t="s">
        <v>914</v>
      </c>
      <c r="E224">
        <v>7.99</v>
      </c>
      <c r="F224">
        <v>75</v>
      </c>
      <c r="G224" t="s">
        <v>916</v>
      </c>
      <c r="H224">
        <v>3</v>
      </c>
      <c r="I224">
        <v>5</v>
      </c>
      <c r="J224" t="b">
        <v>0</v>
      </c>
      <c r="K224">
        <v>607</v>
      </c>
      <c r="L224">
        <v>94</v>
      </c>
      <c r="M224" t="s">
        <v>924</v>
      </c>
      <c r="N224" t="s">
        <v>933</v>
      </c>
      <c r="O224" t="s">
        <v>935</v>
      </c>
      <c r="P224">
        <v>57</v>
      </c>
      <c r="Q224">
        <v>3.8</v>
      </c>
      <c r="R224" t="b">
        <v>1</v>
      </c>
      <c r="S224" t="s">
        <v>940</v>
      </c>
      <c r="T224">
        <v>4800</v>
      </c>
      <c r="U224" t="s">
        <v>943</v>
      </c>
      <c r="V224" t="s">
        <v>947</v>
      </c>
      <c r="W224" t="s">
        <v>954</v>
      </c>
      <c r="X224" t="str">
        <f>LEFT(Userdata[[#This Row],[Last_Login]],2)</f>
        <v>11</v>
      </c>
      <c r="Y224" t="str">
        <f>RIGHT(Userdata[[#This Row],[Last_Login]],4)</f>
        <v>2024</v>
      </c>
      <c r="Z224" t="str">
        <f>MID(Userdata[[#This Row],[Last_Login]],4,2)</f>
        <v>29</v>
      </c>
      <c r="AA224" t="str">
        <f>SUBSTITUTE(Userdata[[#This Row],[Column3]],"/","")</f>
        <v>29</v>
      </c>
      <c r="AB224" s="12" t="str">
        <f>TEXT(DATE(Userdata[[#This Row],[Column2]],Userdata[[#This Row],[Column1]],Userdata[[#This Row],[Column4]]),"DD/MM/YYYY")</f>
        <v>29/11/2024</v>
      </c>
      <c r="AC224" s="12">
        <f t="shared" ca="1" si="3"/>
        <v>45794</v>
      </c>
      <c r="AD224">
        <f ca="1">Userdata[[#This Row],[Column6]]-Userdata[[#This Row],[Last Login]]</f>
        <v>169</v>
      </c>
      <c r="AE224" t="str">
        <f>LEFT(Userdata[[#This Row],[Join_Date]],2)</f>
        <v>5/</v>
      </c>
      <c r="AF224" t="str">
        <f>RIGHT(Userdata[[#This Row],[Join_Date]],4)</f>
        <v>2023</v>
      </c>
      <c r="AG224" t="str">
        <f>MID(Userdata[[#This Row],[Join_Date]],3,2)</f>
        <v>22</v>
      </c>
      <c r="AH224" t="str">
        <f>SUBSTITUTE(Userdata[[#This Row],[Column5]],"/","")</f>
        <v>5</v>
      </c>
      <c r="AI224" t="str">
        <f>SUBSTITUTE(Userdata[[#This Row],[Column53]],"/","")</f>
        <v>22</v>
      </c>
      <c r="AJ224" t="str">
        <f>TEXT(DATE(Userdata[[#This Row],[Column52]],Userdata[[#This Row],[Start Month]],Userdata[[#This Row],[Start Date]]),"DD/MM/YYYY")</f>
        <v>22/05/2023</v>
      </c>
    </row>
    <row r="225" spans="1:36" x14ac:dyDescent="0.3">
      <c r="A225">
        <v>5718</v>
      </c>
      <c r="B225" t="s">
        <v>174</v>
      </c>
      <c r="C225" t="s">
        <v>548</v>
      </c>
      <c r="D225" s="12" t="s">
        <v>911</v>
      </c>
      <c r="E225">
        <v>15.99</v>
      </c>
      <c r="F225">
        <v>173</v>
      </c>
      <c r="G225" t="s">
        <v>918</v>
      </c>
      <c r="H225">
        <v>1</v>
      </c>
      <c r="I225">
        <v>6</v>
      </c>
      <c r="J225" t="b">
        <v>1</v>
      </c>
      <c r="K225">
        <v>346</v>
      </c>
      <c r="L225">
        <v>76</v>
      </c>
      <c r="M225" t="s">
        <v>924</v>
      </c>
      <c r="N225" t="s">
        <v>930</v>
      </c>
      <c r="O225" t="s">
        <v>937</v>
      </c>
      <c r="P225">
        <v>28</v>
      </c>
      <c r="Q225">
        <v>3.3</v>
      </c>
      <c r="R225" t="b">
        <v>0</v>
      </c>
      <c r="S225" t="s">
        <v>940</v>
      </c>
      <c r="T225">
        <v>1610</v>
      </c>
      <c r="U225" t="s">
        <v>941</v>
      </c>
      <c r="V225" t="s">
        <v>949</v>
      </c>
      <c r="W225" t="s">
        <v>954</v>
      </c>
      <c r="X225" t="str">
        <f>LEFT(Userdata[[#This Row],[Last_Login]],2)</f>
        <v>11</v>
      </c>
      <c r="Y225" t="str">
        <f>RIGHT(Userdata[[#This Row],[Last_Login]],4)</f>
        <v>2024</v>
      </c>
      <c r="Z225" t="str">
        <f>MID(Userdata[[#This Row],[Last_Login]],4,2)</f>
        <v>28</v>
      </c>
      <c r="AA225" t="str">
        <f>SUBSTITUTE(Userdata[[#This Row],[Column3]],"/","")</f>
        <v>28</v>
      </c>
      <c r="AB225" s="12" t="str">
        <f>TEXT(DATE(Userdata[[#This Row],[Column2]],Userdata[[#This Row],[Column1]],Userdata[[#This Row],[Column4]]),"DD/MM/YYYY")</f>
        <v>28/11/2024</v>
      </c>
      <c r="AC225" s="12">
        <f t="shared" ca="1" si="3"/>
        <v>45794</v>
      </c>
      <c r="AD225">
        <f ca="1">Userdata[[#This Row],[Column6]]-Userdata[[#This Row],[Last Login]]</f>
        <v>170</v>
      </c>
      <c r="AE225" t="str">
        <f>LEFT(Userdata[[#This Row],[Join_Date]],2)</f>
        <v>6/</v>
      </c>
      <c r="AF225" t="str">
        <f>RIGHT(Userdata[[#This Row],[Join_Date]],4)</f>
        <v>2024</v>
      </c>
      <c r="AG225" t="str">
        <f>MID(Userdata[[#This Row],[Join_Date]],3,2)</f>
        <v>14</v>
      </c>
      <c r="AH225" t="str">
        <f>SUBSTITUTE(Userdata[[#This Row],[Column5]],"/","")</f>
        <v>6</v>
      </c>
      <c r="AI225" t="str">
        <f>SUBSTITUTE(Userdata[[#This Row],[Column53]],"/","")</f>
        <v>14</v>
      </c>
      <c r="AJ225" t="str">
        <f>TEXT(DATE(Userdata[[#This Row],[Column52]],Userdata[[#This Row],[Start Month]],Userdata[[#This Row],[Start Date]]),"DD/MM/YYYY")</f>
        <v>14/06/2024</v>
      </c>
    </row>
    <row r="226" spans="1:36" x14ac:dyDescent="0.3">
      <c r="A226">
        <v>1215</v>
      </c>
      <c r="B226" t="s">
        <v>175</v>
      </c>
      <c r="C226" t="s">
        <v>549</v>
      </c>
      <c r="D226" s="12" t="s">
        <v>853</v>
      </c>
      <c r="E226">
        <v>7.99</v>
      </c>
      <c r="F226">
        <v>421</v>
      </c>
      <c r="G226" t="s">
        <v>919</v>
      </c>
      <c r="H226">
        <v>3</v>
      </c>
      <c r="I226">
        <v>1</v>
      </c>
      <c r="J226" t="b">
        <v>1</v>
      </c>
      <c r="K226">
        <v>668</v>
      </c>
      <c r="L226">
        <v>17</v>
      </c>
      <c r="M226" t="s">
        <v>924</v>
      </c>
      <c r="N226" t="s">
        <v>932</v>
      </c>
      <c r="O226" t="s">
        <v>937</v>
      </c>
      <c r="P226">
        <v>7</v>
      </c>
      <c r="Q226">
        <v>4</v>
      </c>
      <c r="R226" t="b">
        <v>1</v>
      </c>
      <c r="S226" t="s">
        <v>940</v>
      </c>
      <c r="T226">
        <v>2780</v>
      </c>
      <c r="U226" t="s">
        <v>945</v>
      </c>
      <c r="V226" t="s">
        <v>947</v>
      </c>
      <c r="W226" t="s">
        <v>952</v>
      </c>
      <c r="X226" t="str">
        <f>LEFT(Userdata[[#This Row],[Last_Login]],2)</f>
        <v>11</v>
      </c>
      <c r="Y226" t="str">
        <f>RIGHT(Userdata[[#This Row],[Last_Login]],4)</f>
        <v>2024</v>
      </c>
      <c r="Z226" t="str">
        <f>MID(Userdata[[#This Row],[Last_Login]],4,2)</f>
        <v>27</v>
      </c>
      <c r="AA226" t="str">
        <f>SUBSTITUTE(Userdata[[#This Row],[Column3]],"/","")</f>
        <v>27</v>
      </c>
      <c r="AB226" s="12" t="str">
        <f>TEXT(DATE(Userdata[[#This Row],[Column2]],Userdata[[#This Row],[Column1]],Userdata[[#This Row],[Column4]]),"DD/MM/YYYY")</f>
        <v>27/11/2024</v>
      </c>
      <c r="AC226" s="12">
        <f t="shared" ca="1" si="3"/>
        <v>45794</v>
      </c>
      <c r="AD226">
        <f ca="1">Userdata[[#This Row],[Column6]]-Userdata[[#This Row],[Last Login]]</f>
        <v>171</v>
      </c>
      <c r="AE226" t="str">
        <f>LEFT(Userdata[[#This Row],[Join_Date]],2)</f>
        <v>8/</v>
      </c>
      <c r="AF226" t="str">
        <f>RIGHT(Userdata[[#This Row],[Join_Date]],4)</f>
        <v>2023</v>
      </c>
      <c r="AG226" t="str">
        <f>MID(Userdata[[#This Row],[Join_Date]],3,2)</f>
        <v>17</v>
      </c>
      <c r="AH226" t="str">
        <f>SUBSTITUTE(Userdata[[#This Row],[Column5]],"/","")</f>
        <v>8</v>
      </c>
      <c r="AI226" t="str">
        <f>SUBSTITUTE(Userdata[[#This Row],[Column53]],"/","")</f>
        <v>17</v>
      </c>
      <c r="AJ226" t="str">
        <f>TEXT(DATE(Userdata[[#This Row],[Column52]],Userdata[[#This Row],[Start Month]],Userdata[[#This Row],[Start Date]]),"DD/MM/YYYY")</f>
        <v>17/08/2023</v>
      </c>
    </row>
    <row r="227" spans="1:36" x14ac:dyDescent="0.3">
      <c r="A227">
        <v>3427</v>
      </c>
      <c r="B227" t="s">
        <v>176</v>
      </c>
      <c r="C227" t="s">
        <v>550</v>
      </c>
      <c r="D227" s="12" t="s">
        <v>912</v>
      </c>
      <c r="E227">
        <v>15.99</v>
      </c>
      <c r="F227">
        <v>29</v>
      </c>
      <c r="G227" t="s">
        <v>918</v>
      </c>
      <c r="H227">
        <v>5</v>
      </c>
      <c r="I227">
        <v>2</v>
      </c>
      <c r="J227" t="b">
        <v>1</v>
      </c>
      <c r="K227">
        <v>317</v>
      </c>
      <c r="L227">
        <v>116</v>
      </c>
      <c r="M227" t="s">
        <v>923</v>
      </c>
      <c r="N227" t="s">
        <v>932</v>
      </c>
      <c r="O227" t="s">
        <v>935</v>
      </c>
      <c r="P227">
        <v>78</v>
      </c>
      <c r="Q227">
        <v>3.8</v>
      </c>
      <c r="R227" t="b">
        <v>1</v>
      </c>
      <c r="S227" t="s">
        <v>940</v>
      </c>
      <c r="T227">
        <v>639</v>
      </c>
      <c r="U227" t="s">
        <v>945</v>
      </c>
      <c r="V227" t="s">
        <v>947</v>
      </c>
      <c r="W227" t="s">
        <v>953</v>
      </c>
      <c r="X227" t="str">
        <f>LEFT(Userdata[[#This Row],[Last_Login]],2)</f>
        <v>12</v>
      </c>
      <c r="Y227" t="str">
        <f>RIGHT(Userdata[[#This Row],[Last_Login]],4)</f>
        <v>2024</v>
      </c>
      <c r="Z227" t="str">
        <f>MID(Userdata[[#This Row],[Last_Login]],4,2)</f>
        <v>7/</v>
      </c>
      <c r="AA227" t="str">
        <f>SUBSTITUTE(Userdata[[#This Row],[Column3]],"/","")</f>
        <v>7</v>
      </c>
      <c r="AB227" s="12" t="str">
        <f>TEXT(DATE(Userdata[[#This Row],[Column2]],Userdata[[#This Row],[Column1]],Userdata[[#This Row],[Column4]]),"DD/MM/YYYY")</f>
        <v>07/12/2024</v>
      </c>
      <c r="AC227" s="12">
        <f t="shared" ca="1" si="3"/>
        <v>45794</v>
      </c>
      <c r="AD227">
        <f ca="1">Userdata[[#This Row],[Column6]]-Userdata[[#This Row],[Last Login]]</f>
        <v>161</v>
      </c>
      <c r="AE227" t="str">
        <f>LEFT(Userdata[[#This Row],[Join_Date]],2)</f>
        <v>12</v>
      </c>
      <c r="AF227" t="str">
        <f>RIGHT(Userdata[[#This Row],[Join_Date]],4)</f>
        <v>2023</v>
      </c>
      <c r="AG227" t="str">
        <f>MID(Userdata[[#This Row],[Join_Date]],3,2)</f>
        <v>/1</v>
      </c>
      <c r="AH227" t="str">
        <f>SUBSTITUTE(Userdata[[#This Row],[Column5]],"/","")</f>
        <v>12</v>
      </c>
      <c r="AI227" t="str">
        <f>SUBSTITUTE(Userdata[[#This Row],[Column53]],"/","")</f>
        <v>1</v>
      </c>
      <c r="AJ227" t="str">
        <f>TEXT(DATE(Userdata[[#This Row],[Column52]],Userdata[[#This Row],[Start Month]],Userdata[[#This Row],[Start Date]]),"DD/MM/YYYY")</f>
        <v>01/12/2023</v>
      </c>
    </row>
    <row r="228" spans="1:36" x14ac:dyDescent="0.3">
      <c r="A228">
        <v>2428</v>
      </c>
      <c r="B228" t="s">
        <v>177</v>
      </c>
      <c r="C228" t="s">
        <v>551</v>
      </c>
      <c r="D228" s="12" t="s">
        <v>487</v>
      </c>
      <c r="E228">
        <v>7.99</v>
      </c>
      <c r="F228">
        <v>180</v>
      </c>
      <c r="G228" t="s">
        <v>921</v>
      </c>
      <c r="H228">
        <v>2</v>
      </c>
      <c r="I228">
        <v>4</v>
      </c>
      <c r="J228" t="b">
        <v>1</v>
      </c>
      <c r="K228">
        <v>297</v>
      </c>
      <c r="L228">
        <v>19</v>
      </c>
      <c r="M228" t="s">
        <v>929</v>
      </c>
      <c r="N228" t="s">
        <v>932</v>
      </c>
      <c r="O228" t="s">
        <v>934</v>
      </c>
      <c r="P228">
        <v>84</v>
      </c>
      <c r="Q228">
        <v>4.9000000000000004</v>
      </c>
      <c r="R228" t="b">
        <v>0</v>
      </c>
      <c r="S228" t="s">
        <v>940</v>
      </c>
      <c r="T228">
        <v>1960</v>
      </c>
      <c r="U228" t="s">
        <v>941</v>
      </c>
      <c r="V228" t="s">
        <v>948</v>
      </c>
      <c r="W228" t="s">
        <v>954</v>
      </c>
      <c r="X228" t="str">
        <f>LEFT(Userdata[[#This Row],[Last_Login]],2)</f>
        <v>11</v>
      </c>
      <c r="Y228" t="str">
        <f>RIGHT(Userdata[[#This Row],[Last_Login]],4)</f>
        <v>2024</v>
      </c>
      <c r="Z228" t="str">
        <f>MID(Userdata[[#This Row],[Last_Login]],4,2)</f>
        <v>21</v>
      </c>
      <c r="AA228" t="str">
        <f>SUBSTITUTE(Userdata[[#This Row],[Column3]],"/","")</f>
        <v>21</v>
      </c>
      <c r="AB228" s="12" t="str">
        <f>TEXT(DATE(Userdata[[#This Row],[Column2]],Userdata[[#This Row],[Column1]],Userdata[[#This Row],[Column4]]),"DD/MM/YYYY")</f>
        <v>21/11/2024</v>
      </c>
      <c r="AC228" s="12">
        <f t="shared" ca="1" si="3"/>
        <v>45794</v>
      </c>
      <c r="AD228">
        <f ca="1">Userdata[[#This Row],[Column6]]-Userdata[[#This Row],[Last Login]]</f>
        <v>177</v>
      </c>
      <c r="AE228" t="str">
        <f>LEFT(Userdata[[#This Row],[Join_Date]],2)</f>
        <v>2/</v>
      </c>
      <c r="AF228" t="str">
        <f>RIGHT(Userdata[[#This Row],[Join_Date]],4)</f>
        <v>2024</v>
      </c>
      <c r="AG228" t="str">
        <f>MID(Userdata[[#This Row],[Join_Date]],3,2)</f>
        <v>27</v>
      </c>
      <c r="AH228" t="str">
        <f>SUBSTITUTE(Userdata[[#This Row],[Column5]],"/","")</f>
        <v>2</v>
      </c>
      <c r="AI228" t="str">
        <f>SUBSTITUTE(Userdata[[#This Row],[Column53]],"/","")</f>
        <v>27</v>
      </c>
      <c r="AJ228" t="str">
        <f>TEXT(DATE(Userdata[[#This Row],[Column52]],Userdata[[#This Row],[Start Month]],Userdata[[#This Row],[Start Date]]),"DD/MM/YYYY")</f>
        <v>27/02/2024</v>
      </c>
    </row>
    <row r="229" spans="1:36" x14ac:dyDescent="0.3">
      <c r="A229">
        <v>1947</v>
      </c>
      <c r="B229" t="s">
        <v>178</v>
      </c>
      <c r="C229" t="s">
        <v>552</v>
      </c>
      <c r="D229" s="12" t="s">
        <v>424</v>
      </c>
      <c r="E229">
        <v>11.99</v>
      </c>
      <c r="F229">
        <v>469</v>
      </c>
      <c r="G229" t="s">
        <v>916</v>
      </c>
      <c r="H229">
        <v>4</v>
      </c>
      <c r="I229">
        <v>6</v>
      </c>
      <c r="J229" t="b">
        <v>1</v>
      </c>
      <c r="K229">
        <v>866</v>
      </c>
      <c r="L229">
        <v>120</v>
      </c>
      <c r="M229" t="s">
        <v>924</v>
      </c>
      <c r="N229" t="s">
        <v>932</v>
      </c>
      <c r="O229" t="s">
        <v>938</v>
      </c>
      <c r="P229">
        <v>92</v>
      </c>
      <c r="Q229">
        <v>3.6</v>
      </c>
      <c r="R229" t="b">
        <v>1</v>
      </c>
      <c r="S229" t="s">
        <v>940</v>
      </c>
      <c r="T229">
        <v>1764</v>
      </c>
      <c r="U229" t="s">
        <v>943</v>
      </c>
      <c r="V229" t="s">
        <v>948</v>
      </c>
      <c r="W229" t="s">
        <v>951</v>
      </c>
      <c r="X229" t="str">
        <f>LEFT(Userdata[[#This Row],[Last_Login]],2)</f>
        <v>11</v>
      </c>
      <c r="Y229" t="str">
        <f>RIGHT(Userdata[[#This Row],[Last_Login]],4)</f>
        <v>2024</v>
      </c>
      <c r="Z229" t="str">
        <f>MID(Userdata[[#This Row],[Last_Login]],4,2)</f>
        <v>24</v>
      </c>
      <c r="AA229" t="str">
        <f>SUBSTITUTE(Userdata[[#This Row],[Column3]],"/","")</f>
        <v>24</v>
      </c>
      <c r="AB229" s="12" t="str">
        <f>TEXT(DATE(Userdata[[#This Row],[Column2]],Userdata[[#This Row],[Column1]],Userdata[[#This Row],[Column4]]),"DD/MM/YYYY")</f>
        <v>24/11/2024</v>
      </c>
      <c r="AC229" s="12">
        <f t="shared" ca="1" si="3"/>
        <v>45794</v>
      </c>
      <c r="AD229">
        <f ca="1">Userdata[[#This Row],[Column6]]-Userdata[[#This Row],[Last Login]]</f>
        <v>174</v>
      </c>
      <c r="AE229" t="str">
        <f>LEFT(Userdata[[#This Row],[Join_Date]],2)</f>
        <v>9/</v>
      </c>
      <c r="AF229" t="str">
        <f>RIGHT(Userdata[[#This Row],[Join_Date]],4)</f>
        <v>2024</v>
      </c>
      <c r="AG229" t="str">
        <f>MID(Userdata[[#This Row],[Join_Date]],3,2)</f>
        <v>1/</v>
      </c>
      <c r="AH229" t="str">
        <f>SUBSTITUTE(Userdata[[#This Row],[Column5]],"/","")</f>
        <v>9</v>
      </c>
      <c r="AI229" t="str">
        <f>SUBSTITUTE(Userdata[[#This Row],[Column53]],"/","")</f>
        <v>1</v>
      </c>
      <c r="AJ229" t="str">
        <f>TEXT(DATE(Userdata[[#This Row],[Column52]],Userdata[[#This Row],[Start Month]],Userdata[[#This Row],[Start Date]]),"DD/MM/YYYY")</f>
        <v>01/09/2024</v>
      </c>
    </row>
    <row r="230" spans="1:36" x14ac:dyDescent="0.3">
      <c r="A230">
        <v>5036</v>
      </c>
      <c r="B230" t="s">
        <v>150</v>
      </c>
      <c r="C230" t="s">
        <v>553</v>
      </c>
      <c r="D230" s="12" t="s">
        <v>914</v>
      </c>
      <c r="E230">
        <v>15.99</v>
      </c>
      <c r="F230">
        <v>381</v>
      </c>
      <c r="G230" t="s">
        <v>920</v>
      </c>
      <c r="H230">
        <v>5</v>
      </c>
      <c r="I230">
        <v>1</v>
      </c>
      <c r="J230" t="b">
        <v>1</v>
      </c>
      <c r="K230">
        <v>286</v>
      </c>
      <c r="L230">
        <v>121</v>
      </c>
      <c r="M230" t="s">
        <v>924</v>
      </c>
      <c r="N230" t="s">
        <v>933</v>
      </c>
      <c r="O230" t="s">
        <v>939</v>
      </c>
      <c r="P230">
        <v>57</v>
      </c>
      <c r="Q230">
        <v>4.0999999999999996</v>
      </c>
      <c r="R230" t="b">
        <v>1</v>
      </c>
      <c r="S230" t="s">
        <v>940</v>
      </c>
      <c r="T230">
        <v>967</v>
      </c>
      <c r="U230" t="s">
        <v>941</v>
      </c>
      <c r="V230" t="s">
        <v>948</v>
      </c>
      <c r="W230" t="s">
        <v>954</v>
      </c>
      <c r="X230" t="str">
        <f>LEFT(Userdata[[#This Row],[Last_Login]],2)</f>
        <v>11</v>
      </c>
      <c r="Y230" t="str">
        <f>RIGHT(Userdata[[#This Row],[Last_Login]],4)</f>
        <v>2024</v>
      </c>
      <c r="Z230" t="str">
        <f>MID(Userdata[[#This Row],[Last_Login]],4,2)</f>
        <v>29</v>
      </c>
      <c r="AA230" t="str">
        <f>SUBSTITUTE(Userdata[[#This Row],[Column3]],"/","")</f>
        <v>29</v>
      </c>
      <c r="AB230" s="12" t="str">
        <f>TEXT(DATE(Userdata[[#This Row],[Column2]],Userdata[[#This Row],[Column1]],Userdata[[#This Row],[Column4]]),"DD/MM/YYYY")</f>
        <v>29/11/2024</v>
      </c>
      <c r="AC230" s="12">
        <f t="shared" ca="1" si="3"/>
        <v>45794</v>
      </c>
      <c r="AD230">
        <f ca="1">Userdata[[#This Row],[Column6]]-Userdata[[#This Row],[Last Login]]</f>
        <v>169</v>
      </c>
      <c r="AE230" t="str">
        <f>LEFT(Userdata[[#This Row],[Join_Date]],2)</f>
        <v>8/</v>
      </c>
      <c r="AF230" t="str">
        <f>RIGHT(Userdata[[#This Row],[Join_Date]],4)</f>
        <v>2024</v>
      </c>
      <c r="AG230" t="str">
        <f>MID(Userdata[[#This Row],[Join_Date]],3,2)</f>
        <v>16</v>
      </c>
      <c r="AH230" t="str">
        <f>SUBSTITUTE(Userdata[[#This Row],[Column5]],"/","")</f>
        <v>8</v>
      </c>
      <c r="AI230" t="str">
        <f>SUBSTITUTE(Userdata[[#This Row],[Column53]],"/","")</f>
        <v>16</v>
      </c>
      <c r="AJ230" t="str">
        <f>TEXT(DATE(Userdata[[#This Row],[Column52]],Userdata[[#This Row],[Start Month]],Userdata[[#This Row],[Start Date]]),"DD/MM/YYYY")</f>
        <v>16/08/2024</v>
      </c>
    </row>
    <row r="231" spans="1:36" x14ac:dyDescent="0.3">
      <c r="A231">
        <v>5857</v>
      </c>
      <c r="B231" t="s">
        <v>38</v>
      </c>
      <c r="C231" t="s">
        <v>554</v>
      </c>
      <c r="D231" s="12" t="s">
        <v>906</v>
      </c>
      <c r="E231">
        <v>15.99</v>
      </c>
      <c r="F231">
        <v>263</v>
      </c>
      <c r="G231" t="s">
        <v>920</v>
      </c>
      <c r="H231">
        <v>5</v>
      </c>
      <c r="I231">
        <v>5</v>
      </c>
      <c r="J231" t="b">
        <v>0</v>
      </c>
      <c r="K231">
        <v>95</v>
      </c>
      <c r="L231">
        <v>149</v>
      </c>
      <c r="M231" t="s">
        <v>928</v>
      </c>
      <c r="N231" t="s">
        <v>932</v>
      </c>
      <c r="O231" t="s">
        <v>939</v>
      </c>
      <c r="P231">
        <v>17</v>
      </c>
      <c r="Q231">
        <v>4</v>
      </c>
      <c r="R231" t="b">
        <v>1</v>
      </c>
      <c r="S231" t="s">
        <v>940</v>
      </c>
      <c r="T231">
        <v>2086</v>
      </c>
      <c r="U231" t="s">
        <v>943</v>
      </c>
      <c r="V231" t="s">
        <v>950</v>
      </c>
      <c r="W231" t="s">
        <v>954</v>
      </c>
      <c r="X231" t="str">
        <f>LEFT(Userdata[[#This Row],[Last_Login]],2)</f>
        <v>12</v>
      </c>
      <c r="Y231" t="str">
        <f>RIGHT(Userdata[[#This Row],[Last_Login]],4)</f>
        <v>2024</v>
      </c>
      <c r="Z231" t="str">
        <f>MID(Userdata[[#This Row],[Last_Login]],4,2)</f>
        <v>15</v>
      </c>
      <c r="AA231" t="str">
        <f>SUBSTITUTE(Userdata[[#This Row],[Column3]],"/","")</f>
        <v>15</v>
      </c>
      <c r="AB231" s="12" t="str">
        <f>TEXT(DATE(Userdata[[#This Row],[Column2]],Userdata[[#This Row],[Column1]],Userdata[[#This Row],[Column4]]),"DD/MM/YYYY")</f>
        <v>15/12/2024</v>
      </c>
      <c r="AC231" s="12">
        <f t="shared" ca="1" si="3"/>
        <v>45794</v>
      </c>
      <c r="AD231">
        <f ca="1">Userdata[[#This Row],[Column6]]-Userdata[[#This Row],[Last Login]]</f>
        <v>153</v>
      </c>
      <c r="AE231" t="str">
        <f>LEFT(Userdata[[#This Row],[Join_Date]],2)</f>
        <v>12</v>
      </c>
      <c r="AF231" t="str">
        <f>RIGHT(Userdata[[#This Row],[Join_Date]],4)</f>
        <v>2024</v>
      </c>
      <c r="AG231" t="str">
        <f>MID(Userdata[[#This Row],[Join_Date]],3,2)</f>
        <v>/5</v>
      </c>
      <c r="AH231" t="str">
        <f>SUBSTITUTE(Userdata[[#This Row],[Column5]],"/","")</f>
        <v>12</v>
      </c>
      <c r="AI231" t="str">
        <f>SUBSTITUTE(Userdata[[#This Row],[Column53]],"/","")</f>
        <v>5</v>
      </c>
      <c r="AJ231" t="str">
        <f>TEXT(DATE(Userdata[[#This Row],[Column52]],Userdata[[#This Row],[Start Month]],Userdata[[#This Row],[Start Date]]),"DD/MM/YYYY")</f>
        <v>05/12/2024</v>
      </c>
    </row>
    <row r="232" spans="1:36" x14ac:dyDescent="0.3">
      <c r="A232">
        <v>8770</v>
      </c>
      <c r="B232" t="s">
        <v>45</v>
      </c>
      <c r="C232" t="s">
        <v>555</v>
      </c>
      <c r="D232" s="12" t="s">
        <v>487</v>
      </c>
      <c r="E232">
        <v>7.99</v>
      </c>
      <c r="F232">
        <v>48</v>
      </c>
      <c r="G232" t="s">
        <v>917</v>
      </c>
      <c r="H232">
        <v>4</v>
      </c>
      <c r="I232">
        <v>2</v>
      </c>
      <c r="J232" t="b">
        <v>0</v>
      </c>
      <c r="K232">
        <v>938</v>
      </c>
      <c r="L232">
        <v>92</v>
      </c>
      <c r="M232" t="s">
        <v>924</v>
      </c>
      <c r="N232" t="s">
        <v>933</v>
      </c>
      <c r="O232" t="s">
        <v>939</v>
      </c>
      <c r="P232">
        <v>99</v>
      </c>
      <c r="Q232">
        <v>4.2</v>
      </c>
      <c r="R232" t="b">
        <v>1</v>
      </c>
      <c r="S232" t="s">
        <v>940</v>
      </c>
      <c r="T232">
        <v>3288</v>
      </c>
      <c r="U232" t="s">
        <v>943</v>
      </c>
      <c r="V232" t="s">
        <v>950</v>
      </c>
      <c r="W232" t="s">
        <v>951</v>
      </c>
      <c r="X232" t="str">
        <f>LEFT(Userdata[[#This Row],[Last_Login]],2)</f>
        <v>11</v>
      </c>
      <c r="Y232" t="str">
        <f>RIGHT(Userdata[[#This Row],[Last_Login]],4)</f>
        <v>2024</v>
      </c>
      <c r="Z232" t="str">
        <f>MID(Userdata[[#This Row],[Last_Login]],4,2)</f>
        <v>21</v>
      </c>
      <c r="AA232" t="str">
        <f>SUBSTITUTE(Userdata[[#This Row],[Column3]],"/","")</f>
        <v>21</v>
      </c>
      <c r="AB232" s="12" t="str">
        <f>TEXT(DATE(Userdata[[#This Row],[Column2]],Userdata[[#This Row],[Column1]],Userdata[[#This Row],[Column4]]),"DD/MM/YYYY")</f>
        <v>21/11/2024</v>
      </c>
      <c r="AC232" s="12">
        <f t="shared" ca="1" si="3"/>
        <v>45794</v>
      </c>
      <c r="AD232">
        <f ca="1">Userdata[[#This Row],[Column6]]-Userdata[[#This Row],[Last Login]]</f>
        <v>177</v>
      </c>
      <c r="AE232" t="str">
        <f>LEFT(Userdata[[#This Row],[Join_Date]],2)</f>
        <v>8/</v>
      </c>
      <c r="AF232" t="str">
        <f>RIGHT(Userdata[[#This Row],[Join_Date]],4)</f>
        <v>2023</v>
      </c>
      <c r="AG232" t="str">
        <f>MID(Userdata[[#This Row],[Join_Date]],3,2)</f>
        <v>12</v>
      </c>
      <c r="AH232" t="str">
        <f>SUBSTITUTE(Userdata[[#This Row],[Column5]],"/","")</f>
        <v>8</v>
      </c>
      <c r="AI232" t="str">
        <f>SUBSTITUTE(Userdata[[#This Row],[Column53]],"/","")</f>
        <v>12</v>
      </c>
      <c r="AJ232" t="str">
        <f>TEXT(DATE(Userdata[[#This Row],[Column52]],Userdata[[#This Row],[Start Month]],Userdata[[#This Row],[Start Date]]),"DD/MM/YYYY")</f>
        <v>12/08/2023</v>
      </c>
    </row>
    <row r="233" spans="1:36" x14ac:dyDescent="0.3">
      <c r="A233">
        <v>4118</v>
      </c>
      <c r="B233" t="s">
        <v>179</v>
      </c>
      <c r="C233" t="s">
        <v>556</v>
      </c>
      <c r="D233" s="12" t="s">
        <v>908</v>
      </c>
      <c r="E233">
        <v>11.99</v>
      </c>
      <c r="F233">
        <v>447</v>
      </c>
      <c r="G233" t="s">
        <v>919</v>
      </c>
      <c r="H233">
        <v>3</v>
      </c>
      <c r="I233">
        <v>4</v>
      </c>
      <c r="J233" t="b">
        <v>0</v>
      </c>
      <c r="K233">
        <v>264</v>
      </c>
      <c r="L233">
        <v>55</v>
      </c>
      <c r="M233" t="s">
        <v>927</v>
      </c>
      <c r="N233" t="s">
        <v>930</v>
      </c>
      <c r="O233" t="s">
        <v>936</v>
      </c>
      <c r="P233">
        <v>58</v>
      </c>
      <c r="Q233">
        <v>3.6</v>
      </c>
      <c r="R233" t="b">
        <v>0</v>
      </c>
      <c r="S233" t="s">
        <v>940</v>
      </c>
      <c r="T233">
        <v>1486</v>
      </c>
      <c r="U233" t="s">
        <v>941</v>
      </c>
      <c r="V233" t="s">
        <v>950</v>
      </c>
      <c r="W233" t="s">
        <v>954</v>
      </c>
      <c r="X233" t="str">
        <f>LEFT(Userdata[[#This Row],[Last_Login]],2)</f>
        <v>11</v>
      </c>
      <c r="Y233" t="str">
        <f>RIGHT(Userdata[[#This Row],[Last_Login]],4)</f>
        <v>2024</v>
      </c>
      <c r="Z233" t="str">
        <f>MID(Userdata[[#This Row],[Last_Login]],4,2)</f>
        <v>19</v>
      </c>
      <c r="AA233" t="str">
        <f>SUBSTITUTE(Userdata[[#This Row],[Column3]],"/","")</f>
        <v>19</v>
      </c>
      <c r="AB233" s="12" t="str">
        <f>TEXT(DATE(Userdata[[#This Row],[Column2]],Userdata[[#This Row],[Column1]],Userdata[[#This Row],[Column4]]),"DD/MM/YYYY")</f>
        <v>19/11/2024</v>
      </c>
      <c r="AC233" s="12">
        <f t="shared" ca="1" si="3"/>
        <v>45794</v>
      </c>
      <c r="AD233">
        <f ca="1">Userdata[[#This Row],[Column6]]-Userdata[[#This Row],[Last Login]]</f>
        <v>179</v>
      </c>
      <c r="AE233" t="str">
        <f>LEFT(Userdata[[#This Row],[Join_Date]],2)</f>
        <v>5/</v>
      </c>
      <c r="AF233" t="str">
        <f>RIGHT(Userdata[[#This Row],[Join_Date]],4)</f>
        <v>2023</v>
      </c>
      <c r="AG233" t="str">
        <f>MID(Userdata[[#This Row],[Join_Date]],3,2)</f>
        <v>16</v>
      </c>
      <c r="AH233" t="str">
        <f>SUBSTITUTE(Userdata[[#This Row],[Column5]],"/","")</f>
        <v>5</v>
      </c>
      <c r="AI233" t="str">
        <f>SUBSTITUTE(Userdata[[#This Row],[Column53]],"/","")</f>
        <v>16</v>
      </c>
      <c r="AJ233" t="str">
        <f>TEXT(DATE(Userdata[[#This Row],[Column52]],Userdata[[#This Row],[Start Month]],Userdata[[#This Row],[Start Date]]),"DD/MM/YYYY")</f>
        <v>16/05/2023</v>
      </c>
    </row>
    <row r="234" spans="1:36" x14ac:dyDescent="0.3">
      <c r="A234">
        <v>7162</v>
      </c>
      <c r="B234" t="s">
        <v>180</v>
      </c>
      <c r="C234" t="s">
        <v>443</v>
      </c>
      <c r="D234" s="12" t="s">
        <v>479</v>
      </c>
      <c r="E234">
        <v>15.99</v>
      </c>
      <c r="F234">
        <v>415</v>
      </c>
      <c r="G234" t="s">
        <v>918</v>
      </c>
      <c r="H234">
        <v>1</v>
      </c>
      <c r="I234">
        <v>3</v>
      </c>
      <c r="J234" t="b">
        <v>1</v>
      </c>
      <c r="K234">
        <v>44</v>
      </c>
      <c r="L234">
        <v>10</v>
      </c>
      <c r="M234" t="s">
        <v>929</v>
      </c>
      <c r="N234" t="s">
        <v>931</v>
      </c>
      <c r="O234" t="s">
        <v>939</v>
      </c>
      <c r="P234">
        <v>91</v>
      </c>
      <c r="Q234">
        <v>3.3</v>
      </c>
      <c r="R234" t="b">
        <v>0</v>
      </c>
      <c r="S234" t="s">
        <v>940</v>
      </c>
      <c r="T234">
        <v>223</v>
      </c>
      <c r="U234" t="s">
        <v>943</v>
      </c>
      <c r="V234" t="s">
        <v>950</v>
      </c>
      <c r="W234" t="s">
        <v>954</v>
      </c>
      <c r="X234" t="str">
        <f>LEFT(Userdata[[#This Row],[Last_Login]],2)</f>
        <v>12</v>
      </c>
      <c r="Y234" t="str">
        <f>RIGHT(Userdata[[#This Row],[Last_Login]],4)</f>
        <v>2024</v>
      </c>
      <c r="Z234" t="str">
        <f>MID(Userdata[[#This Row],[Last_Login]],4,2)</f>
        <v>14</v>
      </c>
      <c r="AA234" t="str">
        <f>SUBSTITUTE(Userdata[[#This Row],[Column3]],"/","")</f>
        <v>14</v>
      </c>
      <c r="AB234" s="12" t="str">
        <f>TEXT(DATE(Userdata[[#This Row],[Column2]],Userdata[[#This Row],[Column1]],Userdata[[#This Row],[Column4]]),"DD/MM/YYYY")</f>
        <v>14/12/2024</v>
      </c>
      <c r="AC234" s="12">
        <f t="shared" ca="1" si="3"/>
        <v>45794</v>
      </c>
      <c r="AD234">
        <f ca="1">Userdata[[#This Row],[Column6]]-Userdata[[#This Row],[Last Login]]</f>
        <v>154</v>
      </c>
      <c r="AE234" t="str">
        <f>LEFT(Userdata[[#This Row],[Join_Date]],2)</f>
        <v>8/</v>
      </c>
      <c r="AF234" t="str">
        <f>RIGHT(Userdata[[#This Row],[Join_Date]],4)</f>
        <v>2024</v>
      </c>
      <c r="AG234" t="str">
        <f>MID(Userdata[[#This Row],[Join_Date]],3,2)</f>
        <v>21</v>
      </c>
      <c r="AH234" t="str">
        <f>SUBSTITUTE(Userdata[[#This Row],[Column5]],"/","")</f>
        <v>8</v>
      </c>
      <c r="AI234" t="str">
        <f>SUBSTITUTE(Userdata[[#This Row],[Column53]],"/","")</f>
        <v>21</v>
      </c>
      <c r="AJ234" t="str">
        <f>TEXT(DATE(Userdata[[#This Row],[Column52]],Userdata[[#This Row],[Start Month]],Userdata[[#This Row],[Start Date]]),"DD/MM/YYYY")</f>
        <v>21/08/2024</v>
      </c>
    </row>
    <row r="235" spans="1:36" x14ac:dyDescent="0.3">
      <c r="A235">
        <v>9278</v>
      </c>
      <c r="B235" t="s">
        <v>158</v>
      </c>
      <c r="C235" t="s">
        <v>557</v>
      </c>
      <c r="D235" s="12" t="s">
        <v>479</v>
      </c>
      <c r="E235">
        <v>7.99</v>
      </c>
      <c r="F235">
        <v>429</v>
      </c>
      <c r="G235" t="s">
        <v>917</v>
      </c>
      <c r="H235">
        <v>5</v>
      </c>
      <c r="I235">
        <v>4</v>
      </c>
      <c r="J235" t="b">
        <v>0</v>
      </c>
      <c r="K235">
        <v>944</v>
      </c>
      <c r="L235">
        <v>165</v>
      </c>
      <c r="M235" t="s">
        <v>929</v>
      </c>
      <c r="N235" t="s">
        <v>930</v>
      </c>
      <c r="O235" t="s">
        <v>939</v>
      </c>
      <c r="P235">
        <v>12</v>
      </c>
      <c r="Q235">
        <v>4.7</v>
      </c>
      <c r="R235" t="b">
        <v>1</v>
      </c>
      <c r="S235" t="s">
        <v>940</v>
      </c>
      <c r="T235">
        <v>2394</v>
      </c>
      <c r="U235" t="s">
        <v>945</v>
      </c>
      <c r="V235" t="s">
        <v>949</v>
      </c>
      <c r="W235" t="s">
        <v>953</v>
      </c>
      <c r="X235" t="str">
        <f>LEFT(Userdata[[#This Row],[Last_Login]],2)</f>
        <v>12</v>
      </c>
      <c r="Y235" t="str">
        <f>RIGHT(Userdata[[#This Row],[Last_Login]],4)</f>
        <v>2024</v>
      </c>
      <c r="Z235" t="str">
        <f>MID(Userdata[[#This Row],[Last_Login]],4,2)</f>
        <v>14</v>
      </c>
      <c r="AA235" t="str">
        <f>SUBSTITUTE(Userdata[[#This Row],[Column3]],"/","")</f>
        <v>14</v>
      </c>
      <c r="AB235" s="12" t="str">
        <f>TEXT(DATE(Userdata[[#This Row],[Column2]],Userdata[[#This Row],[Column1]],Userdata[[#This Row],[Column4]]),"DD/MM/YYYY")</f>
        <v>14/12/2024</v>
      </c>
      <c r="AC235" s="12">
        <f t="shared" ca="1" si="3"/>
        <v>45794</v>
      </c>
      <c r="AD235">
        <f ca="1">Userdata[[#This Row],[Column6]]-Userdata[[#This Row],[Last Login]]</f>
        <v>154</v>
      </c>
      <c r="AE235" t="str">
        <f>LEFT(Userdata[[#This Row],[Join_Date]],2)</f>
        <v>9/</v>
      </c>
      <c r="AF235" t="str">
        <f>RIGHT(Userdata[[#This Row],[Join_Date]],4)</f>
        <v>2024</v>
      </c>
      <c r="AG235" t="str">
        <f>MID(Userdata[[#This Row],[Join_Date]],3,2)</f>
        <v>19</v>
      </c>
      <c r="AH235" t="str">
        <f>SUBSTITUTE(Userdata[[#This Row],[Column5]],"/","")</f>
        <v>9</v>
      </c>
      <c r="AI235" t="str">
        <f>SUBSTITUTE(Userdata[[#This Row],[Column53]],"/","")</f>
        <v>19</v>
      </c>
      <c r="AJ235" t="str">
        <f>TEXT(DATE(Userdata[[#This Row],[Column52]],Userdata[[#This Row],[Start Month]],Userdata[[#This Row],[Start Date]]),"DD/MM/YYYY")</f>
        <v>19/09/2024</v>
      </c>
    </row>
    <row r="236" spans="1:36" x14ac:dyDescent="0.3">
      <c r="A236">
        <v>5406</v>
      </c>
      <c r="B236" t="s">
        <v>181</v>
      </c>
      <c r="C236" t="s">
        <v>558</v>
      </c>
      <c r="D236" s="12" t="s">
        <v>912</v>
      </c>
      <c r="E236">
        <v>7.99</v>
      </c>
      <c r="F236">
        <v>26</v>
      </c>
      <c r="G236" t="s">
        <v>917</v>
      </c>
      <c r="H236">
        <v>5</v>
      </c>
      <c r="I236">
        <v>5</v>
      </c>
      <c r="J236" t="b">
        <v>0</v>
      </c>
      <c r="K236">
        <v>542</v>
      </c>
      <c r="L236">
        <v>152</v>
      </c>
      <c r="M236" t="s">
        <v>924</v>
      </c>
      <c r="N236" t="s">
        <v>932</v>
      </c>
      <c r="O236" t="s">
        <v>936</v>
      </c>
      <c r="P236">
        <v>6</v>
      </c>
      <c r="Q236">
        <v>3.1</v>
      </c>
      <c r="R236" t="b">
        <v>0</v>
      </c>
      <c r="S236" t="s">
        <v>940</v>
      </c>
      <c r="T236">
        <v>4329</v>
      </c>
      <c r="U236" t="s">
        <v>941</v>
      </c>
      <c r="V236" t="s">
        <v>948</v>
      </c>
      <c r="W236" t="s">
        <v>953</v>
      </c>
      <c r="X236" t="str">
        <f>LEFT(Userdata[[#This Row],[Last_Login]],2)</f>
        <v>12</v>
      </c>
      <c r="Y236" t="str">
        <f>RIGHT(Userdata[[#This Row],[Last_Login]],4)</f>
        <v>2024</v>
      </c>
      <c r="Z236" t="str">
        <f>MID(Userdata[[#This Row],[Last_Login]],4,2)</f>
        <v>7/</v>
      </c>
      <c r="AA236" t="str">
        <f>SUBSTITUTE(Userdata[[#This Row],[Column3]],"/","")</f>
        <v>7</v>
      </c>
      <c r="AB236" s="12" t="str">
        <f>TEXT(DATE(Userdata[[#This Row],[Column2]],Userdata[[#This Row],[Column1]],Userdata[[#This Row],[Column4]]),"DD/MM/YYYY")</f>
        <v>07/12/2024</v>
      </c>
      <c r="AC236" s="12">
        <f t="shared" ca="1" si="3"/>
        <v>45794</v>
      </c>
      <c r="AD236">
        <f ca="1">Userdata[[#This Row],[Column6]]-Userdata[[#This Row],[Last Login]]</f>
        <v>161</v>
      </c>
      <c r="AE236" t="str">
        <f>LEFT(Userdata[[#This Row],[Join_Date]],2)</f>
        <v>10</v>
      </c>
      <c r="AF236" t="str">
        <f>RIGHT(Userdata[[#This Row],[Join_Date]],4)</f>
        <v>2024</v>
      </c>
      <c r="AG236" t="str">
        <f>MID(Userdata[[#This Row],[Join_Date]],3,2)</f>
        <v>/1</v>
      </c>
      <c r="AH236" t="str">
        <f>SUBSTITUTE(Userdata[[#This Row],[Column5]],"/","")</f>
        <v>10</v>
      </c>
      <c r="AI236" t="str">
        <f>SUBSTITUTE(Userdata[[#This Row],[Column53]],"/","")</f>
        <v>1</v>
      </c>
      <c r="AJ236" t="str">
        <f>TEXT(DATE(Userdata[[#This Row],[Column52]],Userdata[[#This Row],[Start Month]],Userdata[[#This Row],[Start Date]]),"DD/MM/YYYY")</f>
        <v>01/10/2024</v>
      </c>
    </row>
    <row r="237" spans="1:36" x14ac:dyDescent="0.3">
      <c r="A237">
        <v>4641</v>
      </c>
      <c r="B237" t="s">
        <v>160</v>
      </c>
      <c r="C237" t="s">
        <v>559</v>
      </c>
      <c r="D237" s="12" t="s">
        <v>562</v>
      </c>
      <c r="E237">
        <v>15.99</v>
      </c>
      <c r="F237">
        <v>101</v>
      </c>
      <c r="G237" t="s">
        <v>922</v>
      </c>
      <c r="H237">
        <v>4</v>
      </c>
      <c r="I237">
        <v>6</v>
      </c>
      <c r="J237" t="b">
        <v>1</v>
      </c>
      <c r="K237">
        <v>350</v>
      </c>
      <c r="L237">
        <v>17</v>
      </c>
      <c r="M237" t="s">
        <v>927</v>
      </c>
      <c r="N237" t="s">
        <v>930</v>
      </c>
      <c r="O237" t="s">
        <v>936</v>
      </c>
      <c r="P237">
        <v>11</v>
      </c>
      <c r="Q237">
        <v>3.4</v>
      </c>
      <c r="R237" t="b">
        <v>1</v>
      </c>
      <c r="S237" t="s">
        <v>940</v>
      </c>
      <c r="T237">
        <v>2193</v>
      </c>
      <c r="U237" t="s">
        <v>945</v>
      </c>
      <c r="V237" t="s">
        <v>946</v>
      </c>
      <c r="W237" t="s">
        <v>954</v>
      </c>
      <c r="X237" t="str">
        <f>LEFT(Userdata[[#This Row],[Last_Login]],2)</f>
        <v>12</v>
      </c>
      <c r="Y237" t="str">
        <f>RIGHT(Userdata[[#This Row],[Last_Login]],4)</f>
        <v>2024</v>
      </c>
      <c r="Z237" t="str">
        <f>MID(Userdata[[#This Row],[Last_Login]],4,2)</f>
        <v>8/</v>
      </c>
      <c r="AA237" t="str">
        <f>SUBSTITUTE(Userdata[[#This Row],[Column3]],"/","")</f>
        <v>8</v>
      </c>
      <c r="AB237" s="12" t="str">
        <f>TEXT(DATE(Userdata[[#This Row],[Column2]],Userdata[[#This Row],[Column1]],Userdata[[#This Row],[Column4]]),"DD/MM/YYYY")</f>
        <v>08/12/2024</v>
      </c>
      <c r="AC237" s="12">
        <f t="shared" ca="1" si="3"/>
        <v>45794</v>
      </c>
      <c r="AD237">
        <f ca="1">Userdata[[#This Row],[Column6]]-Userdata[[#This Row],[Last Login]]</f>
        <v>160</v>
      </c>
      <c r="AE237" t="str">
        <f>LEFT(Userdata[[#This Row],[Join_Date]],2)</f>
        <v>9/</v>
      </c>
      <c r="AF237" t="str">
        <f>RIGHT(Userdata[[#This Row],[Join_Date]],4)</f>
        <v>2024</v>
      </c>
      <c r="AG237" t="str">
        <f>MID(Userdata[[#This Row],[Join_Date]],3,2)</f>
        <v>12</v>
      </c>
      <c r="AH237" t="str">
        <f>SUBSTITUTE(Userdata[[#This Row],[Column5]],"/","")</f>
        <v>9</v>
      </c>
      <c r="AI237" t="str">
        <f>SUBSTITUTE(Userdata[[#This Row],[Column53]],"/","")</f>
        <v>12</v>
      </c>
      <c r="AJ237" t="str">
        <f>TEXT(DATE(Userdata[[#This Row],[Column52]],Userdata[[#This Row],[Start Month]],Userdata[[#This Row],[Start Date]]),"DD/MM/YYYY")</f>
        <v>12/09/2024</v>
      </c>
    </row>
    <row r="238" spans="1:36" x14ac:dyDescent="0.3">
      <c r="A238">
        <v>3969</v>
      </c>
      <c r="B238" t="s">
        <v>168</v>
      </c>
      <c r="C238" t="s">
        <v>560</v>
      </c>
      <c r="D238" s="12" t="s">
        <v>490</v>
      </c>
      <c r="E238">
        <v>15.99</v>
      </c>
      <c r="F238">
        <v>461</v>
      </c>
      <c r="G238" t="s">
        <v>918</v>
      </c>
      <c r="H238">
        <v>2</v>
      </c>
      <c r="I238">
        <v>6</v>
      </c>
      <c r="J238" t="b">
        <v>1</v>
      </c>
      <c r="K238">
        <v>31</v>
      </c>
      <c r="L238">
        <v>173</v>
      </c>
      <c r="M238" t="s">
        <v>924</v>
      </c>
      <c r="N238" t="s">
        <v>930</v>
      </c>
      <c r="O238" t="s">
        <v>937</v>
      </c>
      <c r="P238">
        <v>84</v>
      </c>
      <c r="Q238">
        <v>3.5</v>
      </c>
      <c r="R238" t="b">
        <v>1</v>
      </c>
      <c r="S238" t="s">
        <v>940</v>
      </c>
      <c r="T238">
        <v>3730</v>
      </c>
      <c r="U238" t="s">
        <v>945</v>
      </c>
      <c r="V238" t="s">
        <v>947</v>
      </c>
      <c r="W238" t="s">
        <v>953</v>
      </c>
      <c r="X238" t="str">
        <f>LEFT(Userdata[[#This Row],[Last_Login]],2)</f>
        <v>12</v>
      </c>
      <c r="Y238" t="str">
        <f>RIGHT(Userdata[[#This Row],[Last_Login]],4)</f>
        <v>2024</v>
      </c>
      <c r="Z238" t="str">
        <f>MID(Userdata[[#This Row],[Last_Login]],4,2)</f>
        <v>12</v>
      </c>
      <c r="AA238" t="str">
        <f>SUBSTITUTE(Userdata[[#This Row],[Column3]],"/","")</f>
        <v>12</v>
      </c>
      <c r="AB238" s="12" t="str">
        <f>TEXT(DATE(Userdata[[#This Row],[Column2]],Userdata[[#This Row],[Column1]],Userdata[[#This Row],[Column4]]),"DD/MM/YYYY")</f>
        <v>12/12/2024</v>
      </c>
      <c r="AC238" s="12">
        <f t="shared" ca="1" si="3"/>
        <v>45794</v>
      </c>
      <c r="AD238">
        <f ca="1">Userdata[[#This Row],[Column6]]-Userdata[[#This Row],[Last Login]]</f>
        <v>156</v>
      </c>
      <c r="AE238" t="str">
        <f>LEFT(Userdata[[#This Row],[Join_Date]],2)</f>
        <v>5/</v>
      </c>
      <c r="AF238" t="str">
        <f>RIGHT(Userdata[[#This Row],[Join_Date]],4)</f>
        <v>2023</v>
      </c>
      <c r="AG238" t="str">
        <f>MID(Userdata[[#This Row],[Join_Date]],3,2)</f>
        <v>23</v>
      </c>
      <c r="AH238" t="str">
        <f>SUBSTITUTE(Userdata[[#This Row],[Column5]],"/","")</f>
        <v>5</v>
      </c>
      <c r="AI238" t="str">
        <f>SUBSTITUTE(Userdata[[#This Row],[Column53]],"/","")</f>
        <v>23</v>
      </c>
      <c r="AJ238" t="str">
        <f>TEXT(DATE(Userdata[[#This Row],[Column52]],Userdata[[#This Row],[Start Month]],Userdata[[#This Row],[Start Date]]),"DD/MM/YYYY")</f>
        <v>23/05/2023</v>
      </c>
    </row>
    <row r="239" spans="1:36" x14ac:dyDescent="0.3">
      <c r="A239">
        <v>3078</v>
      </c>
      <c r="B239" t="s">
        <v>182</v>
      </c>
      <c r="C239" t="s">
        <v>425</v>
      </c>
      <c r="D239" s="12" t="s">
        <v>479</v>
      </c>
      <c r="E239">
        <v>7.99</v>
      </c>
      <c r="F239">
        <v>246</v>
      </c>
      <c r="G239" t="s">
        <v>916</v>
      </c>
      <c r="H239">
        <v>3</v>
      </c>
      <c r="I239">
        <v>3</v>
      </c>
      <c r="J239" t="b">
        <v>0</v>
      </c>
      <c r="K239">
        <v>358</v>
      </c>
      <c r="L239">
        <v>158</v>
      </c>
      <c r="M239" t="s">
        <v>928</v>
      </c>
      <c r="N239" t="s">
        <v>932</v>
      </c>
      <c r="O239" t="s">
        <v>934</v>
      </c>
      <c r="P239">
        <v>18</v>
      </c>
      <c r="Q239">
        <v>3.8</v>
      </c>
      <c r="R239" t="b">
        <v>0</v>
      </c>
      <c r="S239" t="s">
        <v>940</v>
      </c>
      <c r="T239">
        <v>2234</v>
      </c>
      <c r="U239" t="s">
        <v>943</v>
      </c>
      <c r="V239" t="s">
        <v>948</v>
      </c>
      <c r="W239" t="s">
        <v>954</v>
      </c>
      <c r="X239" t="str">
        <f>LEFT(Userdata[[#This Row],[Last_Login]],2)</f>
        <v>12</v>
      </c>
      <c r="Y239" t="str">
        <f>RIGHT(Userdata[[#This Row],[Last_Login]],4)</f>
        <v>2024</v>
      </c>
      <c r="Z239" t="str">
        <f>MID(Userdata[[#This Row],[Last_Login]],4,2)</f>
        <v>14</v>
      </c>
      <c r="AA239" t="str">
        <f>SUBSTITUTE(Userdata[[#This Row],[Column3]],"/","")</f>
        <v>14</v>
      </c>
      <c r="AB239" s="12" t="str">
        <f>TEXT(DATE(Userdata[[#This Row],[Column2]],Userdata[[#This Row],[Column1]],Userdata[[#This Row],[Column4]]),"DD/MM/YYYY")</f>
        <v>14/12/2024</v>
      </c>
      <c r="AC239" s="12">
        <f t="shared" ca="1" si="3"/>
        <v>45794</v>
      </c>
      <c r="AD239">
        <f ca="1">Userdata[[#This Row],[Column6]]-Userdata[[#This Row],[Last Login]]</f>
        <v>154</v>
      </c>
      <c r="AE239" t="str">
        <f>LEFT(Userdata[[#This Row],[Join_Date]],2)</f>
        <v>6/</v>
      </c>
      <c r="AF239" t="str">
        <f>RIGHT(Userdata[[#This Row],[Join_Date]],4)</f>
        <v>2023</v>
      </c>
      <c r="AG239" t="str">
        <f>MID(Userdata[[#This Row],[Join_Date]],3,2)</f>
        <v>24</v>
      </c>
      <c r="AH239" t="str">
        <f>SUBSTITUTE(Userdata[[#This Row],[Column5]],"/","")</f>
        <v>6</v>
      </c>
      <c r="AI239" t="str">
        <f>SUBSTITUTE(Userdata[[#This Row],[Column53]],"/","")</f>
        <v>24</v>
      </c>
      <c r="AJ239" t="str">
        <f>TEXT(DATE(Userdata[[#This Row],[Column52]],Userdata[[#This Row],[Start Month]],Userdata[[#This Row],[Start Date]]),"DD/MM/YYYY")</f>
        <v>24/06/2023</v>
      </c>
    </row>
    <row r="240" spans="1:36" x14ac:dyDescent="0.3">
      <c r="A240">
        <v>2808</v>
      </c>
      <c r="B240" t="s">
        <v>83</v>
      </c>
      <c r="C240" t="s">
        <v>561</v>
      </c>
      <c r="D240" s="12" t="s">
        <v>479</v>
      </c>
      <c r="E240">
        <v>15.99</v>
      </c>
      <c r="F240">
        <v>91</v>
      </c>
      <c r="G240" t="s">
        <v>920</v>
      </c>
      <c r="H240">
        <v>3</v>
      </c>
      <c r="I240">
        <v>6</v>
      </c>
      <c r="J240" t="b">
        <v>0</v>
      </c>
      <c r="K240">
        <v>961</v>
      </c>
      <c r="L240">
        <v>170</v>
      </c>
      <c r="M240" t="s">
        <v>923</v>
      </c>
      <c r="N240" t="s">
        <v>930</v>
      </c>
      <c r="O240" t="s">
        <v>936</v>
      </c>
      <c r="P240">
        <v>87</v>
      </c>
      <c r="Q240">
        <v>4.2</v>
      </c>
      <c r="R240" t="b">
        <v>0</v>
      </c>
      <c r="S240" t="s">
        <v>940</v>
      </c>
      <c r="T240">
        <v>718</v>
      </c>
      <c r="U240" t="s">
        <v>943</v>
      </c>
      <c r="V240" t="s">
        <v>947</v>
      </c>
      <c r="W240" t="s">
        <v>954</v>
      </c>
      <c r="X240" t="str">
        <f>LEFT(Userdata[[#This Row],[Last_Login]],2)</f>
        <v>12</v>
      </c>
      <c r="Y240" t="str">
        <f>RIGHT(Userdata[[#This Row],[Last_Login]],4)</f>
        <v>2024</v>
      </c>
      <c r="Z240" t="str">
        <f>MID(Userdata[[#This Row],[Last_Login]],4,2)</f>
        <v>14</v>
      </c>
      <c r="AA240" t="str">
        <f>SUBSTITUTE(Userdata[[#This Row],[Column3]],"/","")</f>
        <v>14</v>
      </c>
      <c r="AB240" s="12" t="str">
        <f>TEXT(DATE(Userdata[[#This Row],[Column2]],Userdata[[#This Row],[Column1]],Userdata[[#This Row],[Column4]]),"DD/MM/YYYY")</f>
        <v>14/12/2024</v>
      </c>
      <c r="AC240" s="12">
        <f t="shared" ca="1" si="3"/>
        <v>45794</v>
      </c>
      <c r="AD240">
        <f ca="1">Userdata[[#This Row],[Column6]]-Userdata[[#This Row],[Last Login]]</f>
        <v>154</v>
      </c>
      <c r="AE240" t="str">
        <f>LEFT(Userdata[[#This Row],[Join_Date]],2)</f>
        <v>11</v>
      </c>
      <c r="AF240" t="str">
        <f>RIGHT(Userdata[[#This Row],[Join_Date]],4)</f>
        <v>2023</v>
      </c>
      <c r="AG240" t="str">
        <f>MID(Userdata[[#This Row],[Join_Date]],3,2)</f>
        <v>/1</v>
      </c>
      <c r="AH240" t="str">
        <f>SUBSTITUTE(Userdata[[#This Row],[Column5]],"/","")</f>
        <v>11</v>
      </c>
      <c r="AI240" t="str">
        <f>SUBSTITUTE(Userdata[[#This Row],[Column53]],"/","")</f>
        <v>1</v>
      </c>
      <c r="AJ240" t="str">
        <f>TEXT(DATE(Userdata[[#This Row],[Column52]],Userdata[[#This Row],[Start Month]],Userdata[[#This Row],[Start Date]]),"DD/MM/YYYY")</f>
        <v>01/11/2023</v>
      </c>
    </row>
    <row r="241" spans="1:36" x14ac:dyDescent="0.3">
      <c r="A241">
        <v>7484</v>
      </c>
      <c r="B241" t="s">
        <v>174</v>
      </c>
      <c r="C241" t="s">
        <v>562</v>
      </c>
      <c r="D241" s="12" t="s">
        <v>487</v>
      </c>
      <c r="E241">
        <v>11.99</v>
      </c>
      <c r="F241">
        <v>152</v>
      </c>
      <c r="G241" t="s">
        <v>922</v>
      </c>
      <c r="H241">
        <v>5</v>
      </c>
      <c r="I241">
        <v>1</v>
      </c>
      <c r="J241" t="b">
        <v>0</v>
      </c>
      <c r="K241">
        <v>623</v>
      </c>
      <c r="L241">
        <v>180</v>
      </c>
      <c r="M241" t="s">
        <v>924</v>
      </c>
      <c r="N241" t="s">
        <v>933</v>
      </c>
      <c r="O241" t="s">
        <v>939</v>
      </c>
      <c r="P241">
        <v>89</v>
      </c>
      <c r="Q241">
        <v>4.5</v>
      </c>
      <c r="R241" t="b">
        <v>1</v>
      </c>
      <c r="S241" t="s">
        <v>940</v>
      </c>
      <c r="T241">
        <v>1594</v>
      </c>
      <c r="U241" t="s">
        <v>941</v>
      </c>
      <c r="V241" t="s">
        <v>947</v>
      </c>
      <c r="W241" t="s">
        <v>951</v>
      </c>
      <c r="X241" t="str">
        <f>LEFT(Userdata[[#This Row],[Last_Login]],2)</f>
        <v>11</v>
      </c>
      <c r="Y241" t="str">
        <f>RIGHT(Userdata[[#This Row],[Last_Login]],4)</f>
        <v>2024</v>
      </c>
      <c r="Z241" t="str">
        <f>MID(Userdata[[#This Row],[Last_Login]],4,2)</f>
        <v>21</v>
      </c>
      <c r="AA241" t="str">
        <f>SUBSTITUTE(Userdata[[#This Row],[Column3]],"/","")</f>
        <v>21</v>
      </c>
      <c r="AB241" s="12" t="str">
        <f>TEXT(DATE(Userdata[[#This Row],[Column2]],Userdata[[#This Row],[Column1]],Userdata[[#This Row],[Column4]]),"DD/MM/YYYY")</f>
        <v>21/11/2024</v>
      </c>
      <c r="AC241" s="12">
        <f t="shared" ca="1" si="3"/>
        <v>45794</v>
      </c>
      <c r="AD241">
        <f ca="1">Userdata[[#This Row],[Column6]]-Userdata[[#This Row],[Last Login]]</f>
        <v>177</v>
      </c>
      <c r="AE241" t="str">
        <f>LEFT(Userdata[[#This Row],[Join_Date]],2)</f>
        <v>12</v>
      </c>
      <c r="AF241" t="str">
        <f>RIGHT(Userdata[[#This Row],[Join_Date]],4)</f>
        <v>2024</v>
      </c>
      <c r="AG241" t="str">
        <f>MID(Userdata[[#This Row],[Join_Date]],3,2)</f>
        <v>/8</v>
      </c>
      <c r="AH241" t="str">
        <f>SUBSTITUTE(Userdata[[#This Row],[Column5]],"/","")</f>
        <v>12</v>
      </c>
      <c r="AI241" t="str">
        <f>SUBSTITUTE(Userdata[[#This Row],[Column53]],"/","")</f>
        <v>8</v>
      </c>
      <c r="AJ241" t="str">
        <f>TEXT(DATE(Userdata[[#This Row],[Column52]],Userdata[[#This Row],[Start Month]],Userdata[[#This Row],[Start Date]]),"DD/MM/YYYY")</f>
        <v>08/12/2024</v>
      </c>
    </row>
    <row r="242" spans="1:36" x14ac:dyDescent="0.3">
      <c r="A242">
        <v>2396</v>
      </c>
      <c r="B242" t="s">
        <v>139</v>
      </c>
      <c r="C242" t="s">
        <v>374</v>
      </c>
      <c r="D242" s="12" t="s">
        <v>736</v>
      </c>
      <c r="E242">
        <v>11.99</v>
      </c>
      <c r="F242">
        <v>283</v>
      </c>
      <c r="G242" t="s">
        <v>916</v>
      </c>
      <c r="H242">
        <v>3</v>
      </c>
      <c r="I242">
        <v>5</v>
      </c>
      <c r="J242" t="b">
        <v>0</v>
      </c>
      <c r="K242">
        <v>466</v>
      </c>
      <c r="L242">
        <v>139</v>
      </c>
      <c r="M242" t="s">
        <v>925</v>
      </c>
      <c r="N242" t="s">
        <v>930</v>
      </c>
      <c r="O242" t="s">
        <v>934</v>
      </c>
      <c r="P242">
        <v>62</v>
      </c>
      <c r="Q242">
        <v>4</v>
      </c>
      <c r="R242" t="b">
        <v>1</v>
      </c>
      <c r="S242" t="s">
        <v>940</v>
      </c>
      <c r="T242">
        <v>681</v>
      </c>
      <c r="U242" t="s">
        <v>944</v>
      </c>
      <c r="V242" t="s">
        <v>946</v>
      </c>
      <c r="W242" t="s">
        <v>952</v>
      </c>
      <c r="X242" t="str">
        <f>LEFT(Userdata[[#This Row],[Last_Login]],2)</f>
        <v>11</v>
      </c>
      <c r="Y242" t="str">
        <f>RIGHT(Userdata[[#This Row],[Last_Login]],4)</f>
        <v>2024</v>
      </c>
      <c r="Z242" t="str">
        <f>MID(Userdata[[#This Row],[Last_Login]],4,2)</f>
        <v>25</v>
      </c>
      <c r="AA242" t="str">
        <f>SUBSTITUTE(Userdata[[#This Row],[Column3]],"/","")</f>
        <v>25</v>
      </c>
      <c r="AB242" s="12" t="str">
        <f>TEXT(DATE(Userdata[[#This Row],[Column2]],Userdata[[#This Row],[Column1]],Userdata[[#This Row],[Column4]]),"DD/MM/YYYY")</f>
        <v>25/11/2024</v>
      </c>
      <c r="AC242" s="12">
        <f t="shared" ca="1" si="3"/>
        <v>45794</v>
      </c>
      <c r="AD242">
        <f ca="1">Userdata[[#This Row],[Column6]]-Userdata[[#This Row],[Last Login]]</f>
        <v>173</v>
      </c>
      <c r="AE242" t="str">
        <f>LEFT(Userdata[[#This Row],[Join_Date]],2)</f>
        <v>12</v>
      </c>
      <c r="AF242" t="str">
        <f>RIGHT(Userdata[[#This Row],[Join_Date]],4)</f>
        <v>2023</v>
      </c>
      <c r="AG242" t="str">
        <f>MID(Userdata[[#This Row],[Join_Date]],3,2)</f>
        <v>/2</v>
      </c>
      <c r="AH242" t="str">
        <f>SUBSTITUTE(Userdata[[#This Row],[Column5]],"/","")</f>
        <v>12</v>
      </c>
      <c r="AI242" t="str">
        <f>SUBSTITUTE(Userdata[[#This Row],[Column53]],"/","")</f>
        <v>2</v>
      </c>
      <c r="AJ242" t="str">
        <f>TEXT(DATE(Userdata[[#This Row],[Column52]],Userdata[[#This Row],[Start Month]],Userdata[[#This Row],[Start Date]]),"DD/MM/YYYY")</f>
        <v>02/12/2023</v>
      </c>
    </row>
    <row r="243" spans="1:36" x14ac:dyDescent="0.3">
      <c r="A243">
        <v>2472</v>
      </c>
      <c r="B243" t="s">
        <v>166</v>
      </c>
      <c r="C243" t="s">
        <v>563</v>
      </c>
      <c r="D243" s="12" t="s">
        <v>736</v>
      </c>
      <c r="E243">
        <v>7.99</v>
      </c>
      <c r="F243">
        <v>61</v>
      </c>
      <c r="G243" t="s">
        <v>921</v>
      </c>
      <c r="H243">
        <v>3</v>
      </c>
      <c r="I243">
        <v>4</v>
      </c>
      <c r="J243" t="b">
        <v>0</v>
      </c>
      <c r="K243">
        <v>860</v>
      </c>
      <c r="L243">
        <v>145</v>
      </c>
      <c r="M243" t="s">
        <v>926</v>
      </c>
      <c r="N243" t="s">
        <v>931</v>
      </c>
      <c r="O243" t="s">
        <v>937</v>
      </c>
      <c r="P243">
        <v>82</v>
      </c>
      <c r="Q243">
        <v>4.7</v>
      </c>
      <c r="R243" t="b">
        <v>1</v>
      </c>
      <c r="S243" t="s">
        <v>940</v>
      </c>
      <c r="T243">
        <v>428</v>
      </c>
      <c r="U243" t="s">
        <v>945</v>
      </c>
      <c r="V243" t="s">
        <v>950</v>
      </c>
      <c r="W243" t="s">
        <v>951</v>
      </c>
      <c r="X243" t="str">
        <f>LEFT(Userdata[[#This Row],[Last_Login]],2)</f>
        <v>11</v>
      </c>
      <c r="Y243" t="str">
        <f>RIGHT(Userdata[[#This Row],[Last_Login]],4)</f>
        <v>2024</v>
      </c>
      <c r="Z243" t="str">
        <f>MID(Userdata[[#This Row],[Last_Login]],4,2)</f>
        <v>25</v>
      </c>
      <c r="AA243" t="str">
        <f>SUBSTITUTE(Userdata[[#This Row],[Column3]],"/","")</f>
        <v>25</v>
      </c>
      <c r="AB243" s="12" t="str">
        <f>TEXT(DATE(Userdata[[#This Row],[Column2]],Userdata[[#This Row],[Column1]],Userdata[[#This Row],[Column4]]),"DD/MM/YYYY")</f>
        <v>25/11/2024</v>
      </c>
      <c r="AC243" s="12">
        <f t="shared" ca="1" si="3"/>
        <v>45794</v>
      </c>
      <c r="AD243">
        <f ca="1">Userdata[[#This Row],[Column6]]-Userdata[[#This Row],[Last Login]]</f>
        <v>173</v>
      </c>
      <c r="AE243" t="str">
        <f>LEFT(Userdata[[#This Row],[Join_Date]],2)</f>
        <v>11</v>
      </c>
      <c r="AF243" t="str">
        <f>RIGHT(Userdata[[#This Row],[Join_Date]],4)</f>
        <v>2023</v>
      </c>
      <c r="AG243" t="str">
        <f>MID(Userdata[[#This Row],[Join_Date]],3,2)</f>
        <v>/1</v>
      </c>
      <c r="AH243" t="str">
        <f>SUBSTITUTE(Userdata[[#This Row],[Column5]],"/","")</f>
        <v>11</v>
      </c>
      <c r="AI243" t="str">
        <f>SUBSTITUTE(Userdata[[#This Row],[Column53]],"/","")</f>
        <v>1</v>
      </c>
      <c r="AJ243" t="str">
        <f>TEXT(DATE(Userdata[[#This Row],[Column52]],Userdata[[#This Row],[Start Month]],Userdata[[#This Row],[Start Date]]),"DD/MM/YYYY")</f>
        <v>01/11/2023</v>
      </c>
    </row>
    <row r="244" spans="1:36" x14ac:dyDescent="0.3">
      <c r="A244">
        <v>7939</v>
      </c>
      <c r="B244" t="s">
        <v>183</v>
      </c>
      <c r="C244" t="s">
        <v>564</v>
      </c>
      <c r="D244" s="12" t="s">
        <v>736</v>
      </c>
      <c r="E244">
        <v>11.99</v>
      </c>
      <c r="F244">
        <v>410</v>
      </c>
      <c r="G244" t="s">
        <v>921</v>
      </c>
      <c r="H244">
        <v>5</v>
      </c>
      <c r="I244">
        <v>6</v>
      </c>
      <c r="J244" t="b">
        <v>0</v>
      </c>
      <c r="K244">
        <v>410</v>
      </c>
      <c r="L244">
        <v>125</v>
      </c>
      <c r="M244" t="s">
        <v>929</v>
      </c>
      <c r="N244" t="s">
        <v>930</v>
      </c>
      <c r="O244" t="s">
        <v>935</v>
      </c>
      <c r="P244">
        <v>68</v>
      </c>
      <c r="Q244">
        <v>4.7</v>
      </c>
      <c r="R244" t="b">
        <v>0</v>
      </c>
      <c r="S244" t="s">
        <v>940</v>
      </c>
      <c r="T244">
        <v>2542</v>
      </c>
      <c r="U244" t="s">
        <v>942</v>
      </c>
      <c r="V244" t="s">
        <v>947</v>
      </c>
      <c r="W244" t="s">
        <v>953</v>
      </c>
      <c r="X244" t="str">
        <f>LEFT(Userdata[[#This Row],[Last_Login]],2)</f>
        <v>11</v>
      </c>
      <c r="Y244" t="str">
        <f>RIGHT(Userdata[[#This Row],[Last_Login]],4)</f>
        <v>2024</v>
      </c>
      <c r="Z244" t="str">
        <f>MID(Userdata[[#This Row],[Last_Login]],4,2)</f>
        <v>25</v>
      </c>
      <c r="AA244" t="str">
        <f>SUBSTITUTE(Userdata[[#This Row],[Column3]],"/","")</f>
        <v>25</v>
      </c>
      <c r="AB244" s="12" t="str">
        <f>TEXT(DATE(Userdata[[#This Row],[Column2]],Userdata[[#This Row],[Column1]],Userdata[[#This Row],[Column4]]),"DD/MM/YYYY")</f>
        <v>25/11/2024</v>
      </c>
      <c r="AC244" s="12">
        <f t="shared" ca="1" si="3"/>
        <v>45794</v>
      </c>
      <c r="AD244">
        <f ca="1">Userdata[[#This Row],[Column6]]-Userdata[[#This Row],[Last Login]]</f>
        <v>173</v>
      </c>
      <c r="AE244" t="str">
        <f>LEFT(Userdata[[#This Row],[Join_Date]],2)</f>
        <v>9/</v>
      </c>
      <c r="AF244" t="str">
        <f>RIGHT(Userdata[[#This Row],[Join_Date]],4)</f>
        <v>2023</v>
      </c>
      <c r="AG244" t="str">
        <f>MID(Userdata[[#This Row],[Join_Date]],3,2)</f>
        <v>8/</v>
      </c>
      <c r="AH244" t="str">
        <f>SUBSTITUTE(Userdata[[#This Row],[Column5]],"/","")</f>
        <v>9</v>
      </c>
      <c r="AI244" t="str">
        <f>SUBSTITUTE(Userdata[[#This Row],[Column53]],"/","")</f>
        <v>8</v>
      </c>
      <c r="AJ244" t="str">
        <f>TEXT(DATE(Userdata[[#This Row],[Column52]],Userdata[[#This Row],[Start Month]],Userdata[[#This Row],[Start Date]]),"DD/MM/YYYY")</f>
        <v>08/09/2023</v>
      </c>
    </row>
    <row r="245" spans="1:36" x14ac:dyDescent="0.3">
      <c r="A245">
        <v>8269</v>
      </c>
      <c r="B245" t="s">
        <v>38</v>
      </c>
      <c r="C245" t="s">
        <v>565</v>
      </c>
      <c r="D245" s="12" t="s">
        <v>472</v>
      </c>
      <c r="E245">
        <v>7.99</v>
      </c>
      <c r="F245">
        <v>88</v>
      </c>
      <c r="G245" t="s">
        <v>916</v>
      </c>
      <c r="H245">
        <v>3</v>
      </c>
      <c r="I245">
        <v>1</v>
      </c>
      <c r="J245" t="b">
        <v>0</v>
      </c>
      <c r="K245">
        <v>69</v>
      </c>
      <c r="L245">
        <v>75</v>
      </c>
      <c r="M245" t="s">
        <v>926</v>
      </c>
      <c r="N245" t="s">
        <v>932</v>
      </c>
      <c r="O245" t="s">
        <v>935</v>
      </c>
      <c r="P245">
        <v>80</v>
      </c>
      <c r="Q245">
        <v>4.0999999999999996</v>
      </c>
      <c r="R245" t="b">
        <v>0</v>
      </c>
      <c r="S245" t="s">
        <v>940</v>
      </c>
      <c r="T245">
        <v>4763</v>
      </c>
      <c r="U245" t="s">
        <v>943</v>
      </c>
      <c r="V245" t="s">
        <v>950</v>
      </c>
      <c r="W245" t="s">
        <v>952</v>
      </c>
      <c r="X245" t="str">
        <f>LEFT(Userdata[[#This Row],[Last_Login]],2)</f>
        <v>12</v>
      </c>
      <c r="Y245" t="str">
        <f>RIGHT(Userdata[[#This Row],[Last_Login]],4)</f>
        <v>2024</v>
      </c>
      <c r="Z245" t="str">
        <f>MID(Userdata[[#This Row],[Last_Login]],4,2)</f>
        <v>17</v>
      </c>
      <c r="AA245" t="str">
        <f>SUBSTITUTE(Userdata[[#This Row],[Column3]],"/","")</f>
        <v>17</v>
      </c>
      <c r="AB245" s="12" t="str">
        <f>TEXT(DATE(Userdata[[#This Row],[Column2]],Userdata[[#This Row],[Column1]],Userdata[[#This Row],[Column4]]),"DD/MM/YYYY")</f>
        <v>17/12/2024</v>
      </c>
      <c r="AC245" s="12">
        <f t="shared" ca="1" si="3"/>
        <v>45794</v>
      </c>
      <c r="AD245">
        <f ca="1">Userdata[[#This Row],[Column6]]-Userdata[[#This Row],[Last Login]]</f>
        <v>151</v>
      </c>
      <c r="AE245" t="str">
        <f>LEFT(Userdata[[#This Row],[Join_Date]],2)</f>
        <v>2/</v>
      </c>
      <c r="AF245" t="str">
        <f>RIGHT(Userdata[[#This Row],[Join_Date]],4)</f>
        <v>2024</v>
      </c>
      <c r="AG245" t="str">
        <f>MID(Userdata[[#This Row],[Join_Date]],3,2)</f>
        <v>26</v>
      </c>
      <c r="AH245" t="str">
        <f>SUBSTITUTE(Userdata[[#This Row],[Column5]],"/","")</f>
        <v>2</v>
      </c>
      <c r="AI245" t="str">
        <f>SUBSTITUTE(Userdata[[#This Row],[Column53]],"/","")</f>
        <v>26</v>
      </c>
      <c r="AJ245" t="str">
        <f>TEXT(DATE(Userdata[[#This Row],[Column52]],Userdata[[#This Row],[Start Month]],Userdata[[#This Row],[Start Date]]),"DD/MM/YYYY")</f>
        <v>26/02/2024</v>
      </c>
    </row>
    <row r="246" spans="1:36" x14ac:dyDescent="0.3">
      <c r="A246">
        <v>9073</v>
      </c>
      <c r="B246" t="s">
        <v>44</v>
      </c>
      <c r="C246" t="s">
        <v>566</v>
      </c>
      <c r="D246" s="12" t="s">
        <v>803</v>
      </c>
      <c r="E246">
        <v>15.99</v>
      </c>
      <c r="F246">
        <v>322</v>
      </c>
      <c r="G246" t="s">
        <v>919</v>
      </c>
      <c r="H246">
        <v>3</v>
      </c>
      <c r="I246">
        <v>4</v>
      </c>
      <c r="J246" t="b">
        <v>1</v>
      </c>
      <c r="K246">
        <v>424</v>
      </c>
      <c r="L246">
        <v>74</v>
      </c>
      <c r="M246" t="s">
        <v>927</v>
      </c>
      <c r="N246" t="s">
        <v>932</v>
      </c>
      <c r="O246" t="s">
        <v>939</v>
      </c>
      <c r="P246">
        <v>3</v>
      </c>
      <c r="Q246">
        <v>3</v>
      </c>
      <c r="R246" t="b">
        <v>0</v>
      </c>
      <c r="S246" t="s">
        <v>940</v>
      </c>
      <c r="T246">
        <v>486</v>
      </c>
      <c r="U246" t="s">
        <v>945</v>
      </c>
      <c r="V246" t="s">
        <v>949</v>
      </c>
      <c r="W246" t="s">
        <v>952</v>
      </c>
      <c r="X246" t="str">
        <f>LEFT(Userdata[[#This Row],[Last_Login]],2)</f>
        <v>12</v>
      </c>
      <c r="Y246" t="str">
        <f>RIGHT(Userdata[[#This Row],[Last_Login]],4)</f>
        <v>2024</v>
      </c>
      <c r="Z246" t="str">
        <f>MID(Userdata[[#This Row],[Last_Login]],4,2)</f>
        <v>9/</v>
      </c>
      <c r="AA246" t="str">
        <f>SUBSTITUTE(Userdata[[#This Row],[Column3]],"/","")</f>
        <v>9</v>
      </c>
      <c r="AB246" s="12" t="str">
        <f>TEXT(DATE(Userdata[[#This Row],[Column2]],Userdata[[#This Row],[Column1]],Userdata[[#This Row],[Column4]]),"DD/MM/YYYY")</f>
        <v>09/12/2024</v>
      </c>
      <c r="AC246" s="12">
        <f t="shared" ca="1" si="3"/>
        <v>45794</v>
      </c>
      <c r="AD246">
        <f ca="1">Userdata[[#This Row],[Column6]]-Userdata[[#This Row],[Last Login]]</f>
        <v>159</v>
      </c>
      <c r="AE246" t="str">
        <f>LEFT(Userdata[[#This Row],[Join_Date]],2)</f>
        <v>7/</v>
      </c>
      <c r="AF246" t="str">
        <f>RIGHT(Userdata[[#This Row],[Join_Date]],4)</f>
        <v>2023</v>
      </c>
      <c r="AG246" t="str">
        <f>MID(Userdata[[#This Row],[Join_Date]],3,2)</f>
        <v>11</v>
      </c>
      <c r="AH246" t="str">
        <f>SUBSTITUTE(Userdata[[#This Row],[Column5]],"/","")</f>
        <v>7</v>
      </c>
      <c r="AI246" t="str">
        <f>SUBSTITUTE(Userdata[[#This Row],[Column53]],"/","")</f>
        <v>11</v>
      </c>
      <c r="AJ246" t="str">
        <f>TEXT(DATE(Userdata[[#This Row],[Column52]],Userdata[[#This Row],[Start Month]],Userdata[[#This Row],[Start Date]]),"DD/MM/YYYY")</f>
        <v>11/07/2023</v>
      </c>
    </row>
    <row r="247" spans="1:36" x14ac:dyDescent="0.3">
      <c r="A247">
        <v>9879</v>
      </c>
      <c r="B247" t="s">
        <v>65</v>
      </c>
      <c r="C247" t="s">
        <v>567</v>
      </c>
      <c r="D247" s="12" t="s">
        <v>508</v>
      </c>
      <c r="E247">
        <v>7.99</v>
      </c>
      <c r="F247">
        <v>217</v>
      </c>
      <c r="G247" t="s">
        <v>920</v>
      </c>
      <c r="H247">
        <v>3</v>
      </c>
      <c r="I247">
        <v>3</v>
      </c>
      <c r="J247" t="b">
        <v>0</v>
      </c>
      <c r="K247">
        <v>377</v>
      </c>
      <c r="L247">
        <v>136</v>
      </c>
      <c r="M247" t="s">
        <v>924</v>
      </c>
      <c r="N247" t="s">
        <v>930</v>
      </c>
      <c r="O247" t="s">
        <v>936</v>
      </c>
      <c r="P247">
        <v>8</v>
      </c>
      <c r="Q247">
        <v>4.2</v>
      </c>
      <c r="R247" t="b">
        <v>1</v>
      </c>
      <c r="S247" t="s">
        <v>940</v>
      </c>
      <c r="T247">
        <v>4327</v>
      </c>
      <c r="U247" t="s">
        <v>945</v>
      </c>
      <c r="V247" t="s">
        <v>947</v>
      </c>
      <c r="W247" t="s">
        <v>951</v>
      </c>
      <c r="X247" t="str">
        <f>LEFT(Userdata[[#This Row],[Last_Login]],2)</f>
        <v>12</v>
      </c>
      <c r="Y247" t="str">
        <f>RIGHT(Userdata[[#This Row],[Last_Login]],4)</f>
        <v>2024</v>
      </c>
      <c r="Z247" t="str">
        <f>MID(Userdata[[#This Row],[Last_Login]],4,2)</f>
        <v>4/</v>
      </c>
      <c r="AA247" t="str">
        <f>SUBSTITUTE(Userdata[[#This Row],[Column3]],"/","")</f>
        <v>4</v>
      </c>
      <c r="AB247" s="12" t="str">
        <f>TEXT(DATE(Userdata[[#This Row],[Column2]],Userdata[[#This Row],[Column1]],Userdata[[#This Row],[Column4]]),"DD/MM/YYYY")</f>
        <v>04/12/2024</v>
      </c>
      <c r="AC247" s="12">
        <f t="shared" ca="1" si="3"/>
        <v>45794</v>
      </c>
      <c r="AD247">
        <f ca="1">Userdata[[#This Row],[Column6]]-Userdata[[#This Row],[Last Login]]</f>
        <v>164</v>
      </c>
      <c r="AE247" t="str">
        <f>LEFT(Userdata[[#This Row],[Join_Date]],2)</f>
        <v>2/</v>
      </c>
      <c r="AF247" t="str">
        <f>RIGHT(Userdata[[#This Row],[Join_Date]],4)</f>
        <v>2023</v>
      </c>
      <c r="AG247" t="str">
        <f>MID(Userdata[[#This Row],[Join_Date]],3,2)</f>
        <v>2/</v>
      </c>
      <c r="AH247" t="str">
        <f>SUBSTITUTE(Userdata[[#This Row],[Column5]],"/","")</f>
        <v>2</v>
      </c>
      <c r="AI247" t="str">
        <f>SUBSTITUTE(Userdata[[#This Row],[Column53]],"/","")</f>
        <v>2</v>
      </c>
      <c r="AJ247" t="str">
        <f>TEXT(DATE(Userdata[[#This Row],[Column52]],Userdata[[#This Row],[Start Month]],Userdata[[#This Row],[Start Date]]),"DD/MM/YYYY")</f>
        <v>02/02/2023</v>
      </c>
    </row>
    <row r="248" spans="1:36" x14ac:dyDescent="0.3">
      <c r="A248">
        <v>3822</v>
      </c>
      <c r="B248" t="s">
        <v>184</v>
      </c>
      <c r="C248" t="s">
        <v>453</v>
      </c>
      <c r="D248" s="12" t="s">
        <v>508</v>
      </c>
      <c r="E248">
        <v>15.99</v>
      </c>
      <c r="F248">
        <v>180</v>
      </c>
      <c r="G248" t="s">
        <v>916</v>
      </c>
      <c r="H248">
        <v>3</v>
      </c>
      <c r="I248">
        <v>4</v>
      </c>
      <c r="J248" t="b">
        <v>0</v>
      </c>
      <c r="K248">
        <v>132</v>
      </c>
      <c r="L248">
        <v>127</v>
      </c>
      <c r="M248" t="s">
        <v>923</v>
      </c>
      <c r="N248" t="s">
        <v>932</v>
      </c>
      <c r="O248" t="s">
        <v>938</v>
      </c>
      <c r="P248">
        <v>79</v>
      </c>
      <c r="Q248">
        <v>4.8</v>
      </c>
      <c r="R248" t="b">
        <v>1</v>
      </c>
      <c r="S248" t="s">
        <v>940</v>
      </c>
      <c r="T248">
        <v>2938</v>
      </c>
      <c r="U248" t="s">
        <v>941</v>
      </c>
      <c r="V248" t="s">
        <v>946</v>
      </c>
      <c r="W248" t="s">
        <v>954</v>
      </c>
      <c r="X248" t="str">
        <f>LEFT(Userdata[[#This Row],[Last_Login]],2)</f>
        <v>12</v>
      </c>
      <c r="Y248" t="str">
        <f>RIGHT(Userdata[[#This Row],[Last_Login]],4)</f>
        <v>2024</v>
      </c>
      <c r="Z248" t="str">
        <f>MID(Userdata[[#This Row],[Last_Login]],4,2)</f>
        <v>4/</v>
      </c>
      <c r="AA248" t="str">
        <f>SUBSTITUTE(Userdata[[#This Row],[Column3]],"/","")</f>
        <v>4</v>
      </c>
      <c r="AB248" s="12" t="str">
        <f>TEXT(DATE(Userdata[[#This Row],[Column2]],Userdata[[#This Row],[Column1]],Userdata[[#This Row],[Column4]]),"DD/MM/YYYY")</f>
        <v>04/12/2024</v>
      </c>
      <c r="AC248" s="12">
        <f t="shared" ca="1" si="3"/>
        <v>45794</v>
      </c>
      <c r="AD248">
        <f ca="1">Userdata[[#This Row],[Column6]]-Userdata[[#This Row],[Last Login]]</f>
        <v>164</v>
      </c>
      <c r="AE248" t="str">
        <f>LEFT(Userdata[[#This Row],[Join_Date]],2)</f>
        <v>8/</v>
      </c>
      <c r="AF248" t="str">
        <f>RIGHT(Userdata[[#This Row],[Join_Date]],4)</f>
        <v>2023</v>
      </c>
      <c r="AG248" t="str">
        <f>MID(Userdata[[#This Row],[Join_Date]],3,2)</f>
        <v>3/</v>
      </c>
      <c r="AH248" t="str">
        <f>SUBSTITUTE(Userdata[[#This Row],[Column5]],"/","")</f>
        <v>8</v>
      </c>
      <c r="AI248" t="str">
        <f>SUBSTITUTE(Userdata[[#This Row],[Column53]],"/","")</f>
        <v>3</v>
      </c>
      <c r="AJ248" t="str">
        <f>TEXT(DATE(Userdata[[#This Row],[Column52]],Userdata[[#This Row],[Start Month]],Userdata[[#This Row],[Start Date]]),"DD/MM/YYYY")</f>
        <v>03/08/2023</v>
      </c>
    </row>
    <row r="249" spans="1:36" x14ac:dyDescent="0.3">
      <c r="A249">
        <v>9183</v>
      </c>
      <c r="B249" t="s">
        <v>43</v>
      </c>
      <c r="C249" t="s">
        <v>409</v>
      </c>
      <c r="D249" s="12" t="s">
        <v>803</v>
      </c>
      <c r="E249">
        <v>15.99</v>
      </c>
      <c r="F249">
        <v>11</v>
      </c>
      <c r="G249" t="s">
        <v>918</v>
      </c>
      <c r="H249">
        <v>1</v>
      </c>
      <c r="I249">
        <v>1</v>
      </c>
      <c r="J249" t="b">
        <v>0</v>
      </c>
      <c r="K249">
        <v>818</v>
      </c>
      <c r="L249">
        <v>45</v>
      </c>
      <c r="M249" t="s">
        <v>928</v>
      </c>
      <c r="N249" t="s">
        <v>930</v>
      </c>
      <c r="O249" t="s">
        <v>937</v>
      </c>
      <c r="P249">
        <v>97</v>
      </c>
      <c r="Q249">
        <v>4.9000000000000004</v>
      </c>
      <c r="R249" t="b">
        <v>0</v>
      </c>
      <c r="S249" t="s">
        <v>940</v>
      </c>
      <c r="T249">
        <v>1429</v>
      </c>
      <c r="U249" t="s">
        <v>942</v>
      </c>
      <c r="V249" t="s">
        <v>948</v>
      </c>
      <c r="W249" t="s">
        <v>954</v>
      </c>
      <c r="X249" t="str">
        <f>LEFT(Userdata[[#This Row],[Last_Login]],2)</f>
        <v>12</v>
      </c>
      <c r="Y249" t="str">
        <f>RIGHT(Userdata[[#This Row],[Last_Login]],4)</f>
        <v>2024</v>
      </c>
      <c r="Z249" t="str">
        <f>MID(Userdata[[#This Row],[Last_Login]],4,2)</f>
        <v>9/</v>
      </c>
      <c r="AA249" t="str">
        <f>SUBSTITUTE(Userdata[[#This Row],[Column3]],"/","")</f>
        <v>9</v>
      </c>
      <c r="AB249" s="12" t="str">
        <f>TEXT(DATE(Userdata[[#This Row],[Column2]],Userdata[[#This Row],[Column1]],Userdata[[#This Row],[Column4]]),"DD/MM/YYYY")</f>
        <v>09/12/2024</v>
      </c>
      <c r="AC249" s="12">
        <f t="shared" ca="1" si="3"/>
        <v>45794</v>
      </c>
      <c r="AD249">
        <f ca="1">Userdata[[#This Row],[Column6]]-Userdata[[#This Row],[Last Login]]</f>
        <v>159</v>
      </c>
      <c r="AE249" t="str">
        <f>LEFT(Userdata[[#This Row],[Join_Date]],2)</f>
        <v>4/</v>
      </c>
      <c r="AF249" t="str">
        <f>RIGHT(Userdata[[#This Row],[Join_Date]],4)</f>
        <v>2023</v>
      </c>
      <c r="AG249" t="str">
        <f>MID(Userdata[[#This Row],[Join_Date]],3,2)</f>
        <v>26</v>
      </c>
      <c r="AH249" t="str">
        <f>SUBSTITUTE(Userdata[[#This Row],[Column5]],"/","")</f>
        <v>4</v>
      </c>
      <c r="AI249" t="str">
        <f>SUBSTITUTE(Userdata[[#This Row],[Column53]],"/","")</f>
        <v>26</v>
      </c>
      <c r="AJ249" t="str">
        <f>TEXT(DATE(Userdata[[#This Row],[Column52]],Userdata[[#This Row],[Start Month]],Userdata[[#This Row],[Start Date]]),"DD/MM/YYYY")</f>
        <v>26/04/2023</v>
      </c>
    </row>
    <row r="250" spans="1:36" x14ac:dyDescent="0.3">
      <c r="A250">
        <v>8674</v>
      </c>
      <c r="B250" t="s">
        <v>185</v>
      </c>
      <c r="C250" t="s">
        <v>568</v>
      </c>
      <c r="D250" s="12" t="s">
        <v>676</v>
      </c>
      <c r="E250">
        <v>15.99</v>
      </c>
      <c r="F250">
        <v>455</v>
      </c>
      <c r="G250" t="s">
        <v>921</v>
      </c>
      <c r="H250">
        <v>5</v>
      </c>
      <c r="I250">
        <v>6</v>
      </c>
      <c r="J250" t="b">
        <v>1</v>
      </c>
      <c r="K250">
        <v>813</v>
      </c>
      <c r="L250">
        <v>155</v>
      </c>
      <c r="M250" t="s">
        <v>924</v>
      </c>
      <c r="N250" t="s">
        <v>933</v>
      </c>
      <c r="O250" t="s">
        <v>939</v>
      </c>
      <c r="P250">
        <v>85</v>
      </c>
      <c r="Q250">
        <v>3.6</v>
      </c>
      <c r="R250" t="b">
        <v>1</v>
      </c>
      <c r="S250" t="s">
        <v>940</v>
      </c>
      <c r="T250">
        <v>2897</v>
      </c>
      <c r="U250" t="s">
        <v>943</v>
      </c>
      <c r="V250" t="s">
        <v>947</v>
      </c>
      <c r="W250" t="s">
        <v>953</v>
      </c>
      <c r="X250" t="str">
        <f>LEFT(Userdata[[#This Row],[Last_Login]],2)</f>
        <v>11</v>
      </c>
      <c r="Y250" t="str">
        <f>RIGHT(Userdata[[#This Row],[Last_Login]],4)</f>
        <v>2024</v>
      </c>
      <c r="Z250" t="str">
        <f>MID(Userdata[[#This Row],[Last_Login]],4,2)</f>
        <v>20</v>
      </c>
      <c r="AA250" t="str">
        <f>SUBSTITUTE(Userdata[[#This Row],[Column3]],"/","")</f>
        <v>20</v>
      </c>
      <c r="AB250" s="12" t="str">
        <f>TEXT(DATE(Userdata[[#This Row],[Column2]],Userdata[[#This Row],[Column1]],Userdata[[#This Row],[Column4]]),"DD/MM/YYYY")</f>
        <v>20/11/2024</v>
      </c>
      <c r="AC250" s="12">
        <f t="shared" ca="1" si="3"/>
        <v>45794</v>
      </c>
      <c r="AD250">
        <f ca="1">Userdata[[#This Row],[Column6]]-Userdata[[#This Row],[Last Login]]</f>
        <v>178</v>
      </c>
      <c r="AE250" t="str">
        <f>LEFT(Userdata[[#This Row],[Join_Date]],2)</f>
        <v>1/</v>
      </c>
      <c r="AF250" t="str">
        <f>RIGHT(Userdata[[#This Row],[Join_Date]],4)</f>
        <v>2023</v>
      </c>
      <c r="AG250" t="str">
        <f>MID(Userdata[[#This Row],[Join_Date]],3,2)</f>
        <v>1/</v>
      </c>
      <c r="AH250" t="str">
        <f>SUBSTITUTE(Userdata[[#This Row],[Column5]],"/","")</f>
        <v>1</v>
      </c>
      <c r="AI250" t="str">
        <f>SUBSTITUTE(Userdata[[#This Row],[Column53]],"/","")</f>
        <v>1</v>
      </c>
      <c r="AJ250" t="str">
        <f>TEXT(DATE(Userdata[[#This Row],[Column52]],Userdata[[#This Row],[Start Month]],Userdata[[#This Row],[Start Date]]),"DD/MM/YYYY")</f>
        <v>01/01/2023</v>
      </c>
    </row>
    <row r="251" spans="1:36" x14ac:dyDescent="0.3">
      <c r="A251">
        <v>2481</v>
      </c>
      <c r="B251" t="s">
        <v>186</v>
      </c>
      <c r="C251" t="s">
        <v>569</v>
      </c>
      <c r="D251" s="12" t="s">
        <v>676</v>
      </c>
      <c r="E251">
        <v>7.99</v>
      </c>
      <c r="F251">
        <v>487</v>
      </c>
      <c r="G251" t="s">
        <v>922</v>
      </c>
      <c r="H251">
        <v>2</v>
      </c>
      <c r="I251">
        <v>6</v>
      </c>
      <c r="J251" t="b">
        <v>0</v>
      </c>
      <c r="K251">
        <v>362</v>
      </c>
      <c r="L251">
        <v>130</v>
      </c>
      <c r="M251" t="s">
        <v>929</v>
      </c>
      <c r="N251" t="s">
        <v>933</v>
      </c>
      <c r="O251" t="s">
        <v>938</v>
      </c>
      <c r="P251">
        <v>36</v>
      </c>
      <c r="Q251">
        <v>3.3</v>
      </c>
      <c r="R251" t="b">
        <v>1</v>
      </c>
      <c r="S251" t="s">
        <v>940</v>
      </c>
      <c r="T251">
        <v>274</v>
      </c>
      <c r="U251" t="s">
        <v>943</v>
      </c>
      <c r="V251" t="s">
        <v>949</v>
      </c>
      <c r="W251" t="s">
        <v>953</v>
      </c>
      <c r="X251" t="str">
        <f>LEFT(Userdata[[#This Row],[Last_Login]],2)</f>
        <v>11</v>
      </c>
      <c r="Y251" t="str">
        <f>RIGHT(Userdata[[#This Row],[Last_Login]],4)</f>
        <v>2024</v>
      </c>
      <c r="Z251" t="str">
        <f>MID(Userdata[[#This Row],[Last_Login]],4,2)</f>
        <v>20</v>
      </c>
      <c r="AA251" t="str">
        <f>SUBSTITUTE(Userdata[[#This Row],[Column3]],"/","")</f>
        <v>20</v>
      </c>
      <c r="AB251" s="12" t="str">
        <f>TEXT(DATE(Userdata[[#This Row],[Column2]],Userdata[[#This Row],[Column1]],Userdata[[#This Row],[Column4]]),"DD/MM/YYYY")</f>
        <v>20/11/2024</v>
      </c>
      <c r="AC251" s="12">
        <f t="shared" ca="1" si="3"/>
        <v>45794</v>
      </c>
      <c r="AD251">
        <f ca="1">Userdata[[#This Row],[Column6]]-Userdata[[#This Row],[Last Login]]</f>
        <v>178</v>
      </c>
      <c r="AE251" t="str">
        <f>LEFT(Userdata[[#This Row],[Join_Date]],2)</f>
        <v>3/</v>
      </c>
      <c r="AF251" t="str">
        <f>RIGHT(Userdata[[#This Row],[Join_Date]],4)</f>
        <v>2024</v>
      </c>
      <c r="AG251" t="str">
        <f>MID(Userdata[[#This Row],[Join_Date]],3,2)</f>
        <v>23</v>
      </c>
      <c r="AH251" t="str">
        <f>SUBSTITUTE(Userdata[[#This Row],[Column5]],"/","")</f>
        <v>3</v>
      </c>
      <c r="AI251" t="str">
        <f>SUBSTITUTE(Userdata[[#This Row],[Column53]],"/","")</f>
        <v>23</v>
      </c>
      <c r="AJ251" t="str">
        <f>TEXT(DATE(Userdata[[#This Row],[Column52]],Userdata[[#This Row],[Start Month]],Userdata[[#This Row],[Start Date]]),"DD/MM/YYYY")</f>
        <v>23/03/2024</v>
      </c>
    </row>
    <row r="252" spans="1:36" x14ac:dyDescent="0.3">
      <c r="A252">
        <v>8729</v>
      </c>
      <c r="B252" t="s">
        <v>187</v>
      </c>
      <c r="C252" t="s">
        <v>570</v>
      </c>
      <c r="D252" s="12" t="s">
        <v>905</v>
      </c>
      <c r="E252">
        <v>7.99</v>
      </c>
      <c r="F252">
        <v>459</v>
      </c>
      <c r="G252" t="s">
        <v>919</v>
      </c>
      <c r="H252">
        <v>2</v>
      </c>
      <c r="I252">
        <v>4</v>
      </c>
      <c r="J252" t="b">
        <v>0</v>
      </c>
      <c r="K252">
        <v>573</v>
      </c>
      <c r="L252">
        <v>190</v>
      </c>
      <c r="M252" t="s">
        <v>927</v>
      </c>
      <c r="N252" t="s">
        <v>930</v>
      </c>
      <c r="O252" t="s">
        <v>937</v>
      </c>
      <c r="P252">
        <v>81</v>
      </c>
      <c r="Q252">
        <v>4.3</v>
      </c>
      <c r="R252" t="b">
        <v>0</v>
      </c>
      <c r="S252" t="s">
        <v>940</v>
      </c>
      <c r="T252">
        <v>3910</v>
      </c>
      <c r="U252" t="s">
        <v>944</v>
      </c>
      <c r="V252" t="s">
        <v>949</v>
      </c>
      <c r="W252" t="s">
        <v>953</v>
      </c>
      <c r="X252" t="str">
        <f>LEFT(Userdata[[#This Row],[Last_Login]],2)</f>
        <v>12</v>
      </c>
      <c r="Y252" t="str">
        <f>RIGHT(Userdata[[#This Row],[Last_Login]],4)</f>
        <v>2024</v>
      </c>
      <c r="Z252" t="str">
        <f>MID(Userdata[[#This Row],[Last_Login]],4,2)</f>
        <v>13</v>
      </c>
      <c r="AA252" t="str">
        <f>SUBSTITUTE(Userdata[[#This Row],[Column3]],"/","")</f>
        <v>13</v>
      </c>
      <c r="AB252" s="12" t="str">
        <f>TEXT(DATE(Userdata[[#This Row],[Column2]],Userdata[[#This Row],[Column1]],Userdata[[#This Row],[Column4]]),"DD/MM/YYYY")</f>
        <v>13/12/2024</v>
      </c>
      <c r="AC252" s="12">
        <f t="shared" ca="1" si="3"/>
        <v>45794</v>
      </c>
      <c r="AD252">
        <f ca="1">Userdata[[#This Row],[Column6]]-Userdata[[#This Row],[Last Login]]</f>
        <v>155</v>
      </c>
      <c r="AE252" t="str">
        <f>LEFT(Userdata[[#This Row],[Join_Date]],2)</f>
        <v>1/</v>
      </c>
      <c r="AF252" t="str">
        <f>RIGHT(Userdata[[#This Row],[Join_Date]],4)</f>
        <v>2024</v>
      </c>
      <c r="AG252" t="str">
        <f>MID(Userdata[[#This Row],[Join_Date]],3,2)</f>
        <v>9/</v>
      </c>
      <c r="AH252" t="str">
        <f>SUBSTITUTE(Userdata[[#This Row],[Column5]],"/","")</f>
        <v>1</v>
      </c>
      <c r="AI252" t="str">
        <f>SUBSTITUTE(Userdata[[#This Row],[Column53]],"/","")</f>
        <v>9</v>
      </c>
      <c r="AJ252" t="str">
        <f>TEXT(DATE(Userdata[[#This Row],[Column52]],Userdata[[#This Row],[Start Month]],Userdata[[#This Row],[Start Date]]),"DD/MM/YYYY")</f>
        <v>09/01/2024</v>
      </c>
    </row>
    <row r="253" spans="1:36" x14ac:dyDescent="0.3">
      <c r="A253">
        <v>5534</v>
      </c>
      <c r="B253" t="s">
        <v>188</v>
      </c>
      <c r="C253" t="s">
        <v>571</v>
      </c>
      <c r="D253" s="12" t="s">
        <v>905</v>
      </c>
      <c r="E253">
        <v>7.99</v>
      </c>
      <c r="F253">
        <v>74</v>
      </c>
      <c r="G253" t="s">
        <v>917</v>
      </c>
      <c r="H253">
        <v>2</v>
      </c>
      <c r="I253">
        <v>1</v>
      </c>
      <c r="J253" t="b">
        <v>0</v>
      </c>
      <c r="K253">
        <v>657</v>
      </c>
      <c r="L253">
        <v>88</v>
      </c>
      <c r="M253" t="s">
        <v>924</v>
      </c>
      <c r="N253" t="s">
        <v>931</v>
      </c>
      <c r="O253" t="s">
        <v>936</v>
      </c>
      <c r="P253">
        <v>40</v>
      </c>
      <c r="Q253">
        <v>3.8</v>
      </c>
      <c r="R253" t="b">
        <v>0</v>
      </c>
      <c r="S253" t="s">
        <v>940</v>
      </c>
      <c r="T253">
        <v>130</v>
      </c>
      <c r="U253" t="s">
        <v>942</v>
      </c>
      <c r="V253" t="s">
        <v>948</v>
      </c>
      <c r="W253" t="s">
        <v>953</v>
      </c>
      <c r="X253" t="str">
        <f>LEFT(Userdata[[#This Row],[Last_Login]],2)</f>
        <v>12</v>
      </c>
      <c r="Y253" t="str">
        <f>RIGHT(Userdata[[#This Row],[Last_Login]],4)</f>
        <v>2024</v>
      </c>
      <c r="Z253" t="str">
        <f>MID(Userdata[[#This Row],[Last_Login]],4,2)</f>
        <v>13</v>
      </c>
      <c r="AA253" t="str">
        <f>SUBSTITUTE(Userdata[[#This Row],[Column3]],"/","")</f>
        <v>13</v>
      </c>
      <c r="AB253" s="12" t="str">
        <f>TEXT(DATE(Userdata[[#This Row],[Column2]],Userdata[[#This Row],[Column1]],Userdata[[#This Row],[Column4]]),"DD/MM/YYYY")</f>
        <v>13/12/2024</v>
      </c>
      <c r="AC253" s="12">
        <f t="shared" ca="1" si="3"/>
        <v>45794</v>
      </c>
      <c r="AD253">
        <f ca="1">Userdata[[#This Row],[Column6]]-Userdata[[#This Row],[Last Login]]</f>
        <v>155</v>
      </c>
      <c r="AE253" t="str">
        <f>LEFT(Userdata[[#This Row],[Join_Date]],2)</f>
        <v>3/</v>
      </c>
      <c r="AF253" t="str">
        <f>RIGHT(Userdata[[#This Row],[Join_Date]],4)</f>
        <v>2023</v>
      </c>
      <c r="AG253" t="str">
        <f>MID(Userdata[[#This Row],[Join_Date]],3,2)</f>
        <v>4/</v>
      </c>
      <c r="AH253" t="str">
        <f>SUBSTITUTE(Userdata[[#This Row],[Column5]],"/","")</f>
        <v>3</v>
      </c>
      <c r="AI253" t="str">
        <f>SUBSTITUTE(Userdata[[#This Row],[Column53]],"/","")</f>
        <v>4</v>
      </c>
      <c r="AJ253" t="str">
        <f>TEXT(DATE(Userdata[[#This Row],[Column52]],Userdata[[#This Row],[Start Month]],Userdata[[#This Row],[Start Date]]),"DD/MM/YYYY")</f>
        <v>04/03/2023</v>
      </c>
    </row>
    <row r="254" spans="1:36" x14ac:dyDescent="0.3">
      <c r="A254">
        <v>9785</v>
      </c>
      <c r="B254" t="s">
        <v>131</v>
      </c>
      <c r="C254" t="s">
        <v>572</v>
      </c>
      <c r="D254" s="12" t="s">
        <v>524</v>
      </c>
      <c r="E254">
        <v>11.99</v>
      </c>
      <c r="F254">
        <v>54</v>
      </c>
      <c r="G254" t="s">
        <v>916</v>
      </c>
      <c r="H254">
        <v>5</v>
      </c>
      <c r="I254">
        <v>4</v>
      </c>
      <c r="J254" t="b">
        <v>0</v>
      </c>
      <c r="K254">
        <v>659</v>
      </c>
      <c r="L254">
        <v>2</v>
      </c>
      <c r="M254" t="s">
        <v>928</v>
      </c>
      <c r="N254" t="s">
        <v>930</v>
      </c>
      <c r="O254" t="s">
        <v>936</v>
      </c>
      <c r="P254">
        <v>82</v>
      </c>
      <c r="Q254">
        <v>4.3</v>
      </c>
      <c r="R254" t="b">
        <v>1</v>
      </c>
      <c r="S254" t="s">
        <v>940</v>
      </c>
      <c r="T254">
        <v>2557</v>
      </c>
      <c r="U254" t="s">
        <v>942</v>
      </c>
      <c r="V254" t="s">
        <v>946</v>
      </c>
      <c r="W254" t="s">
        <v>953</v>
      </c>
      <c r="X254" t="str">
        <f>LEFT(Userdata[[#This Row],[Last_Login]],2)</f>
        <v>12</v>
      </c>
      <c r="Y254" t="str">
        <f>RIGHT(Userdata[[#This Row],[Last_Login]],4)</f>
        <v>2024</v>
      </c>
      <c r="Z254" t="str">
        <f>MID(Userdata[[#This Row],[Last_Login]],4,2)</f>
        <v>18</v>
      </c>
      <c r="AA254" t="str">
        <f>SUBSTITUTE(Userdata[[#This Row],[Column3]],"/","")</f>
        <v>18</v>
      </c>
      <c r="AB254" s="12" t="str">
        <f>TEXT(DATE(Userdata[[#This Row],[Column2]],Userdata[[#This Row],[Column1]],Userdata[[#This Row],[Column4]]),"DD/MM/YYYY")</f>
        <v>18/12/2024</v>
      </c>
      <c r="AC254" s="12">
        <f t="shared" ca="1" si="3"/>
        <v>45794</v>
      </c>
      <c r="AD254">
        <f ca="1">Userdata[[#This Row],[Column6]]-Userdata[[#This Row],[Last Login]]</f>
        <v>150</v>
      </c>
      <c r="AE254" t="str">
        <f>LEFT(Userdata[[#This Row],[Join_Date]],2)</f>
        <v>1/</v>
      </c>
      <c r="AF254" t="str">
        <f>RIGHT(Userdata[[#This Row],[Join_Date]],4)</f>
        <v>2024</v>
      </c>
      <c r="AG254" t="str">
        <f>MID(Userdata[[#This Row],[Join_Date]],3,2)</f>
        <v>4/</v>
      </c>
      <c r="AH254" t="str">
        <f>SUBSTITUTE(Userdata[[#This Row],[Column5]],"/","")</f>
        <v>1</v>
      </c>
      <c r="AI254" t="str">
        <f>SUBSTITUTE(Userdata[[#This Row],[Column53]],"/","")</f>
        <v>4</v>
      </c>
      <c r="AJ254" t="str">
        <f>TEXT(DATE(Userdata[[#This Row],[Column52]],Userdata[[#This Row],[Start Month]],Userdata[[#This Row],[Start Date]]),"DD/MM/YYYY")</f>
        <v>04/01/2024</v>
      </c>
    </row>
    <row r="255" spans="1:36" x14ac:dyDescent="0.3">
      <c r="A255">
        <v>9609</v>
      </c>
      <c r="B255" t="s">
        <v>176</v>
      </c>
      <c r="C255" t="s">
        <v>573</v>
      </c>
      <c r="D255" s="12" t="s">
        <v>853</v>
      </c>
      <c r="E255">
        <v>11.99</v>
      </c>
      <c r="F255">
        <v>292</v>
      </c>
      <c r="G255" t="s">
        <v>922</v>
      </c>
      <c r="H255">
        <v>3</v>
      </c>
      <c r="I255">
        <v>4</v>
      </c>
      <c r="J255" t="b">
        <v>1</v>
      </c>
      <c r="K255">
        <v>653</v>
      </c>
      <c r="L255">
        <v>173</v>
      </c>
      <c r="M255" t="s">
        <v>927</v>
      </c>
      <c r="N255" t="s">
        <v>931</v>
      </c>
      <c r="O255" t="s">
        <v>934</v>
      </c>
      <c r="P255">
        <v>8</v>
      </c>
      <c r="Q255">
        <v>3.5</v>
      </c>
      <c r="R255" t="b">
        <v>0</v>
      </c>
      <c r="S255" t="s">
        <v>940</v>
      </c>
      <c r="T255">
        <v>3823</v>
      </c>
      <c r="U255" t="s">
        <v>942</v>
      </c>
      <c r="V255" t="s">
        <v>949</v>
      </c>
      <c r="W255" t="s">
        <v>952</v>
      </c>
      <c r="X255" t="str">
        <f>LEFT(Userdata[[#This Row],[Last_Login]],2)</f>
        <v>11</v>
      </c>
      <c r="Y255" t="str">
        <f>RIGHT(Userdata[[#This Row],[Last_Login]],4)</f>
        <v>2024</v>
      </c>
      <c r="Z255" t="str">
        <f>MID(Userdata[[#This Row],[Last_Login]],4,2)</f>
        <v>27</v>
      </c>
      <c r="AA255" t="str">
        <f>SUBSTITUTE(Userdata[[#This Row],[Column3]],"/","")</f>
        <v>27</v>
      </c>
      <c r="AB255" s="12" t="str">
        <f>TEXT(DATE(Userdata[[#This Row],[Column2]],Userdata[[#This Row],[Column1]],Userdata[[#This Row],[Column4]]),"DD/MM/YYYY")</f>
        <v>27/11/2024</v>
      </c>
      <c r="AC255" s="12">
        <f t="shared" ca="1" si="3"/>
        <v>45794</v>
      </c>
      <c r="AD255">
        <f ca="1">Userdata[[#This Row],[Column6]]-Userdata[[#This Row],[Last Login]]</f>
        <v>171</v>
      </c>
      <c r="AE255" t="str">
        <f>LEFT(Userdata[[#This Row],[Join_Date]],2)</f>
        <v>9/</v>
      </c>
      <c r="AF255" t="str">
        <f>RIGHT(Userdata[[#This Row],[Join_Date]],4)</f>
        <v>2023</v>
      </c>
      <c r="AG255" t="str">
        <f>MID(Userdata[[#This Row],[Join_Date]],3,2)</f>
        <v>3/</v>
      </c>
      <c r="AH255" t="str">
        <f>SUBSTITUTE(Userdata[[#This Row],[Column5]],"/","")</f>
        <v>9</v>
      </c>
      <c r="AI255" t="str">
        <f>SUBSTITUTE(Userdata[[#This Row],[Column53]],"/","")</f>
        <v>3</v>
      </c>
      <c r="AJ255" t="str">
        <f>TEXT(DATE(Userdata[[#This Row],[Column52]],Userdata[[#This Row],[Start Month]],Userdata[[#This Row],[Start Date]]),"DD/MM/YYYY")</f>
        <v>03/09/2023</v>
      </c>
    </row>
    <row r="256" spans="1:36" x14ac:dyDescent="0.3">
      <c r="A256">
        <v>2829</v>
      </c>
      <c r="B256" t="s">
        <v>189</v>
      </c>
      <c r="C256" t="s">
        <v>574</v>
      </c>
      <c r="D256" s="12" t="s">
        <v>803</v>
      </c>
      <c r="E256">
        <v>15.99</v>
      </c>
      <c r="F256">
        <v>23</v>
      </c>
      <c r="G256" t="s">
        <v>916</v>
      </c>
      <c r="H256">
        <v>2</v>
      </c>
      <c r="I256">
        <v>2</v>
      </c>
      <c r="J256" t="b">
        <v>0</v>
      </c>
      <c r="K256">
        <v>577</v>
      </c>
      <c r="L256">
        <v>131</v>
      </c>
      <c r="M256" t="s">
        <v>929</v>
      </c>
      <c r="N256" t="s">
        <v>932</v>
      </c>
      <c r="O256" t="s">
        <v>935</v>
      </c>
      <c r="P256">
        <v>14</v>
      </c>
      <c r="Q256">
        <v>3.9</v>
      </c>
      <c r="R256" t="b">
        <v>0</v>
      </c>
      <c r="S256" t="s">
        <v>940</v>
      </c>
      <c r="T256">
        <v>4048</v>
      </c>
      <c r="U256" t="s">
        <v>944</v>
      </c>
      <c r="V256" t="s">
        <v>947</v>
      </c>
      <c r="W256" t="s">
        <v>954</v>
      </c>
      <c r="X256" t="str">
        <f>LEFT(Userdata[[#This Row],[Last_Login]],2)</f>
        <v>12</v>
      </c>
      <c r="Y256" t="str">
        <f>RIGHT(Userdata[[#This Row],[Last_Login]],4)</f>
        <v>2024</v>
      </c>
      <c r="Z256" t="str">
        <f>MID(Userdata[[#This Row],[Last_Login]],4,2)</f>
        <v>9/</v>
      </c>
      <c r="AA256" t="str">
        <f>SUBSTITUTE(Userdata[[#This Row],[Column3]],"/","")</f>
        <v>9</v>
      </c>
      <c r="AB256" s="12" t="str">
        <f>TEXT(DATE(Userdata[[#This Row],[Column2]],Userdata[[#This Row],[Column1]],Userdata[[#This Row],[Column4]]),"DD/MM/YYYY")</f>
        <v>09/12/2024</v>
      </c>
      <c r="AC256" s="12">
        <f t="shared" ca="1" si="3"/>
        <v>45794</v>
      </c>
      <c r="AD256">
        <f ca="1">Userdata[[#This Row],[Column6]]-Userdata[[#This Row],[Last Login]]</f>
        <v>159</v>
      </c>
      <c r="AE256" t="str">
        <f>LEFT(Userdata[[#This Row],[Join_Date]],2)</f>
        <v>9/</v>
      </c>
      <c r="AF256" t="str">
        <f>RIGHT(Userdata[[#This Row],[Join_Date]],4)</f>
        <v>2024</v>
      </c>
      <c r="AG256" t="str">
        <f>MID(Userdata[[#This Row],[Join_Date]],3,2)</f>
        <v>23</v>
      </c>
      <c r="AH256" t="str">
        <f>SUBSTITUTE(Userdata[[#This Row],[Column5]],"/","")</f>
        <v>9</v>
      </c>
      <c r="AI256" t="str">
        <f>SUBSTITUTE(Userdata[[#This Row],[Column53]],"/","")</f>
        <v>23</v>
      </c>
      <c r="AJ256" t="str">
        <f>TEXT(DATE(Userdata[[#This Row],[Column52]],Userdata[[#This Row],[Start Month]],Userdata[[#This Row],[Start Date]]),"DD/MM/YYYY")</f>
        <v>23/09/2024</v>
      </c>
    </row>
    <row r="257" spans="1:36" x14ac:dyDescent="0.3">
      <c r="A257">
        <v>1714</v>
      </c>
      <c r="B257" t="s">
        <v>190</v>
      </c>
      <c r="C257" t="s">
        <v>575</v>
      </c>
      <c r="D257" s="12" t="s">
        <v>915</v>
      </c>
      <c r="E257">
        <v>11.99</v>
      </c>
      <c r="F257">
        <v>147</v>
      </c>
      <c r="G257" t="s">
        <v>920</v>
      </c>
      <c r="H257">
        <v>3</v>
      </c>
      <c r="I257">
        <v>1</v>
      </c>
      <c r="J257" t="b">
        <v>1</v>
      </c>
      <c r="K257">
        <v>802</v>
      </c>
      <c r="L257">
        <v>177</v>
      </c>
      <c r="M257" t="s">
        <v>929</v>
      </c>
      <c r="N257" t="s">
        <v>932</v>
      </c>
      <c r="O257" t="s">
        <v>935</v>
      </c>
      <c r="P257">
        <v>21</v>
      </c>
      <c r="Q257">
        <v>3.5</v>
      </c>
      <c r="R257" t="b">
        <v>1</v>
      </c>
      <c r="S257" t="s">
        <v>940</v>
      </c>
      <c r="T257">
        <v>3173</v>
      </c>
      <c r="U257" t="s">
        <v>943</v>
      </c>
      <c r="V257" t="s">
        <v>946</v>
      </c>
      <c r="W257" t="s">
        <v>953</v>
      </c>
      <c r="X257" t="str">
        <f>LEFT(Userdata[[#This Row],[Last_Login]],2)</f>
        <v>11</v>
      </c>
      <c r="Y257" t="str">
        <f>RIGHT(Userdata[[#This Row],[Last_Login]],4)</f>
        <v>2024</v>
      </c>
      <c r="Z257" t="str">
        <f>MID(Userdata[[#This Row],[Last_Login]],4,2)</f>
        <v>26</v>
      </c>
      <c r="AA257" t="str">
        <f>SUBSTITUTE(Userdata[[#This Row],[Column3]],"/","")</f>
        <v>26</v>
      </c>
      <c r="AB257" s="12" t="str">
        <f>TEXT(DATE(Userdata[[#This Row],[Column2]],Userdata[[#This Row],[Column1]],Userdata[[#This Row],[Column4]]),"DD/MM/YYYY")</f>
        <v>26/11/2024</v>
      </c>
      <c r="AC257" s="12">
        <f t="shared" ca="1" si="3"/>
        <v>45794</v>
      </c>
      <c r="AD257">
        <f ca="1">Userdata[[#This Row],[Column6]]-Userdata[[#This Row],[Last Login]]</f>
        <v>172</v>
      </c>
      <c r="AE257" t="str">
        <f>LEFT(Userdata[[#This Row],[Join_Date]],2)</f>
        <v>8/</v>
      </c>
      <c r="AF257" t="str">
        <f>RIGHT(Userdata[[#This Row],[Join_Date]],4)</f>
        <v>2023</v>
      </c>
      <c r="AG257" t="str">
        <f>MID(Userdata[[#This Row],[Join_Date]],3,2)</f>
        <v>29</v>
      </c>
      <c r="AH257" t="str">
        <f>SUBSTITUTE(Userdata[[#This Row],[Column5]],"/","")</f>
        <v>8</v>
      </c>
      <c r="AI257" t="str">
        <f>SUBSTITUTE(Userdata[[#This Row],[Column53]],"/","")</f>
        <v>29</v>
      </c>
      <c r="AJ257" t="str">
        <f>TEXT(DATE(Userdata[[#This Row],[Column52]],Userdata[[#This Row],[Start Month]],Userdata[[#This Row],[Start Date]]),"DD/MM/YYYY")</f>
        <v>29/08/2023</v>
      </c>
    </row>
    <row r="258" spans="1:36" x14ac:dyDescent="0.3">
      <c r="A258">
        <v>4475</v>
      </c>
      <c r="B258" t="s">
        <v>191</v>
      </c>
      <c r="C258" t="s">
        <v>576</v>
      </c>
      <c r="D258" s="12" t="s">
        <v>490</v>
      </c>
      <c r="E258">
        <v>7.99</v>
      </c>
      <c r="F258">
        <v>221</v>
      </c>
      <c r="G258" t="s">
        <v>916</v>
      </c>
      <c r="H258">
        <v>2</v>
      </c>
      <c r="I258">
        <v>4</v>
      </c>
      <c r="J258" t="b">
        <v>0</v>
      </c>
      <c r="K258">
        <v>702</v>
      </c>
      <c r="L258">
        <v>130</v>
      </c>
      <c r="M258" t="s">
        <v>924</v>
      </c>
      <c r="N258" t="s">
        <v>930</v>
      </c>
      <c r="O258" t="s">
        <v>939</v>
      </c>
      <c r="P258">
        <v>36</v>
      </c>
      <c r="Q258">
        <v>4.3</v>
      </c>
      <c r="R258" t="b">
        <v>0</v>
      </c>
      <c r="S258" t="s">
        <v>940</v>
      </c>
      <c r="T258">
        <v>3289</v>
      </c>
      <c r="U258" t="s">
        <v>944</v>
      </c>
      <c r="V258" t="s">
        <v>947</v>
      </c>
      <c r="W258" t="s">
        <v>952</v>
      </c>
      <c r="X258" t="str">
        <f>LEFT(Userdata[[#This Row],[Last_Login]],2)</f>
        <v>12</v>
      </c>
      <c r="Y258" t="str">
        <f>RIGHT(Userdata[[#This Row],[Last_Login]],4)</f>
        <v>2024</v>
      </c>
      <c r="Z258" t="str">
        <f>MID(Userdata[[#This Row],[Last_Login]],4,2)</f>
        <v>12</v>
      </c>
      <c r="AA258" t="str">
        <f>SUBSTITUTE(Userdata[[#This Row],[Column3]],"/","")</f>
        <v>12</v>
      </c>
      <c r="AB258" s="12" t="str">
        <f>TEXT(DATE(Userdata[[#This Row],[Column2]],Userdata[[#This Row],[Column1]],Userdata[[#This Row],[Column4]]),"DD/MM/YYYY")</f>
        <v>12/12/2024</v>
      </c>
      <c r="AC258" s="12">
        <f t="shared" ref="AC258:AC321" ca="1" si="4">TODAY()</f>
        <v>45794</v>
      </c>
      <c r="AD258">
        <f ca="1">Userdata[[#This Row],[Column6]]-Userdata[[#This Row],[Last Login]]</f>
        <v>156</v>
      </c>
      <c r="AE258" t="str">
        <f>LEFT(Userdata[[#This Row],[Join_Date]],2)</f>
        <v>12</v>
      </c>
      <c r="AF258" t="str">
        <f>RIGHT(Userdata[[#This Row],[Join_Date]],4)</f>
        <v>2023</v>
      </c>
      <c r="AG258" t="str">
        <f>MID(Userdata[[#This Row],[Join_Date]],3,2)</f>
        <v>/2</v>
      </c>
      <c r="AH258" t="str">
        <f>SUBSTITUTE(Userdata[[#This Row],[Column5]],"/","")</f>
        <v>12</v>
      </c>
      <c r="AI258" t="str">
        <f>SUBSTITUTE(Userdata[[#This Row],[Column53]],"/","")</f>
        <v>2</v>
      </c>
      <c r="AJ258" t="str">
        <f>TEXT(DATE(Userdata[[#This Row],[Column52]],Userdata[[#This Row],[Start Month]],Userdata[[#This Row],[Start Date]]),"DD/MM/YYYY")</f>
        <v>02/12/2023</v>
      </c>
    </row>
    <row r="259" spans="1:36" x14ac:dyDescent="0.3">
      <c r="A259">
        <v>9820</v>
      </c>
      <c r="B259" t="s">
        <v>71</v>
      </c>
      <c r="C259" t="s">
        <v>526</v>
      </c>
      <c r="D259" s="12" t="s">
        <v>853</v>
      </c>
      <c r="E259">
        <v>7.99</v>
      </c>
      <c r="F259">
        <v>40</v>
      </c>
      <c r="G259" t="s">
        <v>919</v>
      </c>
      <c r="H259">
        <v>2</v>
      </c>
      <c r="I259">
        <v>1</v>
      </c>
      <c r="J259" t="b">
        <v>1</v>
      </c>
      <c r="K259">
        <v>92</v>
      </c>
      <c r="L259">
        <v>184</v>
      </c>
      <c r="M259" t="s">
        <v>925</v>
      </c>
      <c r="N259" t="s">
        <v>932</v>
      </c>
      <c r="O259" t="s">
        <v>936</v>
      </c>
      <c r="P259">
        <v>66</v>
      </c>
      <c r="Q259">
        <v>4.0999999999999996</v>
      </c>
      <c r="R259" t="b">
        <v>1</v>
      </c>
      <c r="S259" t="s">
        <v>940</v>
      </c>
      <c r="T259">
        <v>4377</v>
      </c>
      <c r="U259" t="s">
        <v>943</v>
      </c>
      <c r="V259" t="s">
        <v>947</v>
      </c>
      <c r="W259" t="s">
        <v>954</v>
      </c>
      <c r="X259" t="str">
        <f>LEFT(Userdata[[#This Row],[Last_Login]],2)</f>
        <v>11</v>
      </c>
      <c r="Y259" t="str">
        <f>RIGHT(Userdata[[#This Row],[Last_Login]],4)</f>
        <v>2024</v>
      </c>
      <c r="Z259" t="str">
        <f>MID(Userdata[[#This Row],[Last_Login]],4,2)</f>
        <v>27</v>
      </c>
      <c r="AA259" t="str">
        <f>SUBSTITUTE(Userdata[[#This Row],[Column3]],"/","")</f>
        <v>27</v>
      </c>
      <c r="AB259" s="12" t="str">
        <f>TEXT(DATE(Userdata[[#This Row],[Column2]],Userdata[[#This Row],[Column1]],Userdata[[#This Row],[Column4]]),"DD/MM/YYYY")</f>
        <v>27/11/2024</v>
      </c>
      <c r="AC259" s="12">
        <f t="shared" ca="1" si="4"/>
        <v>45794</v>
      </c>
      <c r="AD259">
        <f ca="1">Userdata[[#This Row],[Column6]]-Userdata[[#This Row],[Last Login]]</f>
        <v>171</v>
      </c>
      <c r="AE259" t="str">
        <f>LEFT(Userdata[[#This Row],[Join_Date]],2)</f>
        <v>10</v>
      </c>
      <c r="AF259" t="str">
        <f>RIGHT(Userdata[[#This Row],[Join_Date]],4)</f>
        <v>2024</v>
      </c>
      <c r="AG259" t="str">
        <f>MID(Userdata[[#This Row],[Join_Date]],3,2)</f>
        <v>/2</v>
      </c>
      <c r="AH259" t="str">
        <f>SUBSTITUTE(Userdata[[#This Row],[Column5]],"/","")</f>
        <v>10</v>
      </c>
      <c r="AI259" t="str">
        <f>SUBSTITUTE(Userdata[[#This Row],[Column53]],"/","")</f>
        <v>2</v>
      </c>
      <c r="AJ259" t="str">
        <f>TEXT(DATE(Userdata[[#This Row],[Column52]],Userdata[[#This Row],[Start Month]],Userdata[[#This Row],[Start Date]]),"DD/MM/YYYY")</f>
        <v>02/10/2024</v>
      </c>
    </row>
    <row r="260" spans="1:36" x14ac:dyDescent="0.3">
      <c r="A260">
        <v>3261</v>
      </c>
      <c r="B260" t="s">
        <v>84</v>
      </c>
      <c r="C260" t="s">
        <v>418</v>
      </c>
      <c r="D260" s="12" t="s">
        <v>905</v>
      </c>
      <c r="E260">
        <v>11.99</v>
      </c>
      <c r="F260">
        <v>365</v>
      </c>
      <c r="G260" t="s">
        <v>918</v>
      </c>
      <c r="H260">
        <v>1</v>
      </c>
      <c r="I260">
        <v>5</v>
      </c>
      <c r="J260" t="b">
        <v>1</v>
      </c>
      <c r="K260">
        <v>582</v>
      </c>
      <c r="L260">
        <v>162</v>
      </c>
      <c r="M260" t="s">
        <v>927</v>
      </c>
      <c r="N260" t="s">
        <v>933</v>
      </c>
      <c r="O260" t="s">
        <v>934</v>
      </c>
      <c r="P260">
        <v>8</v>
      </c>
      <c r="Q260">
        <v>3.3</v>
      </c>
      <c r="R260" t="b">
        <v>0</v>
      </c>
      <c r="S260" t="s">
        <v>940</v>
      </c>
      <c r="T260">
        <v>995</v>
      </c>
      <c r="U260" t="s">
        <v>944</v>
      </c>
      <c r="V260" t="s">
        <v>947</v>
      </c>
      <c r="W260" t="s">
        <v>952</v>
      </c>
      <c r="X260" t="str">
        <f>LEFT(Userdata[[#This Row],[Last_Login]],2)</f>
        <v>12</v>
      </c>
      <c r="Y260" t="str">
        <f>RIGHT(Userdata[[#This Row],[Last_Login]],4)</f>
        <v>2024</v>
      </c>
      <c r="Z260" t="str">
        <f>MID(Userdata[[#This Row],[Last_Login]],4,2)</f>
        <v>13</v>
      </c>
      <c r="AA260" t="str">
        <f>SUBSTITUTE(Userdata[[#This Row],[Column3]],"/","")</f>
        <v>13</v>
      </c>
      <c r="AB260" s="12" t="str">
        <f>TEXT(DATE(Userdata[[#This Row],[Column2]],Userdata[[#This Row],[Column1]],Userdata[[#This Row],[Column4]]),"DD/MM/YYYY")</f>
        <v>13/12/2024</v>
      </c>
      <c r="AC260" s="12">
        <f t="shared" ca="1" si="4"/>
        <v>45794</v>
      </c>
      <c r="AD260">
        <f ca="1">Userdata[[#This Row],[Column6]]-Userdata[[#This Row],[Last Login]]</f>
        <v>155</v>
      </c>
      <c r="AE260" t="str">
        <f>LEFT(Userdata[[#This Row],[Join_Date]],2)</f>
        <v>12</v>
      </c>
      <c r="AF260" t="str">
        <f>RIGHT(Userdata[[#This Row],[Join_Date]],4)</f>
        <v>2022</v>
      </c>
      <c r="AG260" t="str">
        <f>MID(Userdata[[#This Row],[Join_Date]],3,2)</f>
        <v>/3</v>
      </c>
      <c r="AH260" t="str">
        <f>SUBSTITUTE(Userdata[[#This Row],[Column5]],"/","")</f>
        <v>12</v>
      </c>
      <c r="AI260" t="str">
        <f>SUBSTITUTE(Userdata[[#This Row],[Column53]],"/","")</f>
        <v>3</v>
      </c>
      <c r="AJ260" t="str">
        <f>TEXT(DATE(Userdata[[#This Row],[Column52]],Userdata[[#This Row],[Start Month]],Userdata[[#This Row],[Start Date]]),"DD/MM/YYYY")</f>
        <v>03/12/2022</v>
      </c>
    </row>
    <row r="261" spans="1:36" x14ac:dyDescent="0.3">
      <c r="A261">
        <v>6130</v>
      </c>
      <c r="B261" t="s">
        <v>72</v>
      </c>
      <c r="C261" t="s">
        <v>577</v>
      </c>
      <c r="D261" s="12" t="s">
        <v>898</v>
      </c>
      <c r="E261">
        <v>11.99</v>
      </c>
      <c r="F261">
        <v>360</v>
      </c>
      <c r="G261" t="s">
        <v>922</v>
      </c>
      <c r="H261">
        <v>1</v>
      </c>
      <c r="I261">
        <v>2</v>
      </c>
      <c r="J261" t="b">
        <v>1</v>
      </c>
      <c r="K261">
        <v>161</v>
      </c>
      <c r="L261">
        <v>93</v>
      </c>
      <c r="M261" t="s">
        <v>926</v>
      </c>
      <c r="N261" t="s">
        <v>931</v>
      </c>
      <c r="O261" t="s">
        <v>937</v>
      </c>
      <c r="P261">
        <v>30</v>
      </c>
      <c r="Q261">
        <v>3.3</v>
      </c>
      <c r="R261" t="b">
        <v>1</v>
      </c>
      <c r="S261" t="s">
        <v>940</v>
      </c>
      <c r="T261">
        <v>2299</v>
      </c>
      <c r="U261" t="s">
        <v>942</v>
      </c>
      <c r="V261" t="s">
        <v>950</v>
      </c>
      <c r="W261" t="s">
        <v>954</v>
      </c>
      <c r="X261" t="str">
        <f>LEFT(Userdata[[#This Row],[Last_Login]],2)</f>
        <v>12</v>
      </c>
      <c r="Y261" t="str">
        <f>RIGHT(Userdata[[#This Row],[Last_Login]],4)</f>
        <v>2024</v>
      </c>
      <c r="Z261" t="str">
        <f>MID(Userdata[[#This Row],[Last_Login]],4,2)</f>
        <v>16</v>
      </c>
      <c r="AA261" t="str">
        <f>SUBSTITUTE(Userdata[[#This Row],[Column3]],"/","")</f>
        <v>16</v>
      </c>
      <c r="AB261" s="12" t="str">
        <f>TEXT(DATE(Userdata[[#This Row],[Column2]],Userdata[[#This Row],[Column1]],Userdata[[#This Row],[Column4]]),"DD/MM/YYYY")</f>
        <v>16/12/2024</v>
      </c>
      <c r="AC261" s="12">
        <f t="shared" ca="1" si="4"/>
        <v>45794</v>
      </c>
      <c r="AD261">
        <f ca="1">Userdata[[#This Row],[Column6]]-Userdata[[#This Row],[Last Login]]</f>
        <v>152</v>
      </c>
      <c r="AE261" t="str">
        <f>LEFT(Userdata[[#This Row],[Join_Date]],2)</f>
        <v>4/</v>
      </c>
      <c r="AF261" t="str">
        <f>RIGHT(Userdata[[#This Row],[Join_Date]],4)</f>
        <v>2024</v>
      </c>
      <c r="AG261" t="str">
        <f>MID(Userdata[[#This Row],[Join_Date]],3,2)</f>
        <v>25</v>
      </c>
      <c r="AH261" t="str">
        <f>SUBSTITUTE(Userdata[[#This Row],[Column5]],"/","")</f>
        <v>4</v>
      </c>
      <c r="AI261" t="str">
        <f>SUBSTITUTE(Userdata[[#This Row],[Column53]],"/","")</f>
        <v>25</v>
      </c>
      <c r="AJ261" t="str">
        <f>TEXT(DATE(Userdata[[#This Row],[Column52]],Userdata[[#This Row],[Start Month]],Userdata[[#This Row],[Start Date]]),"DD/MM/YYYY")</f>
        <v>25/04/2024</v>
      </c>
    </row>
    <row r="262" spans="1:36" x14ac:dyDescent="0.3">
      <c r="A262">
        <v>9399</v>
      </c>
      <c r="B262" t="s">
        <v>86</v>
      </c>
      <c r="C262" t="s">
        <v>578</v>
      </c>
      <c r="D262" s="12" t="s">
        <v>911</v>
      </c>
      <c r="E262">
        <v>7.99</v>
      </c>
      <c r="F262">
        <v>127</v>
      </c>
      <c r="G262" t="s">
        <v>916</v>
      </c>
      <c r="H262">
        <v>2</v>
      </c>
      <c r="I262">
        <v>2</v>
      </c>
      <c r="J262" t="b">
        <v>0</v>
      </c>
      <c r="K262">
        <v>842</v>
      </c>
      <c r="L262">
        <v>24</v>
      </c>
      <c r="M262" t="s">
        <v>924</v>
      </c>
      <c r="N262" t="s">
        <v>933</v>
      </c>
      <c r="O262" t="s">
        <v>937</v>
      </c>
      <c r="P262">
        <v>72</v>
      </c>
      <c r="Q262">
        <v>3.2</v>
      </c>
      <c r="R262" t="b">
        <v>1</v>
      </c>
      <c r="S262" t="s">
        <v>940</v>
      </c>
      <c r="T262">
        <v>4644</v>
      </c>
      <c r="U262" t="s">
        <v>941</v>
      </c>
      <c r="V262" t="s">
        <v>947</v>
      </c>
      <c r="W262" t="s">
        <v>951</v>
      </c>
      <c r="X262" t="str">
        <f>LEFT(Userdata[[#This Row],[Last_Login]],2)</f>
        <v>11</v>
      </c>
      <c r="Y262" t="str">
        <f>RIGHT(Userdata[[#This Row],[Last_Login]],4)</f>
        <v>2024</v>
      </c>
      <c r="Z262" t="str">
        <f>MID(Userdata[[#This Row],[Last_Login]],4,2)</f>
        <v>28</v>
      </c>
      <c r="AA262" t="str">
        <f>SUBSTITUTE(Userdata[[#This Row],[Column3]],"/","")</f>
        <v>28</v>
      </c>
      <c r="AB262" s="12" t="str">
        <f>TEXT(DATE(Userdata[[#This Row],[Column2]],Userdata[[#This Row],[Column1]],Userdata[[#This Row],[Column4]]),"DD/MM/YYYY")</f>
        <v>28/11/2024</v>
      </c>
      <c r="AC262" s="12">
        <f t="shared" ca="1" si="4"/>
        <v>45794</v>
      </c>
      <c r="AD262">
        <f ca="1">Userdata[[#This Row],[Column6]]-Userdata[[#This Row],[Last Login]]</f>
        <v>170</v>
      </c>
      <c r="AE262" t="str">
        <f>LEFT(Userdata[[#This Row],[Join_Date]],2)</f>
        <v>4/</v>
      </c>
      <c r="AF262" t="str">
        <f>RIGHT(Userdata[[#This Row],[Join_Date]],4)</f>
        <v>2023</v>
      </c>
      <c r="AG262" t="str">
        <f>MID(Userdata[[#This Row],[Join_Date]],3,2)</f>
        <v>24</v>
      </c>
      <c r="AH262" t="str">
        <f>SUBSTITUTE(Userdata[[#This Row],[Column5]],"/","")</f>
        <v>4</v>
      </c>
      <c r="AI262" t="str">
        <f>SUBSTITUTE(Userdata[[#This Row],[Column53]],"/","")</f>
        <v>24</v>
      </c>
      <c r="AJ262" t="str">
        <f>TEXT(DATE(Userdata[[#This Row],[Column52]],Userdata[[#This Row],[Start Month]],Userdata[[#This Row],[Start Date]]),"DD/MM/YYYY")</f>
        <v>24/04/2023</v>
      </c>
    </row>
    <row r="263" spans="1:36" x14ac:dyDescent="0.3">
      <c r="A263">
        <v>6047</v>
      </c>
      <c r="B263" t="s">
        <v>147</v>
      </c>
      <c r="C263" t="s">
        <v>579</v>
      </c>
      <c r="D263" s="12" t="s">
        <v>907</v>
      </c>
      <c r="E263">
        <v>15.99</v>
      </c>
      <c r="F263">
        <v>30</v>
      </c>
      <c r="G263" t="s">
        <v>920</v>
      </c>
      <c r="H263">
        <v>3</v>
      </c>
      <c r="I263">
        <v>2</v>
      </c>
      <c r="J263" t="b">
        <v>1</v>
      </c>
      <c r="K263">
        <v>609</v>
      </c>
      <c r="L263">
        <v>6</v>
      </c>
      <c r="M263" t="s">
        <v>924</v>
      </c>
      <c r="N263" t="s">
        <v>930</v>
      </c>
      <c r="O263" t="s">
        <v>936</v>
      </c>
      <c r="P263">
        <v>57</v>
      </c>
      <c r="Q263">
        <v>3</v>
      </c>
      <c r="R263" t="b">
        <v>1</v>
      </c>
      <c r="S263" t="s">
        <v>940</v>
      </c>
      <c r="T263">
        <v>746</v>
      </c>
      <c r="U263" t="s">
        <v>945</v>
      </c>
      <c r="V263" t="s">
        <v>950</v>
      </c>
      <c r="W263" t="s">
        <v>951</v>
      </c>
      <c r="X263" t="str">
        <f>LEFT(Userdata[[#This Row],[Last_Login]],2)</f>
        <v>12</v>
      </c>
      <c r="Y263" t="str">
        <f>RIGHT(Userdata[[#This Row],[Last_Login]],4)</f>
        <v>2024</v>
      </c>
      <c r="Z263" t="str">
        <f>MID(Userdata[[#This Row],[Last_Login]],4,2)</f>
        <v>2/</v>
      </c>
      <c r="AA263" t="str">
        <f>SUBSTITUTE(Userdata[[#This Row],[Column3]],"/","")</f>
        <v>2</v>
      </c>
      <c r="AB263" s="12" t="str">
        <f>TEXT(DATE(Userdata[[#This Row],[Column2]],Userdata[[#This Row],[Column1]],Userdata[[#This Row],[Column4]]),"DD/MM/YYYY")</f>
        <v>02/12/2024</v>
      </c>
      <c r="AC263" s="12">
        <f t="shared" ca="1" si="4"/>
        <v>45794</v>
      </c>
      <c r="AD263">
        <f ca="1">Userdata[[#This Row],[Column6]]-Userdata[[#This Row],[Last Login]]</f>
        <v>166</v>
      </c>
      <c r="AE263" t="str">
        <f>LEFT(Userdata[[#This Row],[Join_Date]],2)</f>
        <v>11</v>
      </c>
      <c r="AF263" t="str">
        <f>RIGHT(Userdata[[#This Row],[Join_Date]],4)</f>
        <v>2024</v>
      </c>
      <c r="AG263" t="str">
        <f>MID(Userdata[[#This Row],[Join_Date]],3,2)</f>
        <v>/2</v>
      </c>
      <c r="AH263" t="str">
        <f>SUBSTITUTE(Userdata[[#This Row],[Column5]],"/","")</f>
        <v>11</v>
      </c>
      <c r="AI263" t="str">
        <f>SUBSTITUTE(Userdata[[#This Row],[Column53]],"/","")</f>
        <v>2</v>
      </c>
      <c r="AJ263" t="str">
        <f>TEXT(DATE(Userdata[[#This Row],[Column52]],Userdata[[#This Row],[Start Month]],Userdata[[#This Row],[Start Date]]),"DD/MM/YYYY")</f>
        <v>02/11/2024</v>
      </c>
    </row>
    <row r="264" spans="1:36" x14ac:dyDescent="0.3">
      <c r="A264">
        <v>7789</v>
      </c>
      <c r="B264" t="s">
        <v>51</v>
      </c>
      <c r="C264" t="s">
        <v>414</v>
      </c>
      <c r="D264" s="12" t="s">
        <v>424</v>
      </c>
      <c r="E264">
        <v>7.99</v>
      </c>
      <c r="F264">
        <v>222</v>
      </c>
      <c r="G264" t="s">
        <v>917</v>
      </c>
      <c r="H264">
        <v>1</v>
      </c>
      <c r="I264">
        <v>6</v>
      </c>
      <c r="J264" t="b">
        <v>0</v>
      </c>
      <c r="K264">
        <v>391</v>
      </c>
      <c r="L264">
        <v>17</v>
      </c>
      <c r="M264" t="s">
        <v>923</v>
      </c>
      <c r="N264" t="s">
        <v>933</v>
      </c>
      <c r="O264" t="s">
        <v>934</v>
      </c>
      <c r="P264">
        <v>21</v>
      </c>
      <c r="Q264">
        <v>3.4</v>
      </c>
      <c r="R264" t="b">
        <v>1</v>
      </c>
      <c r="S264" t="s">
        <v>940</v>
      </c>
      <c r="T264">
        <v>2835</v>
      </c>
      <c r="U264" t="s">
        <v>945</v>
      </c>
      <c r="V264" t="s">
        <v>949</v>
      </c>
      <c r="W264" t="s">
        <v>952</v>
      </c>
      <c r="X264" t="str">
        <f>LEFT(Userdata[[#This Row],[Last_Login]],2)</f>
        <v>11</v>
      </c>
      <c r="Y264" t="str">
        <f>RIGHT(Userdata[[#This Row],[Last_Login]],4)</f>
        <v>2024</v>
      </c>
      <c r="Z264" t="str">
        <f>MID(Userdata[[#This Row],[Last_Login]],4,2)</f>
        <v>24</v>
      </c>
      <c r="AA264" t="str">
        <f>SUBSTITUTE(Userdata[[#This Row],[Column3]],"/","")</f>
        <v>24</v>
      </c>
      <c r="AB264" s="12" t="str">
        <f>TEXT(DATE(Userdata[[#This Row],[Column2]],Userdata[[#This Row],[Column1]],Userdata[[#This Row],[Column4]]),"DD/MM/YYYY")</f>
        <v>24/11/2024</v>
      </c>
      <c r="AC264" s="12">
        <f t="shared" ca="1" si="4"/>
        <v>45794</v>
      </c>
      <c r="AD264">
        <f ca="1">Userdata[[#This Row],[Column6]]-Userdata[[#This Row],[Last Login]]</f>
        <v>174</v>
      </c>
      <c r="AE264" t="str">
        <f>LEFT(Userdata[[#This Row],[Join_Date]],2)</f>
        <v>7/</v>
      </c>
      <c r="AF264" t="str">
        <f>RIGHT(Userdata[[#This Row],[Join_Date]],4)</f>
        <v>2023</v>
      </c>
      <c r="AG264" t="str">
        <f>MID(Userdata[[#This Row],[Join_Date]],3,2)</f>
        <v>27</v>
      </c>
      <c r="AH264" t="str">
        <f>SUBSTITUTE(Userdata[[#This Row],[Column5]],"/","")</f>
        <v>7</v>
      </c>
      <c r="AI264" t="str">
        <f>SUBSTITUTE(Userdata[[#This Row],[Column53]],"/","")</f>
        <v>27</v>
      </c>
      <c r="AJ264" t="str">
        <f>TEXT(DATE(Userdata[[#This Row],[Column52]],Userdata[[#This Row],[Start Month]],Userdata[[#This Row],[Start Date]]),"DD/MM/YYYY")</f>
        <v>27/07/2023</v>
      </c>
    </row>
    <row r="265" spans="1:36" x14ac:dyDescent="0.3">
      <c r="A265">
        <v>6111</v>
      </c>
      <c r="B265" t="s">
        <v>82</v>
      </c>
      <c r="C265" t="s">
        <v>580</v>
      </c>
      <c r="D265" s="12" t="s">
        <v>905</v>
      </c>
      <c r="E265">
        <v>11.99</v>
      </c>
      <c r="F265">
        <v>168</v>
      </c>
      <c r="G265" t="s">
        <v>922</v>
      </c>
      <c r="H265">
        <v>1</v>
      </c>
      <c r="I265">
        <v>2</v>
      </c>
      <c r="J265" t="b">
        <v>0</v>
      </c>
      <c r="K265">
        <v>247</v>
      </c>
      <c r="L265">
        <v>172</v>
      </c>
      <c r="M265" t="s">
        <v>929</v>
      </c>
      <c r="N265" t="s">
        <v>933</v>
      </c>
      <c r="O265" t="s">
        <v>939</v>
      </c>
      <c r="P265">
        <v>98</v>
      </c>
      <c r="Q265">
        <v>3.5</v>
      </c>
      <c r="R265" t="b">
        <v>0</v>
      </c>
      <c r="S265" t="s">
        <v>940</v>
      </c>
      <c r="T265">
        <v>3626</v>
      </c>
      <c r="U265" t="s">
        <v>943</v>
      </c>
      <c r="V265" t="s">
        <v>946</v>
      </c>
      <c r="W265" t="s">
        <v>952</v>
      </c>
      <c r="X265" t="str">
        <f>LEFT(Userdata[[#This Row],[Last_Login]],2)</f>
        <v>12</v>
      </c>
      <c r="Y265" t="str">
        <f>RIGHT(Userdata[[#This Row],[Last_Login]],4)</f>
        <v>2024</v>
      </c>
      <c r="Z265" t="str">
        <f>MID(Userdata[[#This Row],[Last_Login]],4,2)</f>
        <v>13</v>
      </c>
      <c r="AA265" t="str">
        <f>SUBSTITUTE(Userdata[[#This Row],[Column3]],"/","")</f>
        <v>13</v>
      </c>
      <c r="AB265" s="12" t="str">
        <f>TEXT(DATE(Userdata[[#This Row],[Column2]],Userdata[[#This Row],[Column1]],Userdata[[#This Row],[Column4]]),"DD/MM/YYYY")</f>
        <v>13/12/2024</v>
      </c>
      <c r="AC265" s="12">
        <f t="shared" ca="1" si="4"/>
        <v>45794</v>
      </c>
      <c r="AD265">
        <f ca="1">Userdata[[#This Row],[Column6]]-Userdata[[#This Row],[Last Login]]</f>
        <v>155</v>
      </c>
      <c r="AE265" t="str">
        <f>LEFT(Userdata[[#This Row],[Join_Date]],2)</f>
        <v>11</v>
      </c>
      <c r="AF265" t="str">
        <f>RIGHT(Userdata[[#This Row],[Join_Date]],4)</f>
        <v>2023</v>
      </c>
      <c r="AG265" t="str">
        <f>MID(Userdata[[#This Row],[Join_Date]],3,2)</f>
        <v>/1</v>
      </c>
      <c r="AH265" t="str">
        <f>SUBSTITUTE(Userdata[[#This Row],[Column5]],"/","")</f>
        <v>11</v>
      </c>
      <c r="AI265" t="str">
        <f>SUBSTITUTE(Userdata[[#This Row],[Column53]],"/","")</f>
        <v>1</v>
      </c>
      <c r="AJ265" t="str">
        <f>TEXT(DATE(Userdata[[#This Row],[Column52]],Userdata[[#This Row],[Start Month]],Userdata[[#This Row],[Start Date]]),"DD/MM/YYYY")</f>
        <v>01/11/2023</v>
      </c>
    </row>
    <row r="266" spans="1:36" x14ac:dyDescent="0.3">
      <c r="A266">
        <v>4968</v>
      </c>
      <c r="B266" t="s">
        <v>192</v>
      </c>
      <c r="C266" t="s">
        <v>408</v>
      </c>
      <c r="D266" s="12" t="s">
        <v>915</v>
      </c>
      <c r="E266">
        <v>7.99</v>
      </c>
      <c r="F266">
        <v>317</v>
      </c>
      <c r="G266" t="s">
        <v>921</v>
      </c>
      <c r="H266">
        <v>5</v>
      </c>
      <c r="I266">
        <v>1</v>
      </c>
      <c r="J266" t="b">
        <v>0</v>
      </c>
      <c r="K266">
        <v>559</v>
      </c>
      <c r="L266">
        <v>113</v>
      </c>
      <c r="M266" t="s">
        <v>926</v>
      </c>
      <c r="N266" t="s">
        <v>932</v>
      </c>
      <c r="O266" t="s">
        <v>938</v>
      </c>
      <c r="P266">
        <v>92</v>
      </c>
      <c r="Q266">
        <v>4.5999999999999996</v>
      </c>
      <c r="R266" t="b">
        <v>0</v>
      </c>
      <c r="S266" t="s">
        <v>940</v>
      </c>
      <c r="T266">
        <v>1000</v>
      </c>
      <c r="U266" t="s">
        <v>944</v>
      </c>
      <c r="V266" t="s">
        <v>950</v>
      </c>
      <c r="W266" t="s">
        <v>952</v>
      </c>
      <c r="X266" t="str">
        <f>LEFT(Userdata[[#This Row],[Last_Login]],2)</f>
        <v>11</v>
      </c>
      <c r="Y266" t="str">
        <f>RIGHT(Userdata[[#This Row],[Last_Login]],4)</f>
        <v>2024</v>
      </c>
      <c r="Z266" t="str">
        <f>MID(Userdata[[#This Row],[Last_Login]],4,2)</f>
        <v>26</v>
      </c>
      <c r="AA266" t="str">
        <f>SUBSTITUTE(Userdata[[#This Row],[Column3]],"/","")</f>
        <v>26</v>
      </c>
      <c r="AB266" s="12" t="str">
        <f>TEXT(DATE(Userdata[[#This Row],[Column2]],Userdata[[#This Row],[Column1]],Userdata[[#This Row],[Column4]]),"DD/MM/YYYY")</f>
        <v>26/11/2024</v>
      </c>
      <c r="AC266" s="12">
        <f t="shared" ca="1" si="4"/>
        <v>45794</v>
      </c>
      <c r="AD266">
        <f ca="1">Userdata[[#This Row],[Column6]]-Userdata[[#This Row],[Last Login]]</f>
        <v>172</v>
      </c>
      <c r="AE266" t="str">
        <f>LEFT(Userdata[[#This Row],[Join_Date]],2)</f>
        <v>4/</v>
      </c>
      <c r="AF266" t="str">
        <f>RIGHT(Userdata[[#This Row],[Join_Date]],4)</f>
        <v>2024</v>
      </c>
      <c r="AG266" t="str">
        <f>MID(Userdata[[#This Row],[Join_Date]],3,2)</f>
        <v>11</v>
      </c>
      <c r="AH266" t="str">
        <f>SUBSTITUTE(Userdata[[#This Row],[Column5]],"/","")</f>
        <v>4</v>
      </c>
      <c r="AI266" t="str">
        <f>SUBSTITUTE(Userdata[[#This Row],[Column53]],"/","")</f>
        <v>11</v>
      </c>
      <c r="AJ266" t="str">
        <f>TEXT(DATE(Userdata[[#This Row],[Column52]],Userdata[[#This Row],[Start Month]],Userdata[[#This Row],[Start Date]]),"DD/MM/YYYY")</f>
        <v>11/04/2024</v>
      </c>
    </row>
    <row r="267" spans="1:36" x14ac:dyDescent="0.3">
      <c r="A267">
        <v>2739</v>
      </c>
      <c r="B267" t="s">
        <v>193</v>
      </c>
      <c r="C267" t="s">
        <v>578</v>
      </c>
      <c r="D267" s="12" t="s">
        <v>676</v>
      </c>
      <c r="E267">
        <v>15.99</v>
      </c>
      <c r="F267">
        <v>285</v>
      </c>
      <c r="G267" t="s">
        <v>919</v>
      </c>
      <c r="H267">
        <v>1</v>
      </c>
      <c r="I267">
        <v>3</v>
      </c>
      <c r="J267" t="b">
        <v>0</v>
      </c>
      <c r="K267">
        <v>706</v>
      </c>
      <c r="L267">
        <v>22</v>
      </c>
      <c r="M267" t="s">
        <v>925</v>
      </c>
      <c r="N267" t="s">
        <v>930</v>
      </c>
      <c r="O267" t="s">
        <v>936</v>
      </c>
      <c r="P267">
        <v>4</v>
      </c>
      <c r="Q267">
        <v>3.4</v>
      </c>
      <c r="R267" t="b">
        <v>1</v>
      </c>
      <c r="S267" t="s">
        <v>940</v>
      </c>
      <c r="T267">
        <v>368</v>
      </c>
      <c r="U267" t="s">
        <v>942</v>
      </c>
      <c r="V267" t="s">
        <v>947</v>
      </c>
      <c r="W267" t="s">
        <v>951</v>
      </c>
      <c r="X267" t="str">
        <f>LEFT(Userdata[[#This Row],[Last_Login]],2)</f>
        <v>11</v>
      </c>
      <c r="Y267" t="str">
        <f>RIGHT(Userdata[[#This Row],[Last_Login]],4)</f>
        <v>2024</v>
      </c>
      <c r="Z267" t="str">
        <f>MID(Userdata[[#This Row],[Last_Login]],4,2)</f>
        <v>20</v>
      </c>
      <c r="AA267" t="str">
        <f>SUBSTITUTE(Userdata[[#This Row],[Column3]],"/","")</f>
        <v>20</v>
      </c>
      <c r="AB267" s="12" t="str">
        <f>TEXT(DATE(Userdata[[#This Row],[Column2]],Userdata[[#This Row],[Column1]],Userdata[[#This Row],[Column4]]),"DD/MM/YYYY")</f>
        <v>20/11/2024</v>
      </c>
      <c r="AC267" s="12">
        <f t="shared" ca="1" si="4"/>
        <v>45794</v>
      </c>
      <c r="AD267">
        <f ca="1">Userdata[[#This Row],[Column6]]-Userdata[[#This Row],[Last Login]]</f>
        <v>178</v>
      </c>
      <c r="AE267" t="str">
        <f>LEFT(Userdata[[#This Row],[Join_Date]],2)</f>
        <v>4/</v>
      </c>
      <c r="AF267" t="str">
        <f>RIGHT(Userdata[[#This Row],[Join_Date]],4)</f>
        <v>2023</v>
      </c>
      <c r="AG267" t="str">
        <f>MID(Userdata[[#This Row],[Join_Date]],3,2)</f>
        <v>24</v>
      </c>
      <c r="AH267" t="str">
        <f>SUBSTITUTE(Userdata[[#This Row],[Column5]],"/","")</f>
        <v>4</v>
      </c>
      <c r="AI267" t="str">
        <f>SUBSTITUTE(Userdata[[#This Row],[Column53]],"/","")</f>
        <v>24</v>
      </c>
      <c r="AJ267" t="str">
        <f>TEXT(DATE(Userdata[[#This Row],[Column52]],Userdata[[#This Row],[Start Month]],Userdata[[#This Row],[Start Date]]),"DD/MM/YYYY")</f>
        <v>24/04/2023</v>
      </c>
    </row>
    <row r="268" spans="1:36" x14ac:dyDescent="0.3">
      <c r="A268">
        <v>6974</v>
      </c>
      <c r="B268" t="s">
        <v>34</v>
      </c>
      <c r="C268" t="s">
        <v>581</v>
      </c>
      <c r="D268" s="12" t="s">
        <v>911</v>
      </c>
      <c r="E268">
        <v>11.99</v>
      </c>
      <c r="F268">
        <v>420</v>
      </c>
      <c r="G268" t="s">
        <v>921</v>
      </c>
      <c r="H268">
        <v>1</v>
      </c>
      <c r="I268">
        <v>2</v>
      </c>
      <c r="J268" t="b">
        <v>0</v>
      </c>
      <c r="K268">
        <v>1000</v>
      </c>
      <c r="L268">
        <v>159</v>
      </c>
      <c r="M268" t="s">
        <v>926</v>
      </c>
      <c r="N268" t="s">
        <v>933</v>
      </c>
      <c r="O268" t="s">
        <v>935</v>
      </c>
      <c r="P268">
        <v>22</v>
      </c>
      <c r="Q268">
        <v>4.8</v>
      </c>
      <c r="R268" t="b">
        <v>0</v>
      </c>
      <c r="S268" t="s">
        <v>940</v>
      </c>
      <c r="T268">
        <v>2229</v>
      </c>
      <c r="U268" t="s">
        <v>943</v>
      </c>
      <c r="V268" t="s">
        <v>947</v>
      </c>
      <c r="W268" t="s">
        <v>953</v>
      </c>
      <c r="X268" t="str">
        <f>LEFT(Userdata[[#This Row],[Last_Login]],2)</f>
        <v>11</v>
      </c>
      <c r="Y268" t="str">
        <f>RIGHT(Userdata[[#This Row],[Last_Login]],4)</f>
        <v>2024</v>
      </c>
      <c r="Z268" t="str">
        <f>MID(Userdata[[#This Row],[Last_Login]],4,2)</f>
        <v>28</v>
      </c>
      <c r="AA268" t="str">
        <f>SUBSTITUTE(Userdata[[#This Row],[Column3]],"/","")</f>
        <v>28</v>
      </c>
      <c r="AB268" s="12" t="str">
        <f>TEXT(DATE(Userdata[[#This Row],[Column2]],Userdata[[#This Row],[Column1]],Userdata[[#This Row],[Column4]]),"DD/MM/YYYY")</f>
        <v>28/11/2024</v>
      </c>
      <c r="AC268" s="12">
        <f t="shared" ca="1" si="4"/>
        <v>45794</v>
      </c>
      <c r="AD268">
        <f ca="1">Userdata[[#This Row],[Column6]]-Userdata[[#This Row],[Last Login]]</f>
        <v>170</v>
      </c>
      <c r="AE268" t="str">
        <f>LEFT(Userdata[[#This Row],[Join_Date]],2)</f>
        <v>8/</v>
      </c>
      <c r="AF268" t="str">
        <f>RIGHT(Userdata[[#This Row],[Join_Date]],4)</f>
        <v>2023</v>
      </c>
      <c r="AG268" t="str">
        <f>MID(Userdata[[#This Row],[Join_Date]],3,2)</f>
        <v>30</v>
      </c>
      <c r="AH268" t="str">
        <f>SUBSTITUTE(Userdata[[#This Row],[Column5]],"/","")</f>
        <v>8</v>
      </c>
      <c r="AI268" t="str">
        <f>SUBSTITUTE(Userdata[[#This Row],[Column53]],"/","")</f>
        <v>30</v>
      </c>
      <c r="AJ268" t="str">
        <f>TEXT(DATE(Userdata[[#This Row],[Column52]],Userdata[[#This Row],[Start Month]],Userdata[[#This Row],[Start Date]]),"DD/MM/YYYY")</f>
        <v>30/08/2023</v>
      </c>
    </row>
    <row r="269" spans="1:36" x14ac:dyDescent="0.3">
      <c r="A269">
        <v>1784</v>
      </c>
      <c r="B269" t="s">
        <v>120</v>
      </c>
      <c r="C269" t="s">
        <v>541</v>
      </c>
      <c r="D269" s="12" t="s">
        <v>898</v>
      </c>
      <c r="E269">
        <v>15.99</v>
      </c>
      <c r="F269">
        <v>100</v>
      </c>
      <c r="G269" t="s">
        <v>917</v>
      </c>
      <c r="H269">
        <v>5</v>
      </c>
      <c r="I269">
        <v>1</v>
      </c>
      <c r="J269" t="b">
        <v>1</v>
      </c>
      <c r="K269">
        <v>586</v>
      </c>
      <c r="L269">
        <v>32</v>
      </c>
      <c r="M269" t="s">
        <v>929</v>
      </c>
      <c r="N269" t="s">
        <v>932</v>
      </c>
      <c r="O269" t="s">
        <v>934</v>
      </c>
      <c r="P269">
        <v>100</v>
      </c>
      <c r="Q269">
        <v>3.6</v>
      </c>
      <c r="R269" t="b">
        <v>1</v>
      </c>
      <c r="S269" t="s">
        <v>940</v>
      </c>
      <c r="T269">
        <v>2643</v>
      </c>
      <c r="U269" t="s">
        <v>942</v>
      </c>
      <c r="V269" t="s">
        <v>947</v>
      </c>
      <c r="W269" t="s">
        <v>954</v>
      </c>
      <c r="X269" t="str">
        <f>LEFT(Userdata[[#This Row],[Last_Login]],2)</f>
        <v>12</v>
      </c>
      <c r="Y269" t="str">
        <f>RIGHT(Userdata[[#This Row],[Last_Login]],4)</f>
        <v>2024</v>
      </c>
      <c r="Z269" t="str">
        <f>MID(Userdata[[#This Row],[Last_Login]],4,2)</f>
        <v>16</v>
      </c>
      <c r="AA269" t="str">
        <f>SUBSTITUTE(Userdata[[#This Row],[Column3]],"/","")</f>
        <v>16</v>
      </c>
      <c r="AB269" s="12" t="str">
        <f>TEXT(DATE(Userdata[[#This Row],[Column2]],Userdata[[#This Row],[Column1]],Userdata[[#This Row],[Column4]]),"DD/MM/YYYY")</f>
        <v>16/12/2024</v>
      </c>
      <c r="AC269" s="12">
        <f t="shared" ca="1" si="4"/>
        <v>45794</v>
      </c>
      <c r="AD269">
        <f ca="1">Userdata[[#This Row],[Column6]]-Userdata[[#This Row],[Last Login]]</f>
        <v>152</v>
      </c>
      <c r="AE269" t="str">
        <f>LEFT(Userdata[[#This Row],[Join_Date]],2)</f>
        <v>6/</v>
      </c>
      <c r="AF269" t="str">
        <f>RIGHT(Userdata[[#This Row],[Join_Date]],4)</f>
        <v>2023</v>
      </c>
      <c r="AG269" t="str">
        <f>MID(Userdata[[#This Row],[Join_Date]],3,2)</f>
        <v>11</v>
      </c>
      <c r="AH269" t="str">
        <f>SUBSTITUTE(Userdata[[#This Row],[Column5]],"/","")</f>
        <v>6</v>
      </c>
      <c r="AI269" t="str">
        <f>SUBSTITUTE(Userdata[[#This Row],[Column53]],"/","")</f>
        <v>11</v>
      </c>
      <c r="AJ269" t="str">
        <f>TEXT(DATE(Userdata[[#This Row],[Column52]],Userdata[[#This Row],[Start Month]],Userdata[[#This Row],[Start Date]]),"DD/MM/YYYY")</f>
        <v>11/06/2023</v>
      </c>
    </row>
    <row r="270" spans="1:36" x14ac:dyDescent="0.3">
      <c r="A270">
        <v>8077</v>
      </c>
      <c r="B270" t="s">
        <v>56</v>
      </c>
      <c r="C270" t="s">
        <v>582</v>
      </c>
      <c r="D270" s="12" t="s">
        <v>524</v>
      </c>
      <c r="E270">
        <v>11.99</v>
      </c>
      <c r="F270">
        <v>426</v>
      </c>
      <c r="G270" t="s">
        <v>919</v>
      </c>
      <c r="H270">
        <v>4</v>
      </c>
      <c r="I270">
        <v>6</v>
      </c>
      <c r="J270" t="b">
        <v>0</v>
      </c>
      <c r="K270">
        <v>450</v>
      </c>
      <c r="L270">
        <v>92</v>
      </c>
      <c r="M270" t="s">
        <v>928</v>
      </c>
      <c r="N270" t="s">
        <v>931</v>
      </c>
      <c r="O270" t="s">
        <v>934</v>
      </c>
      <c r="P270">
        <v>71</v>
      </c>
      <c r="Q270">
        <v>4.0999999999999996</v>
      </c>
      <c r="R270" t="b">
        <v>0</v>
      </c>
      <c r="S270" t="s">
        <v>940</v>
      </c>
      <c r="T270">
        <v>2647</v>
      </c>
      <c r="U270" t="s">
        <v>941</v>
      </c>
      <c r="V270" t="s">
        <v>947</v>
      </c>
      <c r="W270" t="s">
        <v>953</v>
      </c>
      <c r="X270" t="str">
        <f>LEFT(Userdata[[#This Row],[Last_Login]],2)</f>
        <v>12</v>
      </c>
      <c r="Y270" t="str">
        <f>RIGHT(Userdata[[#This Row],[Last_Login]],4)</f>
        <v>2024</v>
      </c>
      <c r="Z270" t="str">
        <f>MID(Userdata[[#This Row],[Last_Login]],4,2)</f>
        <v>18</v>
      </c>
      <c r="AA270" t="str">
        <f>SUBSTITUTE(Userdata[[#This Row],[Column3]],"/","")</f>
        <v>18</v>
      </c>
      <c r="AB270" s="12" t="str">
        <f>TEXT(DATE(Userdata[[#This Row],[Column2]],Userdata[[#This Row],[Column1]],Userdata[[#This Row],[Column4]]),"DD/MM/YYYY")</f>
        <v>18/12/2024</v>
      </c>
      <c r="AC270" s="12">
        <f t="shared" ca="1" si="4"/>
        <v>45794</v>
      </c>
      <c r="AD270">
        <f ca="1">Userdata[[#This Row],[Column6]]-Userdata[[#This Row],[Last Login]]</f>
        <v>150</v>
      </c>
      <c r="AE270" t="str">
        <f>LEFT(Userdata[[#This Row],[Join_Date]],2)</f>
        <v>6/</v>
      </c>
      <c r="AF270" t="str">
        <f>RIGHT(Userdata[[#This Row],[Join_Date]],4)</f>
        <v>2024</v>
      </c>
      <c r="AG270" t="str">
        <f>MID(Userdata[[#This Row],[Join_Date]],3,2)</f>
        <v>3/</v>
      </c>
      <c r="AH270" t="str">
        <f>SUBSTITUTE(Userdata[[#This Row],[Column5]],"/","")</f>
        <v>6</v>
      </c>
      <c r="AI270" t="str">
        <f>SUBSTITUTE(Userdata[[#This Row],[Column53]],"/","")</f>
        <v>3</v>
      </c>
      <c r="AJ270" t="str">
        <f>TEXT(DATE(Userdata[[#This Row],[Column52]],Userdata[[#This Row],[Start Month]],Userdata[[#This Row],[Start Date]]),"DD/MM/YYYY")</f>
        <v>03/06/2024</v>
      </c>
    </row>
    <row r="271" spans="1:36" x14ac:dyDescent="0.3">
      <c r="A271">
        <v>2727</v>
      </c>
      <c r="B271" t="s">
        <v>194</v>
      </c>
      <c r="C271" t="s">
        <v>583</v>
      </c>
      <c r="D271" s="12" t="s">
        <v>562</v>
      </c>
      <c r="E271">
        <v>7.99</v>
      </c>
      <c r="F271">
        <v>263</v>
      </c>
      <c r="G271" t="s">
        <v>922</v>
      </c>
      <c r="H271">
        <v>1</v>
      </c>
      <c r="I271">
        <v>4</v>
      </c>
      <c r="J271" t="b">
        <v>1</v>
      </c>
      <c r="K271">
        <v>468</v>
      </c>
      <c r="L271">
        <v>95</v>
      </c>
      <c r="M271" t="s">
        <v>926</v>
      </c>
      <c r="N271" t="s">
        <v>931</v>
      </c>
      <c r="O271" t="s">
        <v>938</v>
      </c>
      <c r="P271">
        <v>87</v>
      </c>
      <c r="Q271">
        <v>3.5</v>
      </c>
      <c r="R271" t="b">
        <v>0</v>
      </c>
      <c r="S271" t="s">
        <v>940</v>
      </c>
      <c r="T271">
        <v>4497</v>
      </c>
      <c r="U271" t="s">
        <v>945</v>
      </c>
      <c r="V271" t="s">
        <v>947</v>
      </c>
      <c r="W271" t="s">
        <v>952</v>
      </c>
      <c r="X271" t="str">
        <f>LEFT(Userdata[[#This Row],[Last_Login]],2)</f>
        <v>12</v>
      </c>
      <c r="Y271" t="str">
        <f>RIGHT(Userdata[[#This Row],[Last_Login]],4)</f>
        <v>2024</v>
      </c>
      <c r="Z271" t="str">
        <f>MID(Userdata[[#This Row],[Last_Login]],4,2)</f>
        <v>8/</v>
      </c>
      <c r="AA271" t="str">
        <f>SUBSTITUTE(Userdata[[#This Row],[Column3]],"/","")</f>
        <v>8</v>
      </c>
      <c r="AB271" s="12" t="str">
        <f>TEXT(DATE(Userdata[[#This Row],[Column2]],Userdata[[#This Row],[Column1]],Userdata[[#This Row],[Column4]]),"DD/MM/YYYY")</f>
        <v>08/12/2024</v>
      </c>
      <c r="AC271" s="12">
        <f t="shared" ca="1" si="4"/>
        <v>45794</v>
      </c>
      <c r="AD271">
        <f ca="1">Userdata[[#This Row],[Column6]]-Userdata[[#This Row],[Last Login]]</f>
        <v>160</v>
      </c>
      <c r="AE271" t="str">
        <f>LEFT(Userdata[[#This Row],[Join_Date]],2)</f>
        <v>1/</v>
      </c>
      <c r="AF271" t="str">
        <f>RIGHT(Userdata[[#This Row],[Join_Date]],4)</f>
        <v>2024</v>
      </c>
      <c r="AG271" t="str">
        <f>MID(Userdata[[#This Row],[Join_Date]],3,2)</f>
        <v>29</v>
      </c>
      <c r="AH271" t="str">
        <f>SUBSTITUTE(Userdata[[#This Row],[Column5]],"/","")</f>
        <v>1</v>
      </c>
      <c r="AI271" t="str">
        <f>SUBSTITUTE(Userdata[[#This Row],[Column53]],"/","")</f>
        <v>29</v>
      </c>
      <c r="AJ271" t="str">
        <f>TEXT(DATE(Userdata[[#This Row],[Column52]],Userdata[[#This Row],[Start Month]],Userdata[[#This Row],[Start Date]]),"DD/MM/YYYY")</f>
        <v>29/01/2024</v>
      </c>
    </row>
    <row r="272" spans="1:36" x14ac:dyDescent="0.3">
      <c r="A272">
        <v>7661</v>
      </c>
      <c r="B272" t="s">
        <v>195</v>
      </c>
      <c r="C272" t="s">
        <v>440</v>
      </c>
      <c r="D272" s="12" t="s">
        <v>479</v>
      </c>
      <c r="E272">
        <v>11.99</v>
      </c>
      <c r="F272">
        <v>162</v>
      </c>
      <c r="G272" t="s">
        <v>916</v>
      </c>
      <c r="H272">
        <v>1</v>
      </c>
      <c r="I272">
        <v>1</v>
      </c>
      <c r="J272" t="b">
        <v>0</v>
      </c>
      <c r="K272">
        <v>370</v>
      </c>
      <c r="L272">
        <v>130</v>
      </c>
      <c r="M272" t="s">
        <v>923</v>
      </c>
      <c r="N272" t="s">
        <v>931</v>
      </c>
      <c r="O272" t="s">
        <v>934</v>
      </c>
      <c r="P272">
        <v>49</v>
      </c>
      <c r="Q272">
        <v>4.0999999999999996</v>
      </c>
      <c r="R272" t="b">
        <v>1</v>
      </c>
      <c r="S272" t="s">
        <v>940</v>
      </c>
      <c r="T272">
        <v>1121</v>
      </c>
      <c r="U272" t="s">
        <v>943</v>
      </c>
      <c r="V272" t="s">
        <v>949</v>
      </c>
      <c r="W272" t="s">
        <v>954</v>
      </c>
      <c r="X272" t="str">
        <f>LEFT(Userdata[[#This Row],[Last_Login]],2)</f>
        <v>12</v>
      </c>
      <c r="Y272" t="str">
        <f>RIGHT(Userdata[[#This Row],[Last_Login]],4)</f>
        <v>2024</v>
      </c>
      <c r="Z272" t="str">
        <f>MID(Userdata[[#This Row],[Last_Login]],4,2)</f>
        <v>14</v>
      </c>
      <c r="AA272" t="str">
        <f>SUBSTITUTE(Userdata[[#This Row],[Column3]],"/","")</f>
        <v>14</v>
      </c>
      <c r="AB272" s="12" t="str">
        <f>TEXT(DATE(Userdata[[#This Row],[Column2]],Userdata[[#This Row],[Column1]],Userdata[[#This Row],[Column4]]),"DD/MM/YYYY")</f>
        <v>14/12/2024</v>
      </c>
      <c r="AC272" s="12">
        <f t="shared" ca="1" si="4"/>
        <v>45794</v>
      </c>
      <c r="AD272">
        <f ca="1">Userdata[[#This Row],[Column6]]-Userdata[[#This Row],[Last Login]]</f>
        <v>154</v>
      </c>
      <c r="AE272" t="str">
        <f>LEFT(Userdata[[#This Row],[Join_Date]],2)</f>
        <v>8/</v>
      </c>
      <c r="AF272" t="str">
        <f>RIGHT(Userdata[[#This Row],[Join_Date]],4)</f>
        <v>2023</v>
      </c>
      <c r="AG272" t="str">
        <f>MID(Userdata[[#This Row],[Join_Date]],3,2)</f>
        <v>20</v>
      </c>
      <c r="AH272" t="str">
        <f>SUBSTITUTE(Userdata[[#This Row],[Column5]],"/","")</f>
        <v>8</v>
      </c>
      <c r="AI272" t="str">
        <f>SUBSTITUTE(Userdata[[#This Row],[Column53]],"/","")</f>
        <v>20</v>
      </c>
      <c r="AJ272" t="str">
        <f>TEXT(DATE(Userdata[[#This Row],[Column52]],Userdata[[#This Row],[Start Month]],Userdata[[#This Row],[Start Date]]),"DD/MM/YYYY")</f>
        <v>20/08/2023</v>
      </c>
    </row>
    <row r="273" spans="1:36" x14ac:dyDescent="0.3">
      <c r="A273">
        <v>5083</v>
      </c>
      <c r="B273" t="s">
        <v>68</v>
      </c>
      <c r="C273" t="s">
        <v>424</v>
      </c>
      <c r="D273" s="12" t="s">
        <v>579</v>
      </c>
      <c r="E273">
        <v>15.99</v>
      </c>
      <c r="F273">
        <v>19</v>
      </c>
      <c r="G273" t="s">
        <v>922</v>
      </c>
      <c r="H273">
        <v>3</v>
      </c>
      <c r="I273">
        <v>2</v>
      </c>
      <c r="J273" t="b">
        <v>1</v>
      </c>
      <c r="K273">
        <v>781</v>
      </c>
      <c r="L273">
        <v>179</v>
      </c>
      <c r="M273" t="s">
        <v>924</v>
      </c>
      <c r="N273" t="s">
        <v>931</v>
      </c>
      <c r="O273" t="s">
        <v>935</v>
      </c>
      <c r="P273">
        <v>8</v>
      </c>
      <c r="Q273">
        <v>4.3</v>
      </c>
      <c r="R273" t="b">
        <v>0</v>
      </c>
      <c r="S273" t="s">
        <v>940</v>
      </c>
      <c r="T273">
        <v>1525</v>
      </c>
      <c r="U273" t="s">
        <v>944</v>
      </c>
      <c r="V273" t="s">
        <v>949</v>
      </c>
      <c r="W273" t="s">
        <v>952</v>
      </c>
      <c r="X273" t="str">
        <f>LEFT(Userdata[[#This Row],[Last_Login]],2)</f>
        <v>11</v>
      </c>
      <c r="Y273" t="str">
        <f>RIGHT(Userdata[[#This Row],[Last_Login]],4)</f>
        <v>2024</v>
      </c>
      <c r="Z273" t="str">
        <f>MID(Userdata[[#This Row],[Last_Login]],4,2)</f>
        <v>23</v>
      </c>
      <c r="AA273" t="str">
        <f>SUBSTITUTE(Userdata[[#This Row],[Column3]],"/","")</f>
        <v>23</v>
      </c>
      <c r="AB273" s="12" t="str">
        <f>TEXT(DATE(Userdata[[#This Row],[Column2]],Userdata[[#This Row],[Column1]],Userdata[[#This Row],[Column4]]),"DD/MM/YYYY")</f>
        <v>23/11/2024</v>
      </c>
      <c r="AC273" s="12">
        <f t="shared" ca="1" si="4"/>
        <v>45794</v>
      </c>
      <c r="AD273">
        <f ca="1">Userdata[[#This Row],[Column6]]-Userdata[[#This Row],[Last Login]]</f>
        <v>175</v>
      </c>
      <c r="AE273" t="str">
        <f>LEFT(Userdata[[#This Row],[Join_Date]],2)</f>
        <v>11</v>
      </c>
      <c r="AF273" t="str">
        <f>RIGHT(Userdata[[#This Row],[Join_Date]],4)</f>
        <v>2024</v>
      </c>
      <c r="AG273" t="str">
        <f>MID(Userdata[[#This Row],[Join_Date]],3,2)</f>
        <v>/2</v>
      </c>
      <c r="AH273" t="str">
        <f>SUBSTITUTE(Userdata[[#This Row],[Column5]],"/","")</f>
        <v>11</v>
      </c>
      <c r="AI273" t="str">
        <f>SUBSTITUTE(Userdata[[#This Row],[Column53]],"/","")</f>
        <v>2</v>
      </c>
      <c r="AJ273" t="str">
        <f>TEXT(DATE(Userdata[[#This Row],[Column52]],Userdata[[#This Row],[Start Month]],Userdata[[#This Row],[Start Date]]),"DD/MM/YYYY")</f>
        <v>02/11/2024</v>
      </c>
    </row>
    <row r="274" spans="1:36" x14ac:dyDescent="0.3">
      <c r="A274">
        <v>7275</v>
      </c>
      <c r="B274" t="s">
        <v>196</v>
      </c>
      <c r="C274" t="s">
        <v>584</v>
      </c>
      <c r="D274" s="12" t="s">
        <v>912</v>
      </c>
      <c r="E274">
        <v>11.99</v>
      </c>
      <c r="F274">
        <v>358</v>
      </c>
      <c r="G274" t="s">
        <v>922</v>
      </c>
      <c r="H274">
        <v>5</v>
      </c>
      <c r="I274">
        <v>4</v>
      </c>
      <c r="J274" t="b">
        <v>1</v>
      </c>
      <c r="K274">
        <v>829</v>
      </c>
      <c r="L274">
        <v>62</v>
      </c>
      <c r="M274" t="s">
        <v>928</v>
      </c>
      <c r="N274" t="s">
        <v>930</v>
      </c>
      <c r="O274" t="s">
        <v>935</v>
      </c>
      <c r="P274">
        <v>65</v>
      </c>
      <c r="Q274">
        <v>3.4</v>
      </c>
      <c r="R274" t="b">
        <v>0</v>
      </c>
      <c r="S274" t="s">
        <v>940</v>
      </c>
      <c r="T274">
        <v>3488</v>
      </c>
      <c r="U274" t="s">
        <v>943</v>
      </c>
      <c r="V274" t="s">
        <v>950</v>
      </c>
      <c r="W274" t="s">
        <v>951</v>
      </c>
      <c r="X274" t="str">
        <f>LEFT(Userdata[[#This Row],[Last_Login]],2)</f>
        <v>12</v>
      </c>
      <c r="Y274" t="str">
        <f>RIGHT(Userdata[[#This Row],[Last_Login]],4)</f>
        <v>2024</v>
      </c>
      <c r="Z274" t="str">
        <f>MID(Userdata[[#This Row],[Last_Login]],4,2)</f>
        <v>7/</v>
      </c>
      <c r="AA274" t="str">
        <f>SUBSTITUTE(Userdata[[#This Row],[Column3]],"/","")</f>
        <v>7</v>
      </c>
      <c r="AB274" s="12" t="str">
        <f>TEXT(DATE(Userdata[[#This Row],[Column2]],Userdata[[#This Row],[Column1]],Userdata[[#This Row],[Column4]]),"DD/MM/YYYY")</f>
        <v>07/12/2024</v>
      </c>
      <c r="AC274" s="12">
        <f t="shared" ca="1" si="4"/>
        <v>45794</v>
      </c>
      <c r="AD274">
        <f ca="1">Userdata[[#This Row],[Column6]]-Userdata[[#This Row],[Last Login]]</f>
        <v>161</v>
      </c>
      <c r="AE274" t="str">
        <f>LEFT(Userdata[[#This Row],[Join_Date]],2)</f>
        <v>9/</v>
      </c>
      <c r="AF274" t="str">
        <f>RIGHT(Userdata[[#This Row],[Join_Date]],4)</f>
        <v>2024</v>
      </c>
      <c r="AG274" t="str">
        <f>MID(Userdata[[#This Row],[Join_Date]],3,2)</f>
        <v>5/</v>
      </c>
      <c r="AH274" t="str">
        <f>SUBSTITUTE(Userdata[[#This Row],[Column5]],"/","")</f>
        <v>9</v>
      </c>
      <c r="AI274" t="str">
        <f>SUBSTITUTE(Userdata[[#This Row],[Column53]],"/","")</f>
        <v>5</v>
      </c>
      <c r="AJ274" t="str">
        <f>TEXT(DATE(Userdata[[#This Row],[Column52]],Userdata[[#This Row],[Start Month]],Userdata[[#This Row],[Start Date]]),"DD/MM/YYYY")</f>
        <v>05/09/2024</v>
      </c>
    </row>
    <row r="275" spans="1:36" x14ac:dyDescent="0.3">
      <c r="A275">
        <v>7316</v>
      </c>
      <c r="B275" t="s">
        <v>197</v>
      </c>
      <c r="C275" t="s">
        <v>585</v>
      </c>
      <c r="D275" s="12" t="s">
        <v>906</v>
      </c>
      <c r="E275">
        <v>11.99</v>
      </c>
      <c r="F275">
        <v>183</v>
      </c>
      <c r="G275" t="s">
        <v>917</v>
      </c>
      <c r="H275">
        <v>3</v>
      </c>
      <c r="I275">
        <v>5</v>
      </c>
      <c r="J275" t="b">
        <v>0</v>
      </c>
      <c r="K275">
        <v>944</v>
      </c>
      <c r="L275">
        <v>94</v>
      </c>
      <c r="M275" t="s">
        <v>924</v>
      </c>
      <c r="N275" t="s">
        <v>930</v>
      </c>
      <c r="O275" t="s">
        <v>938</v>
      </c>
      <c r="P275">
        <v>72</v>
      </c>
      <c r="Q275">
        <v>4.7</v>
      </c>
      <c r="R275" t="b">
        <v>0</v>
      </c>
      <c r="S275" t="s">
        <v>940</v>
      </c>
      <c r="T275">
        <v>3009</v>
      </c>
      <c r="U275" t="s">
        <v>943</v>
      </c>
      <c r="V275" t="s">
        <v>949</v>
      </c>
      <c r="W275" t="s">
        <v>951</v>
      </c>
      <c r="X275" t="str">
        <f>LEFT(Userdata[[#This Row],[Last_Login]],2)</f>
        <v>12</v>
      </c>
      <c r="Y275" t="str">
        <f>RIGHT(Userdata[[#This Row],[Last_Login]],4)</f>
        <v>2024</v>
      </c>
      <c r="Z275" t="str">
        <f>MID(Userdata[[#This Row],[Last_Login]],4,2)</f>
        <v>15</v>
      </c>
      <c r="AA275" t="str">
        <f>SUBSTITUTE(Userdata[[#This Row],[Column3]],"/","")</f>
        <v>15</v>
      </c>
      <c r="AB275" s="12" t="str">
        <f>TEXT(DATE(Userdata[[#This Row],[Column2]],Userdata[[#This Row],[Column1]],Userdata[[#This Row],[Column4]]),"DD/MM/YYYY")</f>
        <v>15/12/2024</v>
      </c>
      <c r="AC275" s="12">
        <f t="shared" ca="1" si="4"/>
        <v>45794</v>
      </c>
      <c r="AD275">
        <f ca="1">Userdata[[#This Row],[Column6]]-Userdata[[#This Row],[Last Login]]</f>
        <v>153</v>
      </c>
      <c r="AE275" t="str">
        <f>LEFT(Userdata[[#This Row],[Join_Date]],2)</f>
        <v>2/</v>
      </c>
      <c r="AF275" t="str">
        <f>RIGHT(Userdata[[#This Row],[Join_Date]],4)</f>
        <v>2023</v>
      </c>
      <c r="AG275" t="str">
        <f>MID(Userdata[[#This Row],[Join_Date]],3,2)</f>
        <v>24</v>
      </c>
      <c r="AH275" t="str">
        <f>SUBSTITUTE(Userdata[[#This Row],[Column5]],"/","")</f>
        <v>2</v>
      </c>
      <c r="AI275" t="str">
        <f>SUBSTITUTE(Userdata[[#This Row],[Column53]],"/","")</f>
        <v>24</v>
      </c>
      <c r="AJ275" t="str">
        <f>TEXT(DATE(Userdata[[#This Row],[Column52]],Userdata[[#This Row],[Start Month]],Userdata[[#This Row],[Start Date]]),"DD/MM/YYYY")</f>
        <v>24/02/2023</v>
      </c>
    </row>
    <row r="276" spans="1:36" x14ac:dyDescent="0.3">
      <c r="A276">
        <v>4497</v>
      </c>
      <c r="B276" t="s">
        <v>198</v>
      </c>
      <c r="C276" t="s">
        <v>586</v>
      </c>
      <c r="D276" s="12" t="s">
        <v>906</v>
      </c>
      <c r="E276">
        <v>15.99</v>
      </c>
      <c r="F276">
        <v>63</v>
      </c>
      <c r="G276" t="s">
        <v>916</v>
      </c>
      <c r="H276">
        <v>4</v>
      </c>
      <c r="I276">
        <v>4</v>
      </c>
      <c r="J276" t="b">
        <v>0</v>
      </c>
      <c r="K276">
        <v>670</v>
      </c>
      <c r="L276">
        <v>72</v>
      </c>
      <c r="M276" t="s">
        <v>923</v>
      </c>
      <c r="N276" t="s">
        <v>930</v>
      </c>
      <c r="O276" t="s">
        <v>937</v>
      </c>
      <c r="P276">
        <v>27</v>
      </c>
      <c r="Q276">
        <v>4.8</v>
      </c>
      <c r="R276" t="b">
        <v>0</v>
      </c>
      <c r="S276" t="s">
        <v>940</v>
      </c>
      <c r="T276">
        <v>15</v>
      </c>
      <c r="U276" t="s">
        <v>941</v>
      </c>
      <c r="V276" t="s">
        <v>946</v>
      </c>
      <c r="W276" t="s">
        <v>952</v>
      </c>
      <c r="X276" t="str">
        <f>LEFT(Userdata[[#This Row],[Last_Login]],2)</f>
        <v>12</v>
      </c>
      <c r="Y276" t="str">
        <f>RIGHT(Userdata[[#This Row],[Last_Login]],4)</f>
        <v>2024</v>
      </c>
      <c r="Z276" t="str">
        <f>MID(Userdata[[#This Row],[Last_Login]],4,2)</f>
        <v>15</v>
      </c>
      <c r="AA276" t="str">
        <f>SUBSTITUTE(Userdata[[#This Row],[Column3]],"/","")</f>
        <v>15</v>
      </c>
      <c r="AB276" s="12" t="str">
        <f>TEXT(DATE(Userdata[[#This Row],[Column2]],Userdata[[#This Row],[Column1]],Userdata[[#This Row],[Column4]]),"DD/MM/YYYY")</f>
        <v>15/12/2024</v>
      </c>
      <c r="AC276" s="12">
        <f t="shared" ca="1" si="4"/>
        <v>45794</v>
      </c>
      <c r="AD276">
        <f ca="1">Userdata[[#This Row],[Column6]]-Userdata[[#This Row],[Last Login]]</f>
        <v>153</v>
      </c>
      <c r="AE276" t="str">
        <f>LEFT(Userdata[[#This Row],[Join_Date]],2)</f>
        <v>1/</v>
      </c>
      <c r="AF276" t="str">
        <f>RIGHT(Userdata[[#This Row],[Join_Date]],4)</f>
        <v>2023</v>
      </c>
      <c r="AG276" t="str">
        <f>MID(Userdata[[#This Row],[Join_Date]],3,2)</f>
        <v>3/</v>
      </c>
      <c r="AH276" t="str">
        <f>SUBSTITUTE(Userdata[[#This Row],[Column5]],"/","")</f>
        <v>1</v>
      </c>
      <c r="AI276" t="str">
        <f>SUBSTITUTE(Userdata[[#This Row],[Column53]],"/","")</f>
        <v>3</v>
      </c>
      <c r="AJ276" t="str">
        <f>TEXT(DATE(Userdata[[#This Row],[Column52]],Userdata[[#This Row],[Start Month]],Userdata[[#This Row],[Start Date]]),"DD/MM/YYYY")</f>
        <v>03/01/2023</v>
      </c>
    </row>
    <row r="277" spans="1:36" x14ac:dyDescent="0.3">
      <c r="A277">
        <v>8685</v>
      </c>
      <c r="B277" t="s">
        <v>62</v>
      </c>
      <c r="C277" t="s">
        <v>587</v>
      </c>
      <c r="D277" s="12" t="s">
        <v>676</v>
      </c>
      <c r="E277">
        <v>11.99</v>
      </c>
      <c r="F277">
        <v>446</v>
      </c>
      <c r="G277" t="s">
        <v>919</v>
      </c>
      <c r="H277">
        <v>5</v>
      </c>
      <c r="I277">
        <v>3</v>
      </c>
      <c r="J277" t="b">
        <v>1</v>
      </c>
      <c r="K277">
        <v>831</v>
      </c>
      <c r="L277">
        <v>37</v>
      </c>
      <c r="M277" t="s">
        <v>929</v>
      </c>
      <c r="N277" t="s">
        <v>930</v>
      </c>
      <c r="O277" t="s">
        <v>938</v>
      </c>
      <c r="P277">
        <v>54</v>
      </c>
      <c r="Q277">
        <v>3.3</v>
      </c>
      <c r="R277" t="b">
        <v>1</v>
      </c>
      <c r="S277" t="s">
        <v>940</v>
      </c>
      <c r="T277">
        <v>3007</v>
      </c>
      <c r="U277" t="s">
        <v>943</v>
      </c>
      <c r="V277" t="s">
        <v>949</v>
      </c>
      <c r="W277" t="s">
        <v>952</v>
      </c>
      <c r="X277" t="str">
        <f>LEFT(Userdata[[#This Row],[Last_Login]],2)</f>
        <v>11</v>
      </c>
      <c r="Y277" t="str">
        <f>RIGHT(Userdata[[#This Row],[Last_Login]],4)</f>
        <v>2024</v>
      </c>
      <c r="Z277" t="str">
        <f>MID(Userdata[[#This Row],[Last_Login]],4,2)</f>
        <v>20</v>
      </c>
      <c r="AA277" t="str">
        <f>SUBSTITUTE(Userdata[[#This Row],[Column3]],"/","")</f>
        <v>20</v>
      </c>
      <c r="AB277" s="12" t="str">
        <f>TEXT(DATE(Userdata[[#This Row],[Column2]],Userdata[[#This Row],[Column1]],Userdata[[#This Row],[Column4]]),"DD/MM/YYYY")</f>
        <v>20/11/2024</v>
      </c>
      <c r="AC277" s="12">
        <f t="shared" ca="1" si="4"/>
        <v>45794</v>
      </c>
      <c r="AD277">
        <f ca="1">Userdata[[#This Row],[Column6]]-Userdata[[#This Row],[Last Login]]</f>
        <v>178</v>
      </c>
      <c r="AE277" t="str">
        <f>LEFT(Userdata[[#This Row],[Join_Date]],2)</f>
        <v>3/</v>
      </c>
      <c r="AF277" t="str">
        <f>RIGHT(Userdata[[#This Row],[Join_Date]],4)</f>
        <v>2024</v>
      </c>
      <c r="AG277" t="str">
        <f>MID(Userdata[[#This Row],[Join_Date]],3,2)</f>
        <v>9/</v>
      </c>
      <c r="AH277" t="str">
        <f>SUBSTITUTE(Userdata[[#This Row],[Column5]],"/","")</f>
        <v>3</v>
      </c>
      <c r="AI277" t="str">
        <f>SUBSTITUTE(Userdata[[#This Row],[Column53]],"/","")</f>
        <v>9</v>
      </c>
      <c r="AJ277" t="str">
        <f>TEXT(DATE(Userdata[[#This Row],[Column52]],Userdata[[#This Row],[Start Month]],Userdata[[#This Row],[Start Date]]),"DD/MM/YYYY")</f>
        <v>09/03/2024</v>
      </c>
    </row>
    <row r="278" spans="1:36" x14ac:dyDescent="0.3">
      <c r="A278">
        <v>8583</v>
      </c>
      <c r="B278" t="s">
        <v>50</v>
      </c>
      <c r="C278" t="s">
        <v>525</v>
      </c>
      <c r="D278" s="12" t="s">
        <v>853</v>
      </c>
      <c r="E278">
        <v>15.99</v>
      </c>
      <c r="F278">
        <v>352</v>
      </c>
      <c r="G278" t="s">
        <v>918</v>
      </c>
      <c r="H278">
        <v>3</v>
      </c>
      <c r="I278">
        <v>3</v>
      </c>
      <c r="J278" t="b">
        <v>0</v>
      </c>
      <c r="K278">
        <v>154</v>
      </c>
      <c r="L278">
        <v>148</v>
      </c>
      <c r="M278" t="s">
        <v>929</v>
      </c>
      <c r="N278" t="s">
        <v>931</v>
      </c>
      <c r="O278" t="s">
        <v>938</v>
      </c>
      <c r="P278">
        <v>39</v>
      </c>
      <c r="Q278">
        <v>4.7</v>
      </c>
      <c r="R278" t="b">
        <v>1</v>
      </c>
      <c r="S278" t="s">
        <v>940</v>
      </c>
      <c r="T278">
        <v>4588</v>
      </c>
      <c r="U278" t="s">
        <v>944</v>
      </c>
      <c r="V278" t="s">
        <v>946</v>
      </c>
      <c r="W278" t="s">
        <v>953</v>
      </c>
      <c r="X278" t="str">
        <f>LEFT(Userdata[[#This Row],[Last_Login]],2)</f>
        <v>11</v>
      </c>
      <c r="Y278" t="str">
        <f>RIGHT(Userdata[[#This Row],[Last_Login]],4)</f>
        <v>2024</v>
      </c>
      <c r="Z278" t="str">
        <f>MID(Userdata[[#This Row],[Last_Login]],4,2)</f>
        <v>27</v>
      </c>
      <c r="AA278" t="str">
        <f>SUBSTITUTE(Userdata[[#This Row],[Column3]],"/","")</f>
        <v>27</v>
      </c>
      <c r="AB278" s="12" t="str">
        <f>TEXT(DATE(Userdata[[#This Row],[Column2]],Userdata[[#This Row],[Column1]],Userdata[[#This Row],[Column4]]),"DD/MM/YYYY")</f>
        <v>27/11/2024</v>
      </c>
      <c r="AC278" s="12">
        <f t="shared" ca="1" si="4"/>
        <v>45794</v>
      </c>
      <c r="AD278">
        <f ca="1">Userdata[[#This Row],[Column6]]-Userdata[[#This Row],[Last Login]]</f>
        <v>171</v>
      </c>
      <c r="AE278" t="str">
        <f>LEFT(Userdata[[#This Row],[Join_Date]],2)</f>
        <v>11</v>
      </c>
      <c r="AF278" t="str">
        <f>RIGHT(Userdata[[#This Row],[Join_Date]],4)</f>
        <v>2024</v>
      </c>
      <c r="AG278" t="str">
        <f>MID(Userdata[[#This Row],[Join_Date]],3,2)</f>
        <v>/1</v>
      </c>
      <c r="AH278" t="str">
        <f>SUBSTITUTE(Userdata[[#This Row],[Column5]],"/","")</f>
        <v>11</v>
      </c>
      <c r="AI278" t="str">
        <f>SUBSTITUTE(Userdata[[#This Row],[Column53]],"/","")</f>
        <v>1</v>
      </c>
      <c r="AJ278" t="str">
        <f>TEXT(DATE(Userdata[[#This Row],[Column52]],Userdata[[#This Row],[Start Month]],Userdata[[#This Row],[Start Date]]),"DD/MM/YYYY")</f>
        <v>01/11/2024</v>
      </c>
    </row>
    <row r="279" spans="1:36" x14ac:dyDescent="0.3">
      <c r="A279">
        <v>1062</v>
      </c>
      <c r="B279" t="s">
        <v>84</v>
      </c>
      <c r="C279" t="s">
        <v>399</v>
      </c>
      <c r="D279" s="12" t="s">
        <v>905</v>
      </c>
      <c r="E279">
        <v>7.99</v>
      </c>
      <c r="F279">
        <v>209</v>
      </c>
      <c r="G279" t="s">
        <v>918</v>
      </c>
      <c r="H279">
        <v>2</v>
      </c>
      <c r="I279">
        <v>6</v>
      </c>
      <c r="J279" t="b">
        <v>0</v>
      </c>
      <c r="K279">
        <v>707</v>
      </c>
      <c r="L279">
        <v>162</v>
      </c>
      <c r="M279" t="s">
        <v>923</v>
      </c>
      <c r="N279" t="s">
        <v>931</v>
      </c>
      <c r="O279" t="s">
        <v>935</v>
      </c>
      <c r="P279">
        <v>95</v>
      </c>
      <c r="Q279">
        <v>3.5</v>
      </c>
      <c r="R279" t="b">
        <v>1</v>
      </c>
      <c r="S279" t="s">
        <v>940</v>
      </c>
      <c r="T279">
        <v>73</v>
      </c>
      <c r="U279" t="s">
        <v>941</v>
      </c>
      <c r="V279" t="s">
        <v>950</v>
      </c>
      <c r="W279" t="s">
        <v>951</v>
      </c>
      <c r="X279" t="str">
        <f>LEFT(Userdata[[#This Row],[Last_Login]],2)</f>
        <v>12</v>
      </c>
      <c r="Y279" t="str">
        <f>RIGHT(Userdata[[#This Row],[Last_Login]],4)</f>
        <v>2024</v>
      </c>
      <c r="Z279" t="str">
        <f>MID(Userdata[[#This Row],[Last_Login]],4,2)</f>
        <v>13</v>
      </c>
      <c r="AA279" t="str">
        <f>SUBSTITUTE(Userdata[[#This Row],[Column3]],"/","")</f>
        <v>13</v>
      </c>
      <c r="AB279" s="12" t="str">
        <f>TEXT(DATE(Userdata[[#This Row],[Column2]],Userdata[[#This Row],[Column1]],Userdata[[#This Row],[Column4]]),"DD/MM/YYYY")</f>
        <v>13/12/2024</v>
      </c>
      <c r="AC279" s="12">
        <f t="shared" ca="1" si="4"/>
        <v>45794</v>
      </c>
      <c r="AD279">
        <f ca="1">Userdata[[#This Row],[Column6]]-Userdata[[#This Row],[Last Login]]</f>
        <v>155</v>
      </c>
      <c r="AE279" t="str">
        <f>LEFT(Userdata[[#This Row],[Join_Date]],2)</f>
        <v>10</v>
      </c>
      <c r="AF279" t="str">
        <f>RIGHT(Userdata[[#This Row],[Join_Date]],4)</f>
        <v>2024</v>
      </c>
      <c r="AG279" t="str">
        <f>MID(Userdata[[#This Row],[Join_Date]],3,2)</f>
        <v>/3</v>
      </c>
      <c r="AH279" t="str">
        <f>SUBSTITUTE(Userdata[[#This Row],[Column5]],"/","")</f>
        <v>10</v>
      </c>
      <c r="AI279" t="str">
        <f>SUBSTITUTE(Userdata[[#This Row],[Column53]],"/","")</f>
        <v>3</v>
      </c>
      <c r="AJ279" t="str">
        <f>TEXT(DATE(Userdata[[#This Row],[Column52]],Userdata[[#This Row],[Start Month]],Userdata[[#This Row],[Start Date]]),"DD/MM/YYYY")</f>
        <v>03/10/2024</v>
      </c>
    </row>
    <row r="280" spans="1:36" x14ac:dyDescent="0.3">
      <c r="A280">
        <v>2593</v>
      </c>
      <c r="B280" t="s">
        <v>57</v>
      </c>
      <c r="C280" t="s">
        <v>467</v>
      </c>
      <c r="D280" s="12" t="s">
        <v>740</v>
      </c>
      <c r="E280">
        <v>7.99</v>
      </c>
      <c r="F280">
        <v>311</v>
      </c>
      <c r="G280" t="s">
        <v>920</v>
      </c>
      <c r="H280">
        <v>5</v>
      </c>
      <c r="I280">
        <v>6</v>
      </c>
      <c r="J280" t="b">
        <v>0</v>
      </c>
      <c r="K280">
        <v>587</v>
      </c>
      <c r="L280">
        <v>140</v>
      </c>
      <c r="M280" t="s">
        <v>926</v>
      </c>
      <c r="N280" t="s">
        <v>930</v>
      </c>
      <c r="O280" t="s">
        <v>936</v>
      </c>
      <c r="P280">
        <v>43</v>
      </c>
      <c r="Q280">
        <v>3.6</v>
      </c>
      <c r="R280" t="b">
        <v>1</v>
      </c>
      <c r="S280" t="s">
        <v>940</v>
      </c>
      <c r="T280">
        <v>4635</v>
      </c>
      <c r="U280" t="s">
        <v>941</v>
      </c>
      <c r="V280" t="s">
        <v>948</v>
      </c>
      <c r="W280" t="s">
        <v>954</v>
      </c>
      <c r="X280" t="str">
        <f>LEFT(Userdata[[#This Row],[Last_Login]],2)</f>
        <v>12</v>
      </c>
      <c r="Y280" t="str">
        <f>RIGHT(Userdata[[#This Row],[Last_Login]],4)</f>
        <v>2024</v>
      </c>
      <c r="Z280" t="str">
        <f>MID(Userdata[[#This Row],[Last_Login]],4,2)</f>
        <v>11</v>
      </c>
      <c r="AA280" t="str">
        <f>SUBSTITUTE(Userdata[[#This Row],[Column3]],"/","")</f>
        <v>11</v>
      </c>
      <c r="AB280" s="12" t="str">
        <f>TEXT(DATE(Userdata[[#This Row],[Column2]],Userdata[[#This Row],[Column1]],Userdata[[#This Row],[Column4]]),"DD/MM/YYYY")</f>
        <v>11/12/2024</v>
      </c>
      <c r="AC280" s="12">
        <f t="shared" ca="1" si="4"/>
        <v>45794</v>
      </c>
      <c r="AD280">
        <f ca="1">Userdata[[#This Row],[Column6]]-Userdata[[#This Row],[Last Login]]</f>
        <v>157</v>
      </c>
      <c r="AE280" t="str">
        <f>LEFT(Userdata[[#This Row],[Join_Date]],2)</f>
        <v>12</v>
      </c>
      <c r="AF280" t="str">
        <f>RIGHT(Userdata[[#This Row],[Join_Date]],4)</f>
        <v>2022</v>
      </c>
      <c r="AG280" t="str">
        <f>MID(Userdata[[#This Row],[Join_Date]],3,2)</f>
        <v>/2</v>
      </c>
      <c r="AH280" t="str">
        <f>SUBSTITUTE(Userdata[[#This Row],[Column5]],"/","")</f>
        <v>12</v>
      </c>
      <c r="AI280" t="str">
        <f>SUBSTITUTE(Userdata[[#This Row],[Column53]],"/","")</f>
        <v>2</v>
      </c>
      <c r="AJ280" t="str">
        <f>TEXT(DATE(Userdata[[#This Row],[Column52]],Userdata[[#This Row],[Start Month]],Userdata[[#This Row],[Start Date]]),"DD/MM/YYYY")</f>
        <v>02/12/2022</v>
      </c>
    </row>
    <row r="281" spans="1:36" x14ac:dyDescent="0.3">
      <c r="A281">
        <v>3951</v>
      </c>
      <c r="B281" t="s">
        <v>199</v>
      </c>
      <c r="C281" t="s">
        <v>588</v>
      </c>
      <c r="D281" s="12" t="s">
        <v>395</v>
      </c>
      <c r="E281">
        <v>11.99</v>
      </c>
      <c r="F281">
        <v>293</v>
      </c>
      <c r="G281" t="s">
        <v>918</v>
      </c>
      <c r="H281">
        <v>3</v>
      </c>
      <c r="I281">
        <v>6</v>
      </c>
      <c r="J281" t="b">
        <v>1</v>
      </c>
      <c r="K281">
        <v>158</v>
      </c>
      <c r="L281">
        <v>119</v>
      </c>
      <c r="M281" t="s">
        <v>926</v>
      </c>
      <c r="N281" t="s">
        <v>932</v>
      </c>
      <c r="O281" t="s">
        <v>937</v>
      </c>
      <c r="P281">
        <v>60</v>
      </c>
      <c r="Q281">
        <v>3.7</v>
      </c>
      <c r="R281" t="b">
        <v>0</v>
      </c>
      <c r="S281" t="s">
        <v>940</v>
      </c>
      <c r="T281">
        <v>1882</v>
      </c>
      <c r="U281" t="s">
        <v>945</v>
      </c>
      <c r="V281" t="s">
        <v>949</v>
      </c>
      <c r="W281" t="s">
        <v>951</v>
      </c>
      <c r="X281" t="str">
        <f>LEFT(Userdata[[#This Row],[Last_Login]],2)</f>
        <v>12</v>
      </c>
      <c r="Y281" t="str">
        <f>RIGHT(Userdata[[#This Row],[Last_Login]],4)</f>
        <v>2024</v>
      </c>
      <c r="Z281" t="str">
        <f>MID(Userdata[[#This Row],[Last_Login]],4,2)</f>
        <v>6/</v>
      </c>
      <c r="AA281" t="str">
        <f>SUBSTITUTE(Userdata[[#This Row],[Column3]],"/","")</f>
        <v>6</v>
      </c>
      <c r="AB281" s="12" t="str">
        <f>TEXT(DATE(Userdata[[#This Row],[Column2]],Userdata[[#This Row],[Column1]],Userdata[[#This Row],[Column4]]),"DD/MM/YYYY")</f>
        <v>06/12/2024</v>
      </c>
      <c r="AC281" s="12">
        <f t="shared" ca="1" si="4"/>
        <v>45794</v>
      </c>
      <c r="AD281">
        <f ca="1">Userdata[[#This Row],[Column6]]-Userdata[[#This Row],[Last Login]]</f>
        <v>162</v>
      </c>
      <c r="AE281" t="str">
        <f>LEFT(Userdata[[#This Row],[Join_Date]],2)</f>
        <v>6/</v>
      </c>
      <c r="AF281" t="str">
        <f>RIGHT(Userdata[[#This Row],[Join_Date]],4)</f>
        <v>2023</v>
      </c>
      <c r="AG281" t="str">
        <f>MID(Userdata[[#This Row],[Join_Date]],3,2)</f>
        <v>26</v>
      </c>
      <c r="AH281" t="str">
        <f>SUBSTITUTE(Userdata[[#This Row],[Column5]],"/","")</f>
        <v>6</v>
      </c>
      <c r="AI281" t="str">
        <f>SUBSTITUTE(Userdata[[#This Row],[Column53]],"/","")</f>
        <v>26</v>
      </c>
      <c r="AJ281" t="str">
        <f>TEXT(DATE(Userdata[[#This Row],[Column52]],Userdata[[#This Row],[Start Month]],Userdata[[#This Row],[Start Date]]),"DD/MM/YYYY")</f>
        <v>26/06/2023</v>
      </c>
    </row>
    <row r="282" spans="1:36" x14ac:dyDescent="0.3">
      <c r="A282">
        <v>8580</v>
      </c>
      <c r="B282" t="s">
        <v>200</v>
      </c>
      <c r="C282" t="s">
        <v>589</v>
      </c>
      <c r="D282" s="12" t="s">
        <v>751</v>
      </c>
      <c r="E282">
        <v>15.99</v>
      </c>
      <c r="F282">
        <v>119</v>
      </c>
      <c r="G282" t="s">
        <v>922</v>
      </c>
      <c r="H282">
        <v>4</v>
      </c>
      <c r="I282">
        <v>2</v>
      </c>
      <c r="J282" t="b">
        <v>0</v>
      </c>
      <c r="K282">
        <v>936</v>
      </c>
      <c r="L282">
        <v>188</v>
      </c>
      <c r="M282" t="s">
        <v>923</v>
      </c>
      <c r="N282" t="s">
        <v>933</v>
      </c>
      <c r="O282" t="s">
        <v>936</v>
      </c>
      <c r="P282">
        <v>59</v>
      </c>
      <c r="Q282">
        <v>4.0999999999999996</v>
      </c>
      <c r="R282" t="b">
        <v>1</v>
      </c>
      <c r="S282" t="s">
        <v>940</v>
      </c>
      <c r="T282">
        <v>1690</v>
      </c>
      <c r="U282" t="s">
        <v>942</v>
      </c>
      <c r="V282" t="s">
        <v>947</v>
      </c>
      <c r="W282" t="s">
        <v>954</v>
      </c>
      <c r="X282" t="str">
        <f>LEFT(Userdata[[#This Row],[Last_Login]],2)</f>
        <v>12</v>
      </c>
      <c r="Y282" t="str">
        <f>RIGHT(Userdata[[#This Row],[Last_Login]],4)</f>
        <v>2024</v>
      </c>
      <c r="Z282" t="str">
        <f>MID(Userdata[[#This Row],[Last_Login]],4,2)</f>
        <v>10</v>
      </c>
      <c r="AA282" t="str">
        <f>SUBSTITUTE(Userdata[[#This Row],[Column3]],"/","")</f>
        <v>10</v>
      </c>
      <c r="AB282" s="12" t="str">
        <f>TEXT(DATE(Userdata[[#This Row],[Column2]],Userdata[[#This Row],[Column1]],Userdata[[#This Row],[Column4]]),"DD/MM/YYYY")</f>
        <v>10/12/2024</v>
      </c>
      <c r="AC282" s="12">
        <f t="shared" ca="1" si="4"/>
        <v>45794</v>
      </c>
      <c r="AD282">
        <f ca="1">Userdata[[#This Row],[Column6]]-Userdata[[#This Row],[Last Login]]</f>
        <v>158</v>
      </c>
      <c r="AE282" t="str">
        <f>LEFT(Userdata[[#This Row],[Join_Date]],2)</f>
        <v>6/</v>
      </c>
      <c r="AF282" t="str">
        <f>RIGHT(Userdata[[#This Row],[Join_Date]],4)</f>
        <v>2024</v>
      </c>
      <c r="AG282" t="str">
        <f>MID(Userdata[[#This Row],[Join_Date]],3,2)</f>
        <v>2/</v>
      </c>
      <c r="AH282" t="str">
        <f>SUBSTITUTE(Userdata[[#This Row],[Column5]],"/","")</f>
        <v>6</v>
      </c>
      <c r="AI282" t="str">
        <f>SUBSTITUTE(Userdata[[#This Row],[Column53]],"/","")</f>
        <v>2</v>
      </c>
      <c r="AJ282" t="str">
        <f>TEXT(DATE(Userdata[[#This Row],[Column52]],Userdata[[#This Row],[Start Month]],Userdata[[#This Row],[Start Date]]),"DD/MM/YYYY")</f>
        <v>02/06/2024</v>
      </c>
    </row>
    <row r="283" spans="1:36" x14ac:dyDescent="0.3">
      <c r="A283">
        <v>4372</v>
      </c>
      <c r="B283" t="s">
        <v>72</v>
      </c>
      <c r="C283" t="s">
        <v>590</v>
      </c>
      <c r="D283" s="12" t="s">
        <v>554</v>
      </c>
      <c r="E283">
        <v>15.99</v>
      </c>
      <c r="F283">
        <v>329</v>
      </c>
      <c r="G283" t="s">
        <v>918</v>
      </c>
      <c r="H283">
        <v>2</v>
      </c>
      <c r="I283">
        <v>1</v>
      </c>
      <c r="J283" t="b">
        <v>0</v>
      </c>
      <c r="K283">
        <v>670</v>
      </c>
      <c r="L283">
        <v>94</v>
      </c>
      <c r="M283" t="s">
        <v>925</v>
      </c>
      <c r="N283" t="s">
        <v>930</v>
      </c>
      <c r="O283" t="s">
        <v>934</v>
      </c>
      <c r="P283">
        <v>61</v>
      </c>
      <c r="Q283">
        <v>3</v>
      </c>
      <c r="R283" t="b">
        <v>0</v>
      </c>
      <c r="S283" t="s">
        <v>940</v>
      </c>
      <c r="T283">
        <v>2572</v>
      </c>
      <c r="U283" t="s">
        <v>944</v>
      </c>
      <c r="V283" t="s">
        <v>946</v>
      </c>
      <c r="W283" t="s">
        <v>953</v>
      </c>
      <c r="X283" t="str">
        <f>LEFT(Userdata[[#This Row],[Last_Login]],2)</f>
        <v>12</v>
      </c>
      <c r="Y283" t="str">
        <f>RIGHT(Userdata[[#This Row],[Last_Login]],4)</f>
        <v>2024</v>
      </c>
      <c r="Z283" t="str">
        <f>MID(Userdata[[#This Row],[Last_Login]],4,2)</f>
        <v>5/</v>
      </c>
      <c r="AA283" t="str">
        <f>SUBSTITUTE(Userdata[[#This Row],[Column3]],"/","")</f>
        <v>5</v>
      </c>
      <c r="AB283" s="12" t="str">
        <f>TEXT(DATE(Userdata[[#This Row],[Column2]],Userdata[[#This Row],[Column1]],Userdata[[#This Row],[Column4]]),"DD/MM/YYYY")</f>
        <v>05/12/2024</v>
      </c>
      <c r="AC283" s="12">
        <f t="shared" ca="1" si="4"/>
        <v>45794</v>
      </c>
      <c r="AD283">
        <f ca="1">Userdata[[#This Row],[Column6]]-Userdata[[#This Row],[Last Login]]</f>
        <v>163</v>
      </c>
      <c r="AE283" t="str">
        <f>LEFT(Userdata[[#This Row],[Join_Date]],2)</f>
        <v>1/</v>
      </c>
      <c r="AF283" t="str">
        <f>RIGHT(Userdata[[#This Row],[Join_Date]],4)</f>
        <v>2023</v>
      </c>
      <c r="AG283" t="str">
        <f>MID(Userdata[[#This Row],[Join_Date]],3,2)</f>
        <v>18</v>
      </c>
      <c r="AH283" t="str">
        <f>SUBSTITUTE(Userdata[[#This Row],[Column5]],"/","")</f>
        <v>1</v>
      </c>
      <c r="AI283" t="str">
        <f>SUBSTITUTE(Userdata[[#This Row],[Column53]],"/","")</f>
        <v>18</v>
      </c>
      <c r="AJ283" t="str">
        <f>TEXT(DATE(Userdata[[#This Row],[Column52]],Userdata[[#This Row],[Start Month]],Userdata[[#This Row],[Start Date]]),"DD/MM/YYYY")</f>
        <v>18/01/2023</v>
      </c>
    </row>
    <row r="284" spans="1:36" x14ac:dyDescent="0.3">
      <c r="A284">
        <v>4463</v>
      </c>
      <c r="B284" t="s">
        <v>201</v>
      </c>
      <c r="C284" t="s">
        <v>591</v>
      </c>
      <c r="D284" s="12" t="s">
        <v>424</v>
      </c>
      <c r="E284">
        <v>15.99</v>
      </c>
      <c r="F284">
        <v>141</v>
      </c>
      <c r="G284" t="s">
        <v>920</v>
      </c>
      <c r="H284">
        <v>5</v>
      </c>
      <c r="I284">
        <v>5</v>
      </c>
      <c r="J284" t="b">
        <v>1</v>
      </c>
      <c r="K284">
        <v>636</v>
      </c>
      <c r="L284">
        <v>186</v>
      </c>
      <c r="M284" t="s">
        <v>925</v>
      </c>
      <c r="N284" t="s">
        <v>932</v>
      </c>
      <c r="O284" t="s">
        <v>936</v>
      </c>
      <c r="P284">
        <v>95</v>
      </c>
      <c r="Q284">
        <v>3.6</v>
      </c>
      <c r="R284" t="b">
        <v>0</v>
      </c>
      <c r="S284" t="s">
        <v>940</v>
      </c>
      <c r="T284">
        <v>3865</v>
      </c>
      <c r="U284" t="s">
        <v>944</v>
      </c>
      <c r="V284" t="s">
        <v>948</v>
      </c>
      <c r="W284" t="s">
        <v>951</v>
      </c>
      <c r="X284" t="str">
        <f>LEFT(Userdata[[#This Row],[Last_Login]],2)</f>
        <v>11</v>
      </c>
      <c r="Y284" t="str">
        <f>RIGHT(Userdata[[#This Row],[Last_Login]],4)</f>
        <v>2024</v>
      </c>
      <c r="Z284" t="str">
        <f>MID(Userdata[[#This Row],[Last_Login]],4,2)</f>
        <v>24</v>
      </c>
      <c r="AA284" t="str">
        <f>SUBSTITUTE(Userdata[[#This Row],[Column3]],"/","")</f>
        <v>24</v>
      </c>
      <c r="AB284" s="12" t="str">
        <f>TEXT(DATE(Userdata[[#This Row],[Column2]],Userdata[[#This Row],[Column1]],Userdata[[#This Row],[Column4]]),"DD/MM/YYYY")</f>
        <v>24/11/2024</v>
      </c>
      <c r="AC284" s="12">
        <f t="shared" ca="1" si="4"/>
        <v>45794</v>
      </c>
      <c r="AD284">
        <f ca="1">Userdata[[#This Row],[Column6]]-Userdata[[#This Row],[Last Login]]</f>
        <v>174</v>
      </c>
      <c r="AE284" t="str">
        <f>LEFT(Userdata[[#This Row],[Join_Date]],2)</f>
        <v>10</v>
      </c>
      <c r="AF284" t="str">
        <f>RIGHT(Userdata[[#This Row],[Join_Date]],4)</f>
        <v>2023</v>
      </c>
      <c r="AG284" t="str">
        <f>MID(Userdata[[#This Row],[Join_Date]],3,2)</f>
        <v>/1</v>
      </c>
      <c r="AH284" t="str">
        <f>SUBSTITUTE(Userdata[[#This Row],[Column5]],"/","")</f>
        <v>10</v>
      </c>
      <c r="AI284" t="str">
        <f>SUBSTITUTE(Userdata[[#This Row],[Column53]],"/","")</f>
        <v>1</v>
      </c>
      <c r="AJ284" t="str">
        <f>TEXT(DATE(Userdata[[#This Row],[Column52]],Userdata[[#This Row],[Start Month]],Userdata[[#This Row],[Start Date]]),"DD/MM/YYYY")</f>
        <v>01/10/2023</v>
      </c>
    </row>
    <row r="285" spans="1:36" x14ac:dyDescent="0.3">
      <c r="A285">
        <v>7498</v>
      </c>
      <c r="B285" t="s">
        <v>202</v>
      </c>
      <c r="C285" t="s">
        <v>592</v>
      </c>
      <c r="D285" s="12" t="s">
        <v>424</v>
      </c>
      <c r="E285">
        <v>11.99</v>
      </c>
      <c r="F285">
        <v>15</v>
      </c>
      <c r="G285" t="s">
        <v>919</v>
      </c>
      <c r="H285">
        <v>1</v>
      </c>
      <c r="I285">
        <v>3</v>
      </c>
      <c r="J285" t="b">
        <v>1</v>
      </c>
      <c r="K285">
        <v>700</v>
      </c>
      <c r="L285">
        <v>64</v>
      </c>
      <c r="M285" t="s">
        <v>927</v>
      </c>
      <c r="N285" t="s">
        <v>933</v>
      </c>
      <c r="O285" t="s">
        <v>937</v>
      </c>
      <c r="P285">
        <v>35</v>
      </c>
      <c r="Q285">
        <v>4.7</v>
      </c>
      <c r="R285" t="b">
        <v>0</v>
      </c>
      <c r="S285" t="s">
        <v>940</v>
      </c>
      <c r="T285">
        <v>380</v>
      </c>
      <c r="U285" t="s">
        <v>944</v>
      </c>
      <c r="V285" t="s">
        <v>947</v>
      </c>
      <c r="W285" t="s">
        <v>951</v>
      </c>
      <c r="X285" t="str">
        <f>LEFT(Userdata[[#This Row],[Last_Login]],2)</f>
        <v>11</v>
      </c>
      <c r="Y285" t="str">
        <f>RIGHT(Userdata[[#This Row],[Last_Login]],4)</f>
        <v>2024</v>
      </c>
      <c r="Z285" t="str">
        <f>MID(Userdata[[#This Row],[Last_Login]],4,2)</f>
        <v>24</v>
      </c>
      <c r="AA285" t="str">
        <f>SUBSTITUTE(Userdata[[#This Row],[Column3]],"/","")</f>
        <v>24</v>
      </c>
      <c r="AB285" s="12" t="str">
        <f>TEXT(DATE(Userdata[[#This Row],[Column2]],Userdata[[#This Row],[Column1]],Userdata[[#This Row],[Column4]]),"DD/MM/YYYY")</f>
        <v>24/11/2024</v>
      </c>
      <c r="AC285" s="12">
        <f t="shared" ca="1" si="4"/>
        <v>45794</v>
      </c>
      <c r="AD285">
        <f ca="1">Userdata[[#This Row],[Column6]]-Userdata[[#This Row],[Last Login]]</f>
        <v>174</v>
      </c>
      <c r="AE285" t="str">
        <f>LEFT(Userdata[[#This Row],[Join_Date]],2)</f>
        <v>2/</v>
      </c>
      <c r="AF285" t="str">
        <f>RIGHT(Userdata[[#This Row],[Join_Date]],4)</f>
        <v>2023</v>
      </c>
      <c r="AG285" t="str">
        <f>MID(Userdata[[#This Row],[Join_Date]],3,2)</f>
        <v>9/</v>
      </c>
      <c r="AH285" t="str">
        <f>SUBSTITUTE(Userdata[[#This Row],[Column5]],"/","")</f>
        <v>2</v>
      </c>
      <c r="AI285" t="str">
        <f>SUBSTITUTE(Userdata[[#This Row],[Column53]],"/","")</f>
        <v>9</v>
      </c>
      <c r="AJ285" t="str">
        <f>TEXT(DATE(Userdata[[#This Row],[Column52]],Userdata[[#This Row],[Start Month]],Userdata[[#This Row],[Start Date]]),"DD/MM/YYYY")</f>
        <v>09/02/2023</v>
      </c>
    </row>
    <row r="286" spans="1:36" x14ac:dyDescent="0.3">
      <c r="A286">
        <v>9618</v>
      </c>
      <c r="B286" t="s">
        <v>114</v>
      </c>
      <c r="C286" t="s">
        <v>593</v>
      </c>
      <c r="D286" s="12" t="s">
        <v>910</v>
      </c>
      <c r="E286">
        <v>11.99</v>
      </c>
      <c r="F286">
        <v>30</v>
      </c>
      <c r="G286" t="s">
        <v>921</v>
      </c>
      <c r="H286">
        <v>5</v>
      </c>
      <c r="I286">
        <v>4</v>
      </c>
      <c r="J286" t="b">
        <v>1</v>
      </c>
      <c r="K286">
        <v>310</v>
      </c>
      <c r="L286">
        <v>162</v>
      </c>
      <c r="M286" t="s">
        <v>927</v>
      </c>
      <c r="N286" t="s">
        <v>931</v>
      </c>
      <c r="O286" t="s">
        <v>935</v>
      </c>
      <c r="P286">
        <v>30</v>
      </c>
      <c r="Q286">
        <v>3.1</v>
      </c>
      <c r="R286" t="b">
        <v>1</v>
      </c>
      <c r="S286" t="s">
        <v>940</v>
      </c>
      <c r="T286">
        <v>3566</v>
      </c>
      <c r="U286" t="s">
        <v>943</v>
      </c>
      <c r="V286" t="s">
        <v>947</v>
      </c>
      <c r="W286" t="s">
        <v>952</v>
      </c>
      <c r="X286" t="str">
        <f>LEFT(Userdata[[#This Row],[Last_Login]],2)</f>
        <v>11</v>
      </c>
      <c r="Y286" t="str">
        <f>RIGHT(Userdata[[#This Row],[Last_Login]],4)</f>
        <v>2024</v>
      </c>
      <c r="Z286" t="str">
        <f>MID(Userdata[[#This Row],[Last_Login]],4,2)</f>
        <v>30</v>
      </c>
      <c r="AA286" t="str">
        <f>SUBSTITUTE(Userdata[[#This Row],[Column3]],"/","")</f>
        <v>30</v>
      </c>
      <c r="AB286" s="12" t="str">
        <f>TEXT(DATE(Userdata[[#This Row],[Column2]],Userdata[[#This Row],[Column1]],Userdata[[#This Row],[Column4]]),"DD/MM/YYYY")</f>
        <v>30/11/2024</v>
      </c>
      <c r="AC286" s="12">
        <f t="shared" ca="1" si="4"/>
        <v>45794</v>
      </c>
      <c r="AD286">
        <f ca="1">Userdata[[#This Row],[Column6]]-Userdata[[#This Row],[Last Login]]</f>
        <v>168</v>
      </c>
      <c r="AE286" t="str">
        <f>LEFT(Userdata[[#This Row],[Join_Date]],2)</f>
        <v>11</v>
      </c>
      <c r="AF286" t="str">
        <f>RIGHT(Userdata[[#This Row],[Join_Date]],4)</f>
        <v>2024</v>
      </c>
      <c r="AG286" t="str">
        <f>MID(Userdata[[#This Row],[Join_Date]],3,2)</f>
        <v>/1</v>
      </c>
      <c r="AH286" t="str">
        <f>SUBSTITUTE(Userdata[[#This Row],[Column5]],"/","")</f>
        <v>11</v>
      </c>
      <c r="AI286" t="str">
        <f>SUBSTITUTE(Userdata[[#This Row],[Column53]],"/","")</f>
        <v>1</v>
      </c>
      <c r="AJ286" t="str">
        <f>TEXT(DATE(Userdata[[#This Row],[Column52]],Userdata[[#This Row],[Start Month]],Userdata[[#This Row],[Start Date]]),"DD/MM/YYYY")</f>
        <v>01/11/2024</v>
      </c>
    </row>
    <row r="287" spans="1:36" x14ac:dyDescent="0.3">
      <c r="A287">
        <v>1813</v>
      </c>
      <c r="B287" t="s">
        <v>203</v>
      </c>
      <c r="C287" t="s">
        <v>594</v>
      </c>
      <c r="D287" s="12" t="s">
        <v>914</v>
      </c>
      <c r="E287">
        <v>11.99</v>
      </c>
      <c r="F287">
        <v>145</v>
      </c>
      <c r="G287" t="s">
        <v>920</v>
      </c>
      <c r="H287">
        <v>2</v>
      </c>
      <c r="I287">
        <v>4</v>
      </c>
      <c r="J287" t="b">
        <v>0</v>
      </c>
      <c r="K287">
        <v>237</v>
      </c>
      <c r="L287">
        <v>32</v>
      </c>
      <c r="M287" t="s">
        <v>927</v>
      </c>
      <c r="N287" t="s">
        <v>933</v>
      </c>
      <c r="O287" t="s">
        <v>939</v>
      </c>
      <c r="P287">
        <v>39</v>
      </c>
      <c r="Q287">
        <v>4.8</v>
      </c>
      <c r="R287" t="b">
        <v>0</v>
      </c>
      <c r="S287" t="s">
        <v>940</v>
      </c>
      <c r="T287">
        <v>1835</v>
      </c>
      <c r="U287" t="s">
        <v>942</v>
      </c>
      <c r="V287" t="s">
        <v>949</v>
      </c>
      <c r="W287" t="s">
        <v>953</v>
      </c>
      <c r="X287" t="str">
        <f>LEFT(Userdata[[#This Row],[Last_Login]],2)</f>
        <v>11</v>
      </c>
      <c r="Y287" t="str">
        <f>RIGHT(Userdata[[#This Row],[Last_Login]],4)</f>
        <v>2024</v>
      </c>
      <c r="Z287" t="str">
        <f>MID(Userdata[[#This Row],[Last_Login]],4,2)</f>
        <v>29</v>
      </c>
      <c r="AA287" t="str">
        <f>SUBSTITUTE(Userdata[[#This Row],[Column3]],"/","")</f>
        <v>29</v>
      </c>
      <c r="AB287" s="12" t="str">
        <f>TEXT(DATE(Userdata[[#This Row],[Column2]],Userdata[[#This Row],[Column1]],Userdata[[#This Row],[Column4]]),"DD/MM/YYYY")</f>
        <v>29/11/2024</v>
      </c>
      <c r="AC287" s="12">
        <f t="shared" ca="1" si="4"/>
        <v>45794</v>
      </c>
      <c r="AD287">
        <f ca="1">Userdata[[#This Row],[Column6]]-Userdata[[#This Row],[Last Login]]</f>
        <v>169</v>
      </c>
      <c r="AE287" t="str">
        <f>LEFT(Userdata[[#This Row],[Join_Date]],2)</f>
        <v>6/</v>
      </c>
      <c r="AF287" t="str">
        <f>RIGHT(Userdata[[#This Row],[Join_Date]],4)</f>
        <v>2024</v>
      </c>
      <c r="AG287" t="str">
        <f>MID(Userdata[[#This Row],[Join_Date]],3,2)</f>
        <v>21</v>
      </c>
      <c r="AH287" t="str">
        <f>SUBSTITUTE(Userdata[[#This Row],[Column5]],"/","")</f>
        <v>6</v>
      </c>
      <c r="AI287" t="str">
        <f>SUBSTITUTE(Userdata[[#This Row],[Column53]],"/","")</f>
        <v>21</v>
      </c>
      <c r="AJ287" t="str">
        <f>TEXT(DATE(Userdata[[#This Row],[Column52]],Userdata[[#This Row],[Start Month]],Userdata[[#This Row],[Start Date]]),"DD/MM/YYYY")</f>
        <v>21/06/2024</v>
      </c>
    </row>
    <row r="288" spans="1:36" x14ac:dyDescent="0.3">
      <c r="A288">
        <v>3009</v>
      </c>
      <c r="B288" t="s">
        <v>204</v>
      </c>
      <c r="C288" t="s">
        <v>595</v>
      </c>
      <c r="D288" s="12" t="s">
        <v>905</v>
      </c>
      <c r="E288">
        <v>15.99</v>
      </c>
      <c r="F288">
        <v>250</v>
      </c>
      <c r="G288" t="s">
        <v>919</v>
      </c>
      <c r="H288">
        <v>4</v>
      </c>
      <c r="I288">
        <v>3</v>
      </c>
      <c r="J288" t="b">
        <v>0</v>
      </c>
      <c r="K288">
        <v>774</v>
      </c>
      <c r="L288">
        <v>88</v>
      </c>
      <c r="M288" t="s">
        <v>927</v>
      </c>
      <c r="N288" t="s">
        <v>931</v>
      </c>
      <c r="O288" t="s">
        <v>936</v>
      </c>
      <c r="P288">
        <v>64</v>
      </c>
      <c r="Q288">
        <v>3.3</v>
      </c>
      <c r="R288" t="b">
        <v>0</v>
      </c>
      <c r="S288" t="s">
        <v>940</v>
      </c>
      <c r="T288">
        <v>1882</v>
      </c>
      <c r="U288" t="s">
        <v>942</v>
      </c>
      <c r="V288" t="s">
        <v>948</v>
      </c>
      <c r="W288" t="s">
        <v>953</v>
      </c>
      <c r="X288" t="str">
        <f>LEFT(Userdata[[#This Row],[Last_Login]],2)</f>
        <v>12</v>
      </c>
      <c r="Y288" t="str">
        <f>RIGHT(Userdata[[#This Row],[Last_Login]],4)</f>
        <v>2024</v>
      </c>
      <c r="Z288" t="str">
        <f>MID(Userdata[[#This Row],[Last_Login]],4,2)</f>
        <v>13</v>
      </c>
      <c r="AA288" t="str">
        <f>SUBSTITUTE(Userdata[[#This Row],[Column3]],"/","")</f>
        <v>13</v>
      </c>
      <c r="AB288" s="12" t="str">
        <f>TEXT(DATE(Userdata[[#This Row],[Column2]],Userdata[[#This Row],[Column1]],Userdata[[#This Row],[Column4]]),"DD/MM/YYYY")</f>
        <v>13/12/2024</v>
      </c>
      <c r="AC288" s="12">
        <f t="shared" ca="1" si="4"/>
        <v>45794</v>
      </c>
      <c r="AD288">
        <f ca="1">Userdata[[#This Row],[Column6]]-Userdata[[#This Row],[Last Login]]</f>
        <v>155</v>
      </c>
      <c r="AE288" t="str">
        <f>LEFT(Userdata[[#This Row],[Join_Date]],2)</f>
        <v>9/</v>
      </c>
      <c r="AF288" t="str">
        <f>RIGHT(Userdata[[#This Row],[Join_Date]],4)</f>
        <v>2024</v>
      </c>
      <c r="AG288" t="str">
        <f>MID(Userdata[[#This Row],[Join_Date]],3,2)</f>
        <v>24</v>
      </c>
      <c r="AH288" t="str">
        <f>SUBSTITUTE(Userdata[[#This Row],[Column5]],"/","")</f>
        <v>9</v>
      </c>
      <c r="AI288" t="str">
        <f>SUBSTITUTE(Userdata[[#This Row],[Column53]],"/","")</f>
        <v>24</v>
      </c>
      <c r="AJ288" t="str">
        <f>TEXT(DATE(Userdata[[#This Row],[Column52]],Userdata[[#This Row],[Start Month]],Userdata[[#This Row],[Start Date]]),"DD/MM/YYYY")</f>
        <v>24/09/2024</v>
      </c>
    </row>
    <row r="289" spans="1:36" x14ac:dyDescent="0.3">
      <c r="A289">
        <v>8210</v>
      </c>
      <c r="B289" t="s">
        <v>48</v>
      </c>
      <c r="C289" t="s">
        <v>596</v>
      </c>
      <c r="D289" s="12" t="s">
        <v>909</v>
      </c>
      <c r="E289">
        <v>15.99</v>
      </c>
      <c r="F289">
        <v>243</v>
      </c>
      <c r="G289" t="s">
        <v>920</v>
      </c>
      <c r="H289">
        <v>2</v>
      </c>
      <c r="I289">
        <v>6</v>
      </c>
      <c r="J289" t="b">
        <v>1</v>
      </c>
      <c r="K289">
        <v>532</v>
      </c>
      <c r="L289">
        <v>110</v>
      </c>
      <c r="M289" t="s">
        <v>928</v>
      </c>
      <c r="N289" t="s">
        <v>930</v>
      </c>
      <c r="O289" t="s">
        <v>937</v>
      </c>
      <c r="P289">
        <v>73</v>
      </c>
      <c r="Q289">
        <v>4.7</v>
      </c>
      <c r="R289" t="b">
        <v>0</v>
      </c>
      <c r="S289" t="s">
        <v>940</v>
      </c>
      <c r="T289">
        <v>525</v>
      </c>
      <c r="U289" t="s">
        <v>941</v>
      </c>
      <c r="V289" t="s">
        <v>949</v>
      </c>
      <c r="W289" t="s">
        <v>954</v>
      </c>
      <c r="X289" t="str">
        <f>LEFT(Userdata[[#This Row],[Last_Login]],2)</f>
        <v>11</v>
      </c>
      <c r="Y289" t="str">
        <f>RIGHT(Userdata[[#This Row],[Last_Login]],4)</f>
        <v>2024</v>
      </c>
      <c r="Z289" t="str">
        <f>MID(Userdata[[#This Row],[Last_Login]],4,2)</f>
        <v>22</v>
      </c>
      <c r="AA289" t="str">
        <f>SUBSTITUTE(Userdata[[#This Row],[Column3]],"/","")</f>
        <v>22</v>
      </c>
      <c r="AB289" s="12" t="str">
        <f>TEXT(DATE(Userdata[[#This Row],[Column2]],Userdata[[#This Row],[Column1]],Userdata[[#This Row],[Column4]]),"DD/MM/YYYY")</f>
        <v>22/11/2024</v>
      </c>
      <c r="AC289" s="12">
        <f t="shared" ca="1" si="4"/>
        <v>45794</v>
      </c>
      <c r="AD289">
        <f ca="1">Userdata[[#This Row],[Column6]]-Userdata[[#This Row],[Last Login]]</f>
        <v>176</v>
      </c>
      <c r="AE289" t="str">
        <f>LEFT(Userdata[[#This Row],[Join_Date]],2)</f>
        <v>1/</v>
      </c>
      <c r="AF289" t="str">
        <f>RIGHT(Userdata[[#This Row],[Join_Date]],4)</f>
        <v>2023</v>
      </c>
      <c r="AG289" t="str">
        <f>MID(Userdata[[#This Row],[Join_Date]],3,2)</f>
        <v>5/</v>
      </c>
      <c r="AH289" t="str">
        <f>SUBSTITUTE(Userdata[[#This Row],[Column5]],"/","")</f>
        <v>1</v>
      </c>
      <c r="AI289" t="str">
        <f>SUBSTITUTE(Userdata[[#This Row],[Column53]],"/","")</f>
        <v>5</v>
      </c>
      <c r="AJ289" t="str">
        <f>TEXT(DATE(Userdata[[#This Row],[Column52]],Userdata[[#This Row],[Start Month]],Userdata[[#This Row],[Start Date]]),"DD/MM/YYYY")</f>
        <v>05/01/2023</v>
      </c>
    </row>
    <row r="290" spans="1:36" x14ac:dyDescent="0.3">
      <c r="A290">
        <v>8439</v>
      </c>
      <c r="B290" t="s">
        <v>205</v>
      </c>
      <c r="C290" t="s">
        <v>597</v>
      </c>
      <c r="D290" s="12" t="s">
        <v>487</v>
      </c>
      <c r="E290">
        <v>11.99</v>
      </c>
      <c r="F290">
        <v>392</v>
      </c>
      <c r="G290" t="s">
        <v>920</v>
      </c>
      <c r="H290">
        <v>4</v>
      </c>
      <c r="I290">
        <v>1</v>
      </c>
      <c r="J290" t="b">
        <v>1</v>
      </c>
      <c r="K290">
        <v>813</v>
      </c>
      <c r="L290">
        <v>2</v>
      </c>
      <c r="M290" t="s">
        <v>925</v>
      </c>
      <c r="N290" t="s">
        <v>933</v>
      </c>
      <c r="O290" t="s">
        <v>938</v>
      </c>
      <c r="P290">
        <v>57</v>
      </c>
      <c r="Q290">
        <v>3</v>
      </c>
      <c r="R290" t="b">
        <v>1</v>
      </c>
      <c r="S290" t="s">
        <v>940</v>
      </c>
      <c r="T290">
        <v>1025</v>
      </c>
      <c r="U290" t="s">
        <v>942</v>
      </c>
      <c r="V290" t="s">
        <v>948</v>
      </c>
      <c r="W290" t="s">
        <v>954</v>
      </c>
      <c r="X290" t="str">
        <f>LEFT(Userdata[[#This Row],[Last_Login]],2)</f>
        <v>11</v>
      </c>
      <c r="Y290" t="str">
        <f>RIGHT(Userdata[[#This Row],[Last_Login]],4)</f>
        <v>2024</v>
      </c>
      <c r="Z290" t="str">
        <f>MID(Userdata[[#This Row],[Last_Login]],4,2)</f>
        <v>21</v>
      </c>
      <c r="AA290" t="str">
        <f>SUBSTITUTE(Userdata[[#This Row],[Column3]],"/","")</f>
        <v>21</v>
      </c>
      <c r="AB290" s="12" t="str">
        <f>TEXT(DATE(Userdata[[#This Row],[Column2]],Userdata[[#This Row],[Column1]],Userdata[[#This Row],[Column4]]),"DD/MM/YYYY")</f>
        <v>21/11/2024</v>
      </c>
      <c r="AC290" s="12">
        <f t="shared" ca="1" si="4"/>
        <v>45794</v>
      </c>
      <c r="AD290">
        <f ca="1">Userdata[[#This Row],[Column6]]-Userdata[[#This Row],[Last Login]]</f>
        <v>177</v>
      </c>
      <c r="AE290" t="str">
        <f>LEFT(Userdata[[#This Row],[Join_Date]],2)</f>
        <v>7/</v>
      </c>
      <c r="AF290" t="str">
        <f>RIGHT(Userdata[[#This Row],[Join_Date]],4)</f>
        <v>2023</v>
      </c>
      <c r="AG290" t="str">
        <f>MID(Userdata[[#This Row],[Join_Date]],3,2)</f>
        <v>26</v>
      </c>
      <c r="AH290" t="str">
        <f>SUBSTITUTE(Userdata[[#This Row],[Column5]],"/","")</f>
        <v>7</v>
      </c>
      <c r="AI290" t="str">
        <f>SUBSTITUTE(Userdata[[#This Row],[Column53]],"/","")</f>
        <v>26</v>
      </c>
      <c r="AJ290" t="str">
        <f>TEXT(DATE(Userdata[[#This Row],[Column52]],Userdata[[#This Row],[Start Month]],Userdata[[#This Row],[Start Date]]),"DD/MM/YYYY")</f>
        <v>26/07/2023</v>
      </c>
    </row>
    <row r="291" spans="1:36" x14ac:dyDescent="0.3">
      <c r="A291">
        <v>8310</v>
      </c>
      <c r="B291" t="s">
        <v>176</v>
      </c>
      <c r="C291" t="s">
        <v>598</v>
      </c>
      <c r="D291" s="12" t="s">
        <v>740</v>
      </c>
      <c r="E291">
        <v>11.99</v>
      </c>
      <c r="F291">
        <v>389</v>
      </c>
      <c r="G291" t="s">
        <v>917</v>
      </c>
      <c r="H291">
        <v>5</v>
      </c>
      <c r="I291">
        <v>4</v>
      </c>
      <c r="J291" t="b">
        <v>0</v>
      </c>
      <c r="K291">
        <v>727</v>
      </c>
      <c r="L291">
        <v>26</v>
      </c>
      <c r="M291" t="s">
        <v>928</v>
      </c>
      <c r="N291" t="s">
        <v>930</v>
      </c>
      <c r="O291" t="s">
        <v>938</v>
      </c>
      <c r="P291">
        <v>67</v>
      </c>
      <c r="Q291">
        <v>3.4</v>
      </c>
      <c r="R291" t="b">
        <v>0</v>
      </c>
      <c r="S291" t="s">
        <v>940</v>
      </c>
      <c r="T291">
        <v>2508</v>
      </c>
      <c r="U291" t="s">
        <v>941</v>
      </c>
      <c r="V291" t="s">
        <v>949</v>
      </c>
      <c r="W291" t="s">
        <v>954</v>
      </c>
      <c r="X291" t="str">
        <f>LEFT(Userdata[[#This Row],[Last_Login]],2)</f>
        <v>12</v>
      </c>
      <c r="Y291" t="str">
        <f>RIGHT(Userdata[[#This Row],[Last_Login]],4)</f>
        <v>2024</v>
      </c>
      <c r="Z291" t="str">
        <f>MID(Userdata[[#This Row],[Last_Login]],4,2)</f>
        <v>11</v>
      </c>
      <c r="AA291" t="str">
        <f>SUBSTITUTE(Userdata[[#This Row],[Column3]],"/","")</f>
        <v>11</v>
      </c>
      <c r="AB291" s="12" t="str">
        <f>TEXT(DATE(Userdata[[#This Row],[Column2]],Userdata[[#This Row],[Column1]],Userdata[[#This Row],[Column4]]),"DD/MM/YYYY")</f>
        <v>11/12/2024</v>
      </c>
      <c r="AC291" s="12">
        <f t="shared" ca="1" si="4"/>
        <v>45794</v>
      </c>
      <c r="AD291">
        <f ca="1">Userdata[[#This Row],[Column6]]-Userdata[[#This Row],[Last Login]]</f>
        <v>157</v>
      </c>
      <c r="AE291" t="str">
        <f>LEFT(Userdata[[#This Row],[Join_Date]],2)</f>
        <v>5/</v>
      </c>
      <c r="AF291" t="str">
        <f>RIGHT(Userdata[[#This Row],[Join_Date]],4)</f>
        <v>2023</v>
      </c>
      <c r="AG291" t="str">
        <f>MID(Userdata[[#This Row],[Join_Date]],3,2)</f>
        <v>29</v>
      </c>
      <c r="AH291" t="str">
        <f>SUBSTITUTE(Userdata[[#This Row],[Column5]],"/","")</f>
        <v>5</v>
      </c>
      <c r="AI291" t="str">
        <f>SUBSTITUTE(Userdata[[#This Row],[Column53]],"/","")</f>
        <v>29</v>
      </c>
      <c r="AJ291" t="str">
        <f>TEXT(DATE(Userdata[[#This Row],[Column52]],Userdata[[#This Row],[Start Month]],Userdata[[#This Row],[Start Date]]),"DD/MM/YYYY")</f>
        <v>29/05/2023</v>
      </c>
    </row>
    <row r="292" spans="1:36" x14ac:dyDescent="0.3">
      <c r="A292">
        <v>6369</v>
      </c>
      <c r="B292" t="s">
        <v>65</v>
      </c>
      <c r="C292" t="s">
        <v>599</v>
      </c>
      <c r="D292" s="12" t="s">
        <v>853</v>
      </c>
      <c r="E292">
        <v>7.99</v>
      </c>
      <c r="F292">
        <v>414</v>
      </c>
      <c r="G292" t="s">
        <v>920</v>
      </c>
      <c r="H292">
        <v>4</v>
      </c>
      <c r="I292">
        <v>6</v>
      </c>
      <c r="J292" t="b">
        <v>1</v>
      </c>
      <c r="K292">
        <v>271</v>
      </c>
      <c r="L292">
        <v>51</v>
      </c>
      <c r="M292" t="s">
        <v>926</v>
      </c>
      <c r="N292" t="s">
        <v>930</v>
      </c>
      <c r="O292" t="s">
        <v>935</v>
      </c>
      <c r="P292">
        <v>8</v>
      </c>
      <c r="Q292">
        <v>4.3</v>
      </c>
      <c r="R292" t="b">
        <v>0</v>
      </c>
      <c r="S292" t="s">
        <v>940</v>
      </c>
      <c r="T292">
        <v>1546</v>
      </c>
      <c r="U292" t="s">
        <v>942</v>
      </c>
      <c r="V292" t="s">
        <v>947</v>
      </c>
      <c r="W292" t="s">
        <v>952</v>
      </c>
      <c r="X292" t="str">
        <f>LEFT(Userdata[[#This Row],[Last_Login]],2)</f>
        <v>11</v>
      </c>
      <c r="Y292" t="str">
        <f>RIGHT(Userdata[[#This Row],[Last_Login]],4)</f>
        <v>2024</v>
      </c>
      <c r="Z292" t="str">
        <f>MID(Userdata[[#This Row],[Last_Login]],4,2)</f>
        <v>27</v>
      </c>
      <c r="AA292" t="str">
        <f>SUBSTITUTE(Userdata[[#This Row],[Column3]],"/","")</f>
        <v>27</v>
      </c>
      <c r="AB292" s="12" t="str">
        <f>TEXT(DATE(Userdata[[#This Row],[Column2]],Userdata[[#This Row],[Column1]],Userdata[[#This Row],[Column4]]),"DD/MM/YYYY")</f>
        <v>27/11/2024</v>
      </c>
      <c r="AC292" s="12">
        <f t="shared" ca="1" si="4"/>
        <v>45794</v>
      </c>
      <c r="AD292">
        <f ca="1">Userdata[[#This Row],[Column6]]-Userdata[[#This Row],[Last Login]]</f>
        <v>171</v>
      </c>
      <c r="AE292" t="str">
        <f>LEFT(Userdata[[#This Row],[Join_Date]],2)</f>
        <v>10</v>
      </c>
      <c r="AF292" t="str">
        <f>RIGHT(Userdata[[#This Row],[Join_Date]],4)</f>
        <v>2023</v>
      </c>
      <c r="AG292" t="str">
        <f>MID(Userdata[[#This Row],[Join_Date]],3,2)</f>
        <v>/2</v>
      </c>
      <c r="AH292" t="str">
        <f>SUBSTITUTE(Userdata[[#This Row],[Column5]],"/","")</f>
        <v>10</v>
      </c>
      <c r="AI292" t="str">
        <f>SUBSTITUTE(Userdata[[#This Row],[Column53]],"/","")</f>
        <v>2</v>
      </c>
      <c r="AJ292" t="str">
        <f>TEXT(DATE(Userdata[[#This Row],[Column52]],Userdata[[#This Row],[Start Month]],Userdata[[#This Row],[Start Date]]),"DD/MM/YYYY")</f>
        <v>02/10/2023</v>
      </c>
    </row>
    <row r="293" spans="1:36" x14ac:dyDescent="0.3">
      <c r="A293">
        <v>5721</v>
      </c>
      <c r="B293" t="s">
        <v>206</v>
      </c>
      <c r="C293" t="s">
        <v>541</v>
      </c>
      <c r="D293" s="12" t="s">
        <v>490</v>
      </c>
      <c r="E293">
        <v>15.99</v>
      </c>
      <c r="F293">
        <v>415</v>
      </c>
      <c r="G293" t="s">
        <v>919</v>
      </c>
      <c r="H293">
        <v>2</v>
      </c>
      <c r="I293">
        <v>1</v>
      </c>
      <c r="J293" t="b">
        <v>0</v>
      </c>
      <c r="K293">
        <v>958</v>
      </c>
      <c r="L293">
        <v>192</v>
      </c>
      <c r="M293" t="s">
        <v>923</v>
      </c>
      <c r="N293" t="s">
        <v>932</v>
      </c>
      <c r="O293" t="s">
        <v>935</v>
      </c>
      <c r="P293">
        <v>22</v>
      </c>
      <c r="Q293">
        <v>4.8</v>
      </c>
      <c r="R293" t="b">
        <v>1</v>
      </c>
      <c r="S293" t="s">
        <v>940</v>
      </c>
      <c r="T293">
        <v>1955</v>
      </c>
      <c r="U293" t="s">
        <v>945</v>
      </c>
      <c r="V293" t="s">
        <v>946</v>
      </c>
      <c r="W293" t="s">
        <v>954</v>
      </c>
      <c r="X293" t="str">
        <f>LEFT(Userdata[[#This Row],[Last_Login]],2)</f>
        <v>12</v>
      </c>
      <c r="Y293" t="str">
        <f>RIGHT(Userdata[[#This Row],[Last_Login]],4)</f>
        <v>2024</v>
      </c>
      <c r="Z293" t="str">
        <f>MID(Userdata[[#This Row],[Last_Login]],4,2)</f>
        <v>12</v>
      </c>
      <c r="AA293" t="str">
        <f>SUBSTITUTE(Userdata[[#This Row],[Column3]],"/","")</f>
        <v>12</v>
      </c>
      <c r="AB293" s="12" t="str">
        <f>TEXT(DATE(Userdata[[#This Row],[Column2]],Userdata[[#This Row],[Column1]],Userdata[[#This Row],[Column4]]),"DD/MM/YYYY")</f>
        <v>12/12/2024</v>
      </c>
      <c r="AC293" s="12">
        <f t="shared" ca="1" si="4"/>
        <v>45794</v>
      </c>
      <c r="AD293">
        <f ca="1">Userdata[[#This Row],[Column6]]-Userdata[[#This Row],[Last Login]]</f>
        <v>156</v>
      </c>
      <c r="AE293" t="str">
        <f>LEFT(Userdata[[#This Row],[Join_Date]],2)</f>
        <v>6/</v>
      </c>
      <c r="AF293" t="str">
        <f>RIGHT(Userdata[[#This Row],[Join_Date]],4)</f>
        <v>2023</v>
      </c>
      <c r="AG293" t="str">
        <f>MID(Userdata[[#This Row],[Join_Date]],3,2)</f>
        <v>11</v>
      </c>
      <c r="AH293" t="str">
        <f>SUBSTITUTE(Userdata[[#This Row],[Column5]],"/","")</f>
        <v>6</v>
      </c>
      <c r="AI293" t="str">
        <f>SUBSTITUTE(Userdata[[#This Row],[Column53]],"/","")</f>
        <v>11</v>
      </c>
      <c r="AJ293" t="str">
        <f>TEXT(DATE(Userdata[[#This Row],[Column52]],Userdata[[#This Row],[Start Month]],Userdata[[#This Row],[Start Date]]),"DD/MM/YYYY")</f>
        <v>11/06/2023</v>
      </c>
    </row>
    <row r="294" spans="1:36" x14ac:dyDescent="0.3">
      <c r="A294">
        <v>4204</v>
      </c>
      <c r="B294" t="s">
        <v>77</v>
      </c>
      <c r="C294" t="s">
        <v>561</v>
      </c>
      <c r="D294" s="12" t="s">
        <v>479</v>
      </c>
      <c r="E294">
        <v>11.99</v>
      </c>
      <c r="F294">
        <v>494</v>
      </c>
      <c r="G294" t="s">
        <v>920</v>
      </c>
      <c r="H294">
        <v>5</v>
      </c>
      <c r="I294">
        <v>6</v>
      </c>
      <c r="J294" t="b">
        <v>1</v>
      </c>
      <c r="K294">
        <v>202</v>
      </c>
      <c r="L294">
        <v>163</v>
      </c>
      <c r="M294" t="s">
        <v>925</v>
      </c>
      <c r="N294" t="s">
        <v>931</v>
      </c>
      <c r="O294" t="s">
        <v>937</v>
      </c>
      <c r="P294">
        <v>61</v>
      </c>
      <c r="Q294">
        <v>4</v>
      </c>
      <c r="R294" t="b">
        <v>1</v>
      </c>
      <c r="S294" t="s">
        <v>940</v>
      </c>
      <c r="T294">
        <v>4889</v>
      </c>
      <c r="U294" t="s">
        <v>945</v>
      </c>
      <c r="V294" t="s">
        <v>946</v>
      </c>
      <c r="W294" t="s">
        <v>953</v>
      </c>
      <c r="X294" t="str">
        <f>LEFT(Userdata[[#This Row],[Last_Login]],2)</f>
        <v>12</v>
      </c>
      <c r="Y294" t="str">
        <f>RIGHT(Userdata[[#This Row],[Last_Login]],4)</f>
        <v>2024</v>
      </c>
      <c r="Z294" t="str">
        <f>MID(Userdata[[#This Row],[Last_Login]],4,2)</f>
        <v>14</v>
      </c>
      <c r="AA294" t="str">
        <f>SUBSTITUTE(Userdata[[#This Row],[Column3]],"/","")</f>
        <v>14</v>
      </c>
      <c r="AB294" s="12" t="str">
        <f>TEXT(DATE(Userdata[[#This Row],[Column2]],Userdata[[#This Row],[Column1]],Userdata[[#This Row],[Column4]]),"DD/MM/YYYY")</f>
        <v>14/12/2024</v>
      </c>
      <c r="AC294" s="12">
        <f t="shared" ca="1" si="4"/>
        <v>45794</v>
      </c>
      <c r="AD294">
        <f ca="1">Userdata[[#This Row],[Column6]]-Userdata[[#This Row],[Last Login]]</f>
        <v>154</v>
      </c>
      <c r="AE294" t="str">
        <f>LEFT(Userdata[[#This Row],[Join_Date]],2)</f>
        <v>11</v>
      </c>
      <c r="AF294" t="str">
        <f>RIGHT(Userdata[[#This Row],[Join_Date]],4)</f>
        <v>2023</v>
      </c>
      <c r="AG294" t="str">
        <f>MID(Userdata[[#This Row],[Join_Date]],3,2)</f>
        <v>/1</v>
      </c>
      <c r="AH294" t="str">
        <f>SUBSTITUTE(Userdata[[#This Row],[Column5]],"/","")</f>
        <v>11</v>
      </c>
      <c r="AI294" t="str">
        <f>SUBSTITUTE(Userdata[[#This Row],[Column53]],"/","")</f>
        <v>1</v>
      </c>
      <c r="AJ294" t="str">
        <f>TEXT(DATE(Userdata[[#This Row],[Column52]],Userdata[[#This Row],[Start Month]],Userdata[[#This Row],[Start Date]]),"DD/MM/YYYY")</f>
        <v>01/11/2023</v>
      </c>
    </row>
    <row r="295" spans="1:36" x14ac:dyDescent="0.3">
      <c r="A295">
        <v>5666</v>
      </c>
      <c r="B295" t="s">
        <v>139</v>
      </c>
      <c r="C295" t="s">
        <v>600</v>
      </c>
      <c r="D295" s="12" t="s">
        <v>676</v>
      </c>
      <c r="E295">
        <v>7.99</v>
      </c>
      <c r="F295">
        <v>109</v>
      </c>
      <c r="G295" t="s">
        <v>917</v>
      </c>
      <c r="H295">
        <v>4</v>
      </c>
      <c r="I295">
        <v>4</v>
      </c>
      <c r="J295" t="b">
        <v>1</v>
      </c>
      <c r="K295">
        <v>899</v>
      </c>
      <c r="L295">
        <v>11</v>
      </c>
      <c r="M295" t="s">
        <v>925</v>
      </c>
      <c r="N295" t="s">
        <v>932</v>
      </c>
      <c r="O295" t="s">
        <v>935</v>
      </c>
      <c r="P295">
        <v>63</v>
      </c>
      <c r="Q295">
        <v>4.3</v>
      </c>
      <c r="R295" t="b">
        <v>0</v>
      </c>
      <c r="S295" t="s">
        <v>940</v>
      </c>
      <c r="T295">
        <v>1185</v>
      </c>
      <c r="U295" t="s">
        <v>944</v>
      </c>
      <c r="V295" t="s">
        <v>948</v>
      </c>
      <c r="W295" t="s">
        <v>951</v>
      </c>
      <c r="X295" t="str">
        <f>LEFT(Userdata[[#This Row],[Last_Login]],2)</f>
        <v>11</v>
      </c>
      <c r="Y295" t="str">
        <f>RIGHT(Userdata[[#This Row],[Last_Login]],4)</f>
        <v>2024</v>
      </c>
      <c r="Z295" t="str">
        <f>MID(Userdata[[#This Row],[Last_Login]],4,2)</f>
        <v>20</v>
      </c>
      <c r="AA295" t="str">
        <f>SUBSTITUTE(Userdata[[#This Row],[Column3]],"/","")</f>
        <v>20</v>
      </c>
      <c r="AB295" s="12" t="str">
        <f>TEXT(DATE(Userdata[[#This Row],[Column2]],Userdata[[#This Row],[Column1]],Userdata[[#This Row],[Column4]]),"DD/MM/YYYY")</f>
        <v>20/11/2024</v>
      </c>
      <c r="AC295" s="12">
        <f t="shared" ca="1" si="4"/>
        <v>45794</v>
      </c>
      <c r="AD295">
        <f ca="1">Userdata[[#This Row],[Column6]]-Userdata[[#This Row],[Last Login]]</f>
        <v>178</v>
      </c>
      <c r="AE295" t="str">
        <f>LEFT(Userdata[[#This Row],[Join_Date]],2)</f>
        <v>4/</v>
      </c>
      <c r="AF295" t="str">
        <f>RIGHT(Userdata[[#This Row],[Join_Date]],4)</f>
        <v>2023</v>
      </c>
      <c r="AG295" t="str">
        <f>MID(Userdata[[#This Row],[Join_Date]],3,2)</f>
        <v>22</v>
      </c>
      <c r="AH295" t="str">
        <f>SUBSTITUTE(Userdata[[#This Row],[Column5]],"/","")</f>
        <v>4</v>
      </c>
      <c r="AI295" t="str">
        <f>SUBSTITUTE(Userdata[[#This Row],[Column53]],"/","")</f>
        <v>22</v>
      </c>
      <c r="AJ295" t="str">
        <f>TEXT(DATE(Userdata[[#This Row],[Column52]],Userdata[[#This Row],[Start Month]],Userdata[[#This Row],[Start Date]]),"DD/MM/YYYY")</f>
        <v>22/04/2023</v>
      </c>
    </row>
    <row r="296" spans="1:36" x14ac:dyDescent="0.3">
      <c r="A296">
        <v>5943</v>
      </c>
      <c r="B296" t="s">
        <v>207</v>
      </c>
      <c r="C296" t="s">
        <v>446</v>
      </c>
      <c r="D296" s="12" t="s">
        <v>912</v>
      </c>
      <c r="E296">
        <v>7.99</v>
      </c>
      <c r="F296">
        <v>200</v>
      </c>
      <c r="G296" t="s">
        <v>922</v>
      </c>
      <c r="H296">
        <v>1</v>
      </c>
      <c r="I296">
        <v>2</v>
      </c>
      <c r="J296" t="b">
        <v>0</v>
      </c>
      <c r="K296">
        <v>465</v>
      </c>
      <c r="L296">
        <v>35</v>
      </c>
      <c r="M296" t="s">
        <v>926</v>
      </c>
      <c r="N296" t="s">
        <v>933</v>
      </c>
      <c r="O296" t="s">
        <v>936</v>
      </c>
      <c r="P296">
        <v>29</v>
      </c>
      <c r="Q296">
        <v>4.7</v>
      </c>
      <c r="R296" t="b">
        <v>1</v>
      </c>
      <c r="S296" t="s">
        <v>940</v>
      </c>
      <c r="T296">
        <v>3040</v>
      </c>
      <c r="U296" t="s">
        <v>942</v>
      </c>
      <c r="V296" t="s">
        <v>950</v>
      </c>
      <c r="W296" t="s">
        <v>952</v>
      </c>
      <c r="X296" t="str">
        <f>LEFT(Userdata[[#This Row],[Last_Login]],2)</f>
        <v>12</v>
      </c>
      <c r="Y296" t="str">
        <f>RIGHT(Userdata[[#This Row],[Last_Login]],4)</f>
        <v>2024</v>
      </c>
      <c r="Z296" t="str">
        <f>MID(Userdata[[#This Row],[Last_Login]],4,2)</f>
        <v>7/</v>
      </c>
      <c r="AA296" t="str">
        <f>SUBSTITUTE(Userdata[[#This Row],[Column3]],"/","")</f>
        <v>7</v>
      </c>
      <c r="AB296" s="12" t="str">
        <f>TEXT(DATE(Userdata[[#This Row],[Column2]],Userdata[[#This Row],[Column1]],Userdata[[#This Row],[Column4]]),"DD/MM/YYYY")</f>
        <v>07/12/2024</v>
      </c>
      <c r="AC296" s="12">
        <f t="shared" ca="1" si="4"/>
        <v>45794</v>
      </c>
      <c r="AD296">
        <f ca="1">Userdata[[#This Row],[Column6]]-Userdata[[#This Row],[Last Login]]</f>
        <v>161</v>
      </c>
      <c r="AE296" t="str">
        <f>LEFT(Userdata[[#This Row],[Join_Date]],2)</f>
        <v>12</v>
      </c>
      <c r="AF296" t="str">
        <f>RIGHT(Userdata[[#This Row],[Join_Date]],4)</f>
        <v>2023</v>
      </c>
      <c r="AG296" t="str">
        <f>MID(Userdata[[#This Row],[Join_Date]],3,2)</f>
        <v>/1</v>
      </c>
      <c r="AH296" t="str">
        <f>SUBSTITUTE(Userdata[[#This Row],[Column5]],"/","")</f>
        <v>12</v>
      </c>
      <c r="AI296" t="str">
        <f>SUBSTITUTE(Userdata[[#This Row],[Column53]],"/","")</f>
        <v>1</v>
      </c>
      <c r="AJ296" t="str">
        <f>TEXT(DATE(Userdata[[#This Row],[Column52]],Userdata[[#This Row],[Start Month]],Userdata[[#This Row],[Start Date]]),"DD/MM/YYYY")</f>
        <v>01/12/2023</v>
      </c>
    </row>
    <row r="297" spans="1:36" x14ac:dyDescent="0.3">
      <c r="A297">
        <v>3202</v>
      </c>
      <c r="B297" t="s">
        <v>30</v>
      </c>
      <c r="C297" t="s">
        <v>521</v>
      </c>
      <c r="D297" s="12" t="s">
        <v>508</v>
      </c>
      <c r="E297">
        <v>11.99</v>
      </c>
      <c r="F297">
        <v>134</v>
      </c>
      <c r="G297" t="s">
        <v>918</v>
      </c>
      <c r="H297">
        <v>4</v>
      </c>
      <c r="I297">
        <v>1</v>
      </c>
      <c r="J297" t="b">
        <v>1</v>
      </c>
      <c r="K297">
        <v>459</v>
      </c>
      <c r="L297">
        <v>105</v>
      </c>
      <c r="M297" t="s">
        <v>925</v>
      </c>
      <c r="N297" t="s">
        <v>933</v>
      </c>
      <c r="O297" t="s">
        <v>935</v>
      </c>
      <c r="P297">
        <v>3</v>
      </c>
      <c r="Q297">
        <v>3.7</v>
      </c>
      <c r="R297" t="b">
        <v>1</v>
      </c>
      <c r="S297" t="s">
        <v>940</v>
      </c>
      <c r="T297">
        <v>4729</v>
      </c>
      <c r="U297" t="s">
        <v>941</v>
      </c>
      <c r="V297" t="s">
        <v>949</v>
      </c>
      <c r="W297" t="s">
        <v>954</v>
      </c>
      <c r="X297" t="str">
        <f>LEFT(Userdata[[#This Row],[Last_Login]],2)</f>
        <v>12</v>
      </c>
      <c r="Y297" t="str">
        <f>RIGHT(Userdata[[#This Row],[Last_Login]],4)</f>
        <v>2024</v>
      </c>
      <c r="Z297" t="str">
        <f>MID(Userdata[[#This Row],[Last_Login]],4,2)</f>
        <v>4/</v>
      </c>
      <c r="AA297" t="str">
        <f>SUBSTITUTE(Userdata[[#This Row],[Column3]],"/","")</f>
        <v>4</v>
      </c>
      <c r="AB297" s="12" t="str">
        <f>TEXT(DATE(Userdata[[#This Row],[Column2]],Userdata[[#This Row],[Column1]],Userdata[[#This Row],[Column4]]),"DD/MM/YYYY")</f>
        <v>04/12/2024</v>
      </c>
      <c r="AC297" s="12">
        <f t="shared" ca="1" si="4"/>
        <v>45794</v>
      </c>
      <c r="AD297">
        <f ca="1">Userdata[[#This Row],[Column6]]-Userdata[[#This Row],[Last Login]]</f>
        <v>164</v>
      </c>
      <c r="AE297" t="str">
        <f>LEFT(Userdata[[#This Row],[Join_Date]],2)</f>
        <v>2/</v>
      </c>
      <c r="AF297" t="str">
        <f>RIGHT(Userdata[[#This Row],[Join_Date]],4)</f>
        <v>2024</v>
      </c>
      <c r="AG297" t="str">
        <f>MID(Userdata[[#This Row],[Join_Date]],3,2)</f>
        <v>23</v>
      </c>
      <c r="AH297" t="str">
        <f>SUBSTITUTE(Userdata[[#This Row],[Column5]],"/","")</f>
        <v>2</v>
      </c>
      <c r="AI297" t="str">
        <f>SUBSTITUTE(Userdata[[#This Row],[Column53]],"/","")</f>
        <v>23</v>
      </c>
      <c r="AJ297" t="str">
        <f>TEXT(DATE(Userdata[[#This Row],[Column52]],Userdata[[#This Row],[Start Month]],Userdata[[#This Row],[Start Date]]),"DD/MM/YYYY")</f>
        <v>23/02/2024</v>
      </c>
    </row>
    <row r="298" spans="1:36" x14ac:dyDescent="0.3">
      <c r="A298">
        <v>4512</v>
      </c>
      <c r="B298" t="s">
        <v>131</v>
      </c>
      <c r="C298" t="s">
        <v>601</v>
      </c>
      <c r="D298" s="12" t="s">
        <v>910</v>
      </c>
      <c r="E298">
        <v>11.99</v>
      </c>
      <c r="F298">
        <v>250</v>
      </c>
      <c r="G298" t="s">
        <v>919</v>
      </c>
      <c r="H298">
        <v>5</v>
      </c>
      <c r="I298">
        <v>2</v>
      </c>
      <c r="J298" t="b">
        <v>0</v>
      </c>
      <c r="K298">
        <v>611</v>
      </c>
      <c r="L298">
        <v>170</v>
      </c>
      <c r="M298" t="s">
        <v>925</v>
      </c>
      <c r="N298" t="s">
        <v>932</v>
      </c>
      <c r="O298" t="s">
        <v>938</v>
      </c>
      <c r="P298">
        <v>71</v>
      </c>
      <c r="Q298">
        <v>3.9</v>
      </c>
      <c r="R298" t="b">
        <v>0</v>
      </c>
      <c r="S298" t="s">
        <v>940</v>
      </c>
      <c r="T298">
        <v>4193</v>
      </c>
      <c r="U298" t="s">
        <v>941</v>
      </c>
      <c r="V298" t="s">
        <v>947</v>
      </c>
      <c r="W298" t="s">
        <v>952</v>
      </c>
      <c r="X298" t="str">
        <f>LEFT(Userdata[[#This Row],[Last_Login]],2)</f>
        <v>11</v>
      </c>
      <c r="Y298" t="str">
        <f>RIGHT(Userdata[[#This Row],[Last_Login]],4)</f>
        <v>2024</v>
      </c>
      <c r="Z298" t="str">
        <f>MID(Userdata[[#This Row],[Last_Login]],4,2)</f>
        <v>30</v>
      </c>
      <c r="AA298" t="str">
        <f>SUBSTITUTE(Userdata[[#This Row],[Column3]],"/","")</f>
        <v>30</v>
      </c>
      <c r="AB298" s="12" t="str">
        <f>TEXT(DATE(Userdata[[#This Row],[Column2]],Userdata[[#This Row],[Column1]],Userdata[[#This Row],[Column4]]),"DD/MM/YYYY")</f>
        <v>30/11/2024</v>
      </c>
      <c r="AC298" s="12">
        <f t="shared" ca="1" si="4"/>
        <v>45794</v>
      </c>
      <c r="AD298">
        <f ca="1">Userdata[[#This Row],[Column6]]-Userdata[[#This Row],[Last Login]]</f>
        <v>168</v>
      </c>
      <c r="AE298" t="str">
        <f>LEFT(Userdata[[#This Row],[Join_Date]],2)</f>
        <v>2/</v>
      </c>
      <c r="AF298" t="str">
        <f>RIGHT(Userdata[[#This Row],[Join_Date]],4)</f>
        <v>2023</v>
      </c>
      <c r="AG298" t="str">
        <f>MID(Userdata[[#This Row],[Join_Date]],3,2)</f>
        <v>21</v>
      </c>
      <c r="AH298" t="str">
        <f>SUBSTITUTE(Userdata[[#This Row],[Column5]],"/","")</f>
        <v>2</v>
      </c>
      <c r="AI298" t="str">
        <f>SUBSTITUTE(Userdata[[#This Row],[Column53]],"/","")</f>
        <v>21</v>
      </c>
      <c r="AJ298" t="str">
        <f>TEXT(DATE(Userdata[[#This Row],[Column52]],Userdata[[#This Row],[Start Month]],Userdata[[#This Row],[Start Date]]),"DD/MM/YYYY")</f>
        <v>21/02/2023</v>
      </c>
    </row>
    <row r="299" spans="1:36" x14ac:dyDescent="0.3">
      <c r="A299">
        <v>2075</v>
      </c>
      <c r="B299" t="s">
        <v>178</v>
      </c>
      <c r="C299" t="s">
        <v>602</v>
      </c>
      <c r="D299" s="12" t="s">
        <v>803</v>
      </c>
      <c r="E299">
        <v>7.99</v>
      </c>
      <c r="F299">
        <v>305</v>
      </c>
      <c r="G299" t="s">
        <v>917</v>
      </c>
      <c r="H299">
        <v>2</v>
      </c>
      <c r="I299">
        <v>3</v>
      </c>
      <c r="J299" t="b">
        <v>1</v>
      </c>
      <c r="K299">
        <v>49</v>
      </c>
      <c r="L299">
        <v>146</v>
      </c>
      <c r="M299" t="s">
        <v>923</v>
      </c>
      <c r="N299" t="s">
        <v>931</v>
      </c>
      <c r="O299" t="s">
        <v>936</v>
      </c>
      <c r="P299">
        <v>48</v>
      </c>
      <c r="Q299">
        <v>4.5999999999999996</v>
      </c>
      <c r="R299" t="b">
        <v>0</v>
      </c>
      <c r="S299" t="s">
        <v>940</v>
      </c>
      <c r="T299">
        <v>4626</v>
      </c>
      <c r="U299" t="s">
        <v>943</v>
      </c>
      <c r="V299" t="s">
        <v>950</v>
      </c>
      <c r="W299" t="s">
        <v>953</v>
      </c>
      <c r="X299" t="str">
        <f>LEFT(Userdata[[#This Row],[Last_Login]],2)</f>
        <v>12</v>
      </c>
      <c r="Y299" t="str">
        <f>RIGHT(Userdata[[#This Row],[Last_Login]],4)</f>
        <v>2024</v>
      </c>
      <c r="Z299" t="str">
        <f>MID(Userdata[[#This Row],[Last_Login]],4,2)</f>
        <v>9/</v>
      </c>
      <c r="AA299" t="str">
        <f>SUBSTITUTE(Userdata[[#This Row],[Column3]],"/","")</f>
        <v>9</v>
      </c>
      <c r="AB299" s="12" t="str">
        <f>TEXT(DATE(Userdata[[#This Row],[Column2]],Userdata[[#This Row],[Column1]],Userdata[[#This Row],[Column4]]),"DD/MM/YYYY")</f>
        <v>09/12/2024</v>
      </c>
      <c r="AC299" s="12">
        <f t="shared" ca="1" si="4"/>
        <v>45794</v>
      </c>
      <c r="AD299">
        <f ca="1">Userdata[[#This Row],[Column6]]-Userdata[[#This Row],[Last Login]]</f>
        <v>159</v>
      </c>
      <c r="AE299" t="str">
        <f>LEFT(Userdata[[#This Row],[Join_Date]],2)</f>
        <v>10</v>
      </c>
      <c r="AF299" t="str">
        <f>RIGHT(Userdata[[#This Row],[Join_Date]],4)</f>
        <v>2024</v>
      </c>
      <c r="AG299" t="str">
        <f>MID(Userdata[[#This Row],[Join_Date]],3,2)</f>
        <v>/2</v>
      </c>
      <c r="AH299" t="str">
        <f>SUBSTITUTE(Userdata[[#This Row],[Column5]],"/","")</f>
        <v>10</v>
      </c>
      <c r="AI299" t="str">
        <f>SUBSTITUTE(Userdata[[#This Row],[Column53]],"/","")</f>
        <v>2</v>
      </c>
      <c r="AJ299" t="str">
        <f>TEXT(DATE(Userdata[[#This Row],[Column52]],Userdata[[#This Row],[Start Month]],Userdata[[#This Row],[Start Date]]),"DD/MM/YYYY")</f>
        <v>02/10/2024</v>
      </c>
    </row>
    <row r="300" spans="1:36" x14ac:dyDescent="0.3">
      <c r="A300">
        <v>4057</v>
      </c>
      <c r="B300" t="s">
        <v>208</v>
      </c>
      <c r="C300" t="s">
        <v>603</v>
      </c>
      <c r="D300" s="12" t="s">
        <v>911</v>
      </c>
      <c r="E300">
        <v>15.99</v>
      </c>
      <c r="F300">
        <v>256</v>
      </c>
      <c r="G300" t="s">
        <v>921</v>
      </c>
      <c r="H300">
        <v>5</v>
      </c>
      <c r="I300">
        <v>3</v>
      </c>
      <c r="J300" t="b">
        <v>0</v>
      </c>
      <c r="K300">
        <v>929</v>
      </c>
      <c r="L300">
        <v>89</v>
      </c>
      <c r="M300" t="s">
        <v>924</v>
      </c>
      <c r="N300" t="s">
        <v>930</v>
      </c>
      <c r="O300" t="s">
        <v>937</v>
      </c>
      <c r="P300">
        <v>89</v>
      </c>
      <c r="Q300">
        <v>3.3</v>
      </c>
      <c r="R300" t="b">
        <v>0</v>
      </c>
      <c r="S300" t="s">
        <v>940</v>
      </c>
      <c r="T300">
        <v>60</v>
      </c>
      <c r="U300" t="s">
        <v>941</v>
      </c>
      <c r="V300" t="s">
        <v>950</v>
      </c>
      <c r="W300" t="s">
        <v>953</v>
      </c>
      <c r="X300" t="str">
        <f>LEFT(Userdata[[#This Row],[Last_Login]],2)</f>
        <v>11</v>
      </c>
      <c r="Y300" t="str">
        <f>RIGHT(Userdata[[#This Row],[Last_Login]],4)</f>
        <v>2024</v>
      </c>
      <c r="Z300" t="str">
        <f>MID(Userdata[[#This Row],[Last_Login]],4,2)</f>
        <v>28</v>
      </c>
      <c r="AA300" t="str">
        <f>SUBSTITUTE(Userdata[[#This Row],[Column3]],"/","")</f>
        <v>28</v>
      </c>
      <c r="AB300" s="12" t="str">
        <f>TEXT(DATE(Userdata[[#This Row],[Column2]],Userdata[[#This Row],[Column1]],Userdata[[#This Row],[Column4]]),"DD/MM/YYYY")</f>
        <v>28/11/2024</v>
      </c>
      <c r="AC300" s="12">
        <f t="shared" ca="1" si="4"/>
        <v>45794</v>
      </c>
      <c r="AD300">
        <f ca="1">Userdata[[#This Row],[Column6]]-Userdata[[#This Row],[Last Login]]</f>
        <v>170</v>
      </c>
      <c r="AE300" t="str">
        <f>LEFT(Userdata[[#This Row],[Join_Date]],2)</f>
        <v>5/</v>
      </c>
      <c r="AF300" t="str">
        <f>RIGHT(Userdata[[#This Row],[Join_Date]],4)</f>
        <v>2024</v>
      </c>
      <c r="AG300" t="str">
        <f>MID(Userdata[[#This Row],[Join_Date]],3,2)</f>
        <v>10</v>
      </c>
      <c r="AH300" t="str">
        <f>SUBSTITUTE(Userdata[[#This Row],[Column5]],"/","")</f>
        <v>5</v>
      </c>
      <c r="AI300" t="str">
        <f>SUBSTITUTE(Userdata[[#This Row],[Column53]],"/","")</f>
        <v>10</v>
      </c>
      <c r="AJ300" t="str">
        <f>TEXT(DATE(Userdata[[#This Row],[Column52]],Userdata[[#This Row],[Start Month]],Userdata[[#This Row],[Start Date]]),"DD/MM/YYYY")</f>
        <v>10/05/2024</v>
      </c>
    </row>
    <row r="301" spans="1:36" x14ac:dyDescent="0.3">
      <c r="A301">
        <v>5537</v>
      </c>
      <c r="B301" t="s">
        <v>103</v>
      </c>
      <c r="C301" t="s">
        <v>559</v>
      </c>
      <c r="D301" s="12" t="s">
        <v>908</v>
      </c>
      <c r="E301">
        <v>11.99</v>
      </c>
      <c r="F301">
        <v>214</v>
      </c>
      <c r="G301" t="s">
        <v>919</v>
      </c>
      <c r="H301">
        <v>1</v>
      </c>
      <c r="I301">
        <v>3</v>
      </c>
      <c r="J301" t="b">
        <v>0</v>
      </c>
      <c r="K301">
        <v>39</v>
      </c>
      <c r="L301">
        <v>89</v>
      </c>
      <c r="M301" t="s">
        <v>924</v>
      </c>
      <c r="N301" t="s">
        <v>931</v>
      </c>
      <c r="O301" t="s">
        <v>934</v>
      </c>
      <c r="P301">
        <v>37</v>
      </c>
      <c r="Q301">
        <v>3.5</v>
      </c>
      <c r="R301" t="b">
        <v>1</v>
      </c>
      <c r="S301" t="s">
        <v>940</v>
      </c>
      <c r="T301">
        <v>2597</v>
      </c>
      <c r="U301" t="s">
        <v>945</v>
      </c>
      <c r="V301" t="s">
        <v>949</v>
      </c>
      <c r="W301" t="s">
        <v>953</v>
      </c>
      <c r="X301" t="str">
        <f>LEFT(Userdata[[#This Row],[Last_Login]],2)</f>
        <v>11</v>
      </c>
      <c r="Y301" t="str">
        <f>RIGHT(Userdata[[#This Row],[Last_Login]],4)</f>
        <v>2024</v>
      </c>
      <c r="Z301" t="str">
        <f>MID(Userdata[[#This Row],[Last_Login]],4,2)</f>
        <v>19</v>
      </c>
      <c r="AA301" t="str">
        <f>SUBSTITUTE(Userdata[[#This Row],[Column3]],"/","")</f>
        <v>19</v>
      </c>
      <c r="AB301" s="12" t="str">
        <f>TEXT(DATE(Userdata[[#This Row],[Column2]],Userdata[[#This Row],[Column1]],Userdata[[#This Row],[Column4]]),"DD/MM/YYYY")</f>
        <v>19/11/2024</v>
      </c>
      <c r="AC301" s="12">
        <f t="shared" ca="1" si="4"/>
        <v>45794</v>
      </c>
      <c r="AD301">
        <f ca="1">Userdata[[#This Row],[Column6]]-Userdata[[#This Row],[Last Login]]</f>
        <v>179</v>
      </c>
      <c r="AE301" t="str">
        <f>LEFT(Userdata[[#This Row],[Join_Date]],2)</f>
        <v>9/</v>
      </c>
      <c r="AF301" t="str">
        <f>RIGHT(Userdata[[#This Row],[Join_Date]],4)</f>
        <v>2024</v>
      </c>
      <c r="AG301" t="str">
        <f>MID(Userdata[[#This Row],[Join_Date]],3,2)</f>
        <v>12</v>
      </c>
      <c r="AH301" t="str">
        <f>SUBSTITUTE(Userdata[[#This Row],[Column5]],"/","")</f>
        <v>9</v>
      </c>
      <c r="AI301" t="str">
        <f>SUBSTITUTE(Userdata[[#This Row],[Column53]],"/","")</f>
        <v>12</v>
      </c>
      <c r="AJ301" t="str">
        <f>TEXT(DATE(Userdata[[#This Row],[Column52]],Userdata[[#This Row],[Start Month]],Userdata[[#This Row],[Start Date]]),"DD/MM/YYYY")</f>
        <v>12/09/2024</v>
      </c>
    </row>
    <row r="302" spans="1:36" x14ac:dyDescent="0.3">
      <c r="A302">
        <v>9520</v>
      </c>
      <c r="B302" t="s">
        <v>209</v>
      </c>
      <c r="C302" t="s">
        <v>604</v>
      </c>
      <c r="D302" s="12" t="s">
        <v>494</v>
      </c>
      <c r="E302">
        <v>11.99</v>
      </c>
      <c r="F302">
        <v>272</v>
      </c>
      <c r="G302" t="s">
        <v>922</v>
      </c>
      <c r="H302">
        <v>1</v>
      </c>
      <c r="I302">
        <v>2</v>
      </c>
      <c r="J302" t="b">
        <v>0</v>
      </c>
      <c r="K302">
        <v>520</v>
      </c>
      <c r="L302">
        <v>170</v>
      </c>
      <c r="M302" t="s">
        <v>928</v>
      </c>
      <c r="N302" t="s">
        <v>930</v>
      </c>
      <c r="O302" t="s">
        <v>935</v>
      </c>
      <c r="P302">
        <v>100</v>
      </c>
      <c r="Q302">
        <v>5</v>
      </c>
      <c r="R302" t="b">
        <v>0</v>
      </c>
      <c r="S302" t="s">
        <v>940</v>
      </c>
      <c r="T302">
        <v>260</v>
      </c>
      <c r="U302" t="s">
        <v>945</v>
      </c>
      <c r="V302" t="s">
        <v>950</v>
      </c>
      <c r="W302" t="s">
        <v>953</v>
      </c>
      <c r="X302" t="str">
        <f>LEFT(Userdata[[#This Row],[Last_Login]],2)</f>
        <v>12</v>
      </c>
      <c r="Y302" t="str">
        <f>RIGHT(Userdata[[#This Row],[Last_Login]],4)</f>
        <v>2024</v>
      </c>
      <c r="Z302" t="str">
        <f>MID(Userdata[[#This Row],[Last_Login]],4,2)</f>
        <v>1/</v>
      </c>
      <c r="AA302" t="str">
        <f>SUBSTITUTE(Userdata[[#This Row],[Column3]],"/","")</f>
        <v>1</v>
      </c>
      <c r="AB302" s="12" t="str">
        <f>TEXT(DATE(Userdata[[#This Row],[Column2]],Userdata[[#This Row],[Column1]],Userdata[[#This Row],[Column4]]),"DD/MM/YYYY")</f>
        <v>01/12/2024</v>
      </c>
      <c r="AC302" s="12">
        <f t="shared" ca="1" si="4"/>
        <v>45794</v>
      </c>
      <c r="AD302">
        <f ca="1">Userdata[[#This Row],[Column6]]-Userdata[[#This Row],[Last Login]]</f>
        <v>167</v>
      </c>
      <c r="AE302" t="str">
        <f>LEFT(Userdata[[#This Row],[Join_Date]],2)</f>
        <v>8/</v>
      </c>
      <c r="AF302" t="str">
        <f>RIGHT(Userdata[[#This Row],[Join_Date]],4)</f>
        <v>2023</v>
      </c>
      <c r="AG302" t="str">
        <f>MID(Userdata[[#This Row],[Join_Date]],3,2)</f>
        <v>5/</v>
      </c>
      <c r="AH302" t="str">
        <f>SUBSTITUTE(Userdata[[#This Row],[Column5]],"/","")</f>
        <v>8</v>
      </c>
      <c r="AI302" t="str">
        <f>SUBSTITUTE(Userdata[[#This Row],[Column53]],"/","")</f>
        <v>5</v>
      </c>
      <c r="AJ302" t="str">
        <f>TEXT(DATE(Userdata[[#This Row],[Column52]],Userdata[[#This Row],[Start Month]],Userdata[[#This Row],[Start Date]]),"DD/MM/YYYY")</f>
        <v>05/08/2023</v>
      </c>
    </row>
    <row r="303" spans="1:36" x14ac:dyDescent="0.3">
      <c r="A303">
        <v>1081</v>
      </c>
      <c r="B303" t="s">
        <v>210</v>
      </c>
      <c r="C303" t="s">
        <v>605</v>
      </c>
      <c r="D303" s="12" t="s">
        <v>914</v>
      </c>
      <c r="E303">
        <v>15.99</v>
      </c>
      <c r="F303">
        <v>144</v>
      </c>
      <c r="G303" t="s">
        <v>917</v>
      </c>
      <c r="H303">
        <v>3</v>
      </c>
      <c r="I303">
        <v>4</v>
      </c>
      <c r="J303" t="b">
        <v>0</v>
      </c>
      <c r="K303">
        <v>501</v>
      </c>
      <c r="L303">
        <v>64</v>
      </c>
      <c r="M303" t="s">
        <v>924</v>
      </c>
      <c r="N303" t="s">
        <v>931</v>
      </c>
      <c r="O303" t="s">
        <v>938</v>
      </c>
      <c r="P303">
        <v>98</v>
      </c>
      <c r="Q303">
        <v>3.3</v>
      </c>
      <c r="R303" t="b">
        <v>0</v>
      </c>
      <c r="S303" t="s">
        <v>940</v>
      </c>
      <c r="T303">
        <v>1544</v>
      </c>
      <c r="U303" t="s">
        <v>945</v>
      </c>
      <c r="V303" t="s">
        <v>946</v>
      </c>
      <c r="W303" t="s">
        <v>951</v>
      </c>
      <c r="X303" t="str">
        <f>LEFT(Userdata[[#This Row],[Last_Login]],2)</f>
        <v>11</v>
      </c>
      <c r="Y303" t="str">
        <f>RIGHT(Userdata[[#This Row],[Last_Login]],4)</f>
        <v>2024</v>
      </c>
      <c r="Z303" t="str">
        <f>MID(Userdata[[#This Row],[Last_Login]],4,2)</f>
        <v>29</v>
      </c>
      <c r="AA303" t="str">
        <f>SUBSTITUTE(Userdata[[#This Row],[Column3]],"/","")</f>
        <v>29</v>
      </c>
      <c r="AB303" s="12" t="str">
        <f>TEXT(DATE(Userdata[[#This Row],[Column2]],Userdata[[#This Row],[Column1]],Userdata[[#This Row],[Column4]]),"DD/MM/YYYY")</f>
        <v>29/11/2024</v>
      </c>
      <c r="AC303" s="12">
        <f t="shared" ca="1" si="4"/>
        <v>45794</v>
      </c>
      <c r="AD303">
        <f ca="1">Userdata[[#This Row],[Column6]]-Userdata[[#This Row],[Last Login]]</f>
        <v>169</v>
      </c>
      <c r="AE303" t="str">
        <f>LEFT(Userdata[[#This Row],[Join_Date]],2)</f>
        <v>7/</v>
      </c>
      <c r="AF303" t="str">
        <f>RIGHT(Userdata[[#This Row],[Join_Date]],4)</f>
        <v>2024</v>
      </c>
      <c r="AG303" t="str">
        <f>MID(Userdata[[#This Row],[Join_Date]],3,2)</f>
        <v>28</v>
      </c>
      <c r="AH303" t="str">
        <f>SUBSTITUTE(Userdata[[#This Row],[Column5]],"/","")</f>
        <v>7</v>
      </c>
      <c r="AI303" t="str">
        <f>SUBSTITUTE(Userdata[[#This Row],[Column53]],"/","")</f>
        <v>28</v>
      </c>
      <c r="AJ303" t="str">
        <f>TEXT(DATE(Userdata[[#This Row],[Column52]],Userdata[[#This Row],[Start Month]],Userdata[[#This Row],[Start Date]]),"DD/MM/YYYY")</f>
        <v>28/07/2024</v>
      </c>
    </row>
    <row r="304" spans="1:36" x14ac:dyDescent="0.3">
      <c r="A304">
        <v>7621</v>
      </c>
      <c r="B304" t="s">
        <v>209</v>
      </c>
      <c r="C304" t="s">
        <v>434</v>
      </c>
      <c r="D304" s="12" t="s">
        <v>395</v>
      </c>
      <c r="E304">
        <v>7.99</v>
      </c>
      <c r="F304">
        <v>381</v>
      </c>
      <c r="G304" t="s">
        <v>917</v>
      </c>
      <c r="H304">
        <v>5</v>
      </c>
      <c r="I304">
        <v>6</v>
      </c>
      <c r="J304" t="b">
        <v>0</v>
      </c>
      <c r="K304">
        <v>593</v>
      </c>
      <c r="L304">
        <v>46</v>
      </c>
      <c r="M304" t="s">
        <v>927</v>
      </c>
      <c r="N304" t="s">
        <v>931</v>
      </c>
      <c r="O304" t="s">
        <v>938</v>
      </c>
      <c r="P304">
        <v>10</v>
      </c>
      <c r="Q304">
        <v>4.5999999999999996</v>
      </c>
      <c r="R304" t="b">
        <v>1</v>
      </c>
      <c r="S304" t="s">
        <v>940</v>
      </c>
      <c r="T304">
        <v>4528</v>
      </c>
      <c r="U304" t="s">
        <v>945</v>
      </c>
      <c r="V304" t="s">
        <v>950</v>
      </c>
      <c r="W304" t="s">
        <v>952</v>
      </c>
      <c r="X304" t="str">
        <f>LEFT(Userdata[[#This Row],[Last_Login]],2)</f>
        <v>12</v>
      </c>
      <c r="Y304" t="str">
        <f>RIGHT(Userdata[[#This Row],[Last_Login]],4)</f>
        <v>2024</v>
      </c>
      <c r="Z304" t="str">
        <f>MID(Userdata[[#This Row],[Last_Login]],4,2)</f>
        <v>6/</v>
      </c>
      <c r="AA304" t="str">
        <f>SUBSTITUTE(Userdata[[#This Row],[Column3]],"/","")</f>
        <v>6</v>
      </c>
      <c r="AB304" s="12" t="str">
        <f>TEXT(DATE(Userdata[[#This Row],[Column2]],Userdata[[#This Row],[Column1]],Userdata[[#This Row],[Column4]]),"DD/MM/YYYY")</f>
        <v>06/12/2024</v>
      </c>
      <c r="AC304" s="12">
        <f t="shared" ca="1" si="4"/>
        <v>45794</v>
      </c>
      <c r="AD304">
        <f ca="1">Userdata[[#This Row],[Column6]]-Userdata[[#This Row],[Last Login]]</f>
        <v>162</v>
      </c>
      <c r="AE304" t="str">
        <f>LEFT(Userdata[[#This Row],[Join_Date]],2)</f>
        <v>9/</v>
      </c>
      <c r="AF304" t="str">
        <f>RIGHT(Userdata[[#This Row],[Join_Date]],4)</f>
        <v>2023</v>
      </c>
      <c r="AG304" t="str">
        <f>MID(Userdata[[#This Row],[Join_Date]],3,2)</f>
        <v>6/</v>
      </c>
      <c r="AH304" t="str">
        <f>SUBSTITUTE(Userdata[[#This Row],[Column5]],"/","")</f>
        <v>9</v>
      </c>
      <c r="AI304" t="str">
        <f>SUBSTITUTE(Userdata[[#This Row],[Column53]],"/","")</f>
        <v>6</v>
      </c>
      <c r="AJ304" t="str">
        <f>TEXT(DATE(Userdata[[#This Row],[Column52]],Userdata[[#This Row],[Start Month]],Userdata[[#This Row],[Start Date]]),"DD/MM/YYYY")</f>
        <v>06/09/2023</v>
      </c>
    </row>
    <row r="305" spans="1:36" x14ac:dyDescent="0.3">
      <c r="A305">
        <v>4558</v>
      </c>
      <c r="B305" t="s">
        <v>99</v>
      </c>
      <c r="C305" t="s">
        <v>590</v>
      </c>
      <c r="D305" s="12" t="s">
        <v>676</v>
      </c>
      <c r="E305">
        <v>11.99</v>
      </c>
      <c r="F305">
        <v>292</v>
      </c>
      <c r="G305" t="s">
        <v>917</v>
      </c>
      <c r="H305">
        <v>4</v>
      </c>
      <c r="I305">
        <v>2</v>
      </c>
      <c r="J305" t="b">
        <v>1</v>
      </c>
      <c r="K305">
        <v>109</v>
      </c>
      <c r="L305">
        <v>68</v>
      </c>
      <c r="M305" t="s">
        <v>928</v>
      </c>
      <c r="N305" t="s">
        <v>932</v>
      </c>
      <c r="O305" t="s">
        <v>938</v>
      </c>
      <c r="P305">
        <v>95</v>
      </c>
      <c r="Q305">
        <v>4.3</v>
      </c>
      <c r="R305" t="b">
        <v>0</v>
      </c>
      <c r="S305" t="s">
        <v>940</v>
      </c>
      <c r="T305">
        <v>1127</v>
      </c>
      <c r="U305" t="s">
        <v>944</v>
      </c>
      <c r="V305" t="s">
        <v>950</v>
      </c>
      <c r="W305" t="s">
        <v>952</v>
      </c>
      <c r="X305" t="str">
        <f>LEFT(Userdata[[#This Row],[Last_Login]],2)</f>
        <v>11</v>
      </c>
      <c r="Y305" t="str">
        <f>RIGHT(Userdata[[#This Row],[Last_Login]],4)</f>
        <v>2024</v>
      </c>
      <c r="Z305" t="str">
        <f>MID(Userdata[[#This Row],[Last_Login]],4,2)</f>
        <v>20</v>
      </c>
      <c r="AA305" t="str">
        <f>SUBSTITUTE(Userdata[[#This Row],[Column3]],"/","")</f>
        <v>20</v>
      </c>
      <c r="AB305" s="12" t="str">
        <f>TEXT(DATE(Userdata[[#This Row],[Column2]],Userdata[[#This Row],[Column1]],Userdata[[#This Row],[Column4]]),"DD/MM/YYYY")</f>
        <v>20/11/2024</v>
      </c>
      <c r="AC305" s="12">
        <f t="shared" ca="1" si="4"/>
        <v>45794</v>
      </c>
      <c r="AD305">
        <f ca="1">Userdata[[#This Row],[Column6]]-Userdata[[#This Row],[Last Login]]</f>
        <v>178</v>
      </c>
      <c r="AE305" t="str">
        <f>LEFT(Userdata[[#This Row],[Join_Date]],2)</f>
        <v>1/</v>
      </c>
      <c r="AF305" t="str">
        <f>RIGHT(Userdata[[#This Row],[Join_Date]],4)</f>
        <v>2023</v>
      </c>
      <c r="AG305" t="str">
        <f>MID(Userdata[[#This Row],[Join_Date]],3,2)</f>
        <v>18</v>
      </c>
      <c r="AH305" t="str">
        <f>SUBSTITUTE(Userdata[[#This Row],[Column5]],"/","")</f>
        <v>1</v>
      </c>
      <c r="AI305" t="str">
        <f>SUBSTITUTE(Userdata[[#This Row],[Column53]],"/","")</f>
        <v>18</v>
      </c>
      <c r="AJ305" t="str">
        <f>TEXT(DATE(Userdata[[#This Row],[Column52]],Userdata[[#This Row],[Start Month]],Userdata[[#This Row],[Start Date]]),"DD/MM/YYYY")</f>
        <v>18/01/2023</v>
      </c>
    </row>
    <row r="306" spans="1:36" x14ac:dyDescent="0.3">
      <c r="A306">
        <v>6628</v>
      </c>
      <c r="B306" t="s">
        <v>183</v>
      </c>
      <c r="C306" t="s">
        <v>375</v>
      </c>
      <c r="D306" s="12" t="s">
        <v>906</v>
      </c>
      <c r="E306">
        <v>11.99</v>
      </c>
      <c r="F306">
        <v>358</v>
      </c>
      <c r="G306" t="s">
        <v>922</v>
      </c>
      <c r="H306">
        <v>4</v>
      </c>
      <c r="I306">
        <v>3</v>
      </c>
      <c r="J306" t="b">
        <v>0</v>
      </c>
      <c r="K306">
        <v>472</v>
      </c>
      <c r="L306">
        <v>65</v>
      </c>
      <c r="M306" t="s">
        <v>926</v>
      </c>
      <c r="N306" t="s">
        <v>931</v>
      </c>
      <c r="O306" t="s">
        <v>937</v>
      </c>
      <c r="P306">
        <v>92</v>
      </c>
      <c r="Q306">
        <v>4</v>
      </c>
      <c r="R306" t="b">
        <v>0</v>
      </c>
      <c r="S306" t="s">
        <v>940</v>
      </c>
      <c r="T306">
        <v>4542</v>
      </c>
      <c r="U306" t="s">
        <v>941</v>
      </c>
      <c r="V306" t="s">
        <v>949</v>
      </c>
      <c r="W306" t="s">
        <v>952</v>
      </c>
      <c r="X306" t="str">
        <f>LEFT(Userdata[[#This Row],[Last_Login]],2)</f>
        <v>12</v>
      </c>
      <c r="Y306" t="str">
        <f>RIGHT(Userdata[[#This Row],[Last_Login]],4)</f>
        <v>2024</v>
      </c>
      <c r="Z306" t="str">
        <f>MID(Userdata[[#This Row],[Last_Login]],4,2)</f>
        <v>15</v>
      </c>
      <c r="AA306" t="str">
        <f>SUBSTITUTE(Userdata[[#This Row],[Column3]],"/","")</f>
        <v>15</v>
      </c>
      <c r="AB306" s="12" t="str">
        <f>TEXT(DATE(Userdata[[#This Row],[Column2]],Userdata[[#This Row],[Column1]],Userdata[[#This Row],[Column4]]),"DD/MM/YYYY")</f>
        <v>15/12/2024</v>
      </c>
      <c r="AC306" s="12">
        <f t="shared" ca="1" si="4"/>
        <v>45794</v>
      </c>
      <c r="AD306">
        <f ca="1">Userdata[[#This Row],[Column6]]-Userdata[[#This Row],[Last Login]]</f>
        <v>153</v>
      </c>
      <c r="AE306" t="str">
        <f>LEFT(Userdata[[#This Row],[Join_Date]],2)</f>
        <v>3/</v>
      </c>
      <c r="AF306" t="str">
        <f>RIGHT(Userdata[[#This Row],[Join_Date]],4)</f>
        <v>2023</v>
      </c>
      <c r="AG306" t="str">
        <f>MID(Userdata[[#This Row],[Join_Date]],3,2)</f>
        <v>28</v>
      </c>
      <c r="AH306" t="str">
        <f>SUBSTITUTE(Userdata[[#This Row],[Column5]],"/","")</f>
        <v>3</v>
      </c>
      <c r="AI306" t="str">
        <f>SUBSTITUTE(Userdata[[#This Row],[Column53]],"/","")</f>
        <v>28</v>
      </c>
      <c r="AJ306" t="str">
        <f>TEXT(DATE(Userdata[[#This Row],[Column52]],Userdata[[#This Row],[Start Month]],Userdata[[#This Row],[Start Date]]),"DD/MM/YYYY")</f>
        <v>28/03/2023</v>
      </c>
    </row>
    <row r="307" spans="1:36" x14ac:dyDescent="0.3">
      <c r="A307">
        <v>7643</v>
      </c>
      <c r="B307" t="s">
        <v>211</v>
      </c>
      <c r="C307" t="s">
        <v>606</v>
      </c>
      <c r="D307" s="12" t="s">
        <v>913</v>
      </c>
      <c r="E307">
        <v>15.99</v>
      </c>
      <c r="F307">
        <v>426</v>
      </c>
      <c r="G307" t="s">
        <v>918</v>
      </c>
      <c r="H307">
        <v>1</v>
      </c>
      <c r="I307">
        <v>6</v>
      </c>
      <c r="J307" t="b">
        <v>1</v>
      </c>
      <c r="K307">
        <v>229</v>
      </c>
      <c r="L307">
        <v>120</v>
      </c>
      <c r="M307" t="s">
        <v>923</v>
      </c>
      <c r="N307" t="s">
        <v>930</v>
      </c>
      <c r="O307" t="s">
        <v>939</v>
      </c>
      <c r="P307">
        <v>38</v>
      </c>
      <c r="Q307">
        <v>3.3</v>
      </c>
      <c r="R307" t="b">
        <v>1</v>
      </c>
      <c r="S307" t="s">
        <v>940</v>
      </c>
      <c r="T307">
        <v>1436</v>
      </c>
      <c r="U307" t="s">
        <v>941</v>
      </c>
      <c r="V307" t="s">
        <v>950</v>
      </c>
      <c r="W307" t="s">
        <v>953</v>
      </c>
      <c r="X307" t="str">
        <f>LEFT(Userdata[[#This Row],[Last_Login]],2)</f>
        <v>12</v>
      </c>
      <c r="Y307" t="str">
        <f>RIGHT(Userdata[[#This Row],[Last_Login]],4)</f>
        <v>2024</v>
      </c>
      <c r="Z307" t="str">
        <f>MID(Userdata[[#This Row],[Last_Login]],4,2)</f>
        <v>3/</v>
      </c>
      <c r="AA307" t="str">
        <f>SUBSTITUTE(Userdata[[#This Row],[Column3]],"/","")</f>
        <v>3</v>
      </c>
      <c r="AB307" s="12" t="str">
        <f>TEXT(DATE(Userdata[[#This Row],[Column2]],Userdata[[#This Row],[Column1]],Userdata[[#This Row],[Column4]]),"DD/MM/YYYY")</f>
        <v>03/12/2024</v>
      </c>
      <c r="AC307" s="12">
        <f t="shared" ca="1" si="4"/>
        <v>45794</v>
      </c>
      <c r="AD307">
        <f ca="1">Userdata[[#This Row],[Column6]]-Userdata[[#This Row],[Last Login]]</f>
        <v>165</v>
      </c>
      <c r="AE307" t="str">
        <f>LEFT(Userdata[[#This Row],[Join_Date]],2)</f>
        <v>7/</v>
      </c>
      <c r="AF307" t="str">
        <f>RIGHT(Userdata[[#This Row],[Join_Date]],4)</f>
        <v>2024</v>
      </c>
      <c r="AG307" t="str">
        <f>MID(Userdata[[#This Row],[Join_Date]],3,2)</f>
        <v>10</v>
      </c>
      <c r="AH307" t="str">
        <f>SUBSTITUTE(Userdata[[#This Row],[Column5]],"/","")</f>
        <v>7</v>
      </c>
      <c r="AI307" t="str">
        <f>SUBSTITUTE(Userdata[[#This Row],[Column53]],"/","")</f>
        <v>10</v>
      </c>
      <c r="AJ307" t="str">
        <f>TEXT(DATE(Userdata[[#This Row],[Column52]],Userdata[[#This Row],[Start Month]],Userdata[[#This Row],[Start Date]]),"DD/MM/YYYY")</f>
        <v>10/07/2024</v>
      </c>
    </row>
    <row r="308" spans="1:36" x14ac:dyDescent="0.3">
      <c r="A308">
        <v>4709</v>
      </c>
      <c r="B308" t="s">
        <v>212</v>
      </c>
      <c r="C308" t="s">
        <v>388</v>
      </c>
      <c r="D308" s="12" t="s">
        <v>424</v>
      </c>
      <c r="E308">
        <v>11.99</v>
      </c>
      <c r="F308">
        <v>474</v>
      </c>
      <c r="G308" t="s">
        <v>921</v>
      </c>
      <c r="H308">
        <v>5</v>
      </c>
      <c r="I308">
        <v>1</v>
      </c>
      <c r="J308" t="b">
        <v>0</v>
      </c>
      <c r="K308">
        <v>487</v>
      </c>
      <c r="L308">
        <v>107</v>
      </c>
      <c r="M308" t="s">
        <v>927</v>
      </c>
      <c r="N308" t="s">
        <v>931</v>
      </c>
      <c r="O308" t="s">
        <v>935</v>
      </c>
      <c r="P308">
        <v>66</v>
      </c>
      <c r="Q308">
        <v>4</v>
      </c>
      <c r="R308" t="b">
        <v>0</v>
      </c>
      <c r="S308" t="s">
        <v>940</v>
      </c>
      <c r="T308">
        <v>4438</v>
      </c>
      <c r="U308" t="s">
        <v>942</v>
      </c>
      <c r="V308" t="s">
        <v>949</v>
      </c>
      <c r="W308" t="s">
        <v>951</v>
      </c>
      <c r="X308" t="str">
        <f>LEFT(Userdata[[#This Row],[Last_Login]],2)</f>
        <v>11</v>
      </c>
      <c r="Y308" t="str">
        <f>RIGHT(Userdata[[#This Row],[Last_Login]],4)</f>
        <v>2024</v>
      </c>
      <c r="Z308" t="str">
        <f>MID(Userdata[[#This Row],[Last_Login]],4,2)</f>
        <v>24</v>
      </c>
      <c r="AA308" t="str">
        <f>SUBSTITUTE(Userdata[[#This Row],[Column3]],"/","")</f>
        <v>24</v>
      </c>
      <c r="AB308" s="12" t="str">
        <f>TEXT(DATE(Userdata[[#This Row],[Column2]],Userdata[[#This Row],[Column1]],Userdata[[#This Row],[Column4]]),"DD/MM/YYYY")</f>
        <v>24/11/2024</v>
      </c>
      <c r="AC308" s="12">
        <f t="shared" ca="1" si="4"/>
        <v>45794</v>
      </c>
      <c r="AD308">
        <f ca="1">Userdata[[#This Row],[Column6]]-Userdata[[#This Row],[Last Login]]</f>
        <v>174</v>
      </c>
      <c r="AE308" t="str">
        <f>LEFT(Userdata[[#This Row],[Join_Date]],2)</f>
        <v>9/</v>
      </c>
      <c r="AF308" t="str">
        <f>RIGHT(Userdata[[#This Row],[Join_Date]],4)</f>
        <v>2023</v>
      </c>
      <c r="AG308" t="str">
        <f>MID(Userdata[[#This Row],[Join_Date]],3,2)</f>
        <v>22</v>
      </c>
      <c r="AH308" t="str">
        <f>SUBSTITUTE(Userdata[[#This Row],[Column5]],"/","")</f>
        <v>9</v>
      </c>
      <c r="AI308" t="str">
        <f>SUBSTITUTE(Userdata[[#This Row],[Column53]],"/","")</f>
        <v>22</v>
      </c>
      <c r="AJ308" t="str">
        <f>TEXT(DATE(Userdata[[#This Row],[Column52]],Userdata[[#This Row],[Start Month]],Userdata[[#This Row],[Start Date]]),"DD/MM/YYYY")</f>
        <v>22/09/2023</v>
      </c>
    </row>
    <row r="309" spans="1:36" x14ac:dyDescent="0.3">
      <c r="A309">
        <v>8408</v>
      </c>
      <c r="B309" t="s">
        <v>82</v>
      </c>
      <c r="C309" t="s">
        <v>607</v>
      </c>
      <c r="D309" s="12" t="s">
        <v>490</v>
      </c>
      <c r="E309">
        <v>7.99</v>
      </c>
      <c r="F309">
        <v>286</v>
      </c>
      <c r="G309" t="s">
        <v>919</v>
      </c>
      <c r="H309">
        <v>2</v>
      </c>
      <c r="I309">
        <v>5</v>
      </c>
      <c r="J309" t="b">
        <v>1</v>
      </c>
      <c r="K309">
        <v>543</v>
      </c>
      <c r="L309">
        <v>16</v>
      </c>
      <c r="M309" t="s">
        <v>923</v>
      </c>
      <c r="N309" t="s">
        <v>932</v>
      </c>
      <c r="O309" t="s">
        <v>936</v>
      </c>
      <c r="P309">
        <v>8</v>
      </c>
      <c r="Q309">
        <v>3.7</v>
      </c>
      <c r="R309" t="b">
        <v>1</v>
      </c>
      <c r="S309" t="s">
        <v>940</v>
      </c>
      <c r="T309">
        <v>3130</v>
      </c>
      <c r="U309" t="s">
        <v>941</v>
      </c>
      <c r="V309" t="s">
        <v>946</v>
      </c>
      <c r="W309" t="s">
        <v>954</v>
      </c>
      <c r="X309" t="str">
        <f>LEFT(Userdata[[#This Row],[Last_Login]],2)</f>
        <v>12</v>
      </c>
      <c r="Y309" t="str">
        <f>RIGHT(Userdata[[#This Row],[Last_Login]],4)</f>
        <v>2024</v>
      </c>
      <c r="Z309" t="str">
        <f>MID(Userdata[[#This Row],[Last_Login]],4,2)</f>
        <v>12</v>
      </c>
      <c r="AA309" t="str">
        <f>SUBSTITUTE(Userdata[[#This Row],[Column3]],"/","")</f>
        <v>12</v>
      </c>
      <c r="AB309" s="12" t="str">
        <f>TEXT(DATE(Userdata[[#This Row],[Column2]],Userdata[[#This Row],[Column1]],Userdata[[#This Row],[Column4]]),"DD/MM/YYYY")</f>
        <v>12/12/2024</v>
      </c>
      <c r="AC309" s="12">
        <f t="shared" ca="1" si="4"/>
        <v>45794</v>
      </c>
      <c r="AD309">
        <f ca="1">Userdata[[#This Row],[Column6]]-Userdata[[#This Row],[Last Login]]</f>
        <v>156</v>
      </c>
      <c r="AE309" t="str">
        <f>LEFT(Userdata[[#This Row],[Join_Date]],2)</f>
        <v>7/</v>
      </c>
      <c r="AF309" t="str">
        <f>RIGHT(Userdata[[#This Row],[Join_Date]],4)</f>
        <v>2023</v>
      </c>
      <c r="AG309" t="str">
        <f>MID(Userdata[[#This Row],[Join_Date]],3,2)</f>
        <v>28</v>
      </c>
      <c r="AH309" t="str">
        <f>SUBSTITUTE(Userdata[[#This Row],[Column5]],"/","")</f>
        <v>7</v>
      </c>
      <c r="AI309" t="str">
        <f>SUBSTITUTE(Userdata[[#This Row],[Column53]],"/","")</f>
        <v>28</v>
      </c>
      <c r="AJ309" t="str">
        <f>TEXT(DATE(Userdata[[#This Row],[Column52]],Userdata[[#This Row],[Start Month]],Userdata[[#This Row],[Start Date]]),"DD/MM/YYYY")</f>
        <v>28/07/2023</v>
      </c>
    </row>
    <row r="310" spans="1:36" x14ac:dyDescent="0.3">
      <c r="A310">
        <v>3530</v>
      </c>
      <c r="B310" t="s">
        <v>213</v>
      </c>
      <c r="C310" t="s">
        <v>608</v>
      </c>
      <c r="D310" s="12" t="s">
        <v>395</v>
      </c>
      <c r="E310">
        <v>15.99</v>
      </c>
      <c r="F310">
        <v>498</v>
      </c>
      <c r="G310" t="s">
        <v>917</v>
      </c>
      <c r="H310">
        <v>5</v>
      </c>
      <c r="I310">
        <v>6</v>
      </c>
      <c r="J310" t="b">
        <v>0</v>
      </c>
      <c r="K310">
        <v>105</v>
      </c>
      <c r="L310">
        <v>35</v>
      </c>
      <c r="M310" t="s">
        <v>926</v>
      </c>
      <c r="N310" t="s">
        <v>931</v>
      </c>
      <c r="O310" t="s">
        <v>938</v>
      </c>
      <c r="P310">
        <v>6</v>
      </c>
      <c r="Q310">
        <v>3.9</v>
      </c>
      <c r="R310" t="b">
        <v>1</v>
      </c>
      <c r="S310" t="s">
        <v>940</v>
      </c>
      <c r="T310">
        <v>3379</v>
      </c>
      <c r="U310" t="s">
        <v>942</v>
      </c>
      <c r="V310" t="s">
        <v>947</v>
      </c>
      <c r="W310" t="s">
        <v>951</v>
      </c>
      <c r="X310" t="str">
        <f>LEFT(Userdata[[#This Row],[Last_Login]],2)</f>
        <v>12</v>
      </c>
      <c r="Y310" t="str">
        <f>RIGHT(Userdata[[#This Row],[Last_Login]],4)</f>
        <v>2024</v>
      </c>
      <c r="Z310" t="str">
        <f>MID(Userdata[[#This Row],[Last_Login]],4,2)</f>
        <v>6/</v>
      </c>
      <c r="AA310" t="str">
        <f>SUBSTITUTE(Userdata[[#This Row],[Column3]],"/","")</f>
        <v>6</v>
      </c>
      <c r="AB310" s="12" t="str">
        <f>TEXT(DATE(Userdata[[#This Row],[Column2]],Userdata[[#This Row],[Column1]],Userdata[[#This Row],[Column4]]),"DD/MM/YYYY")</f>
        <v>06/12/2024</v>
      </c>
      <c r="AC310" s="12">
        <f t="shared" ca="1" si="4"/>
        <v>45794</v>
      </c>
      <c r="AD310">
        <f ca="1">Userdata[[#This Row],[Column6]]-Userdata[[#This Row],[Last Login]]</f>
        <v>162</v>
      </c>
      <c r="AE310" t="str">
        <f>LEFT(Userdata[[#This Row],[Join_Date]],2)</f>
        <v>10</v>
      </c>
      <c r="AF310" t="str">
        <f>RIGHT(Userdata[[#This Row],[Join_Date]],4)</f>
        <v>2024</v>
      </c>
      <c r="AG310" t="str">
        <f>MID(Userdata[[#This Row],[Join_Date]],3,2)</f>
        <v>/1</v>
      </c>
      <c r="AH310" t="str">
        <f>SUBSTITUTE(Userdata[[#This Row],[Column5]],"/","")</f>
        <v>10</v>
      </c>
      <c r="AI310" t="str">
        <f>SUBSTITUTE(Userdata[[#This Row],[Column53]],"/","")</f>
        <v>1</v>
      </c>
      <c r="AJ310" t="str">
        <f>TEXT(DATE(Userdata[[#This Row],[Column52]],Userdata[[#This Row],[Start Month]],Userdata[[#This Row],[Start Date]]),"DD/MM/YYYY")</f>
        <v>01/10/2024</v>
      </c>
    </row>
    <row r="311" spans="1:36" x14ac:dyDescent="0.3">
      <c r="A311">
        <v>3779</v>
      </c>
      <c r="B311" t="s">
        <v>151</v>
      </c>
      <c r="C311" t="s">
        <v>594</v>
      </c>
      <c r="D311" s="12" t="s">
        <v>906</v>
      </c>
      <c r="E311">
        <v>11.99</v>
      </c>
      <c r="F311">
        <v>32</v>
      </c>
      <c r="G311" t="s">
        <v>917</v>
      </c>
      <c r="H311">
        <v>2</v>
      </c>
      <c r="I311">
        <v>4</v>
      </c>
      <c r="J311" t="b">
        <v>0</v>
      </c>
      <c r="K311">
        <v>334</v>
      </c>
      <c r="L311">
        <v>151</v>
      </c>
      <c r="M311" t="s">
        <v>925</v>
      </c>
      <c r="N311" t="s">
        <v>933</v>
      </c>
      <c r="O311" t="s">
        <v>937</v>
      </c>
      <c r="P311">
        <v>88</v>
      </c>
      <c r="Q311">
        <v>3.4</v>
      </c>
      <c r="R311" t="b">
        <v>0</v>
      </c>
      <c r="S311" t="s">
        <v>940</v>
      </c>
      <c r="T311">
        <v>3696</v>
      </c>
      <c r="U311" t="s">
        <v>945</v>
      </c>
      <c r="V311" t="s">
        <v>947</v>
      </c>
      <c r="W311" t="s">
        <v>952</v>
      </c>
      <c r="X311" t="str">
        <f>LEFT(Userdata[[#This Row],[Last_Login]],2)</f>
        <v>12</v>
      </c>
      <c r="Y311" t="str">
        <f>RIGHT(Userdata[[#This Row],[Last_Login]],4)</f>
        <v>2024</v>
      </c>
      <c r="Z311" t="str">
        <f>MID(Userdata[[#This Row],[Last_Login]],4,2)</f>
        <v>15</v>
      </c>
      <c r="AA311" t="str">
        <f>SUBSTITUTE(Userdata[[#This Row],[Column3]],"/","")</f>
        <v>15</v>
      </c>
      <c r="AB311" s="12" t="str">
        <f>TEXT(DATE(Userdata[[#This Row],[Column2]],Userdata[[#This Row],[Column1]],Userdata[[#This Row],[Column4]]),"DD/MM/YYYY")</f>
        <v>15/12/2024</v>
      </c>
      <c r="AC311" s="12">
        <f t="shared" ca="1" si="4"/>
        <v>45794</v>
      </c>
      <c r="AD311">
        <f ca="1">Userdata[[#This Row],[Column6]]-Userdata[[#This Row],[Last Login]]</f>
        <v>153</v>
      </c>
      <c r="AE311" t="str">
        <f>LEFT(Userdata[[#This Row],[Join_Date]],2)</f>
        <v>6/</v>
      </c>
      <c r="AF311" t="str">
        <f>RIGHT(Userdata[[#This Row],[Join_Date]],4)</f>
        <v>2024</v>
      </c>
      <c r="AG311" t="str">
        <f>MID(Userdata[[#This Row],[Join_Date]],3,2)</f>
        <v>21</v>
      </c>
      <c r="AH311" t="str">
        <f>SUBSTITUTE(Userdata[[#This Row],[Column5]],"/","")</f>
        <v>6</v>
      </c>
      <c r="AI311" t="str">
        <f>SUBSTITUTE(Userdata[[#This Row],[Column53]],"/","")</f>
        <v>21</v>
      </c>
      <c r="AJ311" t="str">
        <f>TEXT(DATE(Userdata[[#This Row],[Column52]],Userdata[[#This Row],[Start Month]],Userdata[[#This Row],[Start Date]]),"DD/MM/YYYY")</f>
        <v>21/06/2024</v>
      </c>
    </row>
    <row r="312" spans="1:36" x14ac:dyDescent="0.3">
      <c r="A312">
        <v>8564</v>
      </c>
      <c r="B312" t="s">
        <v>98</v>
      </c>
      <c r="C312" t="s">
        <v>609</v>
      </c>
      <c r="D312" s="12" t="s">
        <v>494</v>
      </c>
      <c r="E312">
        <v>7.99</v>
      </c>
      <c r="F312">
        <v>84</v>
      </c>
      <c r="G312" t="s">
        <v>922</v>
      </c>
      <c r="H312">
        <v>1</v>
      </c>
      <c r="I312">
        <v>2</v>
      </c>
      <c r="J312" t="b">
        <v>1</v>
      </c>
      <c r="K312">
        <v>871</v>
      </c>
      <c r="L312">
        <v>187</v>
      </c>
      <c r="M312" t="s">
        <v>923</v>
      </c>
      <c r="N312" t="s">
        <v>931</v>
      </c>
      <c r="O312" t="s">
        <v>936</v>
      </c>
      <c r="P312">
        <v>96</v>
      </c>
      <c r="Q312">
        <v>4.5</v>
      </c>
      <c r="R312" t="b">
        <v>1</v>
      </c>
      <c r="S312" t="s">
        <v>940</v>
      </c>
      <c r="T312">
        <v>2416</v>
      </c>
      <c r="U312" t="s">
        <v>941</v>
      </c>
      <c r="V312" t="s">
        <v>949</v>
      </c>
      <c r="W312" t="s">
        <v>951</v>
      </c>
      <c r="X312" t="str">
        <f>LEFT(Userdata[[#This Row],[Last_Login]],2)</f>
        <v>12</v>
      </c>
      <c r="Y312" t="str">
        <f>RIGHT(Userdata[[#This Row],[Last_Login]],4)</f>
        <v>2024</v>
      </c>
      <c r="Z312" t="str">
        <f>MID(Userdata[[#This Row],[Last_Login]],4,2)</f>
        <v>1/</v>
      </c>
      <c r="AA312" t="str">
        <f>SUBSTITUTE(Userdata[[#This Row],[Column3]],"/","")</f>
        <v>1</v>
      </c>
      <c r="AB312" s="12" t="str">
        <f>TEXT(DATE(Userdata[[#This Row],[Column2]],Userdata[[#This Row],[Column1]],Userdata[[#This Row],[Column4]]),"DD/MM/YYYY")</f>
        <v>01/12/2024</v>
      </c>
      <c r="AC312" s="12">
        <f t="shared" ca="1" si="4"/>
        <v>45794</v>
      </c>
      <c r="AD312">
        <f ca="1">Userdata[[#This Row],[Column6]]-Userdata[[#This Row],[Last Login]]</f>
        <v>167</v>
      </c>
      <c r="AE312" t="str">
        <f>LEFT(Userdata[[#This Row],[Join_Date]],2)</f>
        <v>4/</v>
      </c>
      <c r="AF312" t="str">
        <f>RIGHT(Userdata[[#This Row],[Join_Date]],4)</f>
        <v>2023</v>
      </c>
      <c r="AG312" t="str">
        <f>MID(Userdata[[#This Row],[Join_Date]],3,2)</f>
        <v>17</v>
      </c>
      <c r="AH312" t="str">
        <f>SUBSTITUTE(Userdata[[#This Row],[Column5]],"/","")</f>
        <v>4</v>
      </c>
      <c r="AI312" t="str">
        <f>SUBSTITUTE(Userdata[[#This Row],[Column53]],"/","")</f>
        <v>17</v>
      </c>
      <c r="AJ312" t="str">
        <f>TEXT(DATE(Userdata[[#This Row],[Column52]],Userdata[[#This Row],[Start Month]],Userdata[[#This Row],[Start Date]]),"DD/MM/YYYY")</f>
        <v>17/04/2023</v>
      </c>
    </row>
    <row r="313" spans="1:36" x14ac:dyDescent="0.3">
      <c r="A313">
        <v>8731</v>
      </c>
      <c r="B313" t="s">
        <v>83</v>
      </c>
      <c r="C313" t="s">
        <v>439</v>
      </c>
      <c r="D313" s="12" t="s">
        <v>907</v>
      </c>
      <c r="E313">
        <v>15.99</v>
      </c>
      <c r="F313">
        <v>210</v>
      </c>
      <c r="G313" t="s">
        <v>922</v>
      </c>
      <c r="H313">
        <v>5</v>
      </c>
      <c r="I313">
        <v>5</v>
      </c>
      <c r="J313" t="b">
        <v>0</v>
      </c>
      <c r="K313">
        <v>206</v>
      </c>
      <c r="L313">
        <v>194</v>
      </c>
      <c r="M313" t="s">
        <v>924</v>
      </c>
      <c r="N313" t="s">
        <v>930</v>
      </c>
      <c r="O313" t="s">
        <v>934</v>
      </c>
      <c r="P313">
        <v>62</v>
      </c>
      <c r="Q313">
        <v>3.9</v>
      </c>
      <c r="R313" t="b">
        <v>0</v>
      </c>
      <c r="S313" t="s">
        <v>940</v>
      </c>
      <c r="T313">
        <v>2856</v>
      </c>
      <c r="U313" t="s">
        <v>941</v>
      </c>
      <c r="V313" t="s">
        <v>949</v>
      </c>
      <c r="W313" t="s">
        <v>952</v>
      </c>
      <c r="X313" t="str">
        <f>LEFT(Userdata[[#This Row],[Last_Login]],2)</f>
        <v>12</v>
      </c>
      <c r="Y313" t="str">
        <f>RIGHT(Userdata[[#This Row],[Last_Login]],4)</f>
        <v>2024</v>
      </c>
      <c r="Z313" t="str">
        <f>MID(Userdata[[#This Row],[Last_Login]],4,2)</f>
        <v>2/</v>
      </c>
      <c r="AA313" t="str">
        <f>SUBSTITUTE(Userdata[[#This Row],[Column3]],"/","")</f>
        <v>2</v>
      </c>
      <c r="AB313" s="12" t="str">
        <f>TEXT(DATE(Userdata[[#This Row],[Column2]],Userdata[[#This Row],[Column1]],Userdata[[#This Row],[Column4]]),"DD/MM/YYYY")</f>
        <v>02/12/2024</v>
      </c>
      <c r="AC313" s="12">
        <f t="shared" ca="1" si="4"/>
        <v>45794</v>
      </c>
      <c r="AD313">
        <f ca="1">Userdata[[#This Row],[Column6]]-Userdata[[#This Row],[Last Login]]</f>
        <v>166</v>
      </c>
      <c r="AE313" t="str">
        <f>LEFT(Userdata[[#This Row],[Join_Date]],2)</f>
        <v>12</v>
      </c>
      <c r="AF313" t="str">
        <f>RIGHT(Userdata[[#This Row],[Join_Date]],4)</f>
        <v>2023</v>
      </c>
      <c r="AG313" t="str">
        <f>MID(Userdata[[#This Row],[Join_Date]],3,2)</f>
        <v>/3</v>
      </c>
      <c r="AH313" t="str">
        <f>SUBSTITUTE(Userdata[[#This Row],[Column5]],"/","")</f>
        <v>12</v>
      </c>
      <c r="AI313" t="str">
        <f>SUBSTITUTE(Userdata[[#This Row],[Column53]],"/","")</f>
        <v>3</v>
      </c>
      <c r="AJ313" t="str">
        <f>TEXT(DATE(Userdata[[#This Row],[Column52]],Userdata[[#This Row],[Start Month]],Userdata[[#This Row],[Start Date]]),"DD/MM/YYYY")</f>
        <v>03/12/2023</v>
      </c>
    </row>
    <row r="314" spans="1:36" x14ac:dyDescent="0.3">
      <c r="A314">
        <v>5000</v>
      </c>
      <c r="B314" t="s">
        <v>69</v>
      </c>
      <c r="C314" t="s">
        <v>610</v>
      </c>
      <c r="D314" s="12" t="s">
        <v>424</v>
      </c>
      <c r="E314">
        <v>15.99</v>
      </c>
      <c r="F314">
        <v>231</v>
      </c>
      <c r="G314" t="s">
        <v>920</v>
      </c>
      <c r="H314">
        <v>3</v>
      </c>
      <c r="I314">
        <v>5</v>
      </c>
      <c r="J314" t="b">
        <v>1</v>
      </c>
      <c r="K314">
        <v>701</v>
      </c>
      <c r="L314">
        <v>173</v>
      </c>
      <c r="M314" t="s">
        <v>926</v>
      </c>
      <c r="N314" t="s">
        <v>932</v>
      </c>
      <c r="O314" t="s">
        <v>935</v>
      </c>
      <c r="P314">
        <v>65</v>
      </c>
      <c r="Q314">
        <v>3.4</v>
      </c>
      <c r="R314" t="b">
        <v>1</v>
      </c>
      <c r="S314" t="s">
        <v>940</v>
      </c>
      <c r="T314">
        <v>4177</v>
      </c>
      <c r="U314" t="s">
        <v>941</v>
      </c>
      <c r="V314" t="s">
        <v>948</v>
      </c>
      <c r="W314" t="s">
        <v>953</v>
      </c>
      <c r="X314" t="str">
        <f>LEFT(Userdata[[#This Row],[Last_Login]],2)</f>
        <v>11</v>
      </c>
      <c r="Y314" t="str">
        <f>RIGHT(Userdata[[#This Row],[Last_Login]],4)</f>
        <v>2024</v>
      </c>
      <c r="Z314" t="str">
        <f>MID(Userdata[[#This Row],[Last_Login]],4,2)</f>
        <v>24</v>
      </c>
      <c r="AA314" t="str">
        <f>SUBSTITUTE(Userdata[[#This Row],[Column3]],"/","")</f>
        <v>24</v>
      </c>
      <c r="AB314" s="12" t="str">
        <f>TEXT(DATE(Userdata[[#This Row],[Column2]],Userdata[[#This Row],[Column1]],Userdata[[#This Row],[Column4]]),"DD/MM/YYYY")</f>
        <v>24/11/2024</v>
      </c>
      <c r="AC314" s="12">
        <f t="shared" ca="1" si="4"/>
        <v>45794</v>
      </c>
      <c r="AD314">
        <f ca="1">Userdata[[#This Row],[Column6]]-Userdata[[#This Row],[Last Login]]</f>
        <v>174</v>
      </c>
      <c r="AE314" t="str">
        <f>LEFT(Userdata[[#This Row],[Join_Date]],2)</f>
        <v>2/</v>
      </c>
      <c r="AF314" t="str">
        <f>RIGHT(Userdata[[#This Row],[Join_Date]],4)</f>
        <v>2023</v>
      </c>
      <c r="AG314" t="str">
        <f>MID(Userdata[[#This Row],[Join_Date]],3,2)</f>
        <v>15</v>
      </c>
      <c r="AH314" t="str">
        <f>SUBSTITUTE(Userdata[[#This Row],[Column5]],"/","")</f>
        <v>2</v>
      </c>
      <c r="AI314" t="str">
        <f>SUBSTITUTE(Userdata[[#This Row],[Column53]],"/","")</f>
        <v>15</v>
      </c>
      <c r="AJ314" t="str">
        <f>TEXT(DATE(Userdata[[#This Row],[Column52]],Userdata[[#This Row],[Start Month]],Userdata[[#This Row],[Start Date]]),"DD/MM/YYYY")</f>
        <v>15/02/2023</v>
      </c>
    </row>
    <row r="315" spans="1:36" x14ac:dyDescent="0.3">
      <c r="A315">
        <v>3882</v>
      </c>
      <c r="B315" t="s">
        <v>163</v>
      </c>
      <c r="C315" t="s">
        <v>494</v>
      </c>
      <c r="D315" s="12" t="s">
        <v>906</v>
      </c>
      <c r="E315">
        <v>15.99</v>
      </c>
      <c r="F315">
        <v>246</v>
      </c>
      <c r="G315" t="s">
        <v>917</v>
      </c>
      <c r="H315">
        <v>3</v>
      </c>
      <c r="I315">
        <v>3</v>
      </c>
      <c r="J315" t="b">
        <v>0</v>
      </c>
      <c r="K315">
        <v>505</v>
      </c>
      <c r="L315">
        <v>129</v>
      </c>
      <c r="M315" t="s">
        <v>924</v>
      </c>
      <c r="N315" t="s">
        <v>932</v>
      </c>
      <c r="O315" t="s">
        <v>938</v>
      </c>
      <c r="P315">
        <v>82</v>
      </c>
      <c r="Q315">
        <v>4.9000000000000004</v>
      </c>
      <c r="R315" t="b">
        <v>0</v>
      </c>
      <c r="S315" t="s">
        <v>940</v>
      </c>
      <c r="T315">
        <v>1912</v>
      </c>
      <c r="U315" t="s">
        <v>944</v>
      </c>
      <c r="V315" t="s">
        <v>948</v>
      </c>
      <c r="W315" t="s">
        <v>952</v>
      </c>
      <c r="X315" t="str">
        <f>LEFT(Userdata[[#This Row],[Last_Login]],2)</f>
        <v>12</v>
      </c>
      <c r="Y315" t="str">
        <f>RIGHT(Userdata[[#This Row],[Last_Login]],4)</f>
        <v>2024</v>
      </c>
      <c r="Z315" t="str">
        <f>MID(Userdata[[#This Row],[Last_Login]],4,2)</f>
        <v>15</v>
      </c>
      <c r="AA315" t="str">
        <f>SUBSTITUTE(Userdata[[#This Row],[Column3]],"/","")</f>
        <v>15</v>
      </c>
      <c r="AB315" s="12" t="str">
        <f>TEXT(DATE(Userdata[[#This Row],[Column2]],Userdata[[#This Row],[Column1]],Userdata[[#This Row],[Column4]]),"DD/MM/YYYY")</f>
        <v>15/12/2024</v>
      </c>
      <c r="AC315" s="12">
        <f t="shared" ca="1" si="4"/>
        <v>45794</v>
      </c>
      <c r="AD315">
        <f ca="1">Userdata[[#This Row],[Column6]]-Userdata[[#This Row],[Last Login]]</f>
        <v>153</v>
      </c>
      <c r="AE315" t="str">
        <f>LEFT(Userdata[[#This Row],[Join_Date]],2)</f>
        <v>12</v>
      </c>
      <c r="AF315" t="str">
        <f>RIGHT(Userdata[[#This Row],[Join_Date]],4)</f>
        <v>2024</v>
      </c>
      <c r="AG315" t="str">
        <f>MID(Userdata[[#This Row],[Join_Date]],3,2)</f>
        <v>/1</v>
      </c>
      <c r="AH315" t="str">
        <f>SUBSTITUTE(Userdata[[#This Row],[Column5]],"/","")</f>
        <v>12</v>
      </c>
      <c r="AI315" t="str">
        <f>SUBSTITUTE(Userdata[[#This Row],[Column53]],"/","")</f>
        <v>1</v>
      </c>
      <c r="AJ315" t="str">
        <f>TEXT(DATE(Userdata[[#This Row],[Column52]],Userdata[[#This Row],[Start Month]],Userdata[[#This Row],[Start Date]]),"DD/MM/YYYY")</f>
        <v>01/12/2024</v>
      </c>
    </row>
    <row r="316" spans="1:36" x14ac:dyDescent="0.3">
      <c r="A316">
        <v>4551</v>
      </c>
      <c r="B316" t="s">
        <v>214</v>
      </c>
      <c r="C316" t="s">
        <v>611</v>
      </c>
      <c r="D316" s="12" t="s">
        <v>908</v>
      </c>
      <c r="E316">
        <v>11.99</v>
      </c>
      <c r="F316">
        <v>174</v>
      </c>
      <c r="G316" t="s">
        <v>922</v>
      </c>
      <c r="H316">
        <v>1</v>
      </c>
      <c r="I316">
        <v>6</v>
      </c>
      <c r="J316" t="b">
        <v>1</v>
      </c>
      <c r="K316">
        <v>239</v>
      </c>
      <c r="L316">
        <v>175</v>
      </c>
      <c r="M316" t="s">
        <v>923</v>
      </c>
      <c r="N316" t="s">
        <v>932</v>
      </c>
      <c r="O316" t="s">
        <v>938</v>
      </c>
      <c r="P316">
        <v>65</v>
      </c>
      <c r="Q316">
        <v>3.7</v>
      </c>
      <c r="R316" t="b">
        <v>0</v>
      </c>
      <c r="S316" t="s">
        <v>940</v>
      </c>
      <c r="T316">
        <v>2388</v>
      </c>
      <c r="U316" t="s">
        <v>945</v>
      </c>
      <c r="V316" t="s">
        <v>948</v>
      </c>
      <c r="W316" t="s">
        <v>953</v>
      </c>
      <c r="X316" t="str">
        <f>LEFT(Userdata[[#This Row],[Last_Login]],2)</f>
        <v>11</v>
      </c>
      <c r="Y316" t="str">
        <f>RIGHT(Userdata[[#This Row],[Last_Login]],4)</f>
        <v>2024</v>
      </c>
      <c r="Z316" t="str">
        <f>MID(Userdata[[#This Row],[Last_Login]],4,2)</f>
        <v>19</v>
      </c>
      <c r="AA316" t="str">
        <f>SUBSTITUTE(Userdata[[#This Row],[Column3]],"/","")</f>
        <v>19</v>
      </c>
      <c r="AB316" s="12" t="str">
        <f>TEXT(DATE(Userdata[[#This Row],[Column2]],Userdata[[#This Row],[Column1]],Userdata[[#This Row],[Column4]]),"DD/MM/YYYY")</f>
        <v>19/11/2024</v>
      </c>
      <c r="AC316" s="12">
        <f t="shared" ca="1" si="4"/>
        <v>45794</v>
      </c>
      <c r="AD316">
        <f ca="1">Userdata[[#This Row],[Column6]]-Userdata[[#This Row],[Last Login]]</f>
        <v>179</v>
      </c>
      <c r="AE316" t="str">
        <f>LEFT(Userdata[[#This Row],[Join_Date]],2)</f>
        <v>1/</v>
      </c>
      <c r="AF316" t="str">
        <f>RIGHT(Userdata[[#This Row],[Join_Date]],4)</f>
        <v>2024</v>
      </c>
      <c r="AG316" t="str">
        <f>MID(Userdata[[#This Row],[Join_Date]],3,2)</f>
        <v>19</v>
      </c>
      <c r="AH316" t="str">
        <f>SUBSTITUTE(Userdata[[#This Row],[Column5]],"/","")</f>
        <v>1</v>
      </c>
      <c r="AI316" t="str">
        <f>SUBSTITUTE(Userdata[[#This Row],[Column53]],"/","")</f>
        <v>19</v>
      </c>
      <c r="AJ316" t="str">
        <f>TEXT(DATE(Userdata[[#This Row],[Column52]],Userdata[[#This Row],[Start Month]],Userdata[[#This Row],[Start Date]]),"DD/MM/YYYY")</f>
        <v>19/01/2024</v>
      </c>
    </row>
    <row r="317" spans="1:36" x14ac:dyDescent="0.3">
      <c r="A317">
        <v>7970</v>
      </c>
      <c r="B317" t="s">
        <v>77</v>
      </c>
      <c r="C317" t="s">
        <v>612</v>
      </c>
      <c r="D317" s="12" t="s">
        <v>908</v>
      </c>
      <c r="E317">
        <v>15.99</v>
      </c>
      <c r="F317">
        <v>298</v>
      </c>
      <c r="G317" t="s">
        <v>921</v>
      </c>
      <c r="H317">
        <v>3</v>
      </c>
      <c r="I317">
        <v>1</v>
      </c>
      <c r="J317" t="b">
        <v>1</v>
      </c>
      <c r="K317">
        <v>115</v>
      </c>
      <c r="L317">
        <v>168</v>
      </c>
      <c r="M317" t="s">
        <v>928</v>
      </c>
      <c r="N317" t="s">
        <v>930</v>
      </c>
      <c r="O317" t="s">
        <v>934</v>
      </c>
      <c r="P317">
        <v>27</v>
      </c>
      <c r="Q317">
        <v>3</v>
      </c>
      <c r="R317" t="b">
        <v>0</v>
      </c>
      <c r="S317" t="s">
        <v>940</v>
      </c>
      <c r="T317">
        <v>4216</v>
      </c>
      <c r="U317" t="s">
        <v>941</v>
      </c>
      <c r="V317" t="s">
        <v>950</v>
      </c>
      <c r="W317" t="s">
        <v>953</v>
      </c>
      <c r="X317" t="str">
        <f>LEFT(Userdata[[#This Row],[Last_Login]],2)</f>
        <v>11</v>
      </c>
      <c r="Y317" t="str">
        <f>RIGHT(Userdata[[#This Row],[Last_Login]],4)</f>
        <v>2024</v>
      </c>
      <c r="Z317" t="str">
        <f>MID(Userdata[[#This Row],[Last_Login]],4,2)</f>
        <v>19</v>
      </c>
      <c r="AA317" t="str">
        <f>SUBSTITUTE(Userdata[[#This Row],[Column3]],"/","")</f>
        <v>19</v>
      </c>
      <c r="AB317" s="12" t="str">
        <f>TEXT(DATE(Userdata[[#This Row],[Column2]],Userdata[[#This Row],[Column1]],Userdata[[#This Row],[Column4]]),"DD/MM/YYYY")</f>
        <v>19/11/2024</v>
      </c>
      <c r="AC317" s="12">
        <f t="shared" ca="1" si="4"/>
        <v>45794</v>
      </c>
      <c r="AD317">
        <f ca="1">Userdata[[#This Row],[Column6]]-Userdata[[#This Row],[Last Login]]</f>
        <v>179</v>
      </c>
      <c r="AE317" t="str">
        <f>LEFT(Userdata[[#This Row],[Join_Date]],2)</f>
        <v>7/</v>
      </c>
      <c r="AF317" t="str">
        <f>RIGHT(Userdata[[#This Row],[Join_Date]],4)</f>
        <v>2023</v>
      </c>
      <c r="AG317" t="str">
        <f>MID(Userdata[[#This Row],[Join_Date]],3,2)</f>
        <v>21</v>
      </c>
      <c r="AH317" t="str">
        <f>SUBSTITUTE(Userdata[[#This Row],[Column5]],"/","")</f>
        <v>7</v>
      </c>
      <c r="AI317" t="str">
        <f>SUBSTITUTE(Userdata[[#This Row],[Column53]],"/","")</f>
        <v>21</v>
      </c>
      <c r="AJ317" t="str">
        <f>TEXT(DATE(Userdata[[#This Row],[Column52]],Userdata[[#This Row],[Start Month]],Userdata[[#This Row],[Start Date]]),"DD/MM/YYYY")</f>
        <v>21/07/2023</v>
      </c>
    </row>
    <row r="318" spans="1:36" x14ac:dyDescent="0.3">
      <c r="A318">
        <v>2466</v>
      </c>
      <c r="B318" t="s">
        <v>215</v>
      </c>
      <c r="C318" t="s">
        <v>613</v>
      </c>
      <c r="D318" s="12" t="s">
        <v>913</v>
      </c>
      <c r="E318">
        <v>11.99</v>
      </c>
      <c r="F318">
        <v>344</v>
      </c>
      <c r="G318" t="s">
        <v>919</v>
      </c>
      <c r="H318">
        <v>5</v>
      </c>
      <c r="I318">
        <v>2</v>
      </c>
      <c r="J318" t="b">
        <v>0</v>
      </c>
      <c r="K318">
        <v>142</v>
      </c>
      <c r="L318">
        <v>113</v>
      </c>
      <c r="M318" t="s">
        <v>923</v>
      </c>
      <c r="N318" t="s">
        <v>930</v>
      </c>
      <c r="O318" t="s">
        <v>935</v>
      </c>
      <c r="P318">
        <v>100</v>
      </c>
      <c r="Q318">
        <v>4.5999999999999996</v>
      </c>
      <c r="R318" t="b">
        <v>1</v>
      </c>
      <c r="S318" t="s">
        <v>940</v>
      </c>
      <c r="T318">
        <v>599</v>
      </c>
      <c r="U318" t="s">
        <v>944</v>
      </c>
      <c r="V318" t="s">
        <v>947</v>
      </c>
      <c r="W318" t="s">
        <v>954</v>
      </c>
      <c r="X318" t="str">
        <f>LEFT(Userdata[[#This Row],[Last_Login]],2)</f>
        <v>12</v>
      </c>
      <c r="Y318" t="str">
        <f>RIGHT(Userdata[[#This Row],[Last_Login]],4)</f>
        <v>2024</v>
      </c>
      <c r="Z318" t="str">
        <f>MID(Userdata[[#This Row],[Last_Login]],4,2)</f>
        <v>3/</v>
      </c>
      <c r="AA318" t="str">
        <f>SUBSTITUTE(Userdata[[#This Row],[Column3]],"/","")</f>
        <v>3</v>
      </c>
      <c r="AB318" s="12" t="str">
        <f>TEXT(DATE(Userdata[[#This Row],[Column2]],Userdata[[#This Row],[Column1]],Userdata[[#This Row],[Column4]]),"DD/MM/YYYY")</f>
        <v>03/12/2024</v>
      </c>
      <c r="AC318" s="12">
        <f t="shared" ca="1" si="4"/>
        <v>45794</v>
      </c>
      <c r="AD318">
        <f ca="1">Userdata[[#This Row],[Column6]]-Userdata[[#This Row],[Last Login]]</f>
        <v>165</v>
      </c>
      <c r="AE318" t="str">
        <f>LEFT(Userdata[[#This Row],[Join_Date]],2)</f>
        <v>10</v>
      </c>
      <c r="AF318" t="str">
        <f>RIGHT(Userdata[[#This Row],[Join_Date]],4)</f>
        <v>2024</v>
      </c>
      <c r="AG318" t="str">
        <f>MID(Userdata[[#This Row],[Join_Date]],3,2)</f>
        <v>/2</v>
      </c>
      <c r="AH318" t="str">
        <f>SUBSTITUTE(Userdata[[#This Row],[Column5]],"/","")</f>
        <v>10</v>
      </c>
      <c r="AI318" t="str">
        <f>SUBSTITUTE(Userdata[[#This Row],[Column53]],"/","")</f>
        <v>2</v>
      </c>
      <c r="AJ318" t="str">
        <f>TEXT(DATE(Userdata[[#This Row],[Column52]],Userdata[[#This Row],[Start Month]],Userdata[[#This Row],[Start Date]]),"DD/MM/YYYY")</f>
        <v>02/10/2024</v>
      </c>
    </row>
    <row r="319" spans="1:36" x14ac:dyDescent="0.3">
      <c r="A319">
        <v>1303</v>
      </c>
      <c r="B319" t="s">
        <v>63</v>
      </c>
      <c r="C319" t="s">
        <v>373</v>
      </c>
      <c r="D319" s="12" t="s">
        <v>508</v>
      </c>
      <c r="E319">
        <v>11.99</v>
      </c>
      <c r="F319">
        <v>264</v>
      </c>
      <c r="G319" t="s">
        <v>922</v>
      </c>
      <c r="H319">
        <v>2</v>
      </c>
      <c r="I319">
        <v>1</v>
      </c>
      <c r="J319" t="b">
        <v>1</v>
      </c>
      <c r="K319">
        <v>744</v>
      </c>
      <c r="L319">
        <v>33</v>
      </c>
      <c r="M319" t="s">
        <v>927</v>
      </c>
      <c r="N319" t="s">
        <v>933</v>
      </c>
      <c r="O319" t="s">
        <v>938</v>
      </c>
      <c r="P319">
        <v>29</v>
      </c>
      <c r="Q319">
        <v>4.9000000000000004</v>
      </c>
      <c r="R319" t="b">
        <v>1</v>
      </c>
      <c r="S319" t="s">
        <v>940</v>
      </c>
      <c r="T319">
        <v>804</v>
      </c>
      <c r="U319" t="s">
        <v>942</v>
      </c>
      <c r="V319" t="s">
        <v>947</v>
      </c>
      <c r="W319" t="s">
        <v>952</v>
      </c>
      <c r="X319" t="str">
        <f>LEFT(Userdata[[#This Row],[Last_Login]],2)</f>
        <v>12</v>
      </c>
      <c r="Y319" t="str">
        <f>RIGHT(Userdata[[#This Row],[Last_Login]],4)</f>
        <v>2024</v>
      </c>
      <c r="Z319" t="str">
        <f>MID(Userdata[[#This Row],[Last_Login]],4,2)</f>
        <v>4/</v>
      </c>
      <c r="AA319" t="str">
        <f>SUBSTITUTE(Userdata[[#This Row],[Column3]],"/","")</f>
        <v>4</v>
      </c>
      <c r="AB319" s="12" t="str">
        <f>TEXT(DATE(Userdata[[#This Row],[Column2]],Userdata[[#This Row],[Column1]],Userdata[[#This Row],[Column4]]),"DD/MM/YYYY")</f>
        <v>04/12/2024</v>
      </c>
      <c r="AC319" s="12">
        <f t="shared" ca="1" si="4"/>
        <v>45794</v>
      </c>
      <c r="AD319">
        <f ca="1">Userdata[[#This Row],[Column6]]-Userdata[[#This Row],[Last Login]]</f>
        <v>164</v>
      </c>
      <c r="AE319" t="str">
        <f>LEFT(Userdata[[#This Row],[Join_Date]],2)</f>
        <v>6/</v>
      </c>
      <c r="AF319" t="str">
        <f>RIGHT(Userdata[[#This Row],[Join_Date]],4)</f>
        <v>2023</v>
      </c>
      <c r="AG319" t="str">
        <f>MID(Userdata[[#This Row],[Join_Date]],3,2)</f>
        <v>17</v>
      </c>
      <c r="AH319" t="str">
        <f>SUBSTITUTE(Userdata[[#This Row],[Column5]],"/","")</f>
        <v>6</v>
      </c>
      <c r="AI319" t="str">
        <f>SUBSTITUTE(Userdata[[#This Row],[Column53]],"/","")</f>
        <v>17</v>
      </c>
      <c r="AJ319" t="str">
        <f>TEXT(DATE(Userdata[[#This Row],[Column52]],Userdata[[#This Row],[Start Month]],Userdata[[#This Row],[Start Date]]),"DD/MM/YYYY")</f>
        <v>17/06/2023</v>
      </c>
    </row>
    <row r="320" spans="1:36" x14ac:dyDescent="0.3">
      <c r="A320">
        <v>9832</v>
      </c>
      <c r="B320" t="s">
        <v>160</v>
      </c>
      <c r="C320" t="s">
        <v>467</v>
      </c>
      <c r="D320" s="12" t="s">
        <v>487</v>
      </c>
      <c r="E320">
        <v>7.99</v>
      </c>
      <c r="F320">
        <v>380</v>
      </c>
      <c r="G320" t="s">
        <v>917</v>
      </c>
      <c r="H320">
        <v>2</v>
      </c>
      <c r="I320">
        <v>5</v>
      </c>
      <c r="J320" t="b">
        <v>1</v>
      </c>
      <c r="K320">
        <v>820</v>
      </c>
      <c r="L320">
        <v>17</v>
      </c>
      <c r="M320" t="s">
        <v>927</v>
      </c>
      <c r="N320" t="s">
        <v>930</v>
      </c>
      <c r="O320" t="s">
        <v>939</v>
      </c>
      <c r="P320">
        <v>93</v>
      </c>
      <c r="Q320">
        <v>3</v>
      </c>
      <c r="R320" t="b">
        <v>0</v>
      </c>
      <c r="S320" t="s">
        <v>940</v>
      </c>
      <c r="T320">
        <v>4565</v>
      </c>
      <c r="U320" t="s">
        <v>944</v>
      </c>
      <c r="V320" t="s">
        <v>947</v>
      </c>
      <c r="W320" t="s">
        <v>952</v>
      </c>
      <c r="X320" t="str">
        <f>LEFT(Userdata[[#This Row],[Last_Login]],2)</f>
        <v>11</v>
      </c>
      <c r="Y320" t="str">
        <f>RIGHT(Userdata[[#This Row],[Last_Login]],4)</f>
        <v>2024</v>
      </c>
      <c r="Z320" t="str">
        <f>MID(Userdata[[#This Row],[Last_Login]],4,2)</f>
        <v>21</v>
      </c>
      <c r="AA320" t="str">
        <f>SUBSTITUTE(Userdata[[#This Row],[Column3]],"/","")</f>
        <v>21</v>
      </c>
      <c r="AB320" s="12" t="str">
        <f>TEXT(DATE(Userdata[[#This Row],[Column2]],Userdata[[#This Row],[Column1]],Userdata[[#This Row],[Column4]]),"DD/MM/YYYY")</f>
        <v>21/11/2024</v>
      </c>
      <c r="AC320" s="12">
        <f t="shared" ca="1" si="4"/>
        <v>45794</v>
      </c>
      <c r="AD320">
        <f ca="1">Userdata[[#This Row],[Column6]]-Userdata[[#This Row],[Last Login]]</f>
        <v>177</v>
      </c>
      <c r="AE320" t="str">
        <f>LEFT(Userdata[[#This Row],[Join_Date]],2)</f>
        <v>12</v>
      </c>
      <c r="AF320" t="str">
        <f>RIGHT(Userdata[[#This Row],[Join_Date]],4)</f>
        <v>2022</v>
      </c>
      <c r="AG320" t="str">
        <f>MID(Userdata[[#This Row],[Join_Date]],3,2)</f>
        <v>/2</v>
      </c>
      <c r="AH320" t="str">
        <f>SUBSTITUTE(Userdata[[#This Row],[Column5]],"/","")</f>
        <v>12</v>
      </c>
      <c r="AI320" t="str">
        <f>SUBSTITUTE(Userdata[[#This Row],[Column53]],"/","")</f>
        <v>2</v>
      </c>
      <c r="AJ320" t="str">
        <f>TEXT(DATE(Userdata[[#This Row],[Column52]],Userdata[[#This Row],[Start Month]],Userdata[[#This Row],[Start Date]]),"DD/MM/YYYY")</f>
        <v>02/12/2022</v>
      </c>
    </row>
    <row r="321" spans="1:36" x14ac:dyDescent="0.3">
      <c r="A321">
        <v>3618</v>
      </c>
      <c r="B321" t="s">
        <v>147</v>
      </c>
      <c r="C321" t="s">
        <v>614</v>
      </c>
      <c r="D321" s="12" t="s">
        <v>913</v>
      </c>
      <c r="E321">
        <v>11.99</v>
      </c>
      <c r="F321">
        <v>160</v>
      </c>
      <c r="G321" t="s">
        <v>916</v>
      </c>
      <c r="H321">
        <v>2</v>
      </c>
      <c r="I321">
        <v>1</v>
      </c>
      <c r="J321" t="b">
        <v>0</v>
      </c>
      <c r="K321">
        <v>940</v>
      </c>
      <c r="L321">
        <v>50</v>
      </c>
      <c r="M321" t="s">
        <v>927</v>
      </c>
      <c r="N321" t="s">
        <v>933</v>
      </c>
      <c r="O321" t="s">
        <v>935</v>
      </c>
      <c r="P321">
        <v>71</v>
      </c>
      <c r="Q321">
        <v>3</v>
      </c>
      <c r="R321" t="b">
        <v>0</v>
      </c>
      <c r="S321" t="s">
        <v>940</v>
      </c>
      <c r="T321">
        <v>1095</v>
      </c>
      <c r="U321" t="s">
        <v>942</v>
      </c>
      <c r="V321" t="s">
        <v>950</v>
      </c>
      <c r="W321" t="s">
        <v>951</v>
      </c>
      <c r="X321" t="str">
        <f>LEFT(Userdata[[#This Row],[Last_Login]],2)</f>
        <v>12</v>
      </c>
      <c r="Y321" t="str">
        <f>RIGHT(Userdata[[#This Row],[Last_Login]],4)</f>
        <v>2024</v>
      </c>
      <c r="Z321" t="str">
        <f>MID(Userdata[[#This Row],[Last_Login]],4,2)</f>
        <v>3/</v>
      </c>
      <c r="AA321" t="str">
        <f>SUBSTITUTE(Userdata[[#This Row],[Column3]],"/","")</f>
        <v>3</v>
      </c>
      <c r="AB321" s="12" t="str">
        <f>TEXT(DATE(Userdata[[#This Row],[Column2]],Userdata[[#This Row],[Column1]],Userdata[[#This Row],[Column4]]),"DD/MM/YYYY")</f>
        <v>03/12/2024</v>
      </c>
      <c r="AC321" s="12">
        <f t="shared" ca="1" si="4"/>
        <v>45794</v>
      </c>
      <c r="AD321">
        <f ca="1">Userdata[[#This Row],[Column6]]-Userdata[[#This Row],[Last Login]]</f>
        <v>165</v>
      </c>
      <c r="AE321" t="str">
        <f>LEFT(Userdata[[#This Row],[Join_Date]],2)</f>
        <v>2/</v>
      </c>
      <c r="AF321" t="str">
        <f>RIGHT(Userdata[[#This Row],[Join_Date]],4)</f>
        <v>2024</v>
      </c>
      <c r="AG321" t="str">
        <f>MID(Userdata[[#This Row],[Join_Date]],3,2)</f>
        <v>3/</v>
      </c>
      <c r="AH321" t="str">
        <f>SUBSTITUTE(Userdata[[#This Row],[Column5]],"/","")</f>
        <v>2</v>
      </c>
      <c r="AI321" t="str">
        <f>SUBSTITUTE(Userdata[[#This Row],[Column53]],"/","")</f>
        <v>3</v>
      </c>
      <c r="AJ321" t="str">
        <f>TEXT(DATE(Userdata[[#This Row],[Column52]],Userdata[[#This Row],[Start Month]],Userdata[[#This Row],[Start Date]]),"DD/MM/YYYY")</f>
        <v>03/02/2024</v>
      </c>
    </row>
    <row r="322" spans="1:36" x14ac:dyDescent="0.3">
      <c r="A322">
        <v>7424</v>
      </c>
      <c r="B322" t="s">
        <v>68</v>
      </c>
      <c r="C322" t="s">
        <v>615</v>
      </c>
      <c r="D322" s="12" t="s">
        <v>905</v>
      </c>
      <c r="E322">
        <v>7.99</v>
      </c>
      <c r="F322">
        <v>55</v>
      </c>
      <c r="G322" t="s">
        <v>921</v>
      </c>
      <c r="H322">
        <v>4</v>
      </c>
      <c r="I322">
        <v>6</v>
      </c>
      <c r="J322" t="b">
        <v>1</v>
      </c>
      <c r="K322">
        <v>135</v>
      </c>
      <c r="L322">
        <v>138</v>
      </c>
      <c r="M322" t="s">
        <v>928</v>
      </c>
      <c r="N322" t="s">
        <v>932</v>
      </c>
      <c r="O322" t="s">
        <v>939</v>
      </c>
      <c r="P322">
        <v>5</v>
      </c>
      <c r="Q322">
        <v>3.4</v>
      </c>
      <c r="R322" t="b">
        <v>0</v>
      </c>
      <c r="S322" t="s">
        <v>940</v>
      </c>
      <c r="T322">
        <v>1512</v>
      </c>
      <c r="U322" t="s">
        <v>945</v>
      </c>
      <c r="V322" t="s">
        <v>949</v>
      </c>
      <c r="W322" t="s">
        <v>952</v>
      </c>
      <c r="X322" t="str">
        <f>LEFT(Userdata[[#This Row],[Last_Login]],2)</f>
        <v>12</v>
      </c>
      <c r="Y322" t="str">
        <f>RIGHT(Userdata[[#This Row],[Last_Login]],4)</f>
        <v>2024</v>
      </c>
      <c r="Z322" t="str">
        <f>MID(Userdata[[#This Row],[Last_Login]],4,2)</f>
        <v>13</v>
      </c>
      <c r="AA322" t="str">
        <f>SUBSTITUTE(Userdata[[#This Row],[Column3]],"/","")</f>
        <v>13</v>
      </c>
      <c r="AB322" s="12" t="str">
        <f>TEXT(DATE(Userdata[[#This Row],[Column2]],Userdata[[#This Row],[Column1]],Userdata[[#This Row],[Column4]]),"DD/MM/YYYY")</f>
        <v>13/12/2024</v>
      </c>
      <c r="AC322" s="12">
        <f t="shared" ref="AC322:AC385" ca="1" si="5">TODAY()</f>
        <v>45794</v>
      </c>
      <c r="AD322">
        <f ca="1">Userdata[[#This Row],[Column6]]-Userdata[[#This Row],[Last Login]]</f>
        <v>155</v>
      </c>
      <c r="AE322" t="str">
        <f>LEFT(Userdata[[#This Row],[Join_Date]],2)</f>
        <v>8/</v>
      </c>
      <c r="AF322" t="str">
        <f>RIGHT(Userdata[[#This Row],[Join_Date]],4)</f>
        <v>2023</v>
      </c>
      <c r="AG322" t="str">
        <f>MID(Userdata[[#This Row],[Join_Date]],3,2)</f>
        <v>8/</v>
      </c>
      <c r="AH322" t="str">
        <f>SUBSTITUTE(Userdata[[#This Row],[Column5]],"/","")</f>
        <v>8</v>
      </c>
      <c r="AI322" t="str">
        <f>SUBSTITUTE(Userdata[[#This Row],[Column53]],"/","")</f>
        <v>8</v>
      </c>
      <c r="AJ322" t="str">
        <f>TEXT(DATE(Userdata[[#This Row],[Column52]],Userdata[[#This Row],[Start Month]],Userdata[[#This Row],[Start Date]]),"DD/MM/YYYY")</f>
        <v>08/08/2023</v>
      </c>
    </row>
    <row r="323" spans="1:36" x14ac:dyDescent="0.3">
      <c r="A323">
        <v>8414</v>
      </c>
      <c r="B323" t="s">
        <v>68</v>
      </c>
      <c r="C323" t="s">
        <v>616</v>
      </c>
      <c r="D323" s="12" t="s">
        <v>909</v>
      </c>
      <c r="E323">
        <v>11.99</v>
      </c>
      <c r="F323">
        <v>70</v>
      </c>
      <c r="G323" t="s">
        <v>917</v>
      </c>
      <c r="H323">
        <v>2</v>
      </c>
      <c r="I323">
        <v>3</v>
      </c>
      <c r="J323" t="b">
        <v>1</v>
      </c>
      <c r="K323">
        <v>803</v>
      </c>
      <c r="L323">
        <v>51</v>
      </c>
      <c r="M323" t="s">
        <v>926</v>
      </c>
      <c r="N323" t="s">
        <v>933</v>
      </c>
      <c r="O323" t="s">
        <v>936</v>
      </c>
      <c r="P323">
        <v>24</v>
      </c>
      <c r="Q323">
        <v>3.8</v>
      </c>
      <c r="R323" t="b">
        <v>0</v>
      </c>
      <c r="S323" t="s">
        <v>940</v>
      </c>
      <c r="T323">
        <v>1422</v>
      </c>
      <c r="U323" t="s">
        <v>944</v>
      </c>
      <c r="V323" t="s">
        <v>950</v>
      </c>
      <c r="W323" t="s">
        <v>954</v>
      </c>
      <c r="X323" t="str">
        <f>LEFT(Userdata[[#This Row],[Last_Login]],2)</f>
        <v>11</v>
      </c>
      <c r="Y323" t="str">
        <f>RIGHT(Userdata[[#This Row],[Last_Login]],4)</f>
        <v>2024</v>
      </c>
      <c r="Z323" t="str">
        <f>MID(Userdata[[#This Row],[Last_Login]],4,2)</f>
        <v>22</v>
      </c>
      <c r="AA323" t="str">
        <f>SUBSTITUTE(Userdata[[#This Row],[Column3]],"/","")</f>
        <v>22</v>
      </c>
      <c r="AB323" s="12" t="str">
        <f>TEXT(DATE(Userdata[[#This Row],[Column2]],Userdata[[#This Row],[Column1]],Userdata[[#This Row],[Column4]]),"DD/MM/YYYY")</f>
        <v>22/11/2024</v>
      </c>
      <c r="AC323" s="12">
        <f t="shared" ca="1" si="5"/>
        <v>45794</v>
      </c>
      <c r="AD323">
        <f ca="1">Userdata[[#This Row],[Column6]]-Userdata[[#This Row],[Last Login]]</f>
        <v>176</v>
      </c>
      <c r="AE323" t="str">
        <f>LEFT(Userdata[[#This Row],[Join_Date]],2)</f>
        <v>1/</v>
      </c>
      <c r="AF323" t="str">
        <f>RIGHT(Userdata[[#This Row],[Join_Date]],4)</f>
        <v>2024</v>
      </c>
      <c r="AG323" t="str">
        <f>MID(Userdata[[#This Row],[Join_Date]],3,2)</f>
        <v>13</v>
      </c>
      <c r="AH323" t="str">
        <f>SUBSTITUTE(Userdata[[#This Row],[Column5]],"/","")</f>
        <v>1</v>
      </c>
      <c r="AI323" t="str">
        <f>SUBSTITUTE(Userdata[[#This Row],[Column53]],"/","")</f>
        <v>13</v>
      </c>
      <c r="AJ323" t="str">
        <f>TEXT(DATE(Userdata[[#This Row],[Column52]],Userdata[[#This Row],[Start Month]],Userdata[[#This Row],[Start Date]]),"DD/MM/YYYY")</f>
        <v>13/01/2024</v>
      </c>
    </row>
    <row r="324" spans="1:36" x14ac:dyDescent="0.3">
      <c r="A324">
        <v>5688</v>
      </c>
      <c r="B324" t="s">
        <v>63</v>
      </c>
      <c r="C324" t="s">
        <v>617</v>
      </c>
      <c r="D324" s="12" t="s">
        <v>910</v>
      </c>
      <c r="E324">
        <v>7.99</v>
      </c>
      <c r="F324">
        <v>256</v>
      </c>
      <c r="G324" t="s">
        <v>917</v>
      </c>
      <c r="H324">
        <v>3</v>
      </c>
      <c r="I324">
        <v>3</v>
      </c>
      <c r="J324" t="b">
        <v>0</v>
      </c>
      <c r="K324">
        <v>322</v>
      </c>
      <c r="L324">
        <v>199</v>
      </c>
      <c r="M324" t="s">
        <v>924</v>
      </c>
      <c r="N324" t="s">
        <v>932</v>
      </c>
      <c r="O324" t="s">
        <v>938</v>
      </c>
      <c r="P324">
        <v>65</v>
      </c>
      <c r="Q324">
        <v>4.5</v>
      </c>
      <c r="R324" t="b">
        <v>0</v>
      </c>
      <c r="S324" t="s">
        <v>940</v>
      </c>
      <c r="T324">
        <v>147</v>
      </c>
      <c r="U324" t="s">
        <v>941</v>
      </c>
      <c r="V324" t="s">
        <v>949</v>
      </c>
      <c r="W324" t="s">
        <v>953</v>
      </c>
      <c r="X324" t="str">
        <f>LEFT(Userdata[[#This Row],[Last_Login]],2)</f>
        <v>11</v>
      </c>
      <c r="Y324" t="str">
        <f>RIGHT(Userdata[[#This Row],[Last_Login]],4)</f>
        <v>2024</v>
      </c>
      <c r="Z324" t="str">
        <f>MID(Userdata[[#This Row],[Last_Login]],4,2)</f>
        <v>30</v>
      </c>
      <c r="AA324" t="str">
        <f>SUBSTITUTE(Userdata[[#This Row],[Column3]],"/","")</f>
        <v>30</v>
      </c>
      <c r="AB324" s="12" t="str">
        <f>TEXT(DATE(Userdata[[#This Row],[Column2]],Userdata[[#This Row],[Column1]],Userdata[[#This Row],[Column4]]),"DD/MM/YYYY")</f>
        <v>30/11/2024</v>
      </c>
      <c r="AC324" s="12">
        <f t="shared" ca="1" si="5"/>
        <v>45794</v>
      </c>
      <c r="AD324">
        <f ca="1">Userdata[[#This Row],[Column6]]-Userdata[[#This Row],[Last Login]]</f>
        <v>168</v>
      </c>
      <c r="AE324" t="str">
        <f>LEFT(Userdata[[#This Row],[Join_Date]],2)</f>
        <v>9/</v>
      </c>
      <c r="AF324" t="str">
        <f>RIGHT(Userdata[[#This Row],[Join_Date]],4)</f>
        <v>2024</v>
      </c>
      <c r="AG324" t="str">
        <f>MID(Userdata[[#This Row],[Join_Date]],3,2)</f>
        <v>27</v>
      </c>
      <c r="AH324" t="str">
        <f>SUBSTITUTE(Userdata[[#This Row],[Column5]],"/","")</f>
        <v>9</v>
      </c>
      <c r="AI324" t="str">
        <f>SUBSTITUTE(Userdata[[#This Row],[Column53]],"/","")</f>
        <v>27</v>
      </c>
      <c r="AJ324" t="str">
        <f>TEXT(DATE(Userdata[[#This Row],[Column52]],Userdata[[#This Row],[Start Month]],Userdata[[#This Row],[Start Date]]),"DD/MM/YYYY")</f>
        <v>27/09/2024</v>
      </c>
    </row>
    <row r="325" spans="1:36" x14ac:dyDescent="0.3">
      <c r="A325">
        <v>2062</v>
      </c>
      <c r="B325" t="s">
        <v>216</v>
      </c>
      <c r="C325" t="s">
        <v>450</v>
      </c>
      <c r="D325" s="12" t="s">
        <v>424</v>
      </c>
      <c r="E325">
        <v>15.99</v>
      </c>
      <c r="F325">
        <v>436</v>
      </c>
      <c r="G325" t="s">
        <v>919</v>
      </c>
      <c r="H325">
        <v>5</v>
      </c>
      <c r="I325">
        <v>6</v>
      </c>
      <c r="J325" t="b">
        <v>1</v>
      </c>
      <c r="K325">
        <v>424</v>
      </c>
      <c r="L325">
        <v>111</v>
      </c>
      <c r="M325" t="s">
        <v>929</v>
      </c>
      <c r="N325" t="s">
        <v>932</v>
      </c>
      <c r="O325" t="s">
        <v>935</v>
      </c>
      <c r="P325">
        <v>64</v>
      </c>
      <c r="Q325">
        <v>3.5</v>
      </c>
      <c r="R325" t="b">
        <v>1</v>
      </c>
      <c r="S325" t="s">
        <v>940</v>
      </c>
      <c r="T325">
        <v>4317</v>
      </c>
      <c r="U325" t="s">
        <v>943</v>
      </c>
      <c r="V325" t="s">
        <v>949</v>
      </c>
      <c r="W325" t="s">
        <v>951</v>
      </c>
      <c r="X325" t="str">
        <f>LEFT(Userdata[[#This Row],[Last_Login]],2)</f>
        <v>11</v>
      </c>
      <c r="Y325" t="str">
        <f>RIGHT(Userdata[[#This Row],[Last_Login]],4)</f>
        <v>2024</v>
      </c>
      <c r="Z325" t="str">
        <f>MID(Userdata[[#This Row],[Last_Login]],4,2)</f>
        <v>24</v>
      </c>
      <c r="AA325" t="str">
        <f>SUBSTITUTE(Userdata[[#This Row],[Column3]],"/","")</f>
        <v>24</v>
      </c>
      <c r="AB325" s="12" t="str">
        <f>TEXT(DATE(Userdata[[#This Row],[Column2]],Userdata[[#This Row],[Column1]],Userdata[[#This Row],[Column4]]),"DD/MM/YYYY")</f>
        <v>24/11/2024</v>
      </c>
      <c r="AC325" s="12">
        <f t="shared" ca="1" si="5"/>
        <v>45794</v>
      </c>
      <c r="AD325">
        <f ca="1">Userdata[[#This Row],[Column6]]-Userdata[[#This Row],[Last Login]]</f>
        <v>174</v>
      </c>
      <c r="AE325" t="str">
        <f>LEFT(Userdata[[#This Row],[Join_Date]],2)</f>
        <v>6/</v>
      </c>
      <c r="AF325" t="str">
        <f>RIGHT(Userdata[[#This Row],[Join_Date]],4)</f>
        <v>2024</v>
      </c>
      <c r="AG325" t="str">
        <f>MID(Userdata[[#This Row],[Join_Date]],3,2)</f>
        <v>24</v>
      </c>
      <c r="AH325" t="str">
        <f>SUBSTITUTE(Userdata[[#This Row],[Column5]],"/","")</f>
        <v>6</v>
      </c>
      <c r="AI325" t="str">
        <f>SUBSTITUTE(Userdata[[#This Row],[Column53]],"/","")</f>
        <v>24</v>
      </c>
      <c r="AJ325" t="str">
        <f>TEXT(DATE(Userdata[[#This Row],[Column52]],Userdata[[#This Row],[Start Month]],Userdata[[#This Row],[Start Date]]),"DD/MM/YYYY")</f>
        <v>24/06/2024</v>
      </c>
    </row>
    <row r="326" spans="1:36" x14ac:dyDescent="0.3">
      <c r="A326">
        <v>5031</v>
      </c>
      <c r="B326" t="s">
        <v>217</v>
      </c>
      <c r="C326" t="s">
        <v>618</v>
      </c>
      <c r="D326" s="12" t="s">
        <v>853</v>
      </c>
      <c r="E326">
        <v>7.99</v>
      </c>
      <c r="F326">
        <v>394</v>
      </c>
      <c r="G326" t="s">
        <v>916</v>
      </c>
      <c r="H326">
        <v>2</v>
      </c>
      <c r="I326">
        <v>6</v>
      </c>
      <c r="J326" t="b">
        <v>1</v>
      </c>
      <c r="K326">
        <v>60</v>
      </c>
      <c r="L326">
        <v>159</v>
      </c>
      <c r="M326" t="s">
        <v>925</v>
      </c>
      <c r="N326" t="s">
        <v>930</v>
      </c>
      <c r="O326" t="s">
        <v>935</v>
      </c>
      <c r="P326">
        <v>51</v>
      </c>
      <c r="Q326">
        <v>3</v>
      </c>
      <c r="R326" t="b">
        <v>1</v>
      </c>
      <c r="S326" t="s">
        <v>940</v>
      </c>
      <c r="T326">
        <v>3197</v>
      </c>
      <c r="U326" t="s">
        <v>942</v>
      </c>
      <c r="V326" t="s">
        <v>948</v>
      </c>
      <c r="W326" t="s">
        <v>951</v>
      </c>
      <c r="X326" t="str">
        <f>LEFT(Userdata[[#This Row],[Last_Login]],2)</f>
        <v>11</v>
      </c>
      <c r="Y326" t="str">
        <f>RIGHT(Userdata[[#This Row],[Last_Login]],4)</f>
        <v>2024</v>
      </c>
      <c r="Z326" t="str">
        <f>MID(Userdata[[#This Row],[Last_Login]],4,2)</f>
        <v>27</v>
      </c>
      <c r="AA326" t="str">
        <f>SUBSTITUTE(Userdata[[#This Row],[Column3]],"/","")</f>
        <v>27</v>
      </c>
      <c r="AB326" s="12" t="str">
        <f>TEXT(DATE(Userdata[[#This Row],[Column2]],Userdata[[#This Row],[Column1]],Userdata[[#This Row],[Column4]]),"DD/MM/YYYY")</f>
        <v>27/11/2024</v>
      </c>
      <c r="AC326" s="12">
        <f t="shared" ca="1" si="5"/>
        <v>45794</v>
      </c>
      <c r="AD326">
        <f ca="1">Userdata[[#This Row],[Column6]]-Userdata[[#This Row],[Last Login]]</f>
        <v>171</v>
      </c>
      <c r="AE326" t="str">
        <f>LEFT(Userdata[[#This Row],[Join_Date]],2)</f>
        <v>8/</v>
      </c>
      <c r="AF326" t="str">
        <f>RIGHT(Userdata[[#This Row],[Join_Date]],4)</f>
        <v>2023</v>
      </c>
      <c r="AG326" t="str">
        <f>MID(Userdata[[#This Row],[Join_Date]],3,2)</f>
        <v>4/</v>
      </c>
      <c r="AH326" t="str">
        <f>SUBSTITUTE(Userdata[[#This Row],[Column5]],"/","")</f>
        <v>8</v>
      </c>
      <c r="AI326" t="str">
        <f>SUBSTITUTE(Userdata[[#This Row],[Column53]],"/","")</f>
        <v>4</v>
      </c>
      <c r="AJ326" t="str">
        <f>TEXT(DATE(Userdata[[#This Row],[Column52]],Userdata[[#This Row],[Start Month]],Userdata[[#This Row],[Start Date]]),"DD/MM/YYYY")</f>
        <v>04/08/2023</v>
      </c>
    </row>
    <row r="327" spans="1:36" x14ac:dyDescent="0.3">
      <c r="A327">
        <v>1162</v>
      </c>
      <c r="B327" t="s">
        <v>152</v>
      </c>
      <c r="C327" t="s">
        <v>619</v>
      </c>
      <c r="D327" s="12" t="s">
        <v>914</v>
      </c>
      <c r="E327">
        <v>15.99</v>
      </c>
      <c r="F327">
        <v>131</v>
      </c>
      <c r="G327" t="s">
        <v>918</v>
      </c>
      <c r="H327">
        <v>3</v>
      </c>
      <c r="I327">
        <v>3</v>
      </c>
      <c r="J327" t="b">
        <v>0</v>
      </c>
      <c r="K327">
        <v>865</v>
      </c>
      <c r="L327">
        <v>8</v>
      </c>
      <c r="M327" t="s">
        <v>926</v>
      </c>
      <c r="N327" t="s">
        <v>931</v>
      </c>
      <c r="O327" t="s">
        <v>937</v>
      </c>
      <c r="P327">
        <v>78</v>
      </c>
      <c r="Q327">
        <v>4.5999999999999996</v>
      </c>
      <c r="R327" t="b">
        <v>0</v>
      </c>
      <c r="S327" t="s">
        <v>940</v>
      </c>
      <c r="T327">
        <v>1413</v>
      </c>
      <c r="U327" t="s">
        <v>943</v>
      </c>
      <c r="V327" t="s">
        <v>949</v>
      </c>
      <c r="W327" t="s">
        <v>954</v>
      </c>
      <c r="X327" t="str">
        <f>LEFT(Userdata[[#This Row],[Last_Login]],2)</f>
        <v>11</v>
      </c>
      <c r="Y327" t="str">
        <f>RIGHT(Userdata[[#This Row],[Last_Login]],4)</f>
        <v>2024</v>
      </c>
      <c r="Z327" t="str">
        <f>MID(Userdata[[#This Row],[Last_Login]],4,2)</f>
        <v>29</v>
      </c>
      <c r="AA327" t="str">
        <f>SUBSTITUTE(Userdata[[#This Row],[Column3]],"/","")</f>
        <v>29</v>
      </c>
      <c r="AB327" s="12" t="str">
        <f>TEXT(DATE(Userdata[[#This Row],[Column2]],Userdata[[#This Row],[Column1]],Userdata[[#This Row],[Column4]]),"DD/MM/YYYY")</f>
        <v>29/11/2024</v>
      </c>
      <c r="AC327" s="12">
        <f t="shared" ca="1" si="5"/>
        <v>45794</v>
      </c>
      <c r="AD327">
        <f ca="1">Userdata[[#This Row],[Column6]]-Userdata[[#This Row],[Last Login]]</f>
        <v>169</v>
      </c>
      <c r="AE327" t="str">
        <f>LEFT(Userdata[[#This Row],[Join_Date]],2)</f>
        <v>1/</v>
      </c>
      <c r="AF327" t="str">
        <f>RIGHT(Userdata[[#This Row],[Join_Date]],4)</f>
        <v>2023</v>
      </c>
      <c r="AG327" t="str">
        <f>MID(Userdata[[#This Row],[Join_Date]],3,2)</f>
        <v>28</v>
      </c>
      <c r="AH327" t="str">
        <f>SUBSTITUTE(Userdata[[#This Row],[Column5]],"/","")</f>
        <v>1</v>
      </c>
      <c r="AI327" t="str">
        <f>SUBSTITUTE(Userdata[[#This Row],[Column53]],"/","")</f>
        <v>28</v>
      </c>
      <c r="AJ327" t="str">
        <f>TEXT(DATE(Userdata[[#This Row],[Column52]],Userdata[[#This Row],[Start Month]],Userdata[[#This Row],[Start Date]]),"DD/MM/YYYY")</f>
        <v>28/01/2023</v>
      </c>
    </row>
    <row r="328" spans="1:36" x14ac:dyDescent="0.3">
      <c r="A328">
        <v>6564</v>
      </c>
      <c r="B328" t="s">
        <v>71</v>
      </c>
      <c r="C328" t="s">
        <v>599</v>
      </c>
      <c r="D328" s="12" t="s">
        <v>912</v>
      </c>
      <c r="E328">
        <v>11.99</v>
      </c>
      <c r="F328">
        <v>98</v>
      </c>
      <c r="G328" t="s">
        <v>917</v>
      </c>
      <c r="H328">
        <v>5</v>
      </c>
      <c r="I328">
        <v>2</v>
      </c>
      <c r="J328" t="b">
        <v>1</v>
      </c>
      <c r="K328">
        <v>526</v>
      </c>
      <c r="L328">
        <v>144</v>
      </c>
      <c r="M328" t="s">
        <v>923</v>
      </c>
      <c r="N328" t="s">
        <v>931</v>
      </c>
      <c r="O328" t="s">
        <v>938</v>
      </c>
      <c r="P328">
        <v>10</v>
      </c>
      <c r="Q328">
        <v>3.9</v>
      </c>
      <c r="R328" t="b">
        <v>1</v>
      </c>
      <c r="S328" t="s">
        <v>940</v>
      </c>
      <c r="T328">
        <v>747</v>
      </c>
      <c r="U328" t="s">
        <v>944</v>
      </c>
      <c r="V328" t="s">
        <v>947</v>
      </c>
      <c r="W328" t="s">
        <v>954</v>
      </c>
      <c r="X328" t="str">
        <f>LEFT(Userdata[[#This Row],[Last_Login]],2)</f>
        <v>12</v>
      </c>
      <c r="Y328" t="str">
        <f>RIGHT(Userdata[[#This Row],[Last_Login]],4)</f>
        <v>2024</v>
      </c>
      <c r="Z328" t="str">
        <f>MID(Userdata[[#This Row],[Last_Login]],4,2)</f>
        <v>7/</v>
      </c>
      <c r="AA328" t="str">
        <f>SUBSTITUTE(Userdata[[#This Row],[Column3]],"/","")</f>
        <v>7</v>
      </c>
      <c r="AB328" s="12" t="str">
        <f>TEXT(DATE(Userdata[[#This Row],[Column2]],Userdata[[#This Row],[Column1]],Userdata[[#This Row],[Column4]]),"DD/MM/YYYY")</f>
        <v>07/12/2024</v>
      </c>
      <c r="AC328" s="12">
        <f t="shared" ca="1" si="5"/>
        <v>45794</v>
      </c>
      <c r="AD328">
        <f ca="1">Userdata[[#This Row],[Column6]]-Userdata[[#This Row],[Last Login]]</f>
        <v>161</v>
      </c>
      <c r="AE328" t="str">
        <f>LEFT(Userdata[[#This Row],[Join_Date]],2)</f>
        <v>10</v>
      </c>
      <c r="AF328" t="str">
        <f>RIGHT(Userdata[[#This Row],[Join_Date]],4)</f>
        <v>2023</v>
      </c>
      <c r="AG328" t="str">
        <f>MID(Userdata[[#This Row],[Join_Date]],3,2)</f>
        <v>/2</v>
      </c>
      <c r="AH328" t="str">
        <f>SUBSTITUTE(Userdata[[#This Row],[Column5]],"/","")</f>
        <v>10</v>
      </c>
      <c r="AI328" t="str">
        <f>SUBSTITUTE(Userdata[[#This Row],[Column53]],"/","")</f>
        <v>2</v>
      </c>
      <c r="AJ328" t="str">
        <f>TEXT(DATE(Userdata[[#This Row],[Column52]],Userdata[[#This Row],[Start Month]],Userdata[[#This Row],[Start Date]]),"DD/MM/YYYY")</f>
        <v>02/10/2023</v>
      </c>
    </row>
    <row r="329" spans="1:36" x14ac:dyDescent="0.3">
      <c r="A329">
        <v>9298</v>
      </c>
      <c r="B329" t="s">
        <v>81</v>
      </c>
      <c r="C329" t="s">
        <v>589</v>
      </c>
      <c r="D329" s="12" t="s">
        <v>508</v>
      </c>
      <c r="E329">
        <v>11.99</v>
      </c>
      <c r="F329">
        <v>276</v>
      </c>
      <c r="G329" t="s">
        <v>921</v>
      </c>
      <c r="H329">
        <v>5</v>
      </c>
      <c r="I329">
        <v>4</v>
      </c>
      <c r="J329" t="b">
        <v>0</v>
      </c>
      <c r="K329">
        <v>389</v>
      </c>
      <c r="L329">
        <v>177</v>
      </c>
      <c r="M329" t="s">
        <v>929</v>
      </c>
      <c r="N329" t="s">
        <v>930</v>
      </c>
      <c r="O329" t="s">
        <v>938</v>
      </c>
      <c r="P329">
        <v>19</v>
      </c>
      <c r="Q329">
        <v>4.3</v>
      </c>
      <c r="R329" t="b">
        <v>0</v>
      </c>
      <c r="S329" t="s">
        <v>940</v>
      </c>
      <c r="T329">
        <v>1099</v>
      </c>
      <c r="U329" t="s">
        <v>945</v>
      </c>
      <c r="V329" t="s">
        <v>950</v>
      </c>
      <c r="W329" t="s">
        <v>952</v>
      </c>
      <c r="X329" t="str">
        <f>LEFT(Userdata[[#This Row],[Last_Login]],2)</f>
        <v>12</v>
      </c>
      <c r="Y329" t="str">
        <f>RIGHT(Userdata[[#This Row],[Last_Login]],4)</f>
        <v>2024</v>
      </c>
      <c r="Z329" t="str">
        <f>MID(Userdata[[#This Row],[Last_Login]],4,2)</f>
        <v>4/</v>
      </c>
      <c r="AA329" t="str">
        <f>SUBSTITUTE(Userdata[[#This Row],[Column3]],"/","")</f>
        <v>4</v>
      </c>
      <c r="AB329" s="12" t="str">
        <f>TEXT(DATE(Userdata[[#This Row],[Column2]],Userdata[[#This Row],[Column1]],Userdata[[#This Row],[Column4]]),"DD/MM/YYYY")</f>
        <v>04/12/2024</v>
      </c>
      <c r="AC329" s="12">
        <f t="shared" ca="1" si="5"/>
        <v>45794</v>
      </c>
      <c r="AD329">
        <f ca="1">Userdata[[#This Row],[Column6]]-Userdata[[#This Row],[Last Login]]</f>
        <v>164</v>
      </c>
      <c r="AE329" t="str">
        <f>LEFT(Userdata[[#This Row],[Join_Date]],2)</f>
        <v>6/</v>
      </c>
      <c r="AF329" t="str">
        <f>RIGHT(Userdata[[#This Row],[Join_Date]],4)</f>
        <v>2024</v>
      </c>
      <c r="AG329" t="str">
        <f>MID(Userdata[[#This Row],[Join_Date]],3,2)</f>
        <v>2/</v>
      </c>
      <c r="AH329" t="str">
        <f>SUBSTITUTE(Userdata[[#This Row],[Column5]],"/","")</f>
        <v>6</v>
      </c>
      <c r="AI329" t="str">
        <f>SUBSTITUTE(Userdata[[#This Row],[Column53]],"/","")</f>
        <v>2</v>
      </c>
      <c r="AJ329" t="str">
        <f>TEXT(DATE(Userdata[[#This Row],[Column52]],Userdata[[#This Row],[Start Month]],Userdata[[#This Row],[Start Date]]),"DD/MM/YYYY")</f>
        <v>02/06/2024</v>
      </c>
    </row>
    <row r="330" spans="1:36" x14ac:dyDescent="0.3">
      <c r="A330">
        <v>4216</v>
      </c>
      <c r="B330" t="s">
        <v>218</v>
      </c>
      <c r="C330" t="s">
        <v>620</v>
      </c>
      <c r="D330" s="12" t="s">
        <v>908</v>
      </c>
      <c r="E330">
        <v>11.99</v>
      </c>
      <c r="F330">
        <v>251</v>
      </c>
      <c r="G330" t="s">
        <v>916</v>
      </c>
      <c r="H330">
        <v>3</v>
      </c>
      <c r="I330">
        <v>3</v>
      </c>
      <c r="J330" t="b">
        <v>0</v>
      </c>
      <c r="K330">
        <v>922</v>
      </c>
      <c r="L330">
        <v>106</v>
      </c>
      <c r="M330" t="s">
        <v>927</v>
      </c>
      <c r="N330" t="s">
        <v>931</v>
      </c>
      <c r="O330" t="s">
        <v>934</v>
      </c>
      <c r="P330">
        <v>56</v>
      </c>
      <c r="Q330">
        <v>4.3</v>
      </c>
      <c r="R330" t="b">
        <v>1</v>
      </c>
      <c r="S330" t="s">
        <v>940</v>
      </c>
      <c r="T330">
        <v>585</v>
      </c>
      <c r="U330" t="s">
        <v>941</v>
      </c>
      <c r="V330" t="s">
        <v>947</v>
      </c>
      <c r="W330" t="s">
        <v>951</v>
      </c>
      <c r="X330" t="str">
        <f>LEFT(Userdata[[#This Row],[Last_Login]],2)</f>
        <v>11</v>
      </c>
      <c r="Y330" t="str">
        <f>RIGHT(Userdata[[#This Row],[Last_Login]],4)</f>
        <v>2024</v>
      </c>
      <c r="Z330" t="str">
        <f>MID(Userdata[[#This Row],[Last_Login]],4,2)</f>
        <v>19</v>
      </c>
      <c r="AA330" t="str">
        <f>SUBSTITUTE(Userdata[[#This Row],[Column3]],"/","")</f>
        <v>19</v>
      </c>
      <c r="AB330" s="12" t="str">
        <f>TEXT(DATE(Userdata[[#This Row],[Column2]],Userdata[[#This Row],[Column1]],Userdata[[#This Row],[Column4]]),"DD/MM/YYYY")</f>
        <v>19/11/2024</v>
      </c>
      <c r="AC330" s="12">
        <f t="shared" ca="1" si="5"/>
        <v>45794</v>
      </c>
      <c r="AD330">
        <f ca="1">Userdata[[#This Row],[Column6]]-Userdata[[#This Row],[Last Login]]</f>
        <v>179</v>
      </c>
      <c r="AE330" t="str">
        <f>LEFT(Userdata[[#This Row],[Join_Date]],2)</f>
        <v>3/</v>
      </c>
      <c r="AF330" t="str">
        <f>RIGHT(Userdata[[#This Row],[Join_Date]],4)</f>
        <v>2024</v>
      </c>
      <c r="AG330" t="str">
        <f>MID(Userdata[[#This Row],[Join_Date]],3,2)</f>
        <v>14</v>
      </c>
      <c r="AH330" t="str">
        <f>SUBSTITUTE(Userdata[[#This Row],[Column5]],"/","")</f>
        <v>3</v>
      </c>
      <c r="AI330" t="str">
        <f>SUBSTITUTE(Userdata[[#This Row],[Column53]],"/","")</f>
        <v>14</v>
      </c>
      <c r="AJ330" t="str">
        <f>TEXT(DATE(Userdata[[#This Row],[Column52]],Userdata[[#This Row],[Start Month]],Userdata[[#This Row],[Start Date]]),"DD/MM/YYYY")</f>
        <v>14/03/2024</v>
      </c>
    </row>
    <row r="331" spans="1:36" x14ac:dyDescent="0.3">
      <c r="A331">
        <v>3677</v>
      </c>
      <c r="B331" t="s">
        <v>110</v>
      </c>
      <c r="C331" t="s">
        <v>621</v>
      </c>
      <c r="D331" s="12" t="s">
        <v>914</v>
      </c>
      <c r="E331">
        <v>7.99</v>
      </c>
      <c r="F331">
        <v>233</v>
      </c>
      <c r="G331" t="s">
        <v>918</v>
      </c>
      <c r="H331">
        <v>4</v>
      </c>
      <c r="I331">
        <v>2</v>
      </c>
      <c r="J331" t="b">
        <v>1</v>
      </c>
      <c r="K331">
        <v>485</v>
      </c>
      <c r="L331">
        <v>37</v>
      </c>
      <c r="M331" t="s">
        <v>924</v>
      </c>
      <c r="N331" t="s">
        <v>930</v>
      </c>
      <c r="O331" t="s">
        <v>936</v>
      </c>
      <c r="P331">
        <v>47</v>
      </c>
      <c r="Q331">
        <v>3.4</v>
      </c>
      <c r="R331" t="b">
        <v>1</v>
      </c>
      <c r="S331" t="s">
        <v>940</v>
      </c>
      <c r="T331">
        <v>615</v>
      </c>
      <c r="U331" t="s">
        <v>941</v>
      </c>
      <c r="V331" t="s">
        <v>947</v>
      </c>
      <c r="W331" t="s">
        <v>954</v>
      </c>
      <c r="X331" t="str">
        <f>LEFT(Userdata[[#This Row],[Last_Login]],2)</f>
        <v>11</v>
      </c>
      <c r="Y331" t="str">
        <f>RIGHT(Userdata[[#This Row],[Last_Login]],4)</f>
        <v>2024</v>
      </c>
      <c r="Z331" t="str">
        <f>MID(Userdata[[#This Row],[Last_Login]],4,2)</f>
        <v>29</v>
      </c>
      <c r="AA331" t="str">
        <f>SUBSTITUTE(Userdata[[#This Row],[Column3]],"/","")</f>
        <v>29</v>
      </c>
      <c r="AB331" s="12" t="str">
        <f>TEXT(DATE(Userdata[[#This Row],[Column2]],Userdata[[#This Row],[Column1]],Userdata[[#This Row],[Column4]]),"DD/MM/YYYY")</f>
        <v>29/11/2024</v>
      </c>
      <c r="AC331" s="12">
        <f t="shared" ca="1" si="5"/>
        <v>45794</v>
      </c>
      <c r="AD331">
        <f ca="1">Userdata[[#This Row],[Column6]]-Userdata[[#This Row],[Last Login]]</f>
        <v>169</v>
      </c>
      <c r="AE331" t="str">
        <f>LEFT(Userdata[[#This Row],[Join_Date]],2)</f>
        <v>3/</v>
      </c>
      <c r="AF331" t="str">
        <f>RIGHT(Userdata[[#This Row],[Join_Date]],4)</f>
        <v>2023</v>
      </c>
      <c r="AG331" t="str">
        <f>MID(Userdata[[#This Row],[Join_Date]],3,2)</f>
        <v>8/</v>
      </c>
      <c r="AH331" t="str">
        <f>SUBSTITUTE(Userdata[[#This Row],[Column5]],"/","")</f>
        <v>3</v>
      </c>
      <c r="AI331" t="str">
        <f>SUBSTITUTE(Userdata[[#This Row],[Column53]],"/","")</f>
        <v>8</v>
      </c>
      <c r="AJ331" t="str">
        <f>TEXT(DATE(Userdata[[#This Row],[Column52]],Userdata[[#This Row],[Start Month]],Userdata[[#This Row],[Start Date]]),"DD/MM/YYYY")</f>
        <v>08/03/2023</v>
      </c>
    </row>
    <row r="332" spans="1:36" x14ac:dyDescent="0.3">
      <c r="A332">
        <v>8453</v>
      </c>
      <c r="B332" t="s">
        <v>176</v>
      </c>
      <c r="C332" t="s">
        <v>622</v>
      </c>
      <c r="D332" s="12" t="s">
        <v>853</v>
      </c>
      <c r="E332">
        <v>11.99</v>
      </c>
      <c r="F332">
        <v>136</v>
      </c>
      <c r="G332" t="s">
        <v>922</v>
      </c>
      <c r="H332">
        <v>2</v>
      </c>
      <c r="I332">
        <v>5</v>
      </c>
      <c r="J332" t="b">
        <v>1</v>
      </c>
      <c r="K332">
        <v>112</v>
      </c>
      <c r="L332">
        <v>181</v>
      </c>
      <c r="M332" t="s">
        <v>926</v>
      </c>
      <c r="N332" t="s">
        <v>933</v>
      </c>
      <c r="O332" t="s">
        <v>934</v>
      </c>
      <c r="P332">
        <v>15</v>
      </c>
      <c r="Q332">
        <v>3.6</v>
      </c>
      <c r="R332" t="b">
        <v>0</v>
      </c>
      <c r="S332" t="s">
        <v>940</v>
      </c>
      <c r="T332">
        <v>2634</v>
      </c>
      <c r="U332" t="s">
        <v>944</v>
      </c>
      <c r="V332" t="s">
        <v>948</v>
      </c>
      <c r="W332" t="s">
        <v>953</v>
      </c>
      <c r="X332" t="str">
        <f>LEFT(Userdata[[#This Row],[Last_Login]],2)</f>
        <v>11</v>
      </c>
      <c r="Y332" t="str">
        <f>RIGHT(Userdata[[#This Row],[Last_Login]],4)</f>
        <v>2024</v>
      </c>
      <c r="Z332" t="str">
        <f>MID(Userdata[[#This Row],[Last_Login]],4,2)</f>
        <v>27</v>
      </c>
      <c r="AA332" t="str">
        <f>SUBSTITUTE(Userdata[[#This Row],[Column3]],"/","")</f>
        <v>27</v>
      </c>
      <c r="AB332" s="12" t="str">
        <f>TEXT(DATE(Userdata[[#This Row],[Column2]],Userdata[[#This Row],[Column1]],Userdata[[#This Row],[Column4]]),"DD/MM/YYYY")</f>
        <v>27/11/2024</v>
      </c>
      <c r="AC332" s="12">
        <f t="shared" ca="1" si="5"/>
        <v>45794</v>
      </c>
      <c r="AD332">
        <f ca="1">Userdata[[#This Row],[Column6]]-Userdata[[#This Row],[Last Login]]</f>
        <v>171</v>
      </c>
      <c r="AE332" t="str">
        <f>LEFT(Userdata[[#This Row],[Join_Date]],2)</f>
        <v>5/</v>
      </c>
      <c r="AF332" t="str">
        <f>RIGHT(Userdata[[#This Row],[Join_Date]],4)</f>
        <v>2024</v>
      </c>
      <c r="AG332" t="str">
        <f>MID(Userdata[[#This Row],[Join_Date]],3,2)</f>
        <v>17</v>
      </c>
      <c r="AH332" t="str">
        <f>SUBSTITUTE(Userdata[[#This Row],[Column5]],"/","")</f>
        <v>5</v>
      </c>
      <c r="AI332" t="str">
        <f>SUBSTITUTE(Userdata[[#This Row],[Column53]],"/","")</f>
        <v>17</v>
      </c>
      <c r="AJ332" t="str">
        <f>TEXT(DATE(Userdata[[#This Row],[Column52]],Userdata[[#This Row],[Start Month]],Userdata[[#This Row],[Start Date]]),"DD/MM/YYYY")</f>
        <v>17/05/2024</v>
      </c>
    </row>
    <row r="333" spans="1:36" x14ac:dyDescent="0.3">
      <c r="A333">
        <v>6231</v>
      </c>
      <c r="B333" t="s">
        <v>88</v>
      </c>
      <c r="C333" t="s">
        <v>623</v>
      </c>
      <c r="D333" s="12" t="s">
        <v>912</v>
      </c>
      <c r="E333">
        <v>15.99</v>
      </c>
      <c r="F333">
        <v>248</v>
      </c>
      <c r="G333" t="s">
        <v>920</v>
      </c>
      <c r="H333">
        <v>1</v>
      </c>
      <c r="I333">
        <v>6</v>
      </c>
      <c r="J333" t="b">
        <v>0</v>
      </c>
      <c r="K333">
        <v>181</v>
      </c>
      <c r="L333">
        <v>13</v>
      </c>
      <c r="M333" t="s">
        <v>929</v>
      </c>
      <c r="N333" t="s">
        <v>932</v>
      </c>
      <c r="O333" t="s">
        <v>937</v>
      </c>
      <c r="P333">
        <v>43</v>
      </c>
      <c r="Q333">
        <v>4.9000000000000004</v>
      </c>
      <c r="R333" t="b">
        <v>1</v>
      </c>
      <c r="S333" t="s">
        <v>940</v>
      </c>
      <c r="T333">
        <v>136</v>
      </c>
      <c r="U333" t="s">
        <v>944</v>
      </c>
      <c r="V333" t="s">
        <v>949</v>
      </c>
      <c r="W333" t="s">
        <v>951</v>
      </c>
      <c r="X333" t="str">
        <f>LEFT(Userdata[[#This Row],[Last_Login]],2)</f>
        <v>12</v>
      </c>
      <c r="Y333" t="str">
        <f>RIGHT(Userdata[[#This Row],[Last_Login]],4)</f>
        <v>2024</v>
      </c>
      <c r="Z333" t="str">
        <f>MID(Userdata[[#This Row],[Last_Login]],4,2)</f>
        <v>7/</v>
      </c>
      <c r="AA333" t="str">
        <f>SUBSTITUTE(Userdata[[#This Row],[Column3]],"/","")</f>
        <v>7</v>
      </c>
      <c r="AB333" s="12" t="str">
        <f>TEXT(DATE(Userdata[[#This Row],[Column2]],Userdata[[#This Row],[Column1]],Userdata[[#This Row],[Column4]]),"DD/MM/YYYY")</f>
        <v>07/12/2024</v>
      </c>
      <c r="AC333" s="12">
        <f t="shared" ca="1" si="5"/>
        <v>45794</v>
      </c>
      <c r="AD333">
        <f ca="1">Userdata[[#This Row],[Column6]]-Userdata[[#This Row],[Last Login]]</f>
        <v>161</v>
      </c>
      <c r="AE333" t="str">
        <f>LEFT(Userdata[[#This Row],[Join_Date]],2)</f>
        <v>1/</v>
      </c>
      <c r="AF333" t="str">
        <f>RIGHT(Userdata[[#This Row],[Join_Date]],4)</f>
        <v>2023</v>
      </c>
      <c r="AG333" t="str">
        <f>MID(Userdata[[#This Row],[Join_Date]],3,2)</f>
        <v>24</v>
      </c>
      <c r="AH333" t="str">
        <f>SUBSTITUTE(Userdata[[#This Row],[Column5]],"/","")</f>
        <v>1</v>
      </c>
      <c r="AI333" t="str">
        <f>SUBSTITUTE(Userdata[[#This Row],[Column53]],"/","")</f>
        <v>24</v>
      </c>
      <c r="AJ333" t="str">
        <f>TEXT(DATE(Userdata[[#This Row],[Column52]],Userdata[[#This Row],[Start Month]],Userdata[[#This Row],[Start Date]]),"DD/MM/YYYY")</f>
        <v>24/01/2023</v>
      </c>
    </row>
    <row r="334" spans="1:36" x14ac:dyDescent="0.3">
      <c r="A334">
        <v>1481</v>
      </c>
      <c r="B334" t="s">
        <v>30</v>
      </c>
      <c r="C334" t="s">
        <v>493</v>
      </c>
      <c r="D334" s="12" t="s">
        <v>494</v>
      </c>
      <c r="E334">
        <v>7.99</v>
      </c>
      <c r="F334">
        <v>180</v>
      </c>
      <c r="G334" t="s">
        <v>919</v>
      </c>
      <c r="H334">
        <v>3</v>
      </c>
      <c r="I334">
        <v>4</v>
      </c>
      <c r="J334" t="b">
        <v>0</v>
      </c>
      <c r="K334">
        <v>936</v>
      </c>
      <c r="L334">
        <v>166</v>
      </c>
      <c r="M334" t="s">
        <v>925</v>
      </c>
      <c r="N334" t="s">
        <v>931</v>
      </c>
      <c r="O334" t="s">
        <v>938</v>
      </c>
      <c r="P334">
        <v>71</v>
      </c>
      <c r="Q334">
        <v>4.9000000000000004</v>
      </c>
      <c r="R334" t="b">
        <v>1</v>
      </c>
      <c r="S334" t="s">
        <v>940</v>
      </c>
      <c r="T334">
        <v>4566</v>
      </c>
      <c r="U334" t="s">
        <v>941</v>
      </c>
      <c r="V334" t="s">
        <v>949</v>
      </c>
      <c r="W334" t="s">
        <v>953</v>
      </c>
      <c r="X334" t="str">
        <f>LEFT(Userdata[[#This Row],[Last_Login]],2)</f>
        <v>12</v>
      </c>
      <c r="Y334" t="str">
        <f>RIGHT(Userdata[[#This Row],[Last_Login]],4)</f>
        <v>2024</v>
      </c>
      <c r="Z334" t="str">
        <f>MID(Userdata[[#This Row],[Last_Login]],4,2)</f>
        <v>1/</v>
      </c>
      <c r="AA334" t="str">
        <f>SUBSTITUTE(Userdata[[#This Row],[Column3]],"/","")</f>
        <v>1</v>
      </c>
      <c r="AB334" s="12" t="str">
        <f>TEXT(DATE(Userdata[[#This Row],[Column2]],Userdata[[#This Row],[Column1]],Userdata[[#This Row],[Column4]]),"DD/MM/YYYY")</f>
        <v>01/12/2024</v>
      </c>
      <c r="AC334" s="12">
        <f t="shared" ca="1" si="5"/>
        <v>45794</v>
      </c>
      <c r="AD334">
        <f ca="1">Userdata[[#This Row],[Column6]]-Userdata[[#This Row],[Last Login]]</f>
        <v>167</v>
      </c>
      <c r="AE334" t="str">
        <f>LEFT(Userdata[[#This Row],[Join_Date]],2)</f>
        <v>2/</v>
      </c>
      <c r="AF334" t="str">
        <f>RIGHT(Userdata[[#This Row],[Join_Date]],4)</f>
        <v>2023</v>
      </c>
      <c r="AG334" t="str">
        <f>MID(Userdata[[#This Row],[Join_Date]],3,2)</f>
        <v>20</v>
      </c>
      <c r="AH334" t="str">
        <f>SUBSTITUTE(Userdata[[#This Row],[Column5]],"/","")</f>
        <v>2</v>
      </c>
      <c r="AI334" t="str">
        <f>SUBSTITUTE(Userdata[[#This Row],[Column53]],"/","")</f>
        <v>20</v>
      </c>
      <c r="AJ334" t="str">
        <f>TEXT(DATE(Userdata[[#This Row],[Column52]],Userdata[[#This Row],[Start Month]],Userdata[[#This Row],[Start Date]]),"DD/MM/YYYY")</f>
        <v>20/02/2023</v>
      </c>
    </row>
    <row r="335" spans="1:36" x14ac:dyDescent="0.3">
      <c r="A335">
        <v>7400</v>
      </c>
      <c r="B335" t="s">
        <v>219</v>
      </c>
      <c r="C335" t="s">
        <v>624</v>
      </c>
      <c r="D335" s="12" t="s">
        <v>906</v>
      </c>
      <c r="E335">
        <v>11.99</v>
      </c>
      <c r="F335">
        <v>254</v>
      </c>
      <c r="G335" t="s">
        <v>916</v>
      </c>
      <c r="H335">
        <v>4</v>
      </c>
      <c r="I335">
        <v>1</v>
      </c>
      <c r="J335" t="b">
        <v>1</v>
      </c>
      <c r="K335">
        <v>406</v>
      </c>
      <c r="L335">
        <v>47</v>
      </c>
      <c r="M335" t="s">
        <v>927</v>
      </c>
      <c r="N335" t="s">
        <v>931</v>
      </c>
      <c r="O335" t="s">
        <v>936</v>
      </c>
      <c r="P335">
        <v>5</v>
      </c>
      <c r="Q335">
        <v>3.6</v>
      </c>
      <c r="R335" t="b">
        <v>0</v>
      </c>
      <c r="S335" t="s">
        <v>940</v>
      </c>
      <c r="T335">
        <v>3281</v>
      </c>
      <c r="U335" t="s">
        <v>942</v>
      </c>
      <c r="V335" t="s">
        <v>949</v>
      </c>
      <c r="W335" t="s">
        <v>951</v>
      </c>
      <c r="X335" t="str">
        <f>LEFT(Userdata[[#This Row],[Last_Login]],2)</f>
        <v>12</v>
      </c>
      <c r="Y335" t="str">
        <f>RIGHT(Userdata[[#This Row],[Last_Login]],4)</f>
        <v>2024</v>
      </c>
      <c r="Z335" t="str">
        <f>MID(Userdata[[#This Row],[Last_Login]],4,2)</f>
        <v>15</v>
      </c>
      <c r="AA335" t="str">
        <f>SUBSTITUTE(Userdata[[#This Row],[Column3]],"/","")</f>
        <v>15</v>
      </c>
      <c r="AB335" s="12" t="str">
        <f>TEXT(DATE(Userdata[[#This Row],[Column2]],Userdata[[#This Row],[Column1]],Userdata[[#This Row],[Column4]]),"DD/MM/YYYY")</f>
        <v>15/12/2024</v>
      </c>
      <c r="AC335" s="12">
        <f t="shared" ca="1" si="5"/>
        <v>45794</v>
      </c>
      <c r="AD335">
        <f ca="1">Userdata[[#This Row],[Column6]]-Userdata[[#This Row],[Last Login]]</f>
        <v>153</v>
      </c>
      <c r="AE335" t="str">
        <f>LEFT(Userdata[[#This Row],[Join_Date]],2)</f>
        <v>5/</v>
      </c>
      <c r="AF335" t="str">
        <f>RIGHT(Userdata[[#This Row],[Join_Date]],4)</f>
        <v>2024</v>
      </c>
      <c r="AG335" t="str">
        <f>MID(Userdata[[#This Row],[Join_Date]],3,2)</f>
        <v>9/</v>
      </c>
      <c r="AH335" t="str">
        <f>SUBSTITUTE(Userdata[[#This Row],[Column5]],"/","")</f>
        <v>5</v>
      </c>
      <c r="AI335" t="str">
        <f>SUBSTITUTE(Userdata[[#This Row],[Column53]],"/","")</f>
        <v>9</v>
      </c>
      <c r="AJ335" t="str">
        <f>TEXT(DATE(Userdata[[#This Row],[Column52]],Userdata[[#This Row],[Start Month]],Userdata[[#This Row],[Start Date]]),"DD/MM/YYYY")</f>
        <v>09/05/2024</v>
      </c>
    </row>
    <row r="336" spans="1:36" x14ac:dyDescent="0.3">
      <c r="A336">
        <v>7447</v>
      </c>
      <c r="B336" t="s">
        <v>57</v>
      </c>
      <c r="C336" t="s">
        <v>625</v>
      </c>
      <c r="D336" s="12" t="s">
        <v>676</v>
      </c>
      <c r="E336">
        <v>7.99</v>
      </c>
      <c r="F336">
        <v>108</v>
      </c>
      <c r="G336" t="s">
        <v>917</v>
      </c>
      <c r="H336">
        <v>2</v>
      </c>
      <c r="I336">
        <v>1</v>
      </c>
      <c r="J336" t="b">
        <v>0</v>
      </c>
      <c r="K336">
        <v>717</v>
      </c>
      <c r="L336">
        <v>84</v>
      </c>
      <c r="M336" t="s">
        <v>928</v>
      </c>
      <c r="N336" t="s">
        <v>930</v>
      </c>
      <c r="O336" t="s">
        <v>934</v>
      </c>
      <c r="P336">
        <v>82</v>
      </c>
      <c r="Q336">
        <v>3.9</v>
      </c>
      <c r="R336" t="b">
        <v>0</v>
      </c>
      <c r="S336" t="s">
        <v>940</v>
      </c>
      <c r="T336">
        <v>1559</v>
      </c>
      <c r="U336" t="s">
        <v>943</v>
      </c>
      <c r="V336" t="s">
        <v>946</v>
      </c>
      <c r="W336" t="s">
        <v>951</v>
      </c>
      <c r="X336" t="str">
        <f>LEFT(Userdata[[#This Row],[Last_Login]],2)</f>
        <v>11</v>
      </c>
      <c r="Y336" t="str">
        <f>RIGHT(Userdata[[#This Row],[Last_Login]],4)</f>
        <v>2024</v>
      </c>
      <c r="Z336" t="str">
        <f>MID(Userdata[[#This Row],[Last_Login]],4,2)</f>
        <v>20</v>
      </c>
      <c r="AA336" t="str">
        <f>SUBSTITUTE(Userdata[[#This Row],[Column3]],"/","")</f>
        <v>20</v>
      </c>
      <c r="AB336" s="12" t="str">
        <f>TEXT(DATE(Userdata[[#This Row],[Column2]],Userdata[[#This Row],[Column1]],Userdata[[#This Row],[Column4]]),"DD/MM/YYYY")</f>
        <v>20/11/2024</v>
      </c>
      <c r="AC336" s="12">
        <f t="shared" ca="1" si="5"/>
        <v>45794</v>
      </c>
      <c r="AD336">
        <f ca="1">Userdata[[#This Row],[Column6]]-Userdata[[#This Row],[Last Login]]</f>
        <v>178</v>
      </c>
      <c r="AE336" t="str">
        <f>LEFT(Userdata[[#This Row],[Join_Date]],2)</f>
        <v>5/</v>
      </c>
      <c r="AF336" t="str">
        <f>RIGHT(Userdata[[#This Row],[Join_Date]],4)</f>
        <v>2023</v>
      </c>
      <c r="AG336" t="str">
        <f>MID(Userdata[[#This Row],[Join_Date]],3,2)</f>
        <v>31</v>
      </c>
      <c r="AH336" t="str">
        <f>SUBSTITUTE(Userdata[[#This Row],[Column5]],"/","")</f>
        <v>5</v>
      </c>
      <c r="AI336" t="str">
        <f>SUBSTITUTE(Userdata[[#This Row],[Column53]],"/","")</f>
        <v>31</v>
      </c>
      <c r="AJ336" t="str">
        <f>TEXT(DATE(Userdata[[#This Row],[Column52]],Userdata[[#This Row],[Start Month]],Userdata[[#This Row],[Start Date]]),"DD/MM/YYYY")</f>
        <v>31/05/2023</v>
      </c>
    </row>
    <row r="337" spans="1:36" x14ac:dyDescent="0.3">
      <c r="A337">
        <v>4597</v>
      </c>
      <c r="B337" t="s">
        <v>120</v>
      </c>
      <c r="C337" t="s">
        <v>626</v>
      </c>
      <c r="D337" s="12" t="s">
        <v>905</v>
      </c>
      <c r="E337">
        <v>7.99</v>
      </c>
      <c r="F337">
        <v>183</v>
      </c>
      <c r="G337" t="s">
        <v>919</v>
      </c>
      <c r="H337">
        <v>4</v>
      </c>
      <c r="I337">
        <v>5</v>
      </c>
      <c r="J337" t="b">
        <v>0</v>
      </c>
      <c r="K337">
        <v>833</v>
      </c>
      <c r="L337">
        <v>154</v>
      </c>
      <c r="M337" t="s">
        <v>929</v>
      </c>
      <c r="N337" t="s">
        <v>930</v>
      </c>
      <c r="O337" t="s">
        <v>935</v>
      </c>
      <c r="P337">
        <v>46</v>
      </c>
      <c r="Q337">
        <v>3.9</v>
      </c>
      <c r="R337" t="b">
        <v>0</v>
      </c>
      <c r="S337" t="s">
        <v>940</v>
      </c>
      <c r="T337">
        <v>3113</v>
      </c>
      <c r="U337" t="s">
        <v>945</v>
      </c>
      <c r="V337" t="s">
        <v>946</v>
      </c>
      <c r="W337" t="s">
        <v>952</v>
      </c>
      <c r="X337" t="str">
        <f>LEFT(Userdata[[#This Row],[Last_Login]],2)</f>
        <v>12</v>
      </c>
      <c r="Y337" t="str">
        <f>RIGHT(Userdata[[#This Row],[Last_Login]],4)</f>
        <v>2024</v>
      </c>
      <c r="Z337" t="str">
        <f>MID(Userdata[[#This Row],[Last_Login]],4,2)</f>
        <v>13</v>
      </c>
      <c r="AA337" t="str">
        <f>SUBSTITUTE(Userdata[[#This Row],[Column3]],"/","")</f>
        <v>13</v>
      </c>
      <c r="AB337" s="12" t="str">
        <f>TEXT(DATE(Userdata[[#This Row],[Column2]],Userdata[[#This Row],[Column1]],Userdata[[#This Row],[Column4]]),"DD/MM/YYYY")</f>
        <v>13/12/2024</v>
      </c>
      <c r="AC337" s="12">
        <f t="shared" ca="1" si="5"/>
        <v>45794</v>
      </c>
      <c r="AD337">
        <f ca="1">Userdata[[#This Row],[Column6]]-Userdata[[#This Row],[Last Login]]</f>
        <v>155</v>
      </c>
      <c r="AE337" t="str">
        <f>LEFT(Userdata[[#This Row],[Join_Date]],2)</f>
        <v>8/</v>
      </c>
      <c r="AF337" t="str">
        <f>RIGHT(Userdata[[#This Row],[Join_Date]],4)</f>
        <v>2024</v>
      </c>
      <c r="AG337" t="str">
        <f>MID(Userdata[[#This Row],[Join_Date]],3,2)</f>
        <v>10</v>
      </c>
      <c r="AH337" t="str">
        <f>SUBSTITUTE(Userdata[[#This Row],[Column5]],"/","")</f>
        <v>8</v>
      </c>
      <c r="AI337" t="str">
        <f>SUBSTITUTE(Userdata[[#This Row],[Column53]],"/","")</f>
        <v>10</v>
      </c>
      <c r="AJ337" t="str">
        <f>TEXT(DATE(Userdata[[#This Row],[Column52]],Userdata[[#This Row],[Start Month]],Userdata[[#This Row],[Start Date]]),"DD/MM/YYYY")</f>
        <v>10/08/2024</v>
      </c>
    </row>
    <row r="338" spans="1:36" x14ac:dyDescent="0.3">
      <c r="A338">
        <v>3173</v>
      </c>
      <c r="B338" t="s">
        <v>115</v>
      </c>
      <c r="C338" t="s">
        <v>627</v>
      </c>
      <c r="D338" s="12" t="s">
        <v>803</v>
      </c>
      <c r="E338">
        <v>7.99</v>
      </c>
      <c r="F338">
        <v>53</v>
      </c>
      <c r="G338" t="s">
        <v>918</v>
      </c>
      <c r="H338">
        <v>2</v>
      </c>
      <c r="I338">
        <v>4</v>
      </c>
      <c r="J338" t="b">
        <v>1</v>
      </c>
      <c r="K338">
        <v>304</v>
      </c>
      <c r="L338">
        <v>49</v>
      </c>
      <c r="M338" t="s">
        <v>929</v>
      </c>
      <c r="N338" t="s">
        <v>933</v>
      </c>
      <c r="O338" t="s">
        <v>938</v>
      </c>
      <c r="P338">
        <v>57</v>
      </c>
      <c r="Q338">
        <v>4.3</v>
      </c>
      <c r="R338" t="b">
        <v>0</v>
      </c>
      <c r="S338" t="s">
        <v>940</v>
      </c>
      <c r="T338">
        <v>3836</v>
      </c>
      <c r="U338" t="s">
        <v>942</v>
      </c>
      <c r="V338" t="s">
        <v>947</v>
      </c>
      <c r="W338" t="s">
        <v>952</v>
      </c>
      <c r="X338" t="str">
        <f>LEFT(Userdata[[#This Row],[Last_Login]],2)</f>
        <v>12</v>
      </c>
      <c r="Y338" t="str">
        <f>RIGHT(Userdata[[#This Row],[Last_Login]],4)</f>
        <v>2024</v>
      </c>
      <c r="Z338" t="str">
        <f>MID(Userdata[[#This Row],[Last_Login]],4,2)</f>
        <v>9/</v>
      </c>
      <c r="AA338" t="str">
        <f>SUBSTITUTE(Userdata[[#This Row],[Column3]],"/","")</f>
        <v>9</v>
      </c>
      <c r="AB338" s="12" t="str">
        <f>TEXT(DATE(Userdata[[#This Row],[Column2]],Userdata[[#This Row],[Column1]],Userdata[[#This Row],[Column4]]),"DD/MM/YYYY")</f>
        <v>09/12/2024</v>
      </c>
      <c r="AC338" s="12">
        <f t="shared" ca="1" si="5"/>
        <v>45794</v>
      </c>
      <c r="AD338">
        <f ca="1">Userdata[[#This Row],[Column6]]-Userdata[[#This Row],[Last Login]]</f>
        <v>159</v>
      </c>
      <c r="AE338" t="str">
        <f>LEFT(Userdata[[#This Row],[Join_Date]],2)</f>
        <v>9/</v>
      </c>
      <c r="AF338" t="str">
        <f>RIGHT(Userdata[[#This Row],[Join_Date]],4)</f>
        <v>2024</v>
      </c>
      <c r="AG338" t="str">
        <f>MID(Userdata[[#This Row],[Join_Date]],3,2)</f>
        <v>25</v>
      </c>
      <c r="AH338" t="str">
        <f>SUBSTITUTE(Userdata[[#This Row],[Column5]],"/","")</f>
        <v>9</v>
      </c>
      <c r="AI338" t="str">
        <f>SUBSTITUTE(Userdata[[#This Row],[Column53]],"/","")</f>
        <v>25</v>
      </c>
      <c r="AJ338" t="str">
        <f>TEXT(DATE(Userdata[[#This Row],[Column52]],Userdata[[#This Row],[Start Month]],Userdata[[#This Row],[Start Date]]),"DD/MM/YYYY")</f>
        <v>25/09/2024</v>
      </c>
    </row>
    <row r="339" spans="1:36" x14ac:dyDescent="0.3">
      <c r="A339">
        <v>9514</v>
      </c>
      <c r="B339" t="s">
        <v>220</v>
      </c>
      <c r="C339" t="s">
        <v>369</v>
      </c>
      <c r="D339" s="12" t="s">
        <v>751</v>
      </c>
      <c r="E339">
        <v>7.99</v>
      </c>
      <c r="F339">
        <v>120</v>
      </c>
      <c r="G339" t="s">
        <v>920</v>
      </c>
      <c r="H339">
        <v>3</v>
      </c>
      <c r="I339">
        <v>3</v>
      </c>
      <c r="J339" t="b">
        <v>1</v>
      </c>
      <c r="K339">
        <v>802</v>
      </c>
      <c r="L339">
        <v>31</v>
      </c>
      <c r="M339" t="s">
        <v>925</v>
      </c>
      <c r="N339" t="s">
        <v>931</v>
      </c>
      <c r="O339" t="s">
        <v>934</v>
      </c>
      <c r="P339">
        <v>16</v>
      </c>
      <c r="Q339">
        <v>4</v>
      </c>
      <c r="R339" t="b">
        <v>1</v>
      </c>
      <c r="S339" t="s">
        <v>940</v>
      </c>
      <c r="T339">
        <v>1522</v>
      </c>
      <c r="U339" t="s">
        <v>944</v>
      </c>
      <c r="V339" t="s">
        <v>947</v>
      </c>
      <c r="W339" t="s">
        <v>952</v>
      </c>
      <c r="X339" t="str">
        <f>LEFT(Userdata[[#This Row],[Last_Login]],2)</f>
        <v>12</v>
      </c>
      <c r="Y339" t="str">
        <f>RIGHT(Userdata[[#This Row],[Last_Login]],4)</f>
        <v>2024</v>
      </c>
      <c r="Z339" t="str">
        <f>MID(Userdata[[#This Row],[Last_Login]],4,2)</f>
        <v>10</v>
      </c>
      <c r="AA339" t="str">
        <f>SUBSTITUTE(Userdata[[#This Row],[Column3]],"/","")</f>
        <v>10</v>
      </c>
      <c r="AB339" s="12" t="str">
        <f>TEXT(DATE(Userdata[[#This Row],[Column2]],Userdata[[#This Row],[Column1]],Userdata[[#This Row],[Column4]]),"DD/MM/YYYY")</f>
        <v>10/12/2024</v>
      </c>
      <c r="AC339" s="12">
        <f t="shared" ca="1" si="5"/>
        <v>45794</v>
      </c>
      <c r="AD339">
        <f ca="1">Userdata[[#This Row],[Column6]]-Userdata[[#This Row],[Last Login]]</f>
        <v>158</v>
      </c>
      <c r="AE339" t="str">
        <f>LEFT(Userdata[[#This Row],[Join_Date]],2)</f>
        <v>6/</v>
      </c>
      <c r="AF339" t="str">
        <f>RIGHT(Userdata[[#This Row],[Join_Date]],4)</f>
        <v>2023</v>
      </c>
      <c r="AG339" t="str">
        <f>MID(Userdata[[#This Row],[Join_Date]],3,2)</f>
        <v>6/</v>
      </c>
      <c r="AH339" t="str">
        <f>SUBSTITUTE(Userdata[[#This Row],[Column5]],"/","")</f>
        <v>6</v>
      </c>
      <c r="AI339" t="str">
        <f>SUBSTITUTE(Userdata[[#This Row],[Column53]],"/","")</f>
        <v>6</v>
      </c>
      <c r="AJ339" t="str">
        <f>TEXT(DATE(Userdata[[#This Row],[Column52]],Userdata[[#This Row],[Start Month]],Userdata[[#This Row],[Start Date]]),"DD/MM/YYYY")</f>
        <v>06/06/2023</v>
      </c>
    </row>
    <row r="340" spans="1:36" x14ac:dyDescent="0.3">
      <c r="A340">
        <v>4985</v>
      </c>
      <c r="B340" t="s">
        <v>72</v>
      </c>
      <c r="C340" t="s">
        <v>628</v>
      </c>
      <c r="D340" s="12" t="s">
        <v>494</v>
      </c>
      <c r="E340">
        <v>7.99</v>
      </c>
      <c r="F340">
        <v>118</v>
      </c>
      <c r="G340" t="s">
        <v>918</v>
      </c>
      <c r="H340">
        <v>5</v>
      </c>
      <c r="I340">
        <v>4</v>
      </c>
      <c r="J340" t="b">
        <v>0</v>
      </c>
      <c r="K340">
        <v>522</v>
      </c>
      <c r="L340">
        <v>160</v>
      </c>
      <c r="M340" t="s">
        <v>925</v>
      </c>
      <c r="N340" t="s">
        <v>933</v>
      </c>
      <c r="O340" t="s">
        <v>936</v>
      </c>
      <c r="P340">
        <v>94</v>
      </c>
      <c r="Q340">
        <v>4.0999999999999996</v>
      </c>
      <c r="R340" t="b">
        <v>1</v>
      </c>
      <c r="S340" t="s">
        <v>940</v>
      </c>
      <c r="T340">
        <v>1756</v>
      </c>
      <c r="U340" t="s">
        <v>942</v>
      </c>
      <c r="V340" t="s">
        <v>948</v>
      </c>
      <c r="W340" t="s">
        <v>951</v>
      </c>
      <c r="X340" t="str">
        <f>LEFT(Userdata[[#This Row],[Last_Login]],2)</f>
        <v>12</v>
      </c>
      <c r="Y340" t="str">
        <f>RIGHT(Userdata[[#This Row],[Last_Login]],4)</f>
        <v>2024</v>
      </c>
      <c r="Z340" t="str">
        <f>MID(Userdata[[#This Row],[Last_Login]],4,2)</f>
        <v>1/</v>
      </c>
      <c r="AA340" t="str">
        <f>SUBSTITUTE(Userdata[[#This Row],[Column3]],"/","")</f>
        <v>1</v>
      </c>
      <c r="AB340" s="12" t="str">
        <f>TEXT(DATE(Userdata[[#This Row],[Column2]],Userdata[[#This Row],[Column1]],Userdata[[#This Row],[Column4]]),"DD/MM/YYYY")</f>
        <v>01/12/2024</v>
      </c>
      <c r="AC340" s="12">
        <f t="shared" ca="1" si="5"/>
        <v>45794</v>
      </c>
      <c r="AD340">
        <f ca="1">Userdata[[#This Row],[Column6]]-Userdata[[#This Row],[Last Login]]</f>
        <v>167</v>
      </c>
      <c r="AE340" t="str">
        <f>LEFT(Userdata[[#This Row],[Join_Date]],2)</f>
        <v>8/</v>
      </c>
      <c r="AF340" t="str">
        <f>RIGHT(Userdata[[#This Row],[Join_Date]],4)</f>
        <v>2023</v>
      </c>
      <c r="AG340" t="str">
        <f>MID(Userdata[[#This Row],[Join_Date]],3,2)</f>
        <v>11</v>
      </c>
      <c r="AH340" t="str">
        <f>SUBSTITUTE(Userdata[[#This Row],[Column5]],"/","")</f>
        <v>8</v>
      </c>
      <c r="AI340" t="str">
        <f>SUBSTITUTE(Userdata[[#This Row],[Column53]],"/","")</f>
        <v>11</v>
      </c>
      <c r="AJ340" t="str">
        <f>TEXT(DATE(Userdata[[#This Row],[Column52]],Userdata[[#This Row],[Start Month]],Userdata[[#This Row],[Start Date]]),"DD/MM/YYYY")</f>
        <v>11/08/2023</v>
      </c>
    </row>
    <row r="341" spans="1:36" x14ac:dyDescent="0.3">
      <c r="A341">
        <v>4486</v>
      </c>
      <c r="B341" t="s">
        <v>205</v>
      </c>
      <c r="C341" t="s">
        <v>629</v>
      </c>
      <c r="D341" s="12" t="s">
        <v>905</v>
      </c>
      <c r="E341">
        <v>7.99</v>
      </c>
      <c r="F341">
        <v>113</v>
      </c>
      <c r="G341" t="s">
        <v>917</v>
      </c>
      <c r="H341">
        <v>1</v>
      </c>
      <c r="I341">
        <v>1</v>
      </c>
      <c r="J341" t="b">
        <v>0</v>
      </c>
      <c r="K341">
        <v>177</v>
      </c>
      <c r="L341">
        <v>3</v>
      </c>
      <c r="M341" t="s">
        <v>927</v>
      </c>
      <c r="N341" t="s">
        <v>933</v>
      </c>
      <c r="O341" t="s">
        <v>938</v>
      </c>
      <c r="P341">
        <v>69</v>
      </c>
      <c r="Q341">
        <v>4.8</v>
      </c>
      <c r="R341" t="b">
        <v>0</v>
      </c>
      <c r="S341" t="s">
        <v>940</v>
      </c>
      <c r="T341">
        <v>1542</v>
      </c>
      <c r="U341" t="s">
        <v>942</v>
      </c>
      <c r="V341" t="s">
        <v>950</v>
      </c>
      <c r="W341" t="s">
        <v>951</v>
      </c>
      <c r="X341" t="str">
        <f>LEFT(Userdata[[#This Row],[Last_Login]],2)</f>
        <v>12</v>
      </c>
      <c r="Y341" t="str">
        <f>RIGHT(Userdata[[#This Row],[Last_Login]],4)</f>
        <v>2024</v>
      </c>
      <c r="Z341" t="str">
        <f>MID(Userdata[[#This Row],[Last_Login]],4,2)</f>
        <v>13</v>
      </c>
      <c r="AA341" t="str">
        <f>SUBSTITUTE(Userdata[[#This Row],[Column3]],"/","")</f>
        <v>13</v>
      </c>
      <c r="AB341" s="12" t="str">
        <f>TEXT(DATE(Userdata[[#This Row],[Column2]],Userdata[[#This Row],[Column1]],Userdata[[#This Row],[Column4]]),"DD/MM/YYYY")</f>
        <v>13/12/2024</v>
      </c>
      <c r="AC341" s="12">
        <f t="shared" ca="1" si="5"/>
        <v>45794</v>
      </c>
      <c r="AD341">
        <f ca="1">Userdata[[#This Row],[Column6]]-Userdata[[#This Row],[Last Login]]</f>
        <v>155</v>
      </c>
      <c r="AE341" t="str">
        <f>LEFT(Userdata[[#This Row],[Join_Date]],2)</f>
        <v>1/</v>
      </c>
      <c r="AF341" t="str">
        <f>RIGHT(Userdata[[#This Row],[Join_Date]],4)</f>
        <v>2024</v>
      </c>
      <c r="AG341" t="str">
        <f>MID(Userdata[[#This Row],[Join_Date]],3,2)</f>
        <v>5/</v>
      </c>
      <c r="AH341" t="str">
        <f>SUBSTITUTE(Userdata[[#This Row],[Column5]],"/","")</f>
        <v>1</v>
      </c>
      <c r="AI341" t="str">
        <f>SUBSTITUTE(Userdata[[#This Row],[Column53]],"/","")</f>
        <v>5</v>
      </c>
      <c r="AJ341" t="str">
        <f>TEXT(DATE(Userdata[[#This Row],[Column52]],Userdata[[#This Row],[Start Month]],Userdata[[#This Row],[Start Date]]),"DD/MM/YYYY")</f>
        <v>05/01/2024</v>
      </c>
    </row>
    <row r="342" spans="1:36" x14ac:dyDescent="0.3">
      <c r="A342">
        <v>8756</v>
      </c>
      <c r="B342" t="s">
        <v>65</v>
      </c>
      <c r="C342" t="s">
        <v>630</v>
      </c>
      <c r="D342" s="12" t="s">
        <v>803</v>
      </c>
      <c r="E342">
        <v>7.99</v>
      </c>
      <c r="F342">
        <v>138</v>
      </c>
      <c r="G342" t="s">
        <v>917</v>
      </c>
      <c r="H342">
        <v>3</v>
      </c>
      <c r="I342">
        <v>2</v>
      </c>
      <c r="J342" t="b">
        <v>1</v>
      </c>
      <c r="K342">
        <v>811</v>
      </c>
      <c r="L342">
        <v>37</v>
      </c>
      <c r="M342" t="s">
        <v>927</v>
      </c>
      <c r="N342" t="s">
        <v>931</v>
      </c>
      <c r="O342" t="s">
        <v>936</v>
      </c>
      <c r="P342">
        <v>36</v>
      </c>
      <c r="Q342">
        <v>3.6</v>
      </c>
      <c r="R342" t="b">
        <v>0</v>
      </c>
      <c r="S342" t="s">
        <v>940</v>
      </c>
      <c r="T342">
        <v>77</v>
      </c>
      <c r="U342" t="s">
        <v>941</v>
      </c>
      <c r="V342" t="s">
        <v>946</v>
      </c>
      <c r="W342" t="s">
        <v>952</v>
      </c>
      <c r="X342" t="str">
        <f>LEFT(Userdata[[#This Row],[Last_Login]],2)</f>
        <v>12</v>
      </c>
      <c r="Y342" t="str">
        <f>RIGHT(Userdata[[#This Row],[Last_Login]],4)</f>
        <v>2024</v>
      </c>
      <c r="Z342" t="str">
        <f>MID(Userdata[[#This Row],[Last_Login]],4,2)</f>
        <v>9/</v>
      </c>
      <c r="AA342" t="str">
        <f>SUBSTITUTE(Userdata[[#This Row],[Column3]],"/","")</f>
        <v>9</v>
      </c>
      <c r="AB342" s="12" t="str">
        <f>TEXT(DATE(Userdata[[#This Row],[Column2]],Userdata[[#This Row],[Column1]],Userdata[[#This Row],[Column4]]),"DD/MM/YYYY")</f>
        <v>09/12/2024</v>
      </c>
      <c r="AC342" s="12">
        <f t="shared" ca="1" si="5"/>
        <v>45794</v>
      </c>
      <c r="AD342">
        <f ca="1">Userdata[[#This Row],[Column6]]-Userdata[[#This Row],[Last Login]]</f>
        <v>159</v>
      </c>
      <c r="AE342" t="str">
        <f>LEFT(Userdata[[#This Row],[Join_Date]],2)</f>
        <v>12</v>
      </c>
      <c r="AF342" t="str">
        <f>RIGHT(Userdata[[#This Row],[Join_Date]],4)</f>
        <v>2023</v>
      </c>
      <c r="AG342" t="str">
        <f>MID(Userdata[[#This Row],[Join_Date]],3,2)</f>
        <v>/2</v>
      </c>
      <c r="AH342" t="str">
        <f>SUBSTITUTE(Userdata[[#This Row],[Column5]],"/","")</f>
        <v>12</v>
      </c>
      <c r="AI342" t="str">
        <f>SUBSTITUTE(Userdata[[#This Row],[Column53]],"/","")</f>
        <v>2</v>
      </c>
      <c r="AJ342" t="str">
        <f>TEXT(DATE(Userdata[[#This Row],[Column52]],Userdata[[#This Row],[Start Month]],Userdata[[#This Row],[Start Date]]),"DD/MM/YYYY")</f>
        <v>02/12/2023</v>
      </c>
    </row>
    <row r="343" spans="1:36" x14ac:dyDescent="0.3">
      <c r="A343">
        <v>9121</v>
      </c>
      <c r="B343" t="s">
        <v>133</v>
      </c>
      <c r="C343" t="s">
        <v>522</v>
      </c>
      <c r="D343" s="12" t="s">
        <v>490</v>
      </c>
      <c r="E343">
        <v>7.99</v>
      </c>
      <c r="F343">
        <v>178</v>
      </c>
      <c r="G343" t="s">
        <v>920</v>
      </c>
      <c r="H343">
        <v>1</v>
      </c>
      <c r="I343">
        <v>4</v>
      </c>
      <c r="J343" t="b">
        <v>0</v>
      </c>
      <c r="K343">
        <v>239</v>
      </c>
      <c r="L343">
        <v>126</v>
      </c>
      <c r="M343" t="s">
        <v>924</v>
      </c>
      <c r="N343" t="s">
        <v>933</v>
      </c>
      <c r="O343" t="s">
        <v>938</v>
      </c>
      <c r="P343">
        <v>86</v>
      </c>
      <c r="Q343">
        <v>3.9</v>
      </c>
      <c r="R343" t="b">
        <v>0</v>
      </c>
      <c r="S343" t="s">
        <v>940</v>
      </c>
      <c r="T343">
        <v>4356</v>
      </c>
      <c r="U343" t="s">
        <v>944</v>
      </c>
      <c r="V343" t="s">
        <v>949</v>
      </c>
      <c r="W343" t="s">
        <v>952</v>
      </c>
      <c r="X343" t="str">
        <f>LEFT(Userdata[[#This Row],[Last_Login]],2)</f>
        <v>12</v>
      </c>
      <c r="Y343" t="str">
        <f>RIGHT(Userdata[[#This Row],[Last_Login]],4)</f>
        <v>2024</v>
      </c>
      <c r="Z343" t="str">
        <f>MID(Userdata[[#This Row],[Last_Login]],4,2)</f>
        <v>12</v>
      </c>
      <c r="AA343" t="str">
        <f>SUBSTITUTE(Userdata[[#This Row],[Column3]],"/","")</f>
        <v>12</v>
      </c>
      <c r="AB343" s="12" t="str">
        <f>TEXT(DATE(Userdata[[#This Row],[Column2]],Userdata[[#This Row],[Column1]],Userdata[[#This Row],[Column4]]),"DD/MM/YYYY")</f>
        <v>12/12/2024</v>
      </c>
      <c r="AC343" s="12">
        <f t="shared" ca="1" si="5"/>
        <v>45794</v>
      </c>
      <c r="AD343">
        <f ca="1">Userdata[[#This Row],[Column6]]-Userdata[[#This Row],[Last Login]]</f>
        <v>156</v>
      </c>
      <c r="AE343" t="str">
        <f>LEFT(Userdata[[#This Row],[Join_Date]],2)</f>
        <v>6/</v>
      </c>
      <c r="AF343" t="str">
        <f>RIGHT(Userdata[[#This Row],[Join_Date]],4)</f>
        <v>2023</v>
      </c>
      <c r="AG343" t="str">
        <f>MID(Userdata[[#This Row],[Join_Date]],3,2)</f>
        <v>18</v>
      </c>
      <c r="AH343" t="str">
        <f>SUBSTITUTE(Userdata[[#This Row],[Column5]],"/","")</f>
        <v>6</v>
      </c>
      <c r="AI343" t="str">
        <f>SUBSTITUTE(Userdata[[#This Row],[Column53]],"/","")</f>
        <v>18</v>
      </c>
      <c r="AJ343" t="str">
        <f>TEXT(DATE(Userdata[[#This Row],[Column52]],Userdata[[#This Row],[Start Month]],Userdata[[#This Row],[Start Date]]),"DD/MM/YYYY")</f>
        <v>18/06/2023</v>
      </c>
    </row>
    <row r="344" spans="1:36" x14ac:dyDescent="0.3">
      <c r="A344">
        <v>6471</v>
      </c>
      <c r="B344" t="s">
        <v>38</v>
      </c>
      <c r="C344" t="s">
        <v>631</v>
      </c>
      <c r="D344" s="12" t="s">
        <v>736</v>
      </c>
      <c r="E344">
        <v>7.99</v>
      </c>
      <c r="F344">
        <v>105</v>
      </c>
      <c r="G344" t="s">
        <v>921</v>
      </c>
      <c r="H344">
        <v>4</v>
      </c>
      <c r="I344">
        <v>3</v>
      </c>
      <c r="J344" t="b">
        <v>1</v>
      </c>
      <c r="K344">
        <v>49</v>
      </c>
      <c r="L344">
        <v>71</v>
      </c>
      <c r="M344" t="s">
        <v>927</v>
      </c>
      <c r="N344" t="s">
        <v>932</v>
      </c>
      <c r="O344" t="s">
        <v>939</v>
      </c>
      <c r="P344">
        <v>8</v>
      </c>
      <c r="Q344">
        <v>3.6</v>
      </c>
      <c r="R344" t="b">
        <v>0</v>
      </c>
      <c r="S344" t="s">
        <v>940</v>
      </c>
      <c r="T344">
        <v>1989</v>
      </c>
      <c r="U344" t="s">
        <v>942</v>
      </c>
      <c r="V344" t="s">
        <v>949</v>
      </c>
      <c r="W344" t="s">
        <v>954</v>
      </c>
      <c r="X344" t="str">
        <f>LEFT(Userdata[[#This Row],[Last_Login]],2)</f>
        <v>11</v>
      </c>
      <c r="Y344" t="str">
        <f>RIGHT(Userdata[[#This Row],[Last_Login]],4)</f>
        <v>2024</v>
      </c>
      <c r="Z344" t="str">
        <f>MID(Userdata[[#This Row],[Last_Login]],4,2)</f>
        <v>25</v>
      </c>
      <c r="AA344" t="str">
        <f>SUBSTITUTE(Userdata[[#This Row],[Column3]],"/","")</f>
        <v>25</v>
      </c>
      <c r="AB344" s="12" t="str">
        <f>TEXT(DATE(Userdata[[#This Row],[Column2]],Userdata[[#This Row],[Column1]],Userdata[[#This Row],[Column4]]),"DD/MM/YYYY")</f>
        <v>25/11/2024</v>
      </c>
      <c r="AC344" s="12">
        <f t="shared" ca="1" si="5"/>
        <v>45794</v>
      </c>
      <c r="AD344">
        <f ca="1">Userdata[[#This Row],[Column6]]-Userdata[[#This Row],[Last Login]]</f>
        <v>173</v>
      </c>
      <c r="AE344" t="str">
        <f>LEFT(Userdata[[#This Row],[Join_Date]],2)</f>
        <v>12</v>
      </c>
      <c r="AF344" t="str">
        <f>RIGHT(Userdata[[#This Row],[Join_Date]],4)</f>
        <v>2023</v>
      </c>
      <c r="AG344" t="str">
        <f>MID(Userdata[[#This Row],[Join_Date]],3,2)</f>
        <v>/2</v>
      </c>
      <c r="AH344" t="str">
        <f>SUBSTITUTE(Userdata[[#This Row],[Column5]],"/","")</f>
        <v>12</v>
      </c>
      <c r="AI344" t="str">
        <f>SUBSTITUTE(Userdata[[#This Row],[Column53]],"/","")</f>
        <v>2</v>
      </c>
      <c r="AJ344" t="str">
        <f>TEXT(DATE(Userdata[[#This Row],[Column52]],Userdata[[#This Row],[Start Month]],Userdata[[#This Row],[Start Date]]),"DD/MM/YYYY")</f>
        <v>02/12/2023</v>
      </c>
    </row>
    <row r="345" spans="1:36" x14ac:dyDescent="0.3">
      <c r="A345">
        <v>6601</v>
      </c>
      <c r="B345" t="s">
        <v>221</v>
      </c>
      <c r="C345" t="s">
        <v>560</v>
      </c>
      <c r="D345" s="12" t="s">
        <v>524</v>
      </c>
      <c r="E345">
        <v>7.99</v>
      </c>
      <c r="F345">
        <v>283</v>
      </c>
      <c r="G345" t="s">
        <v>916</v>
      </c>
      <c r="H345">
        <v>1</v>
      </c>
      <c r="I345">
        <v>5</v>
      </c>
      <c r="J345" t="b">
        <v>1</v>
      </c>
      <c r="K345">
        <v>407</v>
      </c>
      <c r="L345">
        <v>15</v>
      </c>
      <c r="M345" t="s">
        <v>929</v>
      </c>
      <c r="N345" t="s">
        <v>931</v>
      </c>
      <c r="O345" t="s">
        <v>939</v>
      </c>
      <c r="P345">
        <v>26</v>
      </c>
      <c r="Q345">
        <v>3.1</v>
      </c>
      <c r="R345" t="b">
        <v>1</v>
      </c>
      <c r="S345" t="s">
        <v>940</v>
      </c>
      <c r="T345">
        <v>906</v>
      </c>
      <c r="U345" t="s">
        <v>943</v>
      </c>
      <c r="V345" t="s">
        <v>950</v>
      </c>
      <c r="W345" t="s">
        <v>954</v>
      </c>
      <c r="X345" t="str">
        <f>LEFT(Userdata[[#This Row],[Last_Login]],2)</f>
        <v>12</v>
      </c>
      <c r="Y345" t="str">
        <f>RIGHT(Userdata[[#This Row],[Last_Login]],4)</f>
        <v>2024</v>
      </c>
      <c r="Z345" t="str">
        <f>MID(Userdata[[#This Row],[Last_Login]],4,2)</f>
        <v>18</v>
      </c>
      <c r="AA345" t="str">
        <f>SUBSTITUTE(Userdata[[#This Row],[Column3]],"/","")</f>
        <v>18</v>
      </c>
      <c r="AB345" s="12" t="str">
        <f>TEXT(DATE(Userdata[[#This Row],[Column2]],Userdata[[#This Row],[Column1]],Userdata[[#This Row],[Column4]]),"DD/MM/YYYY")</f>
        <v>18/12/2024</v>
      </c>
      <c r="AC345" s="12">
        <f t="shared" ca="1" si="5"/>
        <v>45794</v>
      </c>
      <c r="AD345">
        <f ca="1">Userdata[[#This Row],[Column6]]-Userdata[[#This Row],[Last Login]]</f>
        <v>150</v>
      </c>
      <c r="AE345" t="str">
        <f>LEFT(Userdata[[#This Row],[Join_Date]],2)</f>
        <v>5/</v>
      </c>
      <c r="AF345" t="str">
        <f>RIGHT(Userdata[[#This Row],[Join_Date]],4)</f>
        <v>2023</v>
      </c>
      <c r="AG345" t="str">
        <f>MID(Userdata[[#This Row],[Join_Date]],3,2)</f>
        <v>23</v>
      </c>
      <c r="AH345" t="str">
        <f>SUBSTITUTE(Userdata[[#This Row],[Column5]],"/","")</f>
        <v>5</v>
      </c>
      <c r="AI345" t="str">
        <f>SUBSTITUTE(Userdata[[#This Row],[Column53]],"/","")</f>
        <v>23</v>
      </c>
      <c r="AJ345" t="str">
        <f>TEXT(DATE(Userdata[[#This Row],[Column52]],Userdata[[#This Row],[Start Month]],Userdata[[#This Row],[Start Date]]),"DD/MM/YYYY")</f>
        <v>23/05/2023</v>
      </c>
    </row>
    <row r="346" spans="1:36" x14ac:dyDescent="0.3">
      <c r="A346">
        <v>4340</v>
      </c>
      <c r="B346" t="s">
        <v>222</v>
      </c>
      <c r="C346" t="s">
        <v>632</v>
      </c>
      <c r="D346" s="12" t="s">
        <v>912</v>
      </c>
      <c r="E346">
        <v>15.99</v>
      </c>
      <c r="F346">
        <v>154</v>
      </c>
      <c r="G346" t="s">
        <v>918</v>
      </c>
      <c r="H346">
        <v>4</v>
      </c>
      <c r="I346">
        <v>5</v>
      </c>
      <c r="J346" t="b">
        <v>1</v>
      </c>
      <c r="K346">
        <v>804</v>
      </c>
      <c r="L346">
        <v>106</v>
      </c>
      <c r="M346" t="s">
        <v>925</v>
      </c>
      <c r="N346" t="s">
        <v>930</v>
      </c>
      <c r="O346" t="s">
        <v>938</v>
      </c>
      <c r="P346">
        <v>60</v>
      </c>
      <c r="Q346">
        <v>4.8</v>
      </c>
      <c r="R346" t="b">
        <v>0</v>
      </c>
      <c r="S346" t="s">
        <v>940</v>
      </c>
      <c r="T346">
        <v>4108</v>
      </c>
      <c r="U346" t="s">
        <v>944</v>
      </c>
      <c r="V346" t="s">
        <v>950</v>
      </c>
      <c r="W346" t="s">
        <v>951</v>
      </c>
      <c r="X346" t="str">
        <f>LEFT(Userdata[[#This Row],[Last_Login]],2)</f>
        <v>12</v>
      </c>
      <c r="Y346" t="str">
        <f>RIGHT(Userdata[[#This Row],[Last_Login]],4)</f>
        <v>2024</v>
      </c>
      <c r="Z346" t="str">
        <f>MID(Userdata[[#This Row],[Last_Login]],4,2)</f>
        <v>7/</v>
      </c>
      <c r="AA346" t="str">
        <f>SUBSTITUTE(Userdata[[#This Row],[Column3]],"/","")</f>
        <v>7</v>
      </c>
      <c r="AB346" s="12" t="str">
        <f>TEXT(DATE(Userdata[[#This Row],[Column2]],Userdata[[#This Row],[Column1]],Userdata[[#This Row],[Column4]]),"DD/MM/YYYY")</f>
        <v>07/12/2024</v>
      </c>
      <c r="AC346" s="12">
        <f t="shared" ca="1" si="5"/>
        <v>45794</v>
      </c>
      <c r="AD346">
        <f ca="1">Userdata[[#This Row],[Column6]]-Userdata[[#This Row],[Last Login]]</f>
        <v>161</v>
      </c>
      <c r="AE346" t="str">
        <f>LEFT(Userdata[[#This Row],[Join_Date]],2)</f>
        <v>3/</v>
      </c>
      <c r="AF346" t="str">
        <f>RIGHT(Userdata[[#This Row],[Join_Date]],4)</f>
        <v>2023</v>
      </c>
      <c r="AG346" t="str">
        <f>MID(Userdata[[#This Row],[Join_Date]],3,2)</f>
        <v>18</v>
      </c>
      <c r="AH346" t="str">
        <f>SUBSTITUTE(Userdata[[#This Row],[Column5]],"/","")</f>
        <v>3</v>
      </c>
      <c r="AI346" t="str">
        <f>SUBSTITUTE(Userdata[[#This Row],[Column53]],"/","")</f>
        <v>18</v>
      </c>
      <c r="AJ346" t="str">
        <f>TEXT(DATE(Userdata[[#This Row],[Column52]],Userdata[[#This Row],[Start Month]],Userdata[[#This Row],[Start Date]]),"DD/MM/YYYY")</f>
        <v>18/03/2023</v>
      </c>
    </row>
    <row r="347" spans="1:36" x14ac:dyDescent="0.3">
      <c r="A347">
        <v>5112</v>
      </c>
      <c r="B347" t="s">
        <v>111</v>
      </c>
      <c r="C347" t="s">
        <v>633</v>
      </c>
      <c r="D347" s="12" t="s">
        <v>479</v>
      </c>
      <c r="E347">
        <v>15.99</v>
      </c>
      <c r="F347">
        <v>240</v>
      </c>
      <c r="G347" t="s">
        <v>920</v>
      </c>
      <c r="H347">
        <v>2</v>
      </c>
      <c r="I347">
        <v>6</v>
      </c>
      <c r="J347" t="b">
        <v>1</v>
      </c>
      <c r="K347">
        <v>564</v>
      </c>
      <c r="L347">
        <v>121</v>
      </c>
      <c r="M347" t="s">
        <v>923</v>
      </c>
      <c r="N347" t="s">
        <v>933</v>
      </c>
      <c r="O347" t="s">
        <v>934</v>
      </c>
      <c r="P347">
        <v>40</v>
      </c>
      <c r="Q347">
        <v>3.5</v>
      </c>
      <c r="R347" t="b">
        <v>1</v>
      </c>
      <c r="S347" t="s">
        <v>940</v>
      </c>
      <c r="T347">
        <v>333</v>
      </c>
      <c r="U347" t="s">
        <v>943</v>
      </c>
      <c r="V347" t="s">
        <v>947</v>
      </c>
      <c r="W347" t="s">
        <v>952</v>
      </c>
      <c r="X347" t="str">
        <f>LEFT(Userdata[[#This Row],[Last_Login]],2)</f>
        <v>12</v>
      </c>
      <c r="Y347" t="str">
        <f>RIGHT(Userdata[[#This Row],[Last_Login]],4)</f>
        <v>2024</v>
      </c>
      <c r="Z347" t="str">
        <f>MID(Userdata[[#This Row],[Last_Login]],4,2)</f>
        <v>14</v>
      </c>
      <c r="AA347" t="str">
        <f>SUBSTITUTE(Userdata[[#This Row],[Column3]],"/","")</f>
        <v>14</v>
      </c>
      <c r="AB347" s="12" t="str">
        <f>TEXT(DATE(Userdata[[#This Row],[Column2]],Userdata[[#This Row],[Column1]],Userdata[[#This Row],[Column4]]),"DD/MM/YYYY")</f>
        <v>14/12/2024</v>
      </c>
      <c r="AC347" s="12">
        <f t="shared" ca="1" si="5"/>
        <v>45794</v>
      </c>
      <c r="AD347">
        <f ca="1">Userdata[[#This Row],[Column6]]-Userdata[[#This Row],[Last Login]]</f>
        <v>154</v>
      </c>
      <c r="AE347" t="str">
        <f>LEFT(Userdata[[#This Row],[Join_Date]],2)</f>
        <v>11</v>
      </c>
      <c r="AF347" t="str">
        <f>RIGHT(Userdata[[#This Row],[Join_Date]],4)</f>
        <v>2024</v>
      </c>
      <c r="AG347" t="str">
        <f>MID(Userdata[[#This Row],[Join_Date]],3,2)</f>
        <v>/5</v>
      </c>
      <c r="AH347" t="str">
        <f>SUBSTITUTE(Userdata[[#This Row],[Column5]],"/","")</f>
        <v>11</v>
      </c>
      <c r="AI347" t="str">
        <f>SUBSTITUTE(Userdata[[#This Row],[Column53]],"/","")</f>
        <v>5</v>
      </c>
      <c r="AJ347" t="str">
        <f>TEXT(DATE(Userdata[[#This Row],[Column52]],Userdata[[#This Row],[Start Month]],Userdata[[#This Row],[Start Date]]),"DD/MM/YYYY")</f>
        <v>05/11/2024</v>
      </c>
    </row>
    <row r="348" spans="1:36" x14ac:dyDescent="0.3">
      <c r="A348">
        <v>5700</v>
      </c>
      <c r="B348" t="s">
        <v>119</v>
      </c>
      <c r="C348" t="s">
        <v>634</v>
      </c>
      <c r="D348" s="12" t="s">
        <v>803</v>
      </c>
      <c r="E348">
        <v>11.99</v>
      </c>
      <c r="F348">
        <v>29</v>
      </c>
      <c r="G348" t="s">
        <v>918</v>
      </c>
      <c r="H348">
        <v>1</v>
      </c>
      <c r="I348">
        <v>5</v>
      </c>
      <c r="J348" t="b">
        <v>1</v>
      </c>
      <c r="K348">
        <v>625</v>
      </c>
      <c r="L348">
        <v>165</v>
      </c>
      <c r="M348" t="s">
        <v>929</v>
      </c>
      <c r="N348" t="s">
        <v>932</v>
      </c>
      <c r="O348" t="s">
        <v>937</v>
      </c>
      <c r="P348">
        <v>41</v>
      </c>
      <c r="Q348">
        <v>4.3</v>
      </c>
      <c r="R348" t="b">
        <v>0</v>
      </c>
      <c r="S348" t="s">
        <v>940</v>
      </c>
      <c r="T348">
        <v>3847</v>
      </c>
      <c r="U348" t="s">
        <v>944</v>
      </c>
      <c r="V348" t="s">
        <v>948</v>
      </c>
      <c r="W348" t="s">
        <v>954</v>
      </c>
      <c r="X348" t="str">
        <f>LEFT(Userdata[[#This Row],[Last_Login]],2)</f>
        <v>12</v>
      </c>
      <c r="Y348" t="str">
        <f>RIGHT(Userdata[[#This Row],[Last_Login]],4)</f>
        <v>2024</v>
      </c>
      <c r="Z348" t="str">
        <f>MID(Userdata[[#This Row],[Last_Login]],4,2)</f>
        <v>9/</v>
      </c>
      <c r="AA348" t="str">
        <f>SUBSTITUTE(Userdata[[#This Row],[Column3]],"/","")</f>
        <v>9</v>
      </c>
      <c r="AB348" s="12" t="str">
        <f>TEXT(DATE(Userdata[[#This Row],[Column2]],Userdata[[#This Row],[Column1]],Userdata[[#This Row],[Column4]]),"DD/MM/YYYY")</f>
        <v>09/12/2024</v>
      </c>
      <c r="AC348" s="12">
        <f t="shared" ca="1" si="5"/>
        <v>45794</v>
      </c>
      <c r="AD348">
        <f ca="1">Userdata[[#This Row],[Column6]]-Userdata[[#This Row],[Last Login]]</f>
        <v>159</v>
      </c>
      <c r="AE348" t="str">
        <f>LEFT(Userdata[[#This Row],[Join_Date]],2)</f>
        <v>5/</v>
      </c>
      <c r="AF348" t="str">
        <f>RIGHT(Userdata[[#This Row],[Join_Date]],4)</f>
        <v>2023</v>
      </c>
      <c r="AG348" t="str">
        <f>MID(Userdata[[#This Row],[Join_Date]],3,2)</f>
        <v>26</v>
      </c>
      <c r="AH348" t="str">
        <f>SUBSTITUTE(Userdata[[#This Row],[Column5]],"/","")</f>
        <v>5</v>
      </c>
      <c r="AI348" t="str">
        <f>SUBSTITUTE(Userdata[[#This Row],[Column53]],"/","")</f>
        <v>26</v>
      </c>
      <c r="AJ348" t="str">
        <f>TEXT(DATE(Userdata[[#This Row],[Column52]],Userdata[[#This Row],[Start Month]],Userdata[[#This Row],[Start Date]]),"DD/MM/YYYY")</f>
        <v>26/05/2023</v>
      </c>
    </row>
    <row r="349" spans="1:36" x14ac:dyDescent="0.3">
      <c r="A349">
        <v>8617</v>
      </c>
      <c r="B349" t="s">
        <v>63</v>
      </c>
      <c r="C349" t="s">
        <v>635</v>
      </c>
      <c r="D349" s="12" t="s">
        <v>740</v>
      </c>
      <c r="E349">
        <v>15.99</v>
      </c>
      <c r="F349">
        <v>202</v>
      </c>
      <c r="G349" t="s">
        <v>921</v>
      </c>
      <c r="H349">
        <v>1</v>
      </c>
      <c r="I349">
        <v>2</v>
      </c>
      <c r="J349" t="b">
        <v>1</v>
      </c>
      <c r="K349">
        <v>260</v>
      </c>
      <c r="L349">
        <v>53</v>
      </c>
      <c r="M349" t="s">
        <v>927</v>
      </c>
      <c r="N349" t="s">
        <v>933</v>
      </c>
      <c r="O349" t="s">
        <v>938</v>
      </c>
      <c r="P349">
        <v>13</v>
      </c>
      <c r="Q349">
        <v>3.9</v>
      </c>
      <c r="R349" t="b">
        <v>1</v>
      </c>
      <c r="S349" t="s">
        <v>940</v>
      </c>
      <c r="T349">
        <v>1423</v>
      </c>
      <c r="U349" t="s">
        <v>944</v>
      </c>
      <c r="V349" t="s">
        <v>950</v>
      </c>
      <c r="W349" t="s">
        <v>952</v>
      </c>
      <c r="X349" t="str">
        <f>LEFT(Userdata[[#This Row],[Last_Login]],2)</f>
        <v>12</v>
      </c>
      <c r="Y349" t="str">
        <f>RIGHT(Userdata[[#This Row],[Last_Login]],4)</f>
        <v>2024</v>
      </c>
      <c r="Z349" t="str">
        <f>MID(Userdata[[#This Row],[Last_Login]],4,2)</f>
        <v>11</v>
      </c>
      <c r="AA349" t="str">
        <f>SUBSTITUTE(Userdata[[#This Row],[Column3]],"/","")</f>
        <v>11</v>
      </c>
      <c r="AB349" s="12" t="str">
        <f>TEXT(DATE(Userdata[[#This Row],[Column2]],Userdata[[#This Row],[Column1]],Userdata[[#This Row],[Column4]]),"DD/MM/YYYY")</f>
        <v>11/12/2024</v>
      </c>
      <c r="AC349" s="12">
        <f t="shared" ca="1" si="5"/>
        <v>45794</v>
      </c>
      <c r="AD349">
        <f ca="1">Userdata[[#This Row],[Column6]]-Userdata[[#This Row],[Last Login]]</f>
        <v>157</v>
      </c>
      <c r="AE349" t="str">
        <f>LEFT(Userdata[[#This Row],[Join_Date]],2)</f>
        <v>10</v>
      </c>
      <c r="AF349" t="str">
        <f>RIGHT(Userdata[[#This Row],[Join_Date]],4)</f>
        <v>2024</v>
      </c>
      <c r="AG349" t="str">
        <f>MID(Userdata[[#This Row],[Join_Date]],3,2)</f>
        <v>/1</v>
      </c>
      <c r="AH349" t="str">
        <f>SUBSTITUTE(Userdata[[#This Row],[Column5]],"/","")</f>
        <v>10</v>
      </c>
      <c r="AI349" t="str">
        <f>SUBSTITUTE(Userdata[[#This Row],[Column53]],"/","")</f>
        <v>1</v>
      </c>
      <c r="AJ349" t="str">
        <f>TEXT(DATE(Userdata[[#This Row],[Column52]],Userdata[[#This Row],[Start Month]],Userdata[[#This Row],[Start Date]]),"DD/MM/YYYY")</f>
        <v>01/10/2024</v>
      </c>
    </row>
    <row r="350" spans="1:36" x14ac:dyDescent="0.3">
      <c r="A350">
        <v>9149</v>
      </c>
      <c r="B350" t="s">
        <v>223</v>
      </c>
      <c r="C350" t="s">
        <v>596</v>
      </c>
      <c r="D350" s="12" t="s">
        <v>472</v>
      </c>
      <c r="E350">
        <v>15.99</v>
      </c>
      <c r="F350">
        <v>348</v>
      </c>
      <c r="G350" t="s">
        <v>919</v>
      </c>
      <c r="H350">
        <v>2</v>
      </c>
      <c r="I350">
        <v>6</v>
      </c>
      <c r="J350" t="b">
        <v>1</v>
      </c>
      <c r="K350">
        <v>378</v>
      </c>
      <c r="L350">
        <v>56</v>
      </c>
      <c r="M350" t="s">
        <v>927</v>
      </c>
      <c r="N350" t="s">
        <v>931</v>
      </c>
      <c r="O350" t="s">
        <v>937</v>
      </c>
      <c r="P350">
        <v>9</v>
      </c>
      <c r="Q350">
        <v>4.5</v>
      </c>
      <c r="R350" t="b">
        <v>1</v>
      </c>
      <c r="S350" t="s">
        <v>940</v>
      </c>
      <c r="T350">
        <v>595</v>
      </c>
      <c r="U350" t="s">
        <v>943</v>
      </c>
      <c r="V350" t="s">
        <v>948</v>
      </c>
      <c r="W350" t="s">
        <v>954</v>
      </c>
      <c r="X350" t="str">
        <f>LEFT(Userdata[[#This Row],[Last_Login]],2)</f>
        <v>12</v>
      </c>
      <c r="Y350" t="str">
        <f>RIGHT(Userdata[[#This Row],[Last_Login]],4)</f>
        <v>2024</v>
      </c>
      <c r="Z350" t="str">
        <f>MID(Userdata[[#This Row],[Last_Login]],4,2)</f>
        <v>17</v>
      </c>
      <c r="AA350" t="str">
        <f>SUBSTITUTE(Userdata[[#This Row],[Column3]],"/","")</f>
        <v>17</v>
      </c>
      <c r="AB350" s="12" t="str">
        <f>TEXT(DATE(Userdata[[#This Row],[Column2]],Userdata[[#This Row],[Column1]],Userdata[[#This Row],[Column4]]),"DD/MM/YYYY")</f>
        <v>17/12/2024</v>
      </c>
      <c r="AC350" s="12">
        <f t="shared" ca="1" si="5"/>
        <v>45794</v>
      </c>
      <c r="AD350">
        <f ca="1">Userdata[[#This Row],[Column6]]-Userdata[[#This Row],[Last Login]]</f>
        <v>151</v>
      </c>
      <c r="AE350" t="str">
        <f>LEFT(Userdata[[#This Row],[Join_Date]],2)</f>
        <v>1/</v>
      </c>
      <c r="AF350" t="str">
        <f>RIGHT(Userdata[[#This Row],[Join_Date]],4)</f>
        <v>2023</v>
      </c>
      <c r="AG350" t="str">
        <f>MID(Userdata[[#This Row],[Join_Date]],3,2)</f>
        <v>5/</v>
      </c>
      <c r="AH350" t="str">
        <f>SUBSTITUTE(Userdata[[#This Row],[Column5]],"/","")</f>
        <v>1</v>
      </c>
      <c r="AI350" t="str">
        <f>SUBSTITUTE(Userdata[[#This Row],[Column53]],"/","")</f>
        <v>5</v>
      </c>
      <c r="AJ350" t="str">
        <f>TEXT(DATE(Userdata[[#This Row],[Column52]],Userdata[[#This Row],[Start Month]],Userdata[[#This Row],[Start Date]]),"DD/MM/YYYY")</f>
        <v>05/01/2023</v>
      </c>
    </row>
    <row r="351" spans="1:36" x14ac:dyDescent="0.3">
      <c r="A351">
        <v>8651</v>
      </c>
      <c r="B351" t="s">
        <v>146</v>
      </c>
      <c r="C351" t="s">
        <v>636</v>
      </c>
      <c r="D351" s="12" t="s">
        <v>915</v>
      </c>
      <c r="E351">
        <v>15.99</v>
      </c>
      <c r="F351">
        <v>380</v>
      </c>
      <c r="G351" t="s">
        <v>922</v>
      </c>
      <c r="H351">
        <v>5</v>
      </c>
      <c r="I351">
        <v>5</v>
      </c>
      <c r="J351" t="b">
        <v>0</v>
      </c>
      <c r="K351">
        <v>334</v>
      </c>
      <c r="L351">
        <v>175</v>
      </c>
      <c r="M351" t="s">
        <v>929</v>
      </c>
      <c r="N351" t="s">
        <v>932</v>
      </c>
      <c r="O351" t="s">
        <v>935</v>
      </c>
      <c r="P351">
        <v>69</v>
      </c>
      <c r="Q351">
        <v>3.1</v>
      </c>
      <c r="R351" t="b">
        <v>0</v>
      </c>
      <c r="S351" t="s">
        <v>940</v>
      </c>
      <c r="T351">
        <v>4445</v>
      </c>
      <c r="U351" t="s">
        <v>945</v>
      </c>
      <c r="V351" t="s">
        <v>950</v>
      </c>
      <c r="W351" t="s">
        <v>951</v>
      </c>
      <c r="X351" t="str">
        <f>LEFT(Userdata[[#This Row],[Last_Login]],2)</f>
        <v>11</v>
      </c>
      <c r="Y351" t="str">
        <f>RIGHT(Userdata[[#This Row],[Last_Login]],4)</f>
        <v>2024</v>
      </c>
      <c r="Z351" t="str">
        <f>MID(Userdata[[#This Row],[Last_Login]],4,2)</f>
        <v>26</v>
      </c>
      <c r="AA351" t="str">
        <f>SUBSTITUTE(Userdata[[#This Row],[Column3]],"/","")</f>
        <v>26</v>
      </c>
      <c r="AB351" s="12" t="str">
        <f>TEXT(DATE(Userdata[[#This Row],[Column2]],Userdata[[#This Row],[Column1]],Userdata[[#This Row],[Column4]]),"DD/MM/YYYY")</f>
        <v>26/11/2024</v>
      </c>
      <c r="AC351" s="12">
        <f t="shared" ca="1" si="5"/>
        <v>45794</v>
      </c>
      <c r="AD351">
        <f ca="1">Userdata[[#This Row],[Column6]]-Userdata[[#This Row],[Last Login]]</f>
        <v>172</v>
      </c>
      <c r="AE351" t="str">
        <f>LEFT(Userdata[[#This Row],[Join_Date]],2)</f>
        <v>8/</v>
      </c>
      <c r="AF351" t="str">
        <f>RIGHT(Userdata[[#This Row],[Join_Date]],4)</f>
        <v>2024</v>
      </c>
      <c r="AG351" t="str">
        <f>MID(Userdata[[#This Row],[Join_Date]],3,2)</f>
        <v>19</v>
      </c>
      <c r="AH351" t="str">
        <f>SUBSTITUTE(Userdata[[#This Row],[Column5]],"/","")</f>
        <v>8</v>
      </c>
      <c r="AI351" t="str">
        <f>SUBSTITUTE(Userdata[[#This Row],[Column53]],"/","")</f>
        <v>19</v>
      </c>
      <c r="AJ351" t="str">
        <f>TEXT(DATE(Userdata[[#This Row],[Column52]],Userdata[[#This Row],[Start Month]],Userdata[[#This Row],[Start Date]]),"DD/MM/YYYY")</f>
        <v>19/08/2024</v>
      </c>
    </row>
    <row r="352" spans="1:36" x14ac:dyDescent="0.3">
      <c r="A352">
        <v>1495</v>
      </c>
      <c r="B352" t="s">
        <v>224</v>
      </c>
      <c r="C352" t="s">
        <v>636</v>
      </c>
      <c r="D352" s="12" t="s">
        <v>909</v>
      </c>
      <c r="E352">
        <v>15.99</v>
      </c>
      <c r="F352">
        <v>254</v>
      </c>
      <c r="G352" t="s">
        <v>922</v>
      </c>
      <c r="H352">
        <v>3</v>
      </c>
      <c r="I352">
        <v>2</v>
      </c>
      <c r="J352" t="b">
        <v>0</v>
      </c>
      <c r="K352">
        <v>544</v>
      </c>
      <c r="L352">
        <v>89</v>
      </c>
      <c r="M352" t="s">
        <v>929</v>
      </c>
      <c r="N352" t="s">
        <v>931</v>
      </c>
      <c r="O352" t="s">
        <v>938</v>
      </c>
      <c r="P352">
        <v>97</v>
      </c>
      <c r="Q352">
        <v>3.1</v>
      </c>
      <c r="R352" t="b">
        <v>0</v>
      </c>
      <c r="S352" t="s">
        <v>940</v>
      </c>
      <c r="T352">
        <v>144</v>
      </c>
      <c r="U352" t="s">
        <v>941</v>
      </c>
      <c r="V352" t="s">
        <v>947</v>
      </c>
      <c r="W352" t="s">
        <v>951</v>
      </c>
      <c r="X352" t="str">
        <f>LEFT(Userdata[[#This Row],[Last_Login]],2)</f>
        <v>11</v>
      </c>
      <c r="Y352" t="str">
        <f>RIGHT(Userdata[[#This Row],[Last_Login]],4)</f>
        <v>2024</v>
      </c>
      <c r="Z352" t="str">
        <f>MID(Userdata[[#This Row],[Last_Login]],4,2)</f>
        <v>22</v>
      </c>
      <c r="AA352" t="str">
        <f>SUBSTITUTE(Userdata[[#This Row],[Column3]],"/","")</f>
        <v>22</v>
      </c>
      <c r="AB352" s="12" t="str">
        <f>TEXT(DATE(Userdata[[#This Row],[Column2]],Userdata[[#This Row],[Column1]],Userdata[[#This Row],[Column4]]),"DD/MM/YYYY")</f>
        <v>22/11/2024</v>
      </c>
      <c r="AC352" s="12">
        <f t="shared" ca="1" si="5"/>
        <v>45794</v>
      </c>
      <c r="AD352">
        <f ca="1">Userdata[[#This Row],[Column6]]-Userdata[[#This Row],[Last Login]]</f>
        <v>176</v>
      </c>
      <c r="AE352" t="str">
        <f>LEFT(Userdata[[#This Row],[Join_Date]],2)</f>
        <v>8/</v>
      </c>
      <c r="AF352" t="str">
        <f>RIGHT(Userdata[[#This Row],[Join_Date]],4)</f>
        <v>2024</v>
      </c>
      <c r="AG352" t="str">
        <f>MID(Userdata[[#This Row],[Join_Date]],3,2)</f>
        <v>19</v>
      </c>
      <c r="AH352" t="str">
        <f>SUBSTITUTE(Userdata[[#This Row],[Column5]],"/","")</f>
        <v>8</v>
      </c>
      <c r="AI352" t="str">
        <f>SUBSTITUTE(Userdata[[#This Row],[Column53]],"/","")</f>
        <v>19</v>
      </c>
      <c r="AJ352" t="str">
        <f>TEXT(DATE(Userdata[[#This Row],[Column52]],Userdata[[#This Row],[Start Month]],Userdata[[#This Row],[Start Date]]),"DD/MM/YYYY")</f>
        <v>19/08/2024</v>
      </c>
    </row>
    <row r="353" spans="1:36" x14ac:dyDescent="0.3">
      <c r="A353">
        <v>7359</v>
      </c>
      <c r="B353" t="s">
        <v>90</v>
      </c>
      <c r="C353" t="s">
        <v>637</v>
      </c>
      <c r="D353" s="12" t="s">
        <v>472</v>
      </c>
      <c r="E353">
        <v>15.99</v>
      </c>
      <c r="F353">
        <v>477</v>
      </c>
      <c r="G353" t="s">
        <v>916</v>
      </c>
      <c r="H353">
        <v>2</v>
      </c>
      <c r="I353">
        <v>3</v>
      </c>
      <c r="J353" t="b">
        <v>1</v>
      </c>
      <c r="K353">
        <v>899</v>
      </c>
      <c r="L353">
        <v>97</v>
      </c>
      <c r="M353" t="s">
        <v>923</v>
      </c>
      <c r="N353" t="s">
        <v>932</v>
      </c>
      <c r="O353" t="s">
        <v>938</v>
      </c>
      <c r="P353">
        <v>42</v>
      </c>
      <c r="Q353">
        <v>4.7</v>
      </c>
      <c r="R353" t="b">
        <v>1</v>
      </c>
      <c r="S353" t="s">
        <v>940</v>
      </c>
      <c r="T353">
        <v>3428</v>
      </c>
      <c r="U353" t="s">
        <v>944</v>
      </c>
      <c r="V353" t="s">
        <v>949</v>
      </c>
      <c r="W353" t="s">
        <v>953</v>
      </c>
      <c r="X353" t="str">
        <f>LEFT(Userdata[[#This Row],[Last_Login]],2)</f>
        <v>12</v>
      </c>
      <c r="Y353" t="str">
        <f>RIGHT(Userdata[[#This Row],[Last_Login]],4)</f>
        <v>2024</v>
      </c>
      <c r="Z353" t="str">
        <f>MID(Userdata[[#This Row],[Last_Login]],4,2)</f>
        <v>17</v>
      </c>
      <c r="AA353" t="str">
        <f>SUBSTITUTE(Userdata[[#This Row],[Column3]],"/","")</f>
        <v>17</v>
      </c>
      <c r="AB353" s="12" t="str">
        <f>TEXT(DATE(Userdata[[#This Row],[Column2]],Userdata[[#This Row],[Column1]],Userdata[[#This Row],[Column4]]),"DD/MM/YYYY")</f>
        <v>17/12/2024</v>
      </c>
      <c r="AC353" s="12">
        <f t="shared" ca="1" si="5"/>
        <v>45794</v>
      </c>
      <c r="AD353">
        <f ca="1">Userdata[[#This Row],[Column6]]-Userdata[[#This Row],[Last Login]]</f>
        <v>151</v>
      </c>
      <c r="AE353" t="str">
        <f>LEFT(Userdata[[#This Row],[Join_Date]],2)</f>
        <v>3/</v>
      </c>
      <c r="AF353" t="str">
        <f>RIGHT(Userdata[[#This Row],[Join_Date]],4)</f>
        <v>2023</v>
      </c>
      <c r="AG353" t="str">
        <f>MID(Userdata[[#This Row],[Join_Date]],3,2)</f>
        <v>20</v>
      </c>
      <c r="AH353" t="str">
        <f>SUBSTITUTE(Userdata[[#This Row],[Column5]],"/","")</f>
        <v>3</v>
      </c>
      <c r="AI353" t="str">
        <f>SUBSTITUTE(Userdata[[#This Row],[Column53]],"/","")</f>
        <v>20</v>
      </c>
      <c r="AJ353" t="str">
        <f>TEXT(DATE(Userdata[[#This Row],[Column52]],Userdata[[#This Row],[Start Month]],Userdata[[#This Row],[Start Date]]),"DD/MM/YYYY")</f>
        <v>20/03/2023</v>
      </c>
    </row>
    <row r="354" spans="1:36" x14ac:dyDescent="0.3">
      <c r="A354">
        <v>6525</v>
      </c>
      <c r="B354" t="s">
        <v>147</v>
      </c>
      <c r="C354" t="s">
        <v>638</v>
      </c>
      <c r="D354" s="12" t="s">
        <v>909</v>
      </c>
      <c r="E354">
        <v>15.99</v>
      </c>
      <c r="F354">
        <v>385</v>
      </c>
      <c r="G354" t="s">
        <v>921</v>
      </c>
      <c r="H354">
        <v>3</v>
      </c>
      <c r="I354">
        <v>1</v>
      </c>
      <c r="J354" t="b">
        <v>0</v>
      </c>
      <c r="K354">
        <v>807</v>
      </c>
      <c r="L354">
        <v>188</v>
      </c>
      <c r="M354" t="s">
        <v>923</v>
      </c>
      <c r="N354" t="s">
        <v>932</v>
      </c>
      <c r="O354" t="s">
        <v>939</v>
      </c>
      <c r="P354">
        <v>3</v>
      </c>
      <c r="Q354">
        <v>3.4</v>
      </c>
      <c r="R354" t="b">
        <v>0</v>
      </c>
      <c r="S354" t="s">
        <v>940</v>
      </c>
      <c r="T354">
        <v>4919</v>
      </c>
      <c r="U354" t="s">
        <v>945</v>
      </c>
      <c r="V354" t="s">
        <v>946</v>
      </c>
      <c r="W354" t="s">
        <v>954</v>
      </c>
      <c r="X354" t="str">
        <f>LEFT(Userdata[[#This Row],[Last_Login]],2)</f>
        <v>11</v>
      </c>
      <c r="Y354" t="str">
        <f>RIGHT(Userdata[[#This Row],[Last_Login]],4)</f>
        <v>2024</v>
      </c>
      <c r="Z354" t="str">
        <f>MID(Userdata[[#This Row],[Last_Login]],4,2)</f>
        <v>22</v>
      </c>
      <c r="AA354" t="str">
        <f>SUBSTITUTE(Userdata[[#This Row],[Column3]],"/","")</f>
        <v>22</v>
      </c>
      <c r="AB354" s="12" t="str">
        <f>TEXT(DATE(Userdata[[#This Row],[Column2]],Userdata[[#This Row],[Column1]],Userdata[[#This Row],[Column4]]),"DD/MM/YYYY")</f>
        <v>22/11/2024</v>
      </c>
      <c r="AC354" s="12">
        <f t="shared" ca="1" si="5"/>
        <v>45794</v>
      </c>
      <c r="AD354">
        <f ca="1">Userdata[[#This Row],[Column6]]-Userdata[[#This Row],[Last Login]]</f>
        <v>176</v>
      </c>
      <c r="AE354" t="str">
        <f>LEFT(Userdata[[#This Row],[Join_Date]],2)</f>
        <v>1/</v>
      </c>
      <c r="AF354" t="str">
        <f>RIGHT(Userdata[[#This Row],[Join_Date]],4)</f>
        <v>2023</v>
      </c>
      <c r="AG354" t="str">
        <f>MID(Userdata[[#This Row],[Join_Date]],3,2)</f>
        <v>25</v>
      </c>
      <c r="AH354" t="str">
        <f>SUBSTITUTE(Userdata[[#This Row],[Column5]],"/","")</f>
        <v>1</v>
      </c>
      <c r="AI354" t="str">
        <f>SUBSTITUTE(Userdata[[#This Row],[Column53]],"/","")</f>
        <v>25</v>
      </c>
      <c r="AJ354" t="str">
        <f>TEXT(DATE(Userdata[[#This Row],[Column52]],Userdata[[#This Row],[Start Month]],Userdata[[#This Row],[Start Date]]),"DD/MM/YYYY")</f>
        <v>25/01/2023</v>
      </c>
    </row>
    <row r="355" spans="1:36" x14ac:dyDescent="0.3">
      <c r="A355">
        <v>7207</v>
      </c>
      <c r="B355" t="s">
        <v>199</v>
      </c>
      <c r="C355" t="s">
        <v>636</v>
      </c>
      <c r="D355" s="12" t="s">
        <v>472</v>
      </c>
      <c r="E355">
        <v>7.99</v>
      </c>
      <c r="F355">
        <v>336</v>
      </c>
      <c r="G355" t="s">
        <v>918</v>
      </c>
      <c r="H355">
        <v>1</v>
      </c>
      <c r="I355">
        <v>2</v>
      </c>
      <c r="J355" t="b">
        <v>0</v>
      </c>
      <c r="K355">
        <v>235</v>
      </c>
      <c r="L355">
        <v>25</v>
      </c>
      <c r="M355" t="s">
        <v>927</v>
      </c>
      <c r="N355" t="s">
        <v>932</v>
      </c>
      <c r="O355" t="s">
        <v>939</v>
      </c>
      <c r="P355">
        <v>31</v>
      </c>
      <c r="Q355">
        <v>3.9</v>
      </c>
      <c r="R355" t="b">
        <v>0</v>
      </c>
      <c r="S355" t="s">
        <v>940</v>
      </c>
      <c r="T355">
        <v>4905</v>
      </c>
      <c r="U355" t="s">
        <v>944</v>
      </c>
      <c r="V355" t="s">
        <v>946</v>
      </c>
      <c r="W355" t="s">
        <v>951</v>
      </c>
      <c r="X355" t="str">
        <f>LEFT(Userdata[[#This Row],[Last_Login]],2)</f>
        <v>12</v>
      </c>
      <c r="Y355" t="str">
        <f>RIGHT(Userdata[[#This Row],[Last_Login]],4)</f>
        <v>2024</v>
      </c>
      <c r="Z355" t="str">
        <f>MID(Userdata[[#This Row],[Last_Login]],4,2)</f>
        <v>17</v>
      </c>
      <c r="AA355" t="str">
        <f>SUBSTITUTE(Userdata[[#This Row],[Column3]],"/","")</f>
        <v>17</v>
      </c>
      <c r="AB355" s="12" t="str">
        <f>TEXT(DATE(Userdata[[#This Row],[Column2]],Userdata[[#This Row],[Column1]],Userdata[[#This Row],[Column4]]),"DD/MM/YYYY")</f>
        <v>17/12/2024</v>
      </c>
      <c r="AC355" s="12">
        <f t="shared" ca="1" si="5"/>
        <v>45794</v>
      </c>
      <c r="AD355">
        <f ca="1">Userdata[[#This Row],[Column6]]-Userdata[[#This Row],[Last Login]]</f>
        <v>151</v>
      </c>
      <c r="AE355" t="str">
        <f>LEFT(Userdata[[#This Row],[Join_Date]],2)</f>
        <v>8/</v>
      </c>
      <c r="AF355" t="str">
        <f>RIGHT(Userdata[[#This Row],[Join_Date]],4)</f>
        <v>2024</v>
      </c>
      <c r="AG355" t="str">
        <f>MID(Userdata[[#This Row],[Join_Date]],3,2)</f>
        <v>19</v>
      </c>
      <c r="AH355" t="str">
        <f>SUBSTITUTE(Userdata[[#This Row],[Column5]],"/","")</f>
        <v>8</v>
      </c>
      <c r="AI355" t="str">
        <f>SUBSTITUTE(Userdata[[#This Row],[Column53]],"/","")</f>
        <v>19</v>
      </c>
      <c r="AJ355" t="str">
        <f>TEXT(DATE(Userdata[[#This Row],[Column52]],Userdata[[#This Row],[Start Month]],Userdata[[#This Row],[Start Date]]),"DD/MM/YYYY")</f>
        <v>19/08/2024</v>
      </c>
    </row>
    <row r="356" spans="1:36" x14ac:dyDescent="0.3">
      <c r="A356">
        <v>2361</v>
      </c>
      <c r="B356" t="s">
        <v>225</v>
      </c>
      <c r="C356" t="s">
        <v>632</v>
      </c>
      <c r="D356" s="12" t="s">
        <v>736</v>
      </c>
      <c r="E356">
        <v>15.99</v>
      </c>
      <c r="F356">
        <v>171</v>
      </c>
      <c r="G356" t="s">
        <v>916</v>
      </c>
      <c r="H356">
        <v>2</v>
      </c>
      <c r="I356">
        <v>3</v>
      </c>
      <c r="J356" t="b">
        <v>0</v>
      </c>
      <c r="K356">
        <v>763</v>
      </c>
      <c r="L356">
        <v>16</v>
      </c>
      <c r="M356" t="s">
        <v>925</v>
      </c>
      <c r="N356" t="s">
        <v>930</v>
      </c>
      <c r="O356" t="s">
        <v>937</v>
      </c>
      <c r="P356">
        <v>17</v>
      </c>
      <c r="Q356">
        <v>3.4</v>
      </c>
      <c r="R356" t="b">
        <v>1</v>
      </c>
      <c r="S356" t="s">
        <v>940</v>
      </c>
      <c r="T356">
        <v>428</v>
      </c>
      <c r="U356" t="s">
        <v>945</v>
      </c>
      <c r="V356" t="s">
        <v>947</v>
      </c>
      <c r="W356" t="s">
        <v>952</v>
      </c>
      <c r="X356" t="str">
        <f>LEFT(Userdata[[#This Row],[Last_Login]],2)</f>
        <v>11</v>
      </c>
      <c r="Y356" t="str">
        <f>RIGHT(Userdata[[#This Row],[Last_Login]],4)</f>
        <v>2024</v>
      </c>
      <c r="Z356" t="str">
        <f>MID(Userdata[[#This Row],[Last_Login]],4,2)</f>
        <v>25</v>
      </c>
      <c r="AA356" t="str">
        <f>SUBSTITUTE(Userdata[[#This Row],[Column3]],"/","")</f>
        <v>25</v>
      </c>
      <c r="AB356" s="12" t="str">
        <f>TEXT(DATE(Userdata[[#This Row],[Column2]],Userdata[[#This Row],[Column1]],Userdata[[#This Row],[Column4]]),"DD/MM/YYYY")</f>
        <v>25/11/2024</v>
      </c>
      <c r="AC356" s="12">
        <f t="shared" ca="1" si="5"/>
        <v>45794</v>
      </c>
      <c r="AD356">
        <f ca="1">Userdata[[#This Row],[Column6]]-Userdata[[#This Row],[Last Login]]</f>
        <v>173</v>
      </c>
      <c r="AE356" t="str">
        <f>LEFT(Userdata[[#This Row],[Join_Date]],2)</f>
        <v>3/</v>
      </c>
      <c r="AF356" t="str">
        <f>RIGHT(Userdata[[#This Row],[Join_Date]],4)</f>
        <v>2023</v>
      </c>
      <c r="AG356" t="str">
        <f>MID(Userdata[[#This Row],[Join_Date]],3,2)</f>
        <v>18</v>
      </c>
      <c r="AH356" t="str">
        <f>SUBSTITUTE(Userdata[[#This Row],[Column5]],"/","")</f>
        <v>3</v>
      </c>
      <c r="AI356" t="str">
        <f>SUBSTITUTE(Userdata[[#This Row],[Column53]],"/","")</f>
        <v>18</v>
      </c>
      <c r="AJ356" t="str">
        <f>TEXT(DATE(Userdata[[#This Row],[Column52]],Userdata[[#This Row],[Start Month]],Userdata[[#This Row],[Start Date]]),"DD/MM/YYYY")</f>
        <v>18/03/2023</v>
      </c>
    </row>
    <row r="357" spans="1:36" x14ac:dyDescent="0.3">
      <c r="A357">
        <v>8766</v>
      </c>
      <c r="B357" t="s">
        <v>226</v>
      </c>
      <c r="C357" t="s">
        <v>639</v>
      </c>
      <c r="D357" s="12" t="s">
        <v>853</v>
      </c>
      <c r="E357">
        <v>15.99</v>
      </c>
      <c r="F357">
        <v>33</v>
      </c>
      <c r="G357" t="s">
        <v>919</v>
      </c>
      <c r="H357">
        <v>1</v>
      </c>
      <c r="I357">
        <v>4</v>
      </c>
      <c r="J357" t="b">
        <v>1</v>
      </c>
      <c r="K357">
        <v>475</v>
      </c>
      <c r="L357">
        <v>151</v>
      </c>
      <c r="M357" t="s">
        <v>924</v>
      </c>
      <c r="N357" t="s">
        <v>932</v>
      </c>
      <c r="O357" t="s">
        <v>939</v>
      </c>
      <c r="P357">
        <v>16</v>
      </c>
      <c r="Q357">
        <v>4.7</v>
      </c>
      <c r="R357" t="b">
        <v>1</v>
      </c>
      <c r="S357" t="s">
        <v>940</v>
      </c>
      <c r="T357">
        <v>1634</v>
      </c>
      <c r="U357" t="s">
        <v>943</v>
      </c>
      <c r="V357" t="s">
        <v>949</v>
      </c>
      <c r="W357" t="s">
        <v>951</v>
      </c>
      <c r="X357" t="str">
        <f>LEFT(Userdata[[#This Row],[Last_Login]],2)</f>
        <v>11</v>
      </c>
      <c r="Y357" t="str">
        <f>RIGHT(Userdata[[#This Row],[Last_Login]],4)</f>
        <v>2024</v>
      </c>
      <c r="Z357" t="str">
        <f>MID(Userdata[[#This Row],[Last_Login]],4,2)</f>
        <v>27</v>
      </c>
      <c r="AA357" t="str">
        <f>SUBSTITUTE(Userdata[[#This Row],[Column3]],"/","")</f>
        <v>27</v>
      </c>
      <c r="AB357" s="12" t="str">
        <f>TEXT(DATE(Userdata[[#This Row],[Column2]],Userdata[[#This Row],[Column1]],Userdata[[#This Row],[Column4]]),"DD/MM/YYYY")</f>
        <v>27/11/2024</v>
      </c>
      <c r="AC357" s="12">
        <f t="shared" ca="1" si="5"/>
        <v>45794</v>
      </c>
      <c r="AD357">
        <f ca="1">Userdata[[#This Row],[Column6]]-Userdata[[#This Row],[Last Login]]</f>
        <v>171</v>
      </c>
      <c r="AE357" t="str">
        <f>LEFT(Userdata[[#This Row],[Join_Date]],2)</f>
        <v>9/</v>
      </c>
      <c r="AF357" t="str">
        <f>RIGHT(Userdata[[#This Row],[Join_Date]],4)</f>
        <v>2023</v>
      </c>
      <c r="AG357" t="str">
        <f>MID(Userdata[[#This Row],[Join_Date]],3,2)</f>
        <v>29</v>
      </c>
      <c r="AH357" t="str">
        <f>SUBSTITUTE(Userdata[[#This Row],[Column5]],"/","")</f>
        <v>9</v>
      </c>
      <c r="AI357" t="str">
        <f>SUBSTITUTE(Userdata[[#This Row],[Column53]],"/","")</f>
        <v>29</v>
      </c>
      <c r="AJ357" t="str">
        <f>TEXT(DATE(Userdata[[#This Row],[Column52]],Userdata[[#This Row],[Start Month]],Userdata[[#This Row],[Start Date]]),"DD/MM/YYYY")</f>
        <v>29/09/2023</v>
      </c>
    </row>
    <row r="358" spans="1:36" x14ac:dyDescent="0.3">
      <c r="A358">
        <v>7236</v>
      </c>
      <c r="B358" t="s">
        <v>30</v>
      </c>
      <c r="C358" t="s">
        <v>640</v>
      </c>
      <c r="D358" s="12" t="s">
        <v>751</v>
      </c>
      <c r="E358">
        <v>7.99</v>
      </c>
      <c r="F358">
        <v>193</v>
      </c>
      <c r="G358" t="s">
        <v>922</v>
      </c>
      <c r="H358">
        <v>3</v>
      </c>
      <c r="I358">
        <v>6</v>
      </c>
      <c r="J358" t="b">
        <v>1</v>
      </c>
      <c r="K358">
        <v>453</v>
      </c>
      <c r="L358">
        <v>113</v>
      </c>
      <c r="M358" t="s">
        <v>925</v>
      </c>
      <c r="N358" t="s">
        <v>933</v>
      </c>
      <c r="O358" t="s">
        <v>939</v>
      </c>
      <c r="P358">
        <v>74</v>
      </c>
      <c r="Q358">
        <v>3.5</v>
      </c>
      <c r="R358" t="b">
        <v>1</v>
      </c>
      <c r="S358" t="s">
        <v>940</v>
      </c>
      <c r="T358">
        <v>4085</v>
      </c>
      <c r="U358" t="s">
        <v>944</v>
      </c>
      <c r="V358" t="s">
        <v>947</v>
      </c>
      <c r="W358" t="s">
        <v>952</v>
      </c>
      <c r="X358" t="str">
        <f>LEFT(Userdata[[#This Row],[Last_Login]],2)</f>
        <v>12</v>
      </c>
      <c r="Y358" t="str">
        <f>RIGHT(Userdata[[#This Row],[Last_Login]],4)</f>
        <v>2024</v>
      </c>
      <c r="Z358" t="str">
        <f>MID(Userdata[[#This Row],[Last_Login]],4,2)</f>
        <v>10</v>
      </c>
      <c r="AA358" t="str">
        <f>SUBSTITUTE(Userdata[[#This Row],[Column3]],"/","")</f>
        <v>10</v>
      </c>
      <c r="AB358" s="12" t="str">
        <f>TEXT(DATE(Userdata[[#This Row],[Column2]],Userdata[[#This Row],[Column1]],Userdata[[#This Row],[Column4]]),"DD/MM/YYYY")</f>
        <v>10/12/2024</v>
      </c>
      <c r="AC358" s="12">
        <f t="shared" ca="1" si="5"/>
        <v>45794</v>
      </c>
      <c r="AD358">
        <f ca="1">Userdata[[#This Row],[Column6]]-Userdata[[#This Row],[Last Login]]</f>
        <v>158</v>
      </c>
      <c r="AE358" t="str">
        <f>LEFT(Userdata[[#This Row],[Join_Date]],2)</f>
        <v>4/</v>
      </c>
      <c r="AF358" t="str">
        <f>RIGHT(Userdata[[#This Row],[Join_Date]],4)</f>
        <v>2024</v>
      </c>
      <c r="AG358" t="str">
        <f>MID(Userdata[[#This Row],[Join_Date]],3,2)</f>
        <v>13</v>
      </c>
      <c r="AH358" t="str">
        <f>SUBSTITUTE(Userdata[[#This Row],[Column5]],"/","")</f>
        <v>4</v>
      </c>
      <c r="AI358" t="str">
        <f>SUBSTITUTE(Userdata[[#This Row],[Column53]],"/","")</f>
        <v>13</v>
      </c>
      <c r="AJ358" t="str">
        <f>TEXT(DATE(Userdata[[#This Row],[Column52]],Userdata[[#This Row],[Start Month]],Userdata[[#This Row],[Start Date]]),"DD/MM/YYYY")</f>
        <v>13/04/2024</v>
      </c>
    </row>
    <row r="359" spans="1:36" x14ac:dyDescent="0.3">
      <c r="A359">
        <v>8605</v>
      </c>
      <c r="B359" t="s">
        <v>65</v>
      </c>
      <c r="C359" t="s">
        <v>625</v>
      </c>
      <c r="D359" s="12" t="s">
        <v>494</v>
      </c>
      <c r="E359">
        <v>11.99</v>
      </c>
      <c r="F359">
        <v>153</v>
      </c>
      <c r="G359" t="s">
        <v>920</v>
      </c>
      <c r="H359">
        <v>2</v>
      </c>
      <c r="I359">
        <v>2</v>
      </c>
      <c r="J359" t="b">
        <v>1</v>
      </c>
      <c r="K359">
        <v>40</v>
      </c>
      <c r="L359">
        <v>106</v>
      </c>
      <c r="M359" t="s">
        <v>926</v>
      </c>
      <c r="N359" t="s">
        <v>931</v>
      </c>
      <c r="O359" t="s">
        <v>939</v>
      </c>
      <c r="P359">
        <v>44</v>
      </c>
      <c r="Q359">
        <v>4.4000000000000004</v>
      </c>
      <c r="R359" t="b">
        <v>1</v>
      </c>
      <c r="S359" t="s">
        <v>940</v>
      </c>
      <c r="T359">
        <v>2790</v>
      </c>
      <c r="U359" t="s">
        <v>945</v>
      </c>
      <c r="V359" t="s">
        <v>947</v>
      </c>
      <c r="W359" t="s">
        <v>954</v>
      </c>
      <c r="X359" t="str">
        <f>LEFT(Userdata[[#This Row],[Last_Login]],2)</f>
        <v>12</v>
      </c>
      <c r="Y359" t="str">
        <f>RIGHT(Userdata[[#This Row],[Last_Login]],4)</f>
        <v>2024</v>
      </c>
      <c r="Z359" t="str">
        <f>MID(Userdata[[#This Row],[Last_Login]],4,2)</f>
        <v>1/</v>
      </c>
      <c r="AA359" t="str">
        <f>SUBSTITUTE(Userdata[[#This Row],[Column3]],"/","")</f>
        <v>1</v>
      </c>
      <c r="AB359" s="12" t="str">
        <f>TEXT(DATE(Userdata[[#This Row],[Column2]],Userdata[[#This Row],[Column1]],Userdata[[#This Row],[Column4]]),"DD/MM/YYYY")</f>
        <v>01/12/2024</v>
      </c>
      <c r="AC359" s="12">
        <f t="shared" ca="1" si="5"/>
        <v>45794</v>
      </c>
      <c r="AD359">
        <f ca="1">Userdata[[#This Row],[Column6]]-Userdata[[#This Row],[Last Login]]</f>
        <v>167</v>
      </c>
      <c r="AE359" t="str">
        <f>LEFT(Userdata[[#This Row],[Join_Date]],2)</f>
        <v>5/</v>
      </c>
      <c r="AF359" t="str">
        <f>RIGHT(Userdata[[#This Row],[Join_Date]],4)</f>
        <v>2023</v>
      </c>
      <c r="AG359" t="str">
        <f>MID(Userdata[[#This Row],[Join_Date]],3,2)</f>
        <v>31</v>
      </c>
      <c r="AH359" t="str">
        <f>SUBSTITUTE(Userdata[[#This Row],[Column5]],"/","")</f>
        <v>5</v>
      </c>
      <c r="AI359" t="str">
        <f>SUBSTITUTE(Userdata[[#This Row],[Column53]],"/","")</f>
        <v>31</v>
      </c>
      <c r="AJ359" t="str">
        <f>TEXT(DATE(Userdata[[#This Row],[Column52]],Userdata[[#This Row],[Start Month]],Userdata[[#This Row],[Start Date]]),"DD/MM/YYYY")</f>
        <v>31/05/2023</v>
      </c>
    </row>
    <row r="360" spans="1:36" x14ac:dyDescent="0.3">
      <c r="A360">
        <v>1055</v>
      </c>
      <c r="B360" t="s">
        <v>141</v>
      </c>
      <c r="C360" t="s">
        <v>493</v>
      </c>
      <c r="D360" s="12" t="s">
        <v>490</v>
      </c>
      <c r="E360">
        <v>15.99</v>
      </c>
      <c r="F360">
        <v>140</v>
      </c>
      <c r="G360" t="s">
        <v>920</v>
      </c>
      <c r="H360">
        <v>5</v>
      </c>
      <c r="I360">
        <v>5</v>
      </c>
      <c r="J360" t="b">
        <v>1</v>
      </c>
      <c r="K360">
        <v>112</v>
      </c>
      <c r="L360">
        <v>30</v>
      </c>
      <c r="M360" t="s">
        <v>929</v>
      </c>
      <c r="N360" t="s">
        <v>932</v>
      </c>
      <c r="O360" t="s">
        <v>934</v>
      </c>
      <c r="P360">
        <v>60</v>
      </c>
      <c r="Q360">
        <v>3.1</v>
      </c>
      <c r="R360" t="b">
        <v>1</v>
      </c>
      <c r="S360" t="s">
        <v>940</v>
      </c>
      <c r="T360">
        <v>2440</v>
      </c>
      <c r="U360" t="s">
        <v>942</v>
      </c>
      <c r="V360" t="s">
        <v>946</v>
      </c>
      <c r="W360" t="s">
        <v>952</v>
      </c>
      <c r="X360" t="str">
        <f>LEFT(Userdata[[#This Row],[Last_Login]],2)</f>
        <v>12</v>
      </c>
      <c r="Y360" t="str">
        <f>RIGHT(Userdata[[#This Row],[Last_Login]],4)</f>
        <v>2024</v>
      </c>
      <c r="Z360" t="str">
        <f>MID(Userdata[[#This Row],[Last_Login]],4,2)</f>
        <v>12</v>
      </c>
      <c r="AA360" t="str">
        <f>SUBSTITUTE(Userdata[[#This Row],[Column3]],"/","")</f>
        <v>12</v>
      </c>
      <c r="AB360" s="12" t="str">
        <f>TEXT(DATE(Userdata[[#This Row],[Column2]],Userdata[[#This Row],[Column1]],Userdata[[#This Row],[Column4]]),"DD/MM/YYYY")</f>
        <v>12/12/2024</v>
      </c>
      <c r="AC360" s="12">
        <f t="shared" ca="1" si="5"/>
        <v>45794</v>
      </c>
      <c r="AD360">
        <f ca="1">Userdata[[#This Row],[Column6]]-Userdata[[#This Row],[Last Login]]</f>
        <v>156</v>
      </c>
      <c r="AE360" t="str">
        <f>LEFT(Userdata[[#This Row],[Join_Date]],2)</f>
        <v>2/</v>
      </c>
      <c r="AF360" t="str">
        <f>RIGHT(Userdata[[#This Row],[Join_Date]],4)</f>
        <v>2023</v>
      </c>
      <c r="AG360" t="str">
        <f>MID(Userdata[[#This Row],[Join_Date]],3,2)</f>
        <v>20</v>
      </c>
      <c r="AH360" t="str">
        <f>SUBSTITUTE(Userdata[[#This Row],[Column5]],"/","")</f>
        <v>2</v>
      </c>
      <c r="AI360" t="str">
        <f>SUBSTITUTE(Userdata[[#This Row],[Column53]],"/","")</f>
        <v>20</v>
      </c>
      <c r="AJ360" t="str">
        <f>TEXT(DATE(Userdata[[#This Row],[Column52]],Userdata[[#This Row],[Start Month]],Userdata[[#This Row],[Start Date]]),"DD/MM/YYYY")</f>
        <v>20/02/2023</v>
      </c>
    </row>
    <row r="361" spans="1:36" x14ac:dyDescent="0.3">
      <c r="A361">
        <v>7986</v>
      </c>
      <c r="B361" t="s">
        <v>87</v>
      </c>
      <c r="C361" t="s">
        <v>484</v>
      </c>
      <c r="D361" s="12" t="s">
        <v>751</v>
      </c>
      <c r="E361">
        <v>15.99</v>
      </c>
      <c r="F361">
        <v>196</v>
      </c>
      <c r="G361" t="s">
        <v>921</v>
      </c>
      <c r="H361">
        <v>2</v>
      </c>
      <c r="I361">
        <v>2</v>
      </c>
      <c r="J361" t="b">
        <v>1</v>
      </c>
      <c r="K361">
        <v>102</v>
      </c>
      <c r="L361">
        <v>66</v>
      </c>
      <c r="M361" t="s">
        <v>927</v>
      </c>
      <c r="N361" t="s">
        <v>933</v>
      </c>
      <c r="O361" t="s">
        <v>937</v>
      </c>
      <c r="P361">
        <v>11</v>
      </c>
      <c r="Q361">
        <v>3.7</v>
      </c>
      <c r="R361" t="b">
        <v>0</v>
      </c>
      <c r="S361" t="s">
        <v>940</v>
      </c>
      <c r="T361">
        <v>2741</v>
      </c>
      <c r="U361" t="s">
        <v>945</v>
      </c>
      <c r="V361" t="s">
        <v>949</v>
      </c>
      <c r="W361" t="s">
        <v>954</v>
      </c>
      <c r="X361" t="str">
        <f>LEFT(Userdata[[#This Row],[Last_Login]],2)</f>
        <v>12</v>
      </c>
      <c r="Y361" t="str">
        <f>RIGHT(Userdata[[#This Row],[Last_Login]],4)</f>
        <v>2024</v>
      </c>
      <c r="Z361" t="str">
        <f>MID(Userdata[[#This Row],[Last_Login]],4,2)</f>
        <v>10</v>
      </c>
      <c r="AA361" t="str">
        <f>SUBSTITUTE(Userdata[[#This Row],[Column3]],"/","")</f>
        <v>10</v>
      </c>
      <c r="AB361" s="12" t="str">
        <f>TEXT(DATE(Userdata[[#This Row],[Column2]],Userdata[[#This Row],[Column1]],Userdata[[#This Row],[Column4]]),"DD/MM/YYYY")</f>
        <v>10/12/2024</v>
      </c>
      <c r="AC361" s="12">
        <f t="shared" ca="1" si="5"/>
        <v>45794</v>
      </c>
      <c r="AD361">
        <f ca="1">Userdata[[#This Row],[Column6]]-Userdata[[#This Row],[Last Login]]</f>
        <v>158</v>
      </c>
      <c r="AE361" t="str">
        <f>LEFT(Userdata[[#This Row],[Join_Date]],2)</f>
        <v>1/</v>
      </c>
      <c r="AF361" t="str">
        <f>RIGHT(Userdata[[#This Row],[Join_Date]],4)</f>
        <v>2023</v>
      </c>
      <c r="AG361" t="str">
        <f>MID(Userdata[[#This Row],[Join_Date]],3,2)</f>
        <v>23</v>
      </c>
      <c r="AH361" t="str">
        <f>SUBSTITUTE(Userdata[[#This Row],[Column5]],"/","")</f>
        <v>1</v>
      </c>
      <c r="AI361" t="str">
        <f>SUBSTITUTE(Userdata[[#This Row],[Column53]],"/","")</f>
        <v>23</v>
      </c>
      <c r="AJ361" t="str">
        <f>TEXT(DATE(Userdata[[#This Row],[Column52]],Userdata[[#This Row],[Start Month]],Userdata[[#This Row],[Start Date]]),"DD/MM/YYYY")</f>
        <v>23/01/2023</v>
      </c>
    </row>
    <row r="362" spans="1:36" x14ac:dyDescent="0.3">
      <c r="A362">
        <v>6170</v>
      </c>
      <c r="B362" t="s">
        <v>120</v>
      </c>
      <c r="C362" t="s">
        <v>594</v>
      </c>
      <c r="D362" s="12" t="s">
        <v>909</v>
      </c>
      <c r="E362">
        <v>15.99</v>
      </c>
      <c r="F362">
        <v>298</v>
      </c>
      <c r="G362" t="s">
        <v>920</v>
      </c>
      <c r="H362">
        <v>5</v>
      </c>
      <c r="I362">
        <v>1</v>
      </c>
      <c r="J362" t="b">
        <v>1</v>
      </c>
      <c r="K362">
        <v>943</v>
      </c>
      <c r="L362">
        <v>187</v>
      </c>
      <c r="M362" t="s">
        <v>925</v>
      </c>
      <c r="N362" t="s">
        <v>933</v>
      </c>
      <c r="O362" t="s">
        <v>937</v>
      </c>
      <c r="P362">
        <v>60</v>
      </c>
      <c r="Q362">
        <v>3.7</v>
      </c>
      <c r="R362" t="b">
        <v>0</v>
      </c>
      <c r="S362" t="s">
        <v>940</v>
      </c>
      <c r="T362">
        <v>4338</v>
      </c>
      <c r="U362" t="s">
        <v>942</v>
      </c>
      <c r="V362" t="s">
        <v>949</v>
      </c>
      <c r="W362" t="s">
        <v>951</v>
      </c>
      <c r="X362" t="str">
        <f>LEFT(Userdata[[#This Row],[Last_Login]],2)</f>
        <v>11</v>
      </c>
      <c r="Y362" t="str">
        <f>RIGHT(Userdata[[#This Row],[Last_Login]],4)</f>
        <v>2024</v>
      </c>
      <c r="Z362" t="str">
        <f>MID(Userdata[[#This Row],[Last_Login]],4,2)</f>
        <v>22</v>
      </c>
      <c r="AA362" t="str">
        <f>SUBSTITUTE(Userdata[[#This Row],[Column3]],"/","")</f>
        <v>22</v>
      </c>
      <c r="AB362" s="12" t="str">
        <f>TEXT(DATE(Userdata[[#This Row],[Column2]],Userdata[[#This Row],[Column1]],Userdata[[#This Row],[Column4]]),"DD/MM/YYYY")</f>
        <v>22/11/2024</v>
      </c>
      <c r="AC362" s="12">
        <f t="shared" ca="1" si="5"/>
        <v>45794</v>
      </c>
      <c r="AD362">
        <f ca="1">Userdata[[#This Row],[Column6]]-Userdata[[#This Row],[Last Login]]</f>
        <v>176</v>
      </c>
      <c r="AE362" t="str">
        <f>LEFT(Userdata[[#This Row],[Join_Date]],2)</f>
        <v>6/</v>
      </c>
      <c r="AF362" t="str">
        <f>RIGHT(Userdata[[#This Row],[Join_Date]],4)</f>
        <v>2024</v>
      </c>
      <c r="AG362" t="str">
        <f>MID(Userdata[[#This Row],[Join_Date]],3,2)</f>
        <v>21</v>
      </c>
      <c r="AH362" t="str">
        <f>SUBSTITUTE(Userdata[[#This Row],[Column5]],"/","")</f>
        <v>6</v>
      </c>
      <c r="AI362" t="str">
        <f>SUBSTITUTE(Userdata[[#This Row],[Column53]],"/","")</f>
        <v>21</v>
      </c>
      <c r="AJ362" t="str">
        <f>TEXT(DATE(Userdata[[#This Row],[Column52]],Userdata[[#This Row],[Start Month]],Userdata[[#This Row],[Start Date]]),"DD/MM/YYYY")</f>
        <v>21/06/2024</v>
      </c>
    </row>
    <row r="363" spans="1:36" x14ac:dyDescent="0.3">
      <c r="A363">
        <v>7172</v>
      </c>
      <c r="B363" t="s">
        <v>227</v>
      </c>
      <c r="C363" t="s">
        <v>641</v>
      </c>
      <c r="D363" s="12" t="s">
        <v>909</v>
      </c>
      <c r="E363">
        <v>11.99</v>
      </c>
      <c r="F363">
        <v>477</v>
      </c>
      <c r="G363" t="s">
        <v>919</v>
      </c>
      <c r="H363">
        <v>5</v>
      </c>
      <c r="I363">
        <v>4</v>
      </c>
      <c r="J363" t="b">
        <v>0</v>
      </c>
      <c r="K363">
        <v>426</v>
      </c>
      <c r="L363">
        <v>137</v>
      </c>
      <c r="M363" t="s">
        <v>929</v>
      </c>
      <c r="N363" t="s">
        <v>932</v>
      </c>
      <c r="O363" t="s">
        <v>934</v>
      </c>
      <c r="P363">
        <v>31</v>
      </c>
      <c r="Q363">
        <v>5</v>
      </c>
      <c r="R363" t="b">
        <v>0</v>
      </c>
      <c r="S363" t="s">
        <v>940</v>
      </c>
      <c r="T363">
        <v>2039</v>
      </c>
      <c r="U363" t="s">
        <v>943</v>
      </c>
      <c r="V363" t="s">
        <v>949</v>
      </c>
      <c r="W363" t="s">
        <v>953</v>
      </c>
      <c r="X363" t="str">
        <f>LEFT(Userdata[[#This Row],[Last_Login]],2)</f>
        <v>11</v>
      </c>
      <c r="Y363" t="str">
        <f>RIGHT(Userdata[[#This Row],[Last_Login]],4)</f>
        <v>2024</v>
      </c>
      <c r="Z363" t="str">
        <f>MID(Userdata[[#This Row],[Last_Login]],4,2)</f>
        <v>22</v>
      </c>
      <c r="AA363" t="str">
        <f>SUBSTITUTE(Userdata[[#This Row],[Column3]],"/","")</f>
        <v>22</v>
      </c>
      <c r="AB363" s="12" t="str">
        <f>TEXT(DATE(Userdata[[#This Row],[Column2]],Userdata[[#This Row],[Column1]],Userdata[[#This Row],[Column4]]),"DD/MM/YYYY")</f>
        <v>22/11/2024</v>
      </c>
      <c r="AC363" s="12">
        <f t="shared" ca="1" si="5"/>
        <v>45794</v>
      </c>
      <c r="AD363">
        <f ca="1">Userdata[[#This Row],[Column6]]-Userdata[[#This Row],[Last Login]]</f>
        <v>176</v>
      </c>
      <c r="AE363" t="str">
        <f>LEFT(Userdata[[#This Row],[Join_Date]],2)</f>
        <v>7/</v>
      </c>
      <c r="AF363" t="str">
        <f>RIGHT(Userdata[[#This Row],[Join_Date]],4)</f>
        <v>2023</v>
      </c>
      <c r="AG363" t="str">
        <f>MID(Userdata[[#This Row],[Join_Date]],3,2)</f>
        <v>9/</v>
      </c>
      <c r="AH363" t="str">
        <f>SUBSTITUTE(Userdata[[#This Row],[Column5]],"/","")</f>
        <v>7</v>
      </c>
      <c r="AI363" t="str">
        <f>SUBSTITUTE(Userdata[[#This Row],[Column53]],"/","")</f>
        <v>9</v>
      </c>
      <c r="AJ363" t="str">
        <f>TEXT(DATE(Userdata[[#This Row],[Column52]],Userdata[[#This Row],[Start Month]],Userdata[[#This Row],[Start Date]]),"DD/MM/YYYY")</f>
        <v>09/07/2023</v>
      </c>
    </row>
    <row r="364" spans="1:36" x14ac:dyDescent="0.3">
      <c r="A364">
        <v>7408</v>
      </c>
      <c r="B364" t="s">
        <v>115</v>
      </c>
      <c r="C364" t="s">
        <v>642</v>
      </c>
      <c r="D364" s="12" t="s">
        <v>424</v>
      </c>
      <c r="E364">
        <v>15.99</v>
      </c>
      <c r="F364">
        <v>308</v>
      </c>
      <c r="G364" t="s">
        <v>922</v>
      </c>
      <c r="H364">
        <v>1</v>
      </c>
      <c r="I364">
        <v>2</v>
      </c>
      <c r="J364" t="b">
        <v>1</v>
      </c>
      <c r="K364">
        <v>202</v>
      </c>
      <c r="L364">
        <v>12</v>
      </c>
      <c r="M364" t="s">
        <v>926</v>
      </c>
      <c r="N364" t="s">
        <v>933</v>
      </c>
      <c r="O364" t="s">
        <v>937</v>
      </c>
      <c r="P364">
        <v>21</v>
      </c>
      <c r="Q364">
        <v>4.5</v>
      </c>
      <c r="R364" t="b">
        <v>0</v>
      </c>
      <c r="S364" t="s">
        <v>940</v>
      </c>
      <c r="T364">
        <v>2097</v>
      </c>
      <c r="U364" t="s">
        <v>942</v>
      </c>
      <c r="V364" t="s">
        <v>947</v>
      </c>
      <c r="W364" t="s">
        <v>953</v>
      </c>
      <c r="X364" t="str">
        <f>LEFT(Userdata[[#This Row],[Last_Login]],2)</f>
        <v>11</v>
      </c>
      <c r="Y364" t="str">
        <f>RIGHT(Userdata[[#This Row],[Last_Login]],4)</f>
        <v>2024</v>
      </c>
      <c r="Z364" t="str">
        <f>MID(Userdata[[#This Row],[Last_Login]],4,2)</f>
        <v>24</v>
      </c>
      <c r="AA364" t="str">
        <f>SUBSTITUTE(Userdata[[#This Row],[Column3]],"/","")</f>
        <v>24</v>
      </c>
      <c r="AB364" s="12" t="str">
        <f>TEXT(DATE(Userdata[[#This Row],[Column2]],Userdata[[#This Row],[Column1]],Userdata[[#This Row],[Column4]]),"DD/MM/YYYY")</f>
        <v>24/11/2024</v>
      </c>
      <c r="AC364" s="12">
        <f t="shared" ca="1" si="5"/>
        <v>45794</v>
      </c>
      <c r="AD364">
        <f ca="1">Userdata[[#This Row],[Column6]]-Userdata[[#This Row],[Last Login]]</f>
        <v>174</v>
      </c>
      <c r="AE364" t="str">
        <f>LEFT(Userdata[[#This Row],[Join_Date]],2)</f>
        <v>12</v>
      </c>
      <c r="AF364" t="str">
        <f>RIGHT(Userdata[[#This Row],[Join_Date]],4)</f>
        <v>2022</v>
      </c>
      <c r="AG364" t="str">
        <f>MID(Userdata[[#This Row],[Join_Date]],3,2)</f>
        <v>/2</v>
      </c>
      <c r="AH364" t="str">
        <f>SUBSTITUTE(Userdata[[#This Row],[Column5]],"/","")</f>
        <v>12</v>
      </c>
      <c r="AI364" t="str">
        <f>SUBSTITUTE(Userdata[[#This Row],[Column53]],"/","")</f>
        <v>2</v>
      </c>
      <c r="AJ364" t="str">
        <f>TEXT(DATE(Userdata[[#This Row],[Column52]],Userdata[[#This Row],[Start Month]],Userdata[[#This Row],[Start Date]]),"DD/MM/YYYY")</f>
        <v>02/12/2022</v>
      </c>
    </row>
    <row r="365" spans="1:36" x14ac:dyDescent="0.3">
      <c r="A365">
        <v>7274</v>
      </c>
      <c r="B365" t="s">
        <v>158</v>
      </c>
      <c r="C365" t="s">
        <v>643</v>
      </c>
      <c r="D365" s="12" t="s">
        <v>395</v>
      </c>
      <c r="E365">
        <v>11.99</v>
      </c>
      <c r="F365">
        <v>193</v>
      </c>
      <c r="G365" t="s">
        <v>919</v>
      </c>
      <c r="H365">
        <v>4</v>
      </c>
      <c r="I365">
        <v>4</v>
      </c>
      <c r="J365" t="b">
        <v>0</v>
      </c>
      <c r="K365">
        <v>364</v>
      </c>
      <c r="L365">
        <v>181</v>
      </c>
      <c r="M365" t="s">
        <v>929</v>
      </c>
      <c r="N365" t="s">
        <v>932</v>
      </c>
      <c r="O365" t="s">
        <v>938</v>
      </c>
      <c r="P365">
        <v>51</v>
      </c>
      <c r="Q365">
        <v>4.7</v>
      </c>
      <c r="R365" t="b">
        <v>0</v>
      </c>
      <c r="S365" t="s">
        <v>940</v>
      </c>
      <c r="T365">
        <v>2384</v>
      </c>
      <c r="U365" t="s">
        <v>942</v>
      </c>
      <c r="V365" t="s">
        <v>950</v>
      </c>
      <c r="W365" t="s">
        <v>954</v>
      </c>
      <c r="X365" t="str">
        <f>LEFT(Userdata[[#This Row],[Last_Login]],2)</f>
        <v>12</v>
      </c>
      <c r="Y365" t="str">
        <f>RIGHT(Userdata[[#This Row],[Last_Login]],4)</f>
        <v>2024</v>
      </c>
      <c r="Z365" t="str">
        <f>MID(Userdata[[#This Row],[Last_Login]],4,2)</f>
        <v>6/</v>
      </c>
      <c r="AA365" t="str">
        <f>SUBSTITUTE(Userdata[[#This Row],[Column3]],"/","")</f>
        <v>6</v>
      </c>
      <c r="AB365" s="12" t="str">
        <f>TEXT(DATE(Userdata[[#This Row],[Column2]],Userdata[[#This Row],[Column1]],Userdata[[#This Row],[Column4]]),"DD/MM/YYYY")</f>
        <v>06/12/2024</v>
      </c>
      <c r="AC365" s="12">
        <f t="shared" ca="1" si="5"/>
        <v>45794</v>
      </c>
      <c r="AD365">
        <f ca="1">Userdata[[#This Row],[Column6]]-Userdata[[#This Row],[Last Login]]</f>
        <v>162</v>
      </c>
      <c r="AE365" t="str">
        <f>LEFT(Userdata[[#This Row],[Join_Date]],2)</f>
        <v>4/</v>
      </c>
      <c r="AF365" t="str">
        <f>RIGHT(Userdata[[#This Row],[Join_Date]],4)</f>
        <v>2023</v>
      </c>
      <c r="AG365" t="str">
        <f>MID(Userdata[[#This Row],[Join_Date]],3,2)</f>
        <v>12</v>
      </c>
      <c r="AH365" t="str">
        <f>SUBSTITUTE(Userdata[[#This Row],[Column5]],"/","")</f>
        <v>4</v>
      </c>
      <c r="AI365" t="str">
        <f>SUBSTITUTE(Userdata[[#This Row],[Column53]],"/","")</f>
        <v>12</v>
      </c>
      <c r="AJ365" t="str">
        <f>TEXT(DATE(Userdata[[#This Row],[Column52]],Userdata[[#This Row],[Start Month]],Userdata[[#This Row],[Start Date]]),"DD/MM/YYYY")</f>
        <v>12/04/2023</v>
      </c>
    </row>
    <row r="366" spans="1:36" x14ac:dyDescent="0.3">
      <c r="A366">
        <v>6001</v>
      </c>
      <c r="B366" t="s">
        <v>142</v>
      </c>
      <c r="C366" t="s">
        <v>644</v>
      </c>
      <c r="D366" s="12" t="s">
        <v>911</v>
      </c>
      <c r="E366">
        <v>15.99</v>
      </c>
      <c r="F366">
        <v>420</v>
      </c>
      <c r="G366" t="s">
        <v>919</v>
      </c>
      <c r="H366">
        <v>3</v>
      </c>
      <c r="I366">
        <v>3</v>
      </c>
      <c r="J366" t="b">
        <v>1</v>
      </c>
      <c r="K366">
        <v>562</v>
      </c>
      <c r="L366">
        <v>67</v>
      </c>
      <c r="M366" t="s">
        <v>923</v>
      </c>
      <c r="N366" t="s">
        <v>931</v>
      </c>
      <c r="O366" t="s">
        <v>938</v>
      </c>
      <c r="P366">
        <v>2</v>
      </c>
      <c r="Q366">
        <v>3.2</v>
      </c>
      <c r="R366" t="b">
        <v>1</v>
      </c>
      <c r="S366" t="s">
        <v>940</v>
      </c>
      <c r="T366">
        <v>4159</v>
      </c>
      <c r="U366" t="s">
        <v>943</v>
      </c>
      <c r="V366" t="s">
        <v>949</v>
      </c>
      <c r="W366" t="s">
        <v>952</v>
      </c>
      <c r="X366" t="str">
        <f>LEFT(Userdata[[#This Row],[Last_Login]],2)</f>
        <v>11</v>
      </c>
      <c r="Y366" t="str">
        <f>RIGHT(Userdata[[#This Row],[Last_Login]],4)</f>
        <v>2024</v>
      </c>
      <c r="Z366" t="str">
        <f>MID(Userdata[[#This Row],[Last_Login]],4,2)</f>
        <v>28</v>
      </c>
      <c r="AA366" t="str">
        <f>SUBSTITUTE(Userdata[[#This Row],[Column3]],"/","")</f>
        <v>28</v>
      </c>
      <c r="AB366" s="12" t="str">
        <f>TEXT(DATE(Userdata[[#This Row],[Column2]],Userdata[[#This Row],[Column1]],Userdata[[#This Row],[Column4]]),"DD/MM/YYYY")</f>
        <v>28/11/2024</v>
      </c>
      <c r="AC366" s="12">
        <f t="shared" ca="1" si="5"/>
        <v>45794</v>
      </c>
      <c r="AD366">
        <f ca="1">Userdata[[#This Row],[Column6]]-Userdata[[#This Row],[Last Login]]</f>
        <v>170</v>
      </c>
      <c r="AE366" t="str">
        <f>LEFT(Userdata[[#This Row],[Join_Date]],2)</f>
        <v>9/</v>
      </c>
      <c r="AF366" t="str">
        <f>RIGHT(Userdata[[#This Row],[Join_Date]],4)</f>
        <v>2024</v>
      </c>
      <c r="AG366" t="str">
        <f>MID(Userdata[[#This Row],[Join_Date]],3,2)</f>
        <v>2/</v>
      </c>
      <c r="AH366" t="str">
        <f>SUBSTITUTE(Userdata[[#This Row],[Column5]],"/","")</f>
        <v>9</v>
      </c>
      <c r="AI366" t="str">
        <f>SUBSTITUTE(Userdata[[#This Row],[Column53]],"/","")</f>
        <v>2</v>
      </c>
      <c r="AJ366" t="str">
        <f>TEXT(DATE(Userdata[[#This Row],[Column52]],Userdata[[#This Row],[Start Month]],Userdata[[#This Row],[Start Date]]),"DD/MM/YYYY")</f>
        <v>02/09/2024</v>
      </c>
    </row>
    <row r="367" spans="1:36" x14ac:dyDescent="0.3">
      <c r="A367">
        <v>9418</v>
      </c>
      <c r="B367" t="s">
        <v>228</v>
      </c>
      <c r="C367" t="s">
        <v>645</v>
      </c>
      <c r="D367" s="12" t="s">
        <v>915</v>
      </c>
      <c r="E367">
        <v>7.99</v>
      </c>
      <c r="F367">
        <v>128</v>
      </c>
      <c r="G367" t="s">
        <v>916</v>
      </c>
      <c r="H367">
        <v>5</v>
      </c>
      <c r="I367">
        <v>6</v>
      </c>
      <c r="J367" t="b">
        <v>1</v>
      </c>
      <c r="K367">
        <v>481</v>
      </c>
      <c r="L367">
        <v>128</v>
      </c>
      <c r="M367" t="s">
        <v>926</v>
      </c>
      <c r="N367" t="s">
        <v>932</v>
      </c>
      <c r="O367" t="s">
        <v>935</v>
      </c>
      <c r="P367">
        <v>89</v>
      </c>
      <c r="Q367">
        <v>3.3</v>
      </c>
      <c r="R367" t="b">
        <v>1</v>
      </c>
      <c r="S367" t="s">
        <v>940</v>
      </c>
      <c r="T367">
        <v>2002</v>
      </c>
      <c r="U367" t="s">
        <v>945</v>
      </c>
      <c r="V367" t="s">
        <v>948</v>
      </c>
      <c r="W367" t="s">
        <v>953</v>
      </c>
      <c r="X367" t="str">
        <f>LEFT(Userdata[[#This Row],[Last_Login]],2)</f>
        <v>11</v>
      </c>
      <c r="Y367" t="str">
        <f>RIGHT(Userdata[[#This Row],[Last_Login]],4)</f>
        <v>2024</v>
      </c>
      <c r="Z367" t="str">
        <f>MID(Userdata[[#This Row],[Last_Login]],4,2)</f>
        <v>26</v>
      </c>
      <c r="AA367" t="str">
        <f>SUBSTITUTE(Userdata[[#This Row],[Column3]],"/","")</f>
        <v>26</v>
      </c>
      <c r="AB367" s="12" t="str">
        <f>TEXT(DATE(Userdata[[#This Row],[Column2]],Userdata[[#This Row],[Column1]],Userdata[[#This Row],[Column4]]),"DD/MM/YYYY")</f>
        <v>26/11/2024</v>
      </c>
      <c r="AC367" s="12">
        <f t="shared" ca="1" si="5"/>
        <v>45794</v>
      </c>
      <c r="AD367">
        <f ca="1">Userdata[[#This Row],[Column6]]-Userdata[[#This Row],[Last Login]]</f>
        <v>172</v>
      </c>
      <c r="AE367" t="str">
        <f>LEFT(Userdata[[#This Row],[Join_Date]],2)</f>
        <v>7/</v>
      </c>
      <c r="AF367" t="str">
        <f>RIGHT(Userdata[[#This Row],[Join_Date]],4)</f>
        <v>2024</v>
      </c>
      <c r="AG367" t="str">
        <f>MID(Userdata[[#This Row],[Join_Date]],3,2)</f>
        <v>21</v>
      </c>
      <c r="AH367" t="str">
        <f>SUBSTITUTE(Userdata[[#This Row],[Column5]],"/","")</f>
        <v>7</v>
      </c>
      <c r="AI367" t="str">
        <f>SUBSTITUTE(Userdata[[#This Row],[Column53]],"/","")</f>
        <v>21</v>
      </c>
      <c r="AJ367" t="str">
        <f>TEXT(DATE(Userdata[[#This Row],[Column52]],Userdata[[#This Row],[Start Month]],Userdata[[#This Row],[Start Date]]),"DD/MM/YYYY")</f>
        <v>21/07/2024</v>
      </c>
    </row>
    <row r="368" spans="1:36" x14ac:dyDescent="0.3">
      <c r="A368">
        <v>9354</v>
      </c>
      <c r="B368" t="s">
        <v>224</v>
      </c>
      <c r="C368" t="s">
        <v>612</v>
      </c>
      <c r="D368" s="12" t="s">
        <v>910</v>
      </c>
      <c r="E368">
        <v>11.99</v>
      </c>
      <c r="F368">
        <v>133</v>
      </c>
      <c r="G368" t="s">
        <v>916</v>
      </c>
      <c r="H368">
        <v>4</v>
      </c>
      <c r="I368">
        <v>6</v>
      </c>
      <c r="J368" t="b">
        <v>0</v>
      </c>
      <c r="K368">
        <v>469</v>
      </c>
      <c r="L368">
        <v>182</v>
      </c>
      <c r="M368" t="s">
        <v>927</v>
      </c>
      <c r="N368" t="s">
        <v>930</v>
      </c>
      <c r="O368" t="s">
        <v>938</v>
      </c>
      <c r="P368">
        <v>85</v>
      </c>
      <c r="Q368">
        <v>4.4000000000000004</v>
      </c>
      <c r="R368" t="b">
        <v>0</v>
      </c>
      <c r="S368" t="s">
        <v>940</v>
      </c>
      <c r="T368">
        <v>782</v>
      </c>
      <c r="U368" t="s">
        <v>945</v>
      </c>
      <c r="V368" t="s">
        <v>946</v>
      </c>
      <c r="W368" t="s">
        <v>954</v>
      </c>
      <c r="X368" t="str">
        <f>LEFT(Userdata[[#This Row],[Last_Login]],2)</f>
        <v>11</v>
      </c>
      <c r="Y368" t="str">
        <f>RIGHT(Userdata[[#This Row],[Last_Login]],4)</f>
        <v>2024</v>
      </c>
      <c r="Z368" t="str">
        <f>MID(Userdata[[#This Row],[Last_Login]],4,2)</f>
        <v>30</v>
      </c>
      <c r="AA368" t="str">
        <f>SUBSTITUTE(Userdata[[#This Row],[Column3]],"/","")</f>
        <v>30</v>
      </c>
      <c r="AB368" s="12" t="str">
        <f>TEXT(DATE(Userdata[[#This Row],[Column2]],Userdata[[#This Row],[Column1]],Userdata[[#This Row],[Column4]]),"DD/MM/YYYY")</f>
        <v>30/11/2024</v>
      </c>
      <c r="AC368" s="12">
        <f t="shared" ca="1" si="5"/>
        <v>45794</v>
      </c>
      <c r="AD368">
        <f ca="1">Userdata[[#This Row],[Column6]]-Userdata[[#This Row],[Last Login]]</f>
        <v>168</v>
      </c>
      <c r="AE368" t="str">
        <f>LEFT(Userdata[[#This Row],[Join_Date]],2)</f>
        <v>7/</v>
      </c>
      <c r="AF368" t="str">
        <f>RIGHT(Userdata[[#This Row],[Join_Date]],4)</f>
        <v>2023</v>
      </c>
      <c r="AG368" t="str">
        <f>MID(Userdata[[#This Row],[Join_Date]],3,2)</f>
        <v>21</v>
      </c>
      <c r="AH368" t="str">
        <f>SUBSTITUTE(Userdata[[#This Row],[Column5]],"/","")</f>
        <v>7</v>
      </c>
      <c r="AI368" t="str">
        <f>SUBSTITUTE(Userdata[[#This Row],[Column53]],"/","")</f>
        <v>21</v>
      </c>
      <c r="AJ368" t="str">
        <f>TEXT(DATE(Userdata[[#This Row],[Column52]],Userdata[[#This Row],[Start Month]],Userdata[[#This Row],[Start Date]]),"DD/MM/YYYY")</f>
        <v>21/07/2023</v>
      </c>
    </row>
    <row r="369" spans="1:36" x14ac:dyDescent="0.3">
      <c r="A369">
        <v>8122</v>
      </c>
      <c r="B369" t="s">
        <v>229</v>
      </c>
      <c r="C369" t="s">
        <v>646</v>
      </c>
      <c r="D369" s="12" t="s">
        <v>914</v>
      </c>
      <c r="E369">
        <v>15.99</v>
      </c>
      <c r="F369">
        <v>413</v>
      </c>
      <c r="G369" t="s">
        <v>918</v>
      </c>
      <c r="H369">
        <v>5</v>
      </c>
      <c r="I369">
        <v>2</v>
      </c>
      <c r="J369" t="b">
        <v>0</v>
      </c>
      <c r="K369">
        <v>708</v>
      </c>
      <c r="L369">
        <v>4</v>
      </c>
      <c r="M369" t="s">
        <v>925</v>
      </c>
      <c r="N369" t="s">
        <v>932</v>
      </c>
      <c r="O369" t="s">
        <v>939</v>
      </c>
      <c r="P369">
        <v>62</v>
      </c>
      <c r="Q369">
        <v>4.3</v>
      </c>
      <c r="R369" t="b">
        <v>1</v>
      </c>
      <c r="S369" t="s">
        <v>940</v>
      </c>
      <c r="T369">
        <v>4056</v>
      </c>
      <c r="U369" t="s">
        <v>941</v>
      </c>
      <c r="V369" t="s">
        <v>950</v>
      </c>
      <c r="W369" t="s">
        <v>952</v>
      </c>
      <c r="X369" t="str">
        <f>LEFT(Userdata[[#This Row],[Last_Login]],2)</f>
        <v>11</v>
      </c>
      <c r="Y369" t="str">
        <f>RIGHT(Userdata[[#This Row],[Last_Login]],4)</f>
        <v>2024</v>
      </c>
      <c r="Z369" t="str">
        <f>MID(Userdata[[#This Row],[Last_Login]],4,2)</f>
        <v>29</v>
      </c>
      <c r="AA369" t="str">
        <f>SUBSTITUTE(Userdata[[#This Row],[Column3]],"/","")</f>
        <v>29</v>
      </c>
      <c r="AB369" s="12" t="str">
        <f>TEXT(DATE(Userdata[[#This Row],[Column2]],Userdata[[#This Row],[Column1]],Userdata[[#This Row],[Column4]]),"DD/MM/YYYY")</f>
        <v>29/11/2024</v>
      </c>
      <c r="AC369" s="12">
        <f t="shared" ca="1" si="5"/>
        <v>45794</v>
      </c>
      <c r="AD369">
        <f ca="1">Userdata[[#This Row],[Column6]]-Userdata[[#This Row],[Last Login]]</f>
        <v>169</v>
      </c>
      <c r="AE369" t="str">
        <f>LEFT(Userdata[[#This Row],[Join_Date]],2)</f>
        <v>9/</v>
      </c>
      <c r="AF369" t="str">
        <f>RIGHT(Userdata[[#This Row],[Join_Date]],4)</f>
        <v>2024</v>
      </c>
      <c r="AG369" t="str">
        <f>MID(Userdata[[#This Row],[Join_Date]],3,2)</f>
        <v>11</v>
      </c>
      <c r="AH369" t="str">
        <f>SUBSTITUTE(Userdata[[#This Row],[Column5]],"/","")</f>
        <v>9</v>
      </c>
      <c r="AI369" t="str">
        <f>SUBSTITUTE(Userdata[[#This Row],[Column53]],"/","")</f>
        <v>11</v>
      </c>
      <c r="AJ369" t="str">
        <f>TEXT(DATE(Userdata[[#This Row],[Column52]],Userdata[[#This Row],[Start Month]],Userdata[[#This Row],[Start Date]]),"DD/MM/YYYY")</f>
        <v>11/09/2024</v>
      </c>
    </row>
    <row r="370" spans="1:36" x14ac:dyDescent="0.3">
      <c r="A370">
        <v>1765</v>
      </c>
      <c r="B370" t="s">
        <v>230</v>
      </c>
      <c r="C370" t="s">
        <v>647</v>
      </c>
      <c r="D370" s="12" t="s">
        <v>424</v>
      </c>
      <c r="E370">
        <v>11.99</v>
      </c>
      <c r="F370">
        <v>28</v>
      </c>
      <c r="G370" t="s">
        <v>919</v>
      </c>
      <c r="H370">
        <v>4</v>
      </c>
      <c r="I370">
        <v>1</v>
      </c>
      <c r="J370" t="b">
        <v>1</v>
      </c>
      <c r="K370">
        <v>990</v>
      </c>
      <c r="L370">
        <v>88</v>
      </c>
      <c r="M370" t="s">
        <v>925</v>
      </c>
      <c r="N370" t="s">
        <v>932</v>
      </c>
      <c r="O370" t="s">
        <v>939</v>
      </c>
      <c r="P370">
        <v>97</v>
      </c>
      <c r="Q370">
        <v>5</v>
      </c>
      <c r="R370" t="b">
        <v>0</v>
      </c>
      <c r="S370" t="s">
        <v>940</v>
      </c>
      <c r="T370">
        <v>1341</v>
      </c>
      <c r="U370" t="s">
        <v>945</v>
      </c>
      <c r="V370" t="s">
        <v>946</v>
      </c>
      <c r="W370" t="s">
        <v>951</v>
      </c>
      <c r="X370" t="str">
        <f>LEFT(Userdata[[#This Row],[Last_Login]],2)</f>
        <v>11</v>
      </c>
      <c r="Y370" t="str">
        <f>RIGHT(Userdata[[#This Row],[Last_Login]],4)</f>
        <v>2024</v>
      </c>
      <c r="Z370" t="str">
        <f>MID(Userdata[[#This Row],[Last_Login]],4,2)</f>
        <v>24</v>
      </c>
      <c r="AA370" t="str">
        <f>SUBSTITUTE(Userdata[[#This Row],[Column3]],"/","")</f>
        <v>24</v>
      </c>
      <c r="AB370" s="12" t="str">
        <f>TEXT(DATE(Userdata[[#This Row],[Column2]],Userdata[[#This Row],[Column1]],Userdata[[#This Row],[Column4]]),"DD/MM/YYYY")</f>
        <v>24/11/2024</v>
      </c>
      <c r="AC370" s="12">
        <f t="shared" ca="1" si="5"/>
        <v>45794</v>
      </c>
      <c r="AD370">
        <f ca="1">Userdata[[#This Row],[Column6]]-Userdata[[#This Row],[Last Login]]</f>
        <v>174</v>
      </c>
      <c r="AE370" t="str">
        <f>LEFT(Userdata[[#This Row],[Join_Date]],2)</f>
        <v>9/</v>
      </c>
      <c r="AF370" t="str">
        <f>RIGHT(Userdata[[#This Row],[Join_Date]],4)</f>
        <v>2024</v>
      </c>
      <c r="AG370" t="str">
        <f>MID(Userdata[[#This Row],[Join_Date]],3,2)</f>
        <v>16</v>
      </c>
      <c r="AH370" t="str">
        <f>SUBSTITUTE(Userdata[[#This Row],[Column5]],"/","")</f>
        <v>9</v>
      </c>
      <c r="AI370" t="str">
        <f>SUBSTITUTE(Userdata[[#This Row],[Column53]],"/","")</f>
        <v>16</v>
      </c>
      <c r="AJ370" t="str">
        <f>TEXT(DATE(Userdata[[#This Row],[Column52]],Userdata[[#This Row],[Start Month]],Userdata[[#This Row],[Start Date]]),"DD/MM/YYYY")</f>
        <v>16/09/2024</v>
      </c>
    </row>
    <row r="371" spans="1:36" x14ac:dyDescent="0.3">
      <c r="A371">
        <v>5352</v>
      </c>
      <c r="B371" t="s">
        <v>150</v>
      </c>
      <c r="C371" t="s">
        <v>648</v>
      </c>
      <c r="D371" s="12" t="s">
        <v>479</v>
      </c>
      <c r="E371">
        <v>15.99</v>
      </c>
      <c r="F371">
        <v>453</v>
      </c>
      <c r="G371" t="s">
        <v>917</v>
      </c>
      <c r="H371">
        <v>5</v>
      </c>
      <c r="I371">
        <v>3</v>
      </c>
      <c r="J371" t="b">
        <v>1</v>
      </c>
      <c r="K371">
        <v>236</v>
      </c>
      <c r="L371">
        <v>121</v>
      </c>
      <c r="M371" t="s">
        <v>923</v>
      </c>
      <c r="N371" t="s">
        <v>933</v>
      </c>
      <c r="O371" t="s">
        <v>936</v>
      </c>
      <c r="P371">
        <v>1</v>
      </c>
      <c r="Q371">
        <v>3.7</v>
      </c>
      <c r="R371" t="b">
        <v>0</v>
      </c>
      <c r="S371" t="s">
        <v>940</v>
      </c>
      <c r="T371">
        <v>3028</v>
      </c>
      <c r="U371" t="s">
        <v>942</v>
      </c>
      <c r="V371" t="s">
        <v>950</v>
      </c>
      <c r="W371" t="s">
        <v>953</v>
      </c>
      <c r="X371" t="str">
        <f>LEFT(Userdata[[#This Row],[Last_Login]],2)</f>
        <v>12</v>
      </c>
      <c r="Y371" t="str">
        <f>RIGHT(Userdata[[#This Row],[Last_Login]],4)</f>
        <v>2024</v>
      </c>
      <c r="Z371" t="str">
        <f>MID(Userdata[[#This Row],[Last_Login]],4,2)</f>
        <v>14</v>
      </c>
      <c r="AA371" t="str">
        <f>SUBSTITUTE(Userdata[[#This Row],[Column3]],"/","")</f>
        <v>14</v>
      </c>
      <c r="AB371" s="12" t="str">
        <f>TEXT(DATE(Userdata[[#This Row],[Column2]],Userdata[[#This Row],[Column1]],Userdata[[#This Row],[Column4]]),"DD/MM/YYYY")</f>
        <v>14/12/2024</v>
      </c>
      <c r="AC371" s="12">
        <f t="shared" ca="1" si="5"/>
        <v>45794</v>
      </c>
      <c r="AD371">
        <f ca="1">Userdata[[#This Row],[Column6]]-Userdata[[#This Row],[Last Login]]</f>
        <v>154</v>
      </c>
      <c r="AE371" t="str">
        <f>LEFT(Userdata[[#This Row],[Join_Date]],2)</f>
        <v>1/</v>
      </c>
      <c r="AF371" t="str">
        <f>RIGHT(Userdata[[#This Row],[Join_Date]],4)</f>
        <v>2024</v>
      </c>
      <c r="AG371" t="str">
        <f>MID(Userdata[[#This Row],[Join_Date]],3,2)</f>
        <v>16</v>
      </c>
      <c r="AH371" t="str">
        <f>SUBSTITUTE(Userdata[[#This Row],[Column5]],"/","")</f>
        <v>1</v>
      </c>
      <c r="AI371" t="str">
        <f>SUBSTITUTE(Userdata[[#This Row],[Column53]],"/","")</f>
        <v>16</v>
      </c>
      <c r="AJ371" t="str">
        <f>TEXT(DATE(Userdata[[#This Row],[Column52]],Userdata[[#This Row],[Start Month]],Userdata[[#This Row],[Start Date]]),"DD/MM/YYYY")</f>
        <v>16/01/2024</v>
      </c>
    </row>
    <row r="372" spans="1:36" x14ac:dyDescent="0.3">
      <c r="A372">
        <v>7578</v>
      </c>
      <c r="B372" t="s">
        <v>57</v>
      </c>
      <c r="C372" t="s">
        <v>478</v>
      </c>
      <c r="D372" s="12" t="s">
        <v>913</v>
      </c>
      <c r="E372">
        <v>11.99</v>
      </c>
      <c r="F372">
        <v>186</v>
      </c>
      <c r="G372" t="s">
        <v>917</v>
      </c>
      <c r="H372">
        <v>2</v>
      </c>
      <c r="I372">
        <v>5</v>
      </c>
      <c r="J372" t="b">
        <v>1</v>
      </c>
      <c r="K372">
        <v>784</v>
      </c>
      <c r="L372">
        <v>29</v>
      </c>
      <c r="M372" t="s">
        <v>923</v>
      </c>
      <c r="N372" t="s">
        <v>931</v>
      </c>
      <c r="O372" t="s">
        <v>935</v>
      </c>
      <c r="P372">
        <v>76</v>
      </c>
      <c r="Q372">
        <v>4.3</v>
      </c>
      <c r="R372" t="b">
        <v>1</v>
      </c>
      <c r="S372" t="s">
        <v>940</v>
      </c>
      <c r="T372">
        <v>4799</v>
      </c>
      <c r="U372" t="s">
        <v>942</v>
      </c>
      <c r="V372" t="s">
        <v>948</v>
      </c>
      <c r="W372" t="s">
        <v>953</v>
      </c>
      <c r="X372" t="str">
        <f>LEFT(Userdata[[#This Row],[Last_Login]],2)</f>
        <v>12</v>
      </c>
      <c r="Y372" t="str">
        <f>RIGHT(Userdata[[#This Row],[Last_Login]],4)</f>
        <v>2024</v>
      </c>
      <c r="Z372" t="str">
        <f>MID(Userdata[[#This Row],[Last_Login]],4,2)</f>
        <v>3/</v>
      </c>
      <c r="AA372" t="str">
        <f>SUBSTITUTE(Userdata[[#This Row],[Column3]],"/","")</f>
        <v>3</v>
      </c>
      <c r="AB372" s="12" t="str">
        <f>TEXT(DATE(Userdata[[#This Row],[Column2]],Userdata[[#This Row],[Column1]],Userdata[[#This Row],[Column4]]),"DD/MM/YYYY")</f>
        <v>03/12/2024</v>
      </c>
      <c r="AC372" s="12">
        <f t="shared" ca="1" si="5"/>
        <v>45794</v>
      </c>
      <c r="AD372">
        <f ca="1">Userdata[[#This Row],[Column6]]-Userdata[[#This Row],[Last Login]]</f>
        <v>165</v>
      </c>
      <c r="AE372" t="str">
        <f>LEFT(Userdata[[#This Row],[Join_Date]],2)</f>
        <v>10</v>
      </c>
      <c r="AF372" t="str">
        <f>RIGHT(Userdata[[#This Row],[Join_Date]],4)</f>
        <v>2023</v>
      </c>
      <c r="AG372" t="str">
        <f>MID(Userdata[[#This Row],[Join_Date]],3,2)</f>
        <v>/3</v>
      </c>
      <c r="AH372" t="str">
        <f>SUBSTITUTE(Userdata[[#This Row],[Column5]],"/","")</f>
        <v>10</v>
      </c>
      <c r="AI372" t="str">
        <f>SUBSTITUTE(Userdata[[#This Row],[Column53]],"/","")</f>
        <v>3</v>
      </c>
      <c r="AJ372" t="str">
        <f>TEXT(DATE(Userdata[[#This Row],[Column52]],Userdata[[#This Row],[Start Month]],Userdata[[#This Row],[Start Date]]),"DD/MM/YYYY")</f>
        <v>03/10/2023</v>
      </c>
    </row>
    <row r="373" spans="1:36" x14ac:dyDescent="0.3">
      <c r="A373">
        <v>8912</v>
      </c>
      <c r="B373" t="s">
        <v>77</v>
      </c>
      <c r="C373" t="s">
        <v>584</v>
      </c>
      <c r="D373" s="12" t="s">
        <v>487</v>
      </c>
      <c r="E373">
        <v>15.99</v>
      </c>
      <c r="F373">
        <v>287</v>
      </c>
      <c r="G373" t="s">
        <v>922</v>
      </c>
      <c r="H373">
        <v>3</v>
      </c>
      <c r="I373">
        <v>6</v>
      </c>
      <c r="J373" t="b">
        <v>0</v>
      </c>
      <c r="K373">
        <v>714</v>
      </c>
      <c r="L373">
        <v>3</v>
      </c>
      <c r="M373" t="s">
        <v>926</v>
      </c>
      <c r="N373" t="s">
        <v>931</v>
      </c>
      <c r="O373" t="s">
        <v>936</v>
      </c>
      <c r="P373">
        <v>45</v>
      </c>
      <c r="Q373">
        <v>4.3</v>
      </c>
      <c r="R373" t="b">
        <v>1</v>
      </c>
      <c r="S373" t="s">
        <v>940</v>
      </c>
      <c r="T373">
        <v>4556</v>
      </c>
      <c r="U373" t="s">
        <v>945</v>
      </c>
      <c r="V373" t="s">
        <v>949</v>
      </c>
      <c r="W373" t="s">
        <v>953</v>
      </c>
      <c r="X373" t="str">
        <f>LEFT(Userdata[[#This Row],[Last_Login]],2)</f>
        <v>11</v>
      </c>
      <c r="Y373" t="str">
        <f>RIGHT(Userdata[[#This Row],[Last_Login]],4)</f>
        <v>2024</v>
      </c>
      <c r="Z373" t="str">
        <f>MID(Userdata[[#This Row],[Last_Login]],4,2)</f>
        <v>21</v>
      </c>
      <c r="AA373" t="str">
        <f>SUBSTITUTE(Userdata[[#This Row],[Column3]],"/","")</f>
        <v>21</v>
      </c>
      <c r="AB373" s="12" t="str">
        <f>TEXT(DATE(Userdata[[#This Row],[Column2]],Userdata[[#This Row],[Column1]],Userdata[[#This Row],[Column4]]),"DD/MM/YYYY")</f>
        <v>21/11/2024</v>
      </c>
      <c r="AC373" s="12">
        <f t="shared" ca="1" si="5"/>
        <v>45794</v>
      </c>
      <c r="AD373">
        <f ca="1">Userdata[[#This Row],[Column6]]-Userdata[[#This Row],[Last Login]]</f>
        <v>177</v>
      </c>
      <c r="AE373" t="str">
        <f>LEFT(Userdata[[#This Row],[Join_Date]],2)</f>
        <v>9/</v>
      </c>
      <c r="AF373" t="str">
        <f>RIGHT(Userdata[[#This Row],[Join_Date]],4)</f>
        <v>2024</v>
      </c>
      <c r="AG373" t="str">
        <f>MID(Userdata[[#This Row],[Join_Date]],3,2)</f>
        <v>5/</v>
      </c>
      <c r="AH373" t="str">
        <f>SUBSTITUTE(Userdata[[#This Row],[Column5]],"/","")</f>
        <v>9</v>
      </c>
      <c r="AI373" t="str">
        <f>SUBSTITUTE(Userdata[[#This Row],[Column53]],"/","")</f>
        <v>5</v>
      </c>
      <c r="AJ373" t="str">
        <f>TEXT(DATE(Userdata[[#This Row],[Column52]],Userdata[[#This Row],[Start Month]],Userdata[[#This Row],[Start Date]]),"DD/MM/YYYY")</f>
        <v>05/09/2024</v>
      </c>
    </row>
    <row r="374" spans="1:36" x14ac:dyDescent="0.3">
      <c r="A374">
        <v>6641</v>
      </c>
      <c r="B374" t="s">
        <v>63</v>
      </c>
      <c r="C374" t="s">
        <v>436</v>
      </c>
      <c r="D374" s="12" t="s">
        <v>562</v>
      </c>
      <c r="E374">
        <v>7.99</v>
      </c>
      <c r="F374">
        <v>45</v>
      </c>
      <c r="G374" t="s">
        <v>920</v>
      </c>
      <c r="H374">
        <v>4</v>
      </c>
      <c r="I374">
        <v>3</v>
      </c>
      <c r="J374" t="b">
        <v>0</v>
      </c>
      <c r="K374">
        <v>420</v>
      </c>
      <c r="L374">
        <v>87</v>
      </c>
      <c r="M374" t="s">
        <v>925</v>
      </c>
      <c r="N374" t="s">
        <v>933</v>
      </c>
      <c r="O374" t="s">
        <v>936</v>
      </c>
      <c r="P374">
        <v>41</v>
      </c>
      <c r="Q374">
        <v>3.3</v>
      </c>
      <c r="R374" t="b">
        <v>1</v>
      </c>
      <c r="S374" t="s">
        <v>940</v>
      </c>
      <c r="T374">
        <v>2965</v>
      </c>
      <c r="U374" t="s">
        <v>944</v>
      </c>
      <c r="V374" t="s">
        <v>950</v>
      </c>
      <c r="W374" t="s">
        <v>952</v>
      </c>
      <c r="X374" t="str">
        <f>LEFT(Userdata[[#This Row],[Last_Login]],2)</f>
        <v>12</v>
      </c>
      <c r="Y374" t="str">
        <f>RIGHT(Userdata[[#This Row],[Last_Login]],4)</f>
        <v>2024</v>
      </c>
      <c r="Z374" t="str">
        <f>MID(Userdata[[#This Row],[Last_Login]],4,2)</f>
        <v>8/</v>
      </c>
      <c r="AA374" t="str">
        <f>SUBSTITUTE(Userdata[[#This Row],[Column3]],"/","")</f>
        <v>8</v>
      </c>
      <c r="AB374" s="12" t="str">
        <f>TEXT(DATE(Userdata[[#This Row],[Column2]],Userdata[[#This Row],[Column1]],Userdata[[#This Row],[Column4]]),"DD/MM/YYYY")</f>
        <v>08/12/2024</v>
      </c>
      <c r="AC374" s="12">
        <f t="shared" ca="1" si="5"/>
        <v>45794</v>
      </c>
      <c r="AD374">
        <f ca="1">Userdata[[#This Row],[Column6]]-Userdata[[#This Row],[Last Login]]</f>
        <v>160</v>
      </c>
      <c r="AE374" t="str">
        <f>LEFT(Userdata[[#This Row],[Join_Date]],2)</f>
        <v>7/</v>
      </c>
      <c r="AF374" t="str">
        <f>RIGHT(Userdata[[#This Row],[Join_Date]],4)</f>
        <v>2024</v>
      </c>
      <c r="AG374" t="str">
        <f>MID(Userdata[[#This Row],[Join_Date]],3,2)</f>
        <v>20</v>
      </c>
      <c r="AH374" t="str">
        <f>SUBSTITUTE(Userdata[[#This Row],[Column5]],"/","")</f>
        <v>7</v>
      </c>
      <c r="AI374" t="str">
        <f>SUBSTITUTE(Userdata[[#This Row],[Column53]],"/","")</f>
        <v>20</v>
      </c>
      <c r="AJ374" t="str">
        <f>TEXT(DATE(Userdata[[#This Row],[Column52]],Userdata[[#This Row],[Start Month]],Userdata[[#This Row],[Start Date]]),"DD/MM/YYYY")</f>
        <v>20/07/2024</v>
      </c>
    </row>
    <row r="375" spans="1:36" x14ac:dyDescent="0.3">
      <c r="A375">
        <v>9664</v>
      </c>
      <c r="B375" t="s">
        <v>231</v>
      </c>
      <c r="C375" t="s">
        <v>566</v>
      </c>
      <c r="D375" s="12" t="s">
        <v>909</v>
      </c>
      <c r="E375">
        <v>11.99</v>
      </c>
      <c r="F375">
        <v>463</v>
      </c>
      <c r="G375" t="s">
        <v>921</v>
      </c>
      <c r="H375">
        <v>5</v>
      </c>
      <c r="I375">
        <v>4</v>
      </c>
      <c r="J375" t="b">
        <v>0</v>
      </c>
      <c r="K375">
        <v>961</v>
      </c>
      <c r="L375">
        <v>9</v>
      </c>
      <c r="M375" t="s">
        <v>925</v>
      </c>
      <c r="N375" t="s">
        <v>933</v>
      </c>
      <c r="O375" t="s">
        <v>937</v>
      </c>
      <c r="P375">
        <v>62</v>
      </c>
      <c r="Q375">
        <v>3.4</v>
      </c>
      <c r="R375" t="b">
        <v>1</v>
      </c>
      <c r="S375" t="s">
        <v>940</v>
      </c>
      <c r="T375">
        <v>3556</v>
      </c>
      <c r="U375" t="s">
        <v>944</v>
      </c>
      <c r="V375" t="s">
        <v>948</v>
      </c>
      <c r="W375" t="s">
        <v>952</v>
      </c>
      <c r="X375" t="str">
        <f>LEFT(Userdata[[#This Row],[Last_Login]],2)</f>
        <v>11</v>
      </c>
      <c r="Y375" t="str">
        <f>RIGHT(Userdata[[#This Row],[Last_Login]],4)</f>
        <v>2024</v>
      </c>
      <c r="Z375" t="str">
        <f>MID(Userdata[[#This Row],[Last_Login]],4,2)</f>
        <v>22</v>
      </c>
      <c r="AA375" t="str">
        <f>SUBSTITUTE(Userdata[[#This Row],[Column3]],"/","")</f>
        <v>22</v>
      </c>
      <c r="AB375" s="12" t="str">
        <f>TEXT(DATE(Userdata[[#This Row],[Column2]],Userdata[[#This Row],[Column1]],Userdata[[#This Row],[Column4]]),"DD/MM/YYYY")</f>
        <v>22/11/2024</v>
      </c>
      <c r="AC375" s="12">
        <f t="shared" ca="1" si="5"/>
        <v>45794</v>
      </c>
      <c r="AD375">
        <f ca="1">Userdata[[#This Row],[Column6]]-Userdata[[#This Row],[Last Login]]</f>
        <v>176</v>
      </c>
      <c r="AE375" t="str">
        <f>LEFT(Userdata[[#This Row],[Join_Date]],2)</f>
        <v>7/</v>
      </c>
      <c r="AF375" t="str">
        <f>RIGHT(Userdata[[#This Row],[Join_Date]],4)</f>
        <v>2023</v>
      </c>
      <c r="AG375" t="str">
        <f>MID(Userdata[[#This Row],[Join_Date]],3,2)</f>
        <v>11</v>
      </c>
      <c r="AH375" t="str">
        <f>SUBSTITUTE(Userdata[[#This Row],[Column5]],"/","")</f>
        <v>7</v>
      </c>
      <c r="AI375" t="str">
        <f>SUBSTITUTE(Userdata[[#This Row],[Column53]],"/","")</f>
        <v>11</v>
      </c>
      <c r="AJ375" t="str">
        <f>TEXT(DATE(Userdata[[#This Row],[Column52]],Userdata[[#This Row],[Start Month]],Userdata[[#This Row],[Start Date]]),"DD/MM/YYYY")</f>
        <v>11/07/2023</v>
      </c>
    </row>
    <row r="376" spans="1:36" x14ac:dyDescent="0.3">
      <c r="A376">
        <v>9134</v>
      </c>
      <c r="B376" t="s">
        <v>57</v>
      </c>
      <c r="C376" t="s">
        <v>649</v>
      </c>
      <c r="D376" s="12" t="s">
        <v>908</v>
      </c>
      <c r="E376">
        <v>15.99</v>
      </c>
      <c r="F376">
        <v>241</v>
      </c>
      <c r="G376" t="s">
        <v>918</v>
      </c>
      <c r="H376">
        <v>1</v>
      </c>
      <c r="I376">
        <v>5</v>
      </c>
      <c r="J376" t="b">
        <v>1</v>
      </c>
      <c r="K376">
        <v>775</v>
      </c>
      <c r="L376">
        <v>194</v>
      </c>
      <c r="M376" t="s">
        <v>929</v>
      </c>
      <c r="N376" t="s">
        <v>931</v>
      </c>
      <c r="O376" t="s">
        <v>934</v>
      </c>
      <c r="P376">
        <v>94</v>
      </c>
      <c r="Q376">
        <v>3.1</v>
      </c>
      <c r="R376" t="b">
        <v>0</v>
      </c>
      <c r="S376" t="s">
        <v>940</v>
      </c>
      <c r="T376">
        <v>2901</v>
      </c>
      <c r="U376" t="s">
        <v>944</v>
      </c>
      <c r="V376" t="s">
        <v>950</v>
      </c>
      <c r="W376" t="s">
        <v>953</v>
      </c>
      <c r="X376" t="str">
        <f>LEFT(Userdata[[#This Row],[Last_Login]],2)</f>
        <v>11</v>
      </c>
      <c r="Y376" t="str">
        <f>RIGHT(Userdata[[#This Row],[Last_Login]],4)</f>
        <v>2024</v>
      </c>
      <c r="Z376" t="str">
        <f>MID(Userdata[[#This Row],[Last_Login]],4,2)</f>
        <v>19</v>
      </c>
      <c r="AA376" t="str">
        <f>SUBSTITUTE(Userdata[[#This Row],[Column3]],"/","")</f>
        <v>19</v>
      </c>
      <c r="AB376" s="12" t="str">
        <f>TEXT(DATE(Userdata[[#This Row],[Column2]],Userdata[[#This Row],[Column1]],Userdata[[#This Row],[Column4]]),"DD/MM/YYYY")</f>
        <v>19/11/2024</v>
      </c>
      <c r="AC376" s="12">
        <f t="shared" ca="1" si="5"/>
        <v>45794</v>
      </c>
      <c r="AD376">
        <f ca="1">Userdata[[#This Row],[Column6]]-Userdata[[#This Row],[Last Login]]</f>
        <v>179</v>
      </c>
      <c r="AE376" t="str">
        <f>LEFT(Userdata[[#This Row],[Join_Date]],2)</f>
        <v>1/</v>
      </c>
      <c r="AF376" t="str">
        <f>RIGHT(Userdata[[#This Row],[Join_Date]],4)</f>
        <v>2023</v>
      </c>
      <c r="AG376" t="str">
        <f>MID(Userdata[[#This Row],[Join_Date]],3,2)</f>
        <v>26</v>
      </c>
      <c r="AH376" t="str">
        <f>SUBSTITUTE(Userdata[[#This Row],[Column5]],"/","")</f>
        <v>1</v>
      </c>
      <c r="AI376" t="str">
        <f>SUBSTITUTE(Userdata[[#This Row],[Column53]],"/","")</f>
        <v>26</v>
      </c>
      <c r="AJ376" t="str">
        <f>TEXT(DATE(Userdata[[#This Row],[Column52]],Userdata[[#This Row],[Start Month]],Userdata[[#This Row],[Start Date]]),"DD/MM/YYYY")</f>
        <v>26/01/2023</v>
      </c>
    </row>
    <row r="377" spans="1:36" x14ac:dyDescent="0.3">
      <c r="A377">
        <v>6663</v>
      </c>
      <c r="B377" t="s">
        <v>87</v>
      </c>
      <c r="C377" t="s">
        <v>515</v>
      </c>
      <c r="D377" s="12" t="s">
        <v>912</v>
      </c>
      <c r="E377">
        <v>7.99</v>
      </c>
      <c r="F377">
        <v>11</v>
      </c>
      <c r="G377" t="s">
        <v>919</v>
      </c>
      <c r="H377">
        <v>4</v>
      </c>
      <c r="I377">
        <v>1</v>
      </c>
      <c r="J377" t="b">
        <v>1</v>
      </c>
      <c r="K377">
        <v>773</v>
      </c>
      <c r="L377">
        <v>139</v>
      </c>
      <c r="M377" t="s">
        <v>928</v>
      </c>
      <c r="N377" t="s">
        <v>931</v>
      </c>
      <c r="O377" t="s">
        <v>935</v>
      </c>
      <c r="P377">
        <v>45</v>
      </c>
      <c r="Q377">
        <v>4.0999999999999996</v>
      </c>
      <c r="R377" t="b">
        <v>0</v>
      </c>
      <c r="S377" t="s">
        <v>940</v>
      </c>
      <c r="T377">
        <v>3520</v>
      </c>
      <c r="U377" t="s">
        <v>945</v>
      </c>
      <c r="V377" t="s">
        <v>950</v>
      </c>
      <c r="W377" t="s">
        <v>952</v>
      </c>
      <c r="X377" t="str">
        <f>LEFT(Userdata[[#This Row],[Last_Login]],2)</f>
        <v>12</v>
      </c>
      <c r="Y377" t="str">
        <f>RIGHT(Userdata[[#This Row],[Last_Login]],4)</f>
        <v>2024</v>
      </c>
      <c r="Z377" t="str">
        <f>MID(Userdata[[#This Row],[Last_Login]],4,2)</f>
        <v>7/</v>
      </c>
      <c r="AA377" t="str">
        <f>SUBSTITUTE(Userdata[[#This Row],[Column3]],"/","")</f>
        <v>7</v>
      </c>
      <c r="AB377" s="12" t="str">
        <f>TEXT(DATE(Userdata[[#This Row],[Column2]],Userdata[[#This Row],[Column1]],Userdata[[#This Row],[Column4]]),"DD/MM/YYYY")</f>
        <v>07/12/2024</v>
      </c>
      <c r="AC377" s="12">
        <f t="shared" ca="1" si="5"/>
        <v>45794</v>
      </c>
      <c r="AD377">
        <f ca="1">Userdata[[#This Row],[Column6]]-Userdata[[#This Row],[Last Login]]</f>
        <v>161</v>
      </c>
      <c r="AE377" t="str">
        <f>LEFT(Userdata[[#This Row],[Join_Date]],2)</f>
        <v>5/</v>
      </c>
      <c r="AF377" t="str">
        <f>RIGHT(Userdata[[#This Row],[Join_Date]],4)</f>
        <v>2024</v>
      </c>
      <c r="AG377" t="str">
        <f>MID(Userdata[[#This Row],[Join_Date]],3,2)</f>
        <v>19</v>
      </c>
      <c r="AH377" t="str">
        <f>SUBSTITUTE(Userdata[[#This Row],[Column5]],"/","")</f>
        <v>5</v>
      </c>
      <c r="AI377" t="str">
        <f>SUBSTITUTE(Userdata[[#This Row],[Column53]],"/","")</f>
        <v>19</v>
      </c>
      <c r="AJ377" t="str">
        <f>TEXT(DATE(Userdata[[#This Row],[Column52]],Userdata[[#This Row],[Start Month]],Userdata[[#This Row],[Start Date]]),"DD/MM/YYYY")</f>
        <v>19/05/2024</v>
      </c>
    </row>
    <row r="378" spans="1:36" x14ac:dyDescent="0.3">
      <c r="A378">
        <v>9800</v>
      </c>
      <c r="B378" t="s">
        <v>232</v>
      </c>
      <c r="C378" t="s">
        <v>418</v>
      </c>
      <c r="D378" s="12" t="s">
        <v>554</v>
      </c>
      <c r="E378">
        <v>15.99</v>
      </c>
      <c r="F378">
        <v>123</v>
      </c>
      <c r="G378" t="s">
        <v>920</v>
      </c>
      <c r="H378">
        <v>1</v>
      </c>
      <c r="I378">
        <v>1</v>
      </c>
      <c r="J378" t="b">
        <v>1</v>
      </c>
      <c r="K378">
        <v>841</v>
      </c>
      <c r="L378">
        <v>45</v>
      </c>
      <c r="M378" t="s">
        <v>925</v>
      </c>
      <c r="N378" t="s">
        <v>930</v>
      </c>
      <c r="O378" t="s">
        <v>934</v>
      </c>
      <c r="P378">
        <v>76</v>
      </c>
      <c r="Q378">
        <v>4.3</v>
      </c>
      <c r="R378" t="b">
        <v>1</v>
      </c>
      <c r="S378" t="s">
        <v>940</v>
      </c>
      <c r="T378">
        <v>3983</v>
      </c>
      <c r="U378" t="s">
        <v>941</v>
      </c>
      <c r="V378" t="s">
        <v>946</v>
      </c>
      <c r="W378" t="s">
        <v>951</v>
      </c>
      <c r="X378" t="str">
        <f>LEFT(Userdata[[#This Row],[Last_Login]],2)</f>
        <v>12</v>
      </c>
      <c r="Y378" t="str">
        <f>RIGHT(Userdata[[#This Row],[Last_Login]],4)</f>
        <v>2024</v>
      </c>
      <c r="Z378" t="str">
        <f>MID(Userdata[[#This Row],[Last_Login]],4,2)</f>
        <v>5/</v>
      </c>
      <c r="AA378" t="str">
        <f>SUBSTITUTE(Userdata[[#This Row],[Column3]],"/","")</f>
        <v>5</v>
      </c>
      <c r="AB378" s="12" t="str">
        <f>TEXT(DATE(Userdata[[#This Row],[Column2]],Userdata[[#This Row],[Column1]],Userdata[[#This Row],[Column4]]),"DD/MM/YYYY")</f>
        <v>05/12/2024</v>
      </c>
      <c r="AC378" s="12">
        <f t="shared" ca="1" si="5"/>
        <v>45794</v>
      </c>
      <c r="AD378">
        <f ca="1">Userdata[[#This Row],[Column6]]-Userdata[[#This Row],[Last Login]]</f>
        <v>163</v>
      </c>
      <c r="AE378" t="str">
        <f>LEFT(Userdata[[#This Row],[Join_Date]],2)</f>
        <v>12</v>
      </c>
      <c r="AF378" t="str">
        <f>RIGHT(Userdata[[#This Row],[Join_Date]],4)</f>
        <v>2022</v>
      </c>
      <c r="AG378" t="str">
        <f>MID(Userdata[[#This Row],[Join_Date]],3,2)</f>
        <v>/3</v>
      </c>
      <c r="AH378" t="str">
        <f>SUBSTITUTE(Userdata[[#This Row],[Column5]],"/","")</f>
        <v>12</v>
      </c>
      <c r="AI378" t="str">
        <f>SUBSTITUTE(Userdata[[#This Row],[Column53]],"/","")</f>
        <v>3</v>
      </c>
      <c r="AJ378" t="str">
        <f>TEXT(DATE(Userdata[[#This Row],[Column52]],Userdata[[#This Row],[Start Month]],Userdata[[#This Row],[Start Date]]),"DD/MM/YYYY")</f>
        <v>03/12/2022</v>
      </c>
    </row>
    <row r="379" spans="1:36" x14ac:dyDescent="0.3">
      <c r="A379">
        <v>2363</v>
      </c>
      <c r="B379" t="s">
        <v>211</v>
      </c>
      <c r="C379" t="s">
        <v>650</v>
      </c>
      <c r="D379" s="12" t="s">
        <v>494</v>
      </c>
      <c r="E379">
        <v>7.99</v>
      </c>
      <c r="F379">
        <v>411</v>
      </c>
      <c r="G379" t="s">
        <v>919</v>
      </c>
      <c r="H379">
        <v>3</v>
      </c>
      <c r="I379">
        <v>2</v>
      </c>
      <c r="J379" t="b">
        <v>1</v>
      </c>
      <c r="K379">
        <v>412</v>
      </c>
      <c r="L379">
        <v>20</v>
      </c>
      <c r="M379" t="s">
        <v>927</v>
      </c>
      <c r="N379" t="s">
        <v>930</v>
      </c>
      <c r="O379" t="s">
        <v>937</v>
      </c>
      <c r="P379">
        <v>94</v>
      </c>
      <c r="Q379">
        <v>4.7</v>
      </c>
      <c r="R379" t="b">
        <v>1</v>
      </c>
      <c r="S379" t="s">
        <v>940</v>
      </c>
      <c r="T379">
        <v>4632</v>
      </c>
      <c r="U379" t="s">
        <v>941</v>
      </c>
      <c r="V379" t="s">
        <v>947</v>
      </c>
      <c r="W379" t="s">
        <v>952</v>
      </c>
      <c r="X379" t="str">
        <f>LEFT(Userdata[[#This Row],[Last_Login]],2)</f>
        <v>12</v>
      </c>
      <c r="Y379" t="str">
        <f>RIGHT(Userdata[[#This Row],[Last_Login]],4)</f>
        <v>2024</v>
      </c>
      <c r="Z379" t="str">
        <f>MID(Userdata[[#This Row],[Last_Login]],4,2)</f>
        <v>1/</v>
      </c>
      <c r="AA379" t="str">
        <f>SUBSTITUTE(Userdata[[#This Row],[Column3]],"/","")</f>
        <v>1</v>
      </c>
      <c r="AB379" s="12" t="str">
        <f>TEXT(DATE(Userdata[[#This Row],[Column2]],Userdata[[#This Row],[Column1]],Userdata[[#This Row],[Column4]]),"DD/MM/YYYY")</f>
        <v>01/12/2024</v>
      </c>
      <c r="AC379" s="12">
        <f t="shared" ca="1" si="5"/>
        <v>45794</v>
      </c>
      <c r="AD379">
        <f ca="1">Userdata[[#This Row],[Column6]]-Userdata[[#This Row],[Last Login]]</f>
        <v>167</v>
      </c>
      <c r="AE379" t="str">
        <f>LEFT(Userdata[[#This Row],[Join_Date]],2)</f>
        <v>5/</v>
      </c>
      <c r="AF379" t="str">
        <f>RIGHT(Userdata[[#This Row],[Join_Date]],4)</f>
        <v>2023</v>
      </c>
      <c r="AG379" t="str">
        <f>MID(Userdata[[#This Row],[Join_Date]],3,2)</f>
        <v>21</v>
      </c>
      <c r="AH379" t="str">
        <f>SUBSTITUTE(Userdata[[#This Row],[Column5]],"/","")</f>
        <v>5</v>
      </c>
      <c r="AI379" t="str">
        <f>SUBSTITUTE(Userdata[[#This Row],[Column53]],"/","")</f>
        <v>21</v>
      </c>
      <c r="AJ379" t="str">
        <f>TEXT(DATE(Userdata[[#This Row],[Column52]],Userdata[[#This Row],[Start Month]],Userdata[[#This Row],[Start Date]]),"DD/MM/YYYY")</f>
        <v>21/05/2023</v>
      </c>
    </row>
    <row r="380" spans="1:36" x14ac:dyDescent="0.3">
      <c r="A380">
        <v>4875</v>
      </c>
      <c r="B380" t="s">
        <v>139</v>
      </c>
      <c r="C380" t="s">
        <v>651</v>
      </c>
      <c r="D380" s="12" t="s">
        <v>579</v>
      </c>
      <c r="E380">
        <v>7.99</v>
      </c>
      <c r="F380">
        <v>469</v>
      </c>
      <c r="G380" t="s">
        <v>921</v>
      </c>
      <c r="H380">
        <v>2</v>
      </c>
      <c r="I380">
        <v>1</v>
      </c>
      <c r="J380" t="b">
        <v>0</v>
      </c>
      <c r="K380">
        <v>160</v>
      </c>
      <c r="L380">
        <v>79</v>
      </c>
      <c r="M380" t="s">
        <v>928</v>
      </c>
      <c r="N380" t="s">
        <v>931</v>
      </c>
      <c r="O380" t="s">
        <v>939</v>
      </c>
      <c r="P380">
        <v>57</v>
      </c>
      <c r="Q380">
        <v>4.5</v>
      </c>
      <c r="R380" t="b">
        <v>1</v>
      </c>
      <c r="S380" t="s">
        <v>940</v>
      </c>
      <c r="T380">
        <v>314</v>
      </c>
      <c r="U380" t="s">
        <v>941</v>
      </c>
      <c r="V380" t="s">
        <v>947</v>
      </c>
      <c r="W380" t="s">
        <v>951</v>
      </c>
      <c r="X380" t="str">
        <f>LEFT(Userdata[[#This Row],[Last_Login]],2)</f>
        <v>11</v>
      </c>
      <c r="Y380" t="str">
        <f>RIGHT(Userdata[[#This Row],[Last_Login]],4)</f>
        <v>2024</v>
      </c>
      <c r="Z380" t="str">
        <f>MID(Userdata[[#This Row],[Last_Login]],4,2)</f>
        <v>23</v>
      </c>
      <c r="AA380" t="str">
        <f>SUBSTITUTE(Userdata[[#This Row],[Column3]],"/","")</f>
        <v>23</v>
      </c>
      <c r="AB380" s="12" t="str">
        <f>TEXT(DATE(Userdata[[#This Row],[Column2]],Userdata[[#This Row],[Column1]],Userdata[[#This Row],[Column4]]),"DD/MM/YYYY")</f>
        <v>23/11/2024</v>
      </c>
      <c r="AC380" s="12">
        <f t="shared" ca="1" si="5"/>
        <v>45794</v>
      </c>
      <c r="AD380">
        <f ca="1">Userdata[[#This Row],[Column6]]-Userdata[[#This Row],[Last Login]]</f>
        <v>175</v>
      </c>
      <c r="AE380" t="str">
        <f>LEFT(Userdata[[#This Row],[Join_Date]],2)</f>
        <v>4/</v>
      </c>
      <c r="AF380" t="str">
        <f>RIGHT(Userdata[[#This Row],[Join_Date]],4)</f>
        <v>2024</v>
      </c>
      <c r="AG380" t="str">
        <f>MID(Userdata[[#This Row],[Join_Date]],3,2)</f>
        <v>21</v>
      </c>
      <c r="AH380" t="str">
        <f>SUBSTITUTE(Userdata[[#This Row],[Column5]],"/","")</f>
        <v>4</v>
      </c>
      <c r="AI380" t="str">
        <f>SUBSTITUTE(Userdata[[#This Row],[Column53]],"/","")</f>
        <v>21</v>
      </c>
      <c r="AJ380" t="str">
        <f>TEXT(DATE(Userdata[[#This Row],[Column52]],Userdata[[#This Row],[Start Month]],Userdata[[#This Row],[Start Date]]),"DD/MM/YYYY")</f>
        <v>21/04/2024</v>
      </c>
    </row>
    <row r="381" spans="1:36" x14ac:dyDescent="0.3">
      <c r="A381">
        <v>8961</v>
      </c>
      <c r="B381" t="s">
        <v>61</v>
      </c>
      <c r="C381" t="s">
        <v>641</v>
      </c>
      <c r="D381" s="12" t="s">
        <v>912</v>
      </c>
      <c r="E381">
        <v>11.99</v>
      </c>
      <c r="F381">
        <v>120</v>
      </c>
      <c r="G381" t="s">
        <v>920</v>
      </c>
      <c r="H381">
        <v>3</v>
      </c>
      <c r="I381">
        <v>6</v>
      </c>
      <c r="J381" t="b">
        <v>0</v>
      </c>
      <c r="K381">
        <v>346</v>
      </c>
      <c r="L381">
        <v>125</v>
      </c>
      <c r="M381" t="s">
        <v>923</v>
      </c>
      <c r="N381" t="s">
        <v>933</v>
      </c>
      <c r="O381" t="s">
        <v>935</v>
      </c>
      <c r="P381">
        <v>25</v>
      </c>
      <c r="Q381">
        <v>4.0999999999999996</v>
      </c>
      <c r="R381" t="b">
        <v>0</v>
      </c>
      <c r="S381" t="s">
        <v>940</v>
      </c>
      <c r="T381">
        <v>4012</v>
      </c>
      <c r="U381" t="s">
        <v>942</v>
      </c>
      <c r="V381" t="s">
        <v>947</v>
      </c>
      <c r="W381" t="s">
        <v>953</v>
      </c>
      <c r="X381" t="str">
        <f>LEFT(Userdata[[#This Row],[Last_Login]],2)</f>
        <v>12</v>
      </c>
      <c r="Y381" t="str">
        <f>RIGHT(Userdata[[#This Row],[Last_Login]],4)</f>
        <v>2024</v>
      </c>
      <c r="Z381" t="str">
        <f>MID(Userdata[[#This Row],[Last_Login]],4,2)</f>
        <v>7/</v>
      </c>
      <c r="AA381" t="str">
        <f>SUBSTITUTE(Userdata[[#This Row],[Column3]],"/","")</f>
        <v>7</v>
      </c>
      <c r="AB381" s="12" t="str">
        <f>TEXT(DATE(Userdata[[#This Row],[Column2]],Userdata[[#This Row],[Column1]],Userdata[[#This Row],[Column4]]),"DD/MM/YYYY")</f>
        <v>07/12/2024</v>
      </c>
      <c r="AC381" s="12">
        <f t="shared" ca="1" si="5"/>
        <v>45794</v>
      </c>
      <c r="AD381">
        <f ca="1">Userdata[[#This Row],[Column6]]-Userdata[[#This Row],[Last Login]]</f>
        <v>161</v>
      </c>
      <c r="AE381" t="str">
        <f>LEFT(Userdata[[#This Row],[Join_Date]],2)</f>
        <v>7/</v>
      </c>
      <c r="AF381" t="str">
        <f>RIGHT(Userdata[[#This Row],[Join_Date]],4)</f>
        <v>2023</v>
      </c>
      <c r="AG381" t="str">
        <f>MID(Userdata[[#This Row],[Join_Date]],3,2)</f>
        <v>9/</v>
      </c>
      <c r="AH381" t="str">
        <f>SUBSTITUTE(Userdata[[#This Row],[Column5]],"/","")</f>
        <v>7</v>
      </c>
      <c r="AI381" t="str">
        <f>SUBSTITUTE(Userdata[[#This Row],[Column53]],"/","")</f>
        <v>9</v>
      </c>
      <c r="AJ381" t="str">
        <f>TEXT(DATE(Userdata[[#This Row],[Column52]],Userdata[[#This Row],[Start Month]],Userdata[[#This Row],[Start Date]]),"DD/MM/YYYY")</f>
        <v>09/07/2023</v>
      </c>
    </row>
    <row r="382" spans="1:36" x14ac:dyDescent="0.3">
      <c r="A382">
        <v>1539</v>
      </c>
      <c r="B382" t="s">
        <v>34</v>
      </c>
      <c r="C382" t="s">
        <v>652</v>
      </c>
      <c r="D382" s="12" t="s">
        <v>914</v>
      </c>
      <c r="E382">
        <v>15.99</v>
      </c>
      <c r="F382">
        <v>348</v>
      </c>
      <c r="G382" t="s">
        <v>917</v>
      </c>
      <c r="H382">
        <v>1</v>
      </c>
      <c r="I382">
        <v>5</v>
      </c>
      <c r="J382" t="b">
        <v>1</v>
      </c>
      <c r="K382">
        <v>266</v>
      </c>
      <c r="L382">
        <v>94</v>
      </c>
      <c r="M382" t="s">
        <v>927</v>
      </c>
      <c r="N382" t="s">
        <v>931</v>
      </c>
      <c r="O382" t="s">
        <v>938</v>
      </c>
      <c r="P382">
        <v>82</v>
      </c>
      <c r="Q382">
        <v>4.3</v>
      </c>
      <c r="R382" t="b">
        <v>1</v>
      </c>
      <c r="S382" t="s">
        <v>940</v>
      </c>
      <c r="T382">
        <v>2356</v>
      </c>
      <c r="U382" t="s">
        <v>944</v>
      </c>
      <c r="V382" t="s">
        <v>949</v>
      </c>
      <c r="W382" t="s">
        <v>953</v>
      </c>
      <c r="X382" t="str">
        <f>LEFT(Userdata[[#This Row],[Last_Login]],2)</f>
        <v>11</v>
      </c>
      <c r="Y382" t="str">
        <f>RIGHT(Userdata[[#This Row],[Last_Login]],4)</f>
        <v>2024</v>
      </c>
      <c r="Z382" t="str">
        <f>MID(Userdata[[#This Row],[Last_Login]],4,2)</f>
        <v>29</v>
      </c>
      <c r="AA382" t="str">
        <f>SUBSTITUTE(Userdata[[#This Row],[Column3]],"/","")</f>
        <v>29</v>
      </c>
      <c r="AB382" s="12" t="str">
        <f>TEXT(DATE(Userdata[[#This Row],[Column2]],Userdata[[#This Row],[Column1]],Userdata[[#This Row],[Column4]]),"DD/MM/YYYY")</f>
        <v>29/11/2024</v>
      </c>
      <c r="AC382" s="12">
        <f t="shared" ca="1" si="5"/>
        <v>45794</v>
      </c>
      <c r="AD382">
        <f ca="1">Userdata[[#This Row],[Column6]]-Userdata[[#This Row],[Last Login]]</f>
        <v>169</v>
      </c>
      <c r="AE382" t="str">
        <f>LEFT(Userdata[[#This Row],[Join_Date]],2)</f>
        <v>8/</v>
      </c>
      <c r="AF382" t="str">
        <f>RIGHT(Userdata[[#This Row],[Join_Date]],4)</f>
        <v>2024</v>
      </c>
      <c r="AG382" t="str">
        <f>MID(Userdata[[#This Row],[Join_Date]],3,2)</f>
        <v>29</v>
      </c>
      <c r="AH382" t="str">
        <f>SUBSTITUTE(Userdata[[#This Row],[Column5]],"/","")</f>
        <v>8</v>
      </c>
      <c r="AI382" t="str">
        <f>SUBSTITUTE(Userdata[[#This Row],[Column53]],"/","")</f>
        <v>29</v>
      </c>
      <c r="AJ382" t="str">
        <f>TEXT(DATE(Userdata[[#This Row],[Column52]],Userdata[[#This Row],[Start Month]],Userdata[[#This Row],[Start Date]]),"DD/MM/YYYY")</f>
        <v>29/08/2024</v>
      </c>
    </row>
    <row r="383" spans="1:36" x14ac:dyDescent="0.3">
      <c r="A383">
        <v>4037</v>
      </c>
      <c r="B383" t="s">
        <v>209</v>
      </c>
      <c r="C383" t="s">
        <v>653</v>
      </c>
      <c r="D383" s="12" t="s">
        <v>479</v>
      </c>
      <c r="E383">
        <v>11.99</v>
      </c>
      <c r="F383">
        <v>103</v>
      </c>
      <c r="G383" t="s">
        <v>922</v>
      </c>
      <c r="H383">
        <v>4</v>
      </c>
      <c r="I383">
        <v>4</v>
      </c>
      <c r="J383" t="b">
        <v>0</v>
      </c>
      <c r="K383">
        <v>305</v>
      </c>
      <c r="L383">
        <v>191</v>
      </c>
      <c r="M383" t="s">
        <v>924</v>
      </c>
      <c r="N383" t="s">
        <v>930</v>
      </c>
      <c r="O383" t="s">
        <v>939</v>
      </c>
      <c r="P383">
        <v>98</v>
      </c>
      <c r="Q383">
        <v>4.7</v>
      </c>
      <c r="R383" t="b">
        <v>1</v>
      </c>
      <c r="S383" t="s">
        <v>940</v>
      </c>
      <c r="T383">
        <v>1824</v>
      </c>
      <c r="U383" t="s">
        <v>945</v>
      </c>
      <c r="V383" t="s">
        <v>948</v>
      </c>
      <c r="W383" t="s">
        <v>954</v>
      </c>
      <c r="X383" t="str">
        <f>LEFT(Userdata[[#This Row],[Last_Login]],2)</f>
        <v>12</v>
      </c>
      <c r="Y383" t="str">
        <f>RIGHT(Userdata[[#This Row],[Last_Login]],4)</f>
        <v>2024</v>
      </c>
      <c r="Z383" t="str">
        <f>MID(Userdata[[#This Row],[Last_Login]],4,2)</f>
        <v>14</v>
      </c>
      <c r="AA383" t="str">
        <f>SUBSTITUTE(Userdata[[#This Row],[Column3]],"/","")</f>
        <v>14</v>
      </c>
      <c r="AB383" s="12" t="str">
        <f>TEXT(DATE(Userdata[[#This Row],[Column2]],Userdata[[#This Row],[Column1]],Userdata[[#This Row],[Column4]]),"DD/MM/YYYY")</f>
        <v>14/12/2024</v>
      </c>
      <c r="AC383" s="12">
        <f t="shared" ca="1" si="5"/>
        <v>45794</v>
      </c>
      <c r="AD383">
        <f ca="1">Userdata[[#This Row],[Column6]]-Userdata[[#This Row],[Last Login]]</f>
        <v>154</v>
      </c>
      <c r="AE383" t="str">
        <f>LEFT(Userdata[[#This Row],[Join_Date]],2)</f>
        <v>11</v>
      </c>
      <c r="AF383" t="str">
        <f>RIGHT(Userdata[[#This Row],[Join_Date]],4)</f>
        <v>2023</v>
      </c>
      <c r="AG383" t="str">
        <f>MID(Userdata[[#This Row],[Join_Date]],3,2)</f>
        <v>/3</v>
      </c>
      <c r="AH383" t="str">
        <f>SUBSTITUTE(Userdata[[#This Row],[Column5]],"/","")</f>
        <v>11</v>
      </c>
      <c r="AI383" t="str">
        <f>SUBSTITUTE(Userdata[[#This Row],[Column53]],"/","")</f>
        <v>3</v>
      </c>
      <c r="AJ383" t="str">
        <f>TEXT(DATE(Userdata[[#This Row],[Column52]],Userdata[[#This Row],[Start Month]],Userdata[[#This Row],[Start Date]]),"DD/MM/YYYY")</f>
        <v>03/11/2023</v>
      </c>
    </row>
    <row r="384" spans="1:36" x14ac:dyDescent="0.3">
      <c r="A384">
        <v>4239</v>
      </c>
      <c r="B384" t="s">
        <v>139</v>
      </c>
      <c r="C384" t="s">
        <v>476</v>
      </c>
      <c r="D384" s="12" t="s">
        <v>579</v>
      </c>
      <c r="E384">
        <v>7.99</v>
      </c>
      <c r="F384">
        <v>470</v>
      </c>
      <c r="G384" t="s">
        <v>921</v>
      </c>
      <c r="H384">
        <v>2</v>
      </c>
      <c r="I384">
        <v>3</v>
      </c>
      <c r="J384" t="b">
        <v>0</v>
      </c>
      <c r="K384">
        <v>89</v>
      </c>
      <c r="L384">
        <v>135</v>
      </c>
      <c r="M384" t="s">
        <v>926</v>
      </c>
      <c r="N384" t="s">
        <v>931</v>
      </c>
      <c r="O384" t="s">
        <v>936</v>
      </c>
      <c r="P384">
        <v>45</v>
      </c>
      <c r="Q384">
        <v>4.5</v>
      </c>
      <c r="R384" t="b">
        <v>0</v>
      </c>
      <c r="S384" t="s">
        <v>940</v>
      </c>
      <c r="T384">
        <v>4236</v>
      </c>
      <c r="U384" t="s">
        <v>941</v>
      </c>
      <c r="V384" t="s">
        <v>948</v>
      </c>
      <c r="W384" t="s">
        <v>953</v>
      </c>
      <c r="X384" t="str">
        <f>LEFT(Userdata[[#This Row],[Last_Login]],2)</f>
        <v>11</v>
      </c>
      <c r="Y384" t="str">
        <f>RIGHT(Userdata[[#This Row],[Last_Login]],4)</f>
        <v>2024</v>
      </c>
      <c r="Z384" t="str">
        <f>MID(Userdata[[#This Row],[Last_Login]],4,2)</f>
        <v>23</v>
      </c>
      <c r="AA384" t="str">
        <f>SUBSTITUTE(Userdata[[#This Row],[Column3]],"/","")</f>
        <v>23</v>
      </c>
      <c r="AB384" s="12" t="str">
        <f>TEXT(DATE(Userdata[[#This Row],[Column2]],Userdata[[#This Row],[Column1]],Userdata[[#This Row],[Column4]]),"DD/MM/YYYY")</f>
        <v>23/11/2024</v>
      </c>
      <c r="AC384" s="12">
        <f t="shared" ca="1" si="5"/>
        <v>45794</v>
      </c>
      <c r="AD384">
        <f ca="1">Userdata[[#This Row],[Column6]]-Userdata[[#This Row],[Last Login]]</f>
        <v>175</v>
      </c>
      <c r="AE384" t="str">
        <f>LEFT(Userdata[[#This Row],[Join_Date]],2)</f>
        <v>11</v>
      </c>
      <c r="AF384" t="str">
        <f>RIGHT(Userdata[[#This Row],[Join_Date]],4)</f>
        <v>2024</v>
      </c>
      <c r="AG384" t="str">
        <f>MID(Userdata[[#This Row],[Join_Date]],3,2)</f>
        <v>/1</v>
      </c>
      <c r="AH384" t="str">
        <f>SUBSTITUTE(Userdata[[#This Row],[Column5]],"/","")</f>
        <v>11</v>
      </c>
      <c r="AI384" t="str">
        <f>SUBSTITUTE(Userdata[[#This Row],[Column53]],"/","")</f>
        <v>1</v>
      </c>
      <c r="AJ384" t="str">
        <f>TEXT(DATE(Userdata[[#This Row],[Column52]],Userdata[[#This Row],[Start Month]],Userdata[[#This Row],[Start Date]]),"DD/MM/YYYY")</f>
        <v>01/11/2024</v>
      </c>
    </row>
    <row r="385" spans="1:36" x14ac:dyDescent="0.3">
      <c r="A385">
        <v>4364</v>
      </c>
      <c r="B385" t="s">
        <v>182</v>
      </c>
      <c r="C385" t="s">
        <v>532</v>
      </c>
      <c r="D385" s="12" t="s">
        <v>494</v>
      </c>
      <c r="E385">
        <v>7.99</v>
      </c>
      <c r="F385">
        <v>241</v>
      </c>
      <c r="G385" t="s">
        <v>922</v>
      </c>
      <c r="H385">
        <v>3</v>
      </c>
      <c r="I385">
        <v>6</v>
      </c>
      <c r="J385" t="b">
        <v>0</v>
      </c>
      <c r="K385">
        <v>905</v>
      </c>
      <c r="L385">
        <v>127</v>
      </c>
      <c r="M385" t="s">
        <v>926</v>
      </c>
      <c r="N385" t="s">
        <v>930</v>
      </c>
      <c r="O385" t="s">
        <v>937</v>
      </c>
      <c r="P385">
        <v>93</v>
      </c>
      <c r="Q385">
        <v>4</v>
      </c>
      <c r="R385" t="b">
        <v>0</v>
      </c>
      <c r="S385" t="s">
        <v>940</v>
      </c>
      <c r="T385">
        <v>2102</v>
      </c>
      <c r="U385" t="s">
        <v>942</v>
      </c>
      <c r="V385" t="s">
        <v>946</v>
      </c>
      <c r="W385" t="s">
        <v>953</v>
      </c>
      <c r="X385" t="str">
        <f>LEFT(Userdata[[#This Row],[Last_Login]],2)</f>
        <v>12</v>
      </c>
      <c r="Y385" t="str">
        <f>RIGHT(Userdata[[#This Row],[Last_Login]],4)</f>
        <v>2024</v>
      </c>
      <c r="Z385" t="str">
        <f>MID(Userdata[[#This Row],[Last_Login]],4,2)</f>
        <v>1/</v>
      </c>
      <c r="AA385" t="str">
        <f>SUBSTITUTE(Userdata[[#This Row],[Column3]],"/","")</f>
        <v>1</v>
      </c>
      <c r="AB385" s="12" t="str">
        <f>TEXT(DATE(Userdata[[#This Row],[Column2]],Userdata[[#This Row],[Column1]],Userdata[[#This Row],[Column4]]),"DD/MM/YYYY")</f>
        <v>01/12/2024</v>
      </c>
      <c r="AC385" s="12">
        <f t="shared" ca="1" si="5"/>
        <v>45794</v>
      </c>
      <c r="AD385">
        <f ca="1">Userdata[[#This Row],[Column6]]-Userdata[[#This Row],[Last Login]]</f>
        <v>167</v>
      </c>
      <c r="AE385" t="str">
        <f>LEFT(Userdata[[#This Row],[Join_Date]],2)</f>
        <v>10</v>
      </c>
      <c r="AF385" t="str">
        <f>RIGHT(Userdata[[#This Row],[Join_Date]],4)</f>
        <v>2024</v>
      </c>
      <c r="AG385" t="str">
        <f>MID(Userdata[[#This Row],[Join_Date]],3,2)</f>
        <v>/2</v>
      </c>
      <c r="AH385" t="str">
        <f>SUBSTITUTE(Userdata[[#This Row],[Column5]],"/","")</f>
        <v>10</v>
      </c>
      <c r="AI385" t="str">
        <f>SUBSTITUTE(Userdata[[#This Row],[Column53]],"/","")</f>
        <v>2</v>
      </c>
      <c r="AJ385" t="str">
        <f>TEXT(DATE(Userdata[[#This Row],[Column52]],Userdata[[#This Row],[Start Month]],Userdata[[#This Row],[Start Date]]),"DD/MM/YYYY")</f>
        <v>02/10/2024</v>
      </c>
    </row>
    <row r="386" spans="1:36" x14ac:dyDescent="0.3">
      <c r="A386">
        <v>8946</v>
      </c>
      <c r="B386" t="s">
        <v>233</v>
      </c>
      <c r="C386" t="s">
        <v>380</v>
      </c>
      <c r="D386" s="12" t="s">
        <v>479</v>
      </c>
      <c r="E386">
        <v>15.99</v>
      </c>
      <c r="F386">
        <v>277</v>
      </c>
      <c r="G386" t="s">
        <v>922</v>
      </c>
      <c r="H386">
        <v>3</v>
      </c>
      <c r="I386">
        <v>5</v>
      </c>
      <c r="J386" t="b">
        <v>0</v>
      </c>
      <c r="K386">
        <v>959</v>
      </c>
      <c r="L386">
        <v>174</v>
      </c>
      <c r="M386" t="s">
        <v>923</v>
      </c>
      <c r="N386" t="s">
        <v>930</v>
      </c>
      <c r="O386" t="s">
        <v>939</v>
      </c>
      <c r="P386">
        <v>51</v>
      </c>
      <c r="Q386">
        <v>3.4</v>
      </c>
      <c r="R386" t="b">
        <v>1</v>
      </c>
      <c r="S386" t="s">
        <v>940</v>
      </c>
      <c r="T386">
        <v>1876</v>
      </c>
      <c r="U386" t="s">
        <v>941</v>
      </c>
      <c r="V386" t="s">
        <v>947</v>
      </c>
      <c r="W386" t="s">
        <v>951</v>
      </c>
      <c r="X386" t="str">
        <f>LEFT(Userdata[[#This Row],[Last_Login]],2)</f>
        <v>12</v>
      </c>
      <c r="Y386" t="str">
        <f>RIGHT(Userdata[[#This Row],[Last_Login]],4)</f>
        <v>2024</v>
      </c>
      <c r="Z386" t="str">
        <f>MID(Userdata[[#This Row],[Last_Login]],4,2)</f>
        <v>14</v>
      </c>
      <c r="AA386" t="str">
        <f>SUBSTITUTE(Userdata[[#This Row],[Column3]],"/","")</f>
        <v>14</v>
      </c>
      <c r="AB386" s="12" t="str">
        <f>TEXT(DATE(Userdata[[#This Row],[Column2]],Userdata[[#This Row],[Column1]],Userdata[[#This Row],[Column4]]),"DD/MM/YYYY")</f>
        <v>14/12/2024</v>
      </c>
      <c r="AC386" s="12">
        <f t="shared" ref="AC386:AC449" ca="1" si="6">TODAY()</f>
        <v>45794</v>
      </c>
      <c r="AD386">
        <f ca="1">Userdata[[#This Row],[Column6]]-Userdata[[#This Row],[Last Login]]</f>
        <v>154</v>
      </c>
      <c r="AE386" t="str">
        <f>LEFT(Userdata[[#This Row],[Join_Date]],2)</f>
        <v>5/</v>
      </c>
      <c r="AF386" t="str">
        <f>RIGHT(Userdata[[#This Row],[Join_Date]],4)</f>
        <v>2024</v>
      </c>
      <c r="AG386" t="str">
        <f>MID(Userdata[[#This Row],[Join_Date]],3,2)</f>
        <v>18</v>
      </c>
      <c r="AH386" t="str">
        <f>SUBSTITUTE(Userdata[[#This Row],[Column5]],"/","")</f>
        <v>5</v>
      </c>
      <c r="AI386" t="str">
        <f>SUBSTITUTE(Userdata[[#This Row],[Column53]],"/","")</f>
        <v>18</v>
      </c>
      <c r="AJ386" t="str">
        <f>TEXT(DATE(Userdata[[#This Row],[Column52]],Userdata[[#This Row],[Start Month]],Userdata[[#This Row],[Start Date]]),"DD/MM/YYYY")</f>
        <v>18/05/2024</v>
      </c>
    </row>
    <row r="387" spans="1:36" x14ac:dyDescent="0.3">
      <c r="A387">
        <v>5911</v>
      </c>
      <c r="B387" t="s">
        <v>57</v>
      </c>
      <c r="C387" t="s">
        <v>654</v>
      </c>
      <c r="D387" s="12" t="s">
        <v>751</v>
      </c>
      <c r="E387">
        <v>7.99</v>
      </c>
      <c r="F387">
        <v>158</v>
      </c>
      <c r="G387" t="s">
        <v>922</v>
      </c>
      <c r="H387">
        <v>3</v>
      </c>
      <c r="I387">
        <v>1</v>
      </c>
      <c r="J387" t="b">
        <v>1</v>
      </c>
      <c r="K387">
        <v>426</v>
      </c>
      <c r="L387">
        <v>7</v>
      </c>
      <c r="M387" t="s">
        <v>929</v>
      </c>
      <c r="N387" t="s">
        <v>933</v>
      </c>
      <c r="O387" t="s">
        <v>939</v>
      </c>
      <c r="P387">
        <v>36</v>
      </c>
      <c r="Q387">
        <v>3.6</v>
      </c>
      <c r="R387" t="b">
        <v>0</v>
      </c>
      <c r="S387" t="s">
        <v>940</v>
      </c>
      <c r="T387">
        <v>242</v>
      </c>
      <c r="U387" t="s">
        <v>945</v>
      </c>
      <c r="V387" t="s">
        <v>950</v>
      </c>
      <c r="W387" t="s">
        <v>953</v>
      </c>
      <c r="X387" t="str">
        <f>LEFT(Userdata[[#This Row],[Last_Login]],2)</f>
        <v>12</v>
      </c>
      <c r="Y387" t="str">
        <f>RIGHT(Userdata[[#This Row],[Last_Login]],4)</f>
        <v>2024</v>
      </c>
      <c r="Z387" t="str">
        <f>MID(Userdata[[#This Row],[Last_Login]],4,2)</f>
        <v>10</v>
      </c>
      <c r="AA387" t="str">
        <f>SUBSTITUTE(Userdata[[#This Row],[Column3]],"/","")</f>
        <v>10</v>
      </c>
      <c r="AB387" s="12" t="str">
        <f>TEXT(DATE(Userdata[[#This Row],[Column2]],Userdata[[#This Row],[Column1]],Userdata[[#This Row],[Column4]]),"DD/MM/YYYY")</f>
        <v>10/12/2024</v>
      </c>
      <c r="AC387" s="12">
        <f t="shared" ca="1" si="6"/>
        <v>45794</v>
      </c>
      <c r="AD387">
        <f ca="1">Userdata[[#This Row],[Column6]]-Userdata[[#This Row],[Last Login]]</f>
        <v>158</v>
      </c>
      <c r="AE387" t="str">
        <f>LEFT(Userdata[[#This Row],[Join_Date]],2)</f>
        <v>1/</v>
      </c>
      <c r="AF387" t="str">
        <f>RIGHT(Userdata[[#This Row],[Join_Date]],4)</f>
        <v>2024</v>
      </c>
      <c r="AG387" t="str">
        <f>MID(Userdata[[#This Row],[Join_Date]],3,2)</f>
        <v>2/</v>
      </c>
      <c r="AH387" t="str">
        <f>SUBSTITUTE(Userdata[[#This Row],[Column5]],"/","")</f>
        <v>1</v>
      </c>
      <c r="AI387" t="str">
        <f>SUBSTITUTE(Userdata[[#This Row],[Column53]],"/","")</f>
        <v>2</v>
      </c>
      <c r="AJ387" t="str">
        <f>TEXT(DATE(Userdata[[#This Row],[Column52]],Userdata[[#This Row],[Start Month]],Userdata[[#This Row],[Start Date]]),"DD/MM/YYYY")</f>
        <v>02/01/2024</v>
      </c>
    </row>
    <row r="388" spans="1:36" x14ac:dyDescent="0.3">
      <c r="A388">
        <v>8033</v>
      </c>
      <c r="B388" t="s">
        <v>196</v>
      </c>
      <c r="C388" t="s">
        <v>655</v>
      </c>
      <c r="D388" s="12" t="s">
        <v>911</v>
      </c>
      <c r="E388">
        <v>15.99</v>
      </c>
      <c r="F388">
        <v>23</v>
      </c>
      <c r="G388" t="s">
        <v>922</v>
      </c>
      <c r="H388">
        <v>1</v>
      </c>
      <c r="I388">
        <v>1</v>
      </c>
      <c r="J388" t="b">
        <v>0</v>
      </c>
      <c r="K388">
        <v>585</v>
      </c>
      <c r="L388">
        <v>97</v>
      </c>
      <c r="M388" t="s">
        <v>927</v>
      </c>
      <c r="N388" t="s">
        <v>931</v>
      </c>
      <c r="O388" t="s">
        <v>934</v>
      </c>
      <c r="P388">
        <v>23</v>
      </c>
      <c r="Q388">
        <v>3.4</v>
      </c>
      <c r="R388" t="b">
        <v>1</v>
      </c>
      <c r="S388" t="s">
        <v>940</v>
      </c>
      <c r="T388">
        <v>4531</v>
      </c>
      <c r="U388" t="s">
        <v>945</v>
      </c>
      <c r="V388" t="s">
        <v>947</v>
      </c>
      <c r="W388" t="s">
        <v>952</v>
      </c>
      <c r="X388" t="str">
        <f>LEFT(Userdata[[#This Row],[Last_Login]],2)</f>
        <v>11</v>
      </c>
      <c r="Y388" t="str">
        <f>RIGHT(Userdata[[#This Row],[Last_Login]],4)</f>
        <v>2024</v>
      </c>
      <c r="Z388" t="str">
        <f>MID(Userdata[[#This Row],[Last_Login]],4,2)</f>
        <v>28</v>
      </c>
      <c r="AA388" t="str">
        <f>SUBSTITUTE(Userdata[[#This Row],[Column3]],"/","")</f>
        <v>28</v>
      </c>
      <c r="AB388" s="12" t="str">
        <f>TEXT(DATE(Userdata[[#This Row],[Column2]],Userdata[[#This Row],[Column1]],Userdata[[#This Row],[Column4]]),"DD/MM/YYYY")</f>
        <v>28/11/2024</v>
      </c>
      <c r="AC388" s="12">
        <f t="shared" ca="1" si="6"/>
        <v>45794</v>
      </c>
      <c r="AD388">
        <f ca="1">Userdata[[#This Row],[Column6]]-Userdata[[#This Row],[Last Login]]</f>
        <v>170</v>
      </c>
      <c r="AE388" t="str">
        <f>LEFT(Userdata[[#This Row],[Join_Date]],2)</f>
        <v>1/</v>
      </c>
      <c r="AF388" t="str">
        <f>RIGHT(Userdata[[#This Row],[Join_Date]],4)</f>
        <v>2024</v>
      </c>
      <c r="AG388" t="str">
        <f>MID(Userdata[[#This Row],[Join_Date]],3,2)</f>
        <v>18</v>
      </c>
      <c r="AH388" t="str">
        <f>SUBSTITUTE(Userdata[[#This Row],[Column5]],"/","")</f>
        <v>1</v>
      </c>
      <c r="AI388" t="str">
        <f>SUBSTITUTE(Userdata[[#This Row],[Column53]],"/","")</f>
        <v>18</v>
      </c>
      <c r="AJ388" t="str">
        <f>TEXT(DATE(Userdata[[#This Row],[Column52]],Userdata[[#This Row],[Start Month]],Userdata[[#This Row],[Start Date]]),"DD/MM/YYYY")</f>
        <v>18/01/2024</v>
      </c>
    </row>
    <row r="389" spans="1:36" x14ac:dyDescent="0.3">
      <c r="A389">
        <v>6603</v>
      </c>
      <c r="B389" t="s">
        <v>144</v>
      </c>
      <c r="C389" t="s">
        <v>392</v>
      </c>
      <c r="D389" s="12" t="s">
        <v>912</v>
      </c>
      <c r="E389">
        <v>11.99</v>
      </c>
      <c r="F389">
        <v>200</v>
      </c>
      <c r="G389" t="s">
        <v>922</v>
      </c>
      <c r="H389">
        <v>4</v>
      </c>
      <c r="I389">
        <v>5</v>
      </c>
      <c r="J389" t="b">
        <v>0</v>
      </c>
      <c r="K389">
        <v>65</v>
      </c>
      <c r="L389">
        <v>11</v>
      </c>
      <c r="M389" t="s">
        <v>927</v>
      </c>
      <c r="N389" t="s">
        <v>933</v>
      </c>
      <c r="O389" t="s">
        <v>939</v>
      </c>
      <c r="P389">
        <v>30</v>
      </c>
      <c r="Q389">
        <v>3.2</v>
      </c>
      <c r="R389" t="b">
        <v>1</v>
      </c>
      <c r="S389" t="s">
        <v>940</v>
      </c>
      <c r="T389">
        <v>959</v>
      </c>
      <c r="U389" t="s">
        <v>942</v>
      </c>
      <c r="V389" t="s">
        <v>947</v>
      </c>
      <c r="W389" t="s">
        <v>954</v>
      </c>
      <c r="X389" t="str">
        <f>LEFT(Userdata[[#This Row],[Last_Login]],2)</f>
        <v>12</v>
      </c>
      <c r="Y389" t="str">
        <f>RIGHT(Userdata[[#This Row],[Last_Login]],4)</f>
        <v>2024</v>
      </c>
      <c r="Z389" t="str">
        <f>MID(Userdata[[#This Row],[Last_Login]],4,2)</f>
        <v>7/</v>
      </c>
      <c r="AA389" t="str">
        <f>SUBSTITUTE(Userdata[[#This Row],[Column3]],"/","")</f>
        <v>7</v>
      </c>
      <c r="AB389" s="12" t="str">
        <f>TEXT(DATE(Userdata[[#This Row],[Column2]],Userdata[[#This Row],[Column1]],Userdata[[#This Row],[Column4]]),"DD/MM/YYYY")</f>
        <v>07/12/2024</v>
      </c>
      <c r="AC389" s="12">
        <f t="shared" ca="1" si="6"/>
        <v>45794</v>
      </c>
      <c r="AD389">
        <f ca="1">Userdata[[#This Row],[Column6]]-Userdata[[#This Row],[Last Login]]</f>
        <v>161</v>
      </c>
      <c r="AE389" t="str">
        <f>LEFT(Userdata[[#This Row],[Join_Date]],2)</f>
        <v>1/</v>
      </c>
      <c r="AF389" t="str">
        <f>RIGHT(Userdata[[#This Row],[Join_Date]],4)</f>
        <v>2024</v>
      </c>
      <c r="AG389" t="str">
        <f>MID(Userdata[[#This Row],[Join_Date]],3,2)</f>
        <v>30</v>
      </c>
      <c r="AH389" t="str">
        <f>SUBSTITUTE(Userdata[[#This Row],[Column5]],"/","")</f>
        <v>1</v>
      </c>
      <c r="AI389" t="str">
        <f>SUBSTITUTE(Userdata[[#This Row],[Column53]],"/","")</f>
        <v>30</v>
      </c>
      <c r="AJ389" t="str">
        <f>TEXT(DATE(Userdata[[#This Row],[Column52]],Userdata[[#This Row],[Start Month]],Userdata[[#This Row],[Start Date]]),"DD/MM/YYYY")</f>
        <v>30/01/2024</v>
      </c>
    </row>
    <row r="390" spans="1:36" x14ac:dyDescent="0.3">
      <c r="A390">
        <v>9630</v>
      </c>
      <c r="B390" t="s">
        <v>43</v>
      </c>
      <c r="C390" t="s">
        <v>544</v>
      </c>
      <c r="D390" s="12" t="s">
        <v>915</v>
      </c>
      <c r="E390">
        <v>7.99</v>
      </c>
      <c r="F390">
        <v>264</v>
      </c>
      <c r="G390" t="s">
        <v>917</v>
      </c>
      <c r="H390">
        <v>5</v>
      </c>
      <c r="I390">
        <v>6</v>
      </c>
      <c r="J390" t="b">
        <v>0</v>
      </c>
      <c r="K390">
        <v>367</v>
      </c>
      <c r="L390">
        <v>163</v>
      </c>
      <c r="M390" t="s">
        <v>928</v>
      </c>
      <c r="N390" t="s">
        <v>933</v>
      </c>
      <c r="O390" t="s">
        <v>939</v>
      </c>
      <c r="P390">
        <v>88</v>
      </c>
      <c r="Q390">
        <v>3.5</v>
      </c>
      <c r="R390" t="b">
        <v>1</v>
      </c>
      <c r="S390" t="s">
        <v>940</v>
      </c>
      <c r="T390">
        <v>2156</v>
      </c>
      <c r="U390" t="s">
        <v>944</v>
      </c>
      <c r="V390" t="s">
        <v>949</v>
      </c>
      <c r="W390" t="s">
        <v>951</v>
      </c>
      <c r="X390" t="str">
        <f>LEFT(Userdata[[#This Row],[Last_Login]],2)</f>
        <v>11</v>
      </c>
      <c r="Y390" t="str">
        <f>RIGHT(Userdata[[#This Row],[Last_Login]],4)</f>
        <v>2024</v>
      </c>
      <c r="Z390" t="str">
        <f>MID(Userdata[[#This Row],[Last_Login]],4,2)</f>
        <v>26</v>
      </c>
      <c r="AA390" t="str">
        <f>SUBSTITUTE(Userdata[[#This Row],[Column3]],"/","")</f>
        <v>26</v>
      </c>
      <c r="AB390" s="12" t="str">
        <f>TEXT(DATE(Userdata[[#This Row],[Column2]],Userdata[[#This Row],[Column1]],Userdata[[#This Row],[Column4]]),"DD/MM/YYYY")</f>
        <v>26/11/2024</v>
      </c>
      <c r="AC390" s="12">
        <f t="shared" ca="1" si="6"/>
        <v>45794</v>
      </c>
      <c r="AD390">
        <f ca="1">Userdata[[#This Row],[Column6]]-Userdata[[#This Row],[Last Login]]</f>
        <v>172</v>
      </c>
      <c r="AE390" t="str">
        <f>LEFT(Userdata[[#This Row],[Join_Date]],2)</f>
        <v>6/</v>
      </c>
      <c r="AF390" t="str">
        <f>RIGHT(Userdata[[#This Row],[Join_Date]],4)</f>
        <v>2023</v>
      </c>
      <c r="AG390" t="str">
        <f>MID(Userdata[[#This Row],[Join_Date]],3,2)</f>
        <v>1/</v>
      </c>
      <c r="AH390" t="str">
        <f>SUBSTITUTE(Userdata[[#This Row],[Column5]],"/","")</f>
        <v>6</v>
      </c>
      <c r="AI390" t="str">
        <f>SUBSTITUTE(Userdata[[#This Row],[Column53]],"/","")</f>
        <v>1</v>
      </c>
      <c r="AJ390" t="str">
        <f>TEXT(DATE(Userdata[[#This Row],[Column52]],Userdata[[#This Row],[Start Month]],Userdata[[#This Row],[Start Date]]),"DD/MM/YYYY")</f>
        <v>01/06/2023</v>
      </c>
    </row>
    <row r="391" spans="1:36" x14ac:dyDescent="0.3">
      <c r="A391">
        <v>1691</v>
      </c>
      <c r="B391" t="s">
        <v>67</v>
      </c>
      <c r="C391" t="s">
        <v>656</v>
      </c>
      <c r="D391" s="12" t="s">
        <v>912</v>
      </c>
      <c r="E391">
        <v>11.99</v>
      </c>
      <c r="F391">
        <v>309</v>
      </c>
      <c r="G391" t="s">
        <v>918</v>
      </c>
      <c r="H391">
        <v>4</v>
      </c>
      <c r="I391">
        <v>4</v>
      </c>
      <c r="J391" t="b">
        <v>0</v>
      </c>
      <c r="K391">
        <v>891</v>
      </c>
      <c r="L391">
        <v>93</v>
      </c>
      <c r="M391" t="s">
        <v>924</v>
      </c>
      <c r="N391" t="s">
        <v>933</v>
      </c>
      <c r="O391" t="s">
        <v>937</v>
      </c>
      <c r="P391">
        <v>65</v>
      </c>
      <c r="Q391">
        <v>4</v>
      </c>
      <c r="R391" t="b">
        <v>1</v>
      </c>
      <c r="S391" t="s">
        <v>940</v>
      </c>
      <c r="T391">
        <v>1442</v>
      </c>
      <c r="U391" t="s">
        <v>943</v>
      </c>
      <c r="V391" t="s">
        <v>950</v>
      </c>
      <c r="W391" t="s">
        <v>953</v>
      </c>
      <c r="X391" t="str">
        <f>LEFT(Userdata[[#This Row],[Last_Login]],2)</f>
        <v>12</v>
      </c>
      <c r="Y391" t="str">
        <f>RIGHT(Userdata[[#This Row],[Last_Login]],4)</f>
        <v>2024</v>
      </c>
      <c r="Z391" t="str">
        <f>MID(Userdata[[#This Row],[Last_Login]],4,2)</f>
        <v>7/</v>
      </c>
      <c r="AA391" t="str">
        <f>SUBSTITUTE(Userdata[[#This Row],[Column3]],"/","")</f>
        <v>7</v>
      </c>
      <c r="AB391" s="12" t="str">
        <f>TEXT(DATE(Userdata[[#This Row],[Column2]],Userdata[[#This Row],[Column1]],Userdata[[#This Row],[Column4]]),"DD/MM/YYYY")</f>
        <v>07/12/2024</v>
      </c>
      <c r="AC391" s="12">
        <f t="shared" ca="1" si="6"/>
        <v>45794</v>
      </c>
      <c r="AD391">
        <f ca="1">Userdata[[#This Row],[Column6]]-Userdata[[#This Row],[Last Login]]</f>
        <v>161</v>
      </c>
      <c r="AE391" t="str">
        <f>LEFT(Userdata[[#This Row],[Join_Date]],2)</f>
        <v>9/</v>
      </c>
      <c r="AF391" t="str">
        <f>RIGHT(Userdata[[#This Row],[Join_Date]],4)</f>
        <v>2023</v>
      </c>
      <c r="AG391" t="str">
        <f>MID(Userdata[[#This Row],[Join_Date]],3,2)</f>
        <v>4/</v>
      </c>
      <c r="AH391" t="str">
        <f>SUBSTITUTE(Userdata[[#This Row],[Column5]],"/","")</f>
        <v>9</v>
      </c>
      <c r="AI391" t="str">
        <f>SUBSTITUTE(Userdata[[#This Row],[Column53]],"/","")</f>
        <v>4</v>
      </c>
      <c r="AJ391" t="str">
        <f>TEXT(DATE(Userdata[[#This Row],[Column52]],Userdata[[#This Row],[Start Month]],Userdata[[#This Row],[Start Date]]),"DD/MM/YYYY")</f>
        <v>04/09/2023</v>
      </c>
    </row>
    <row r="392" spans="1:36" x14ac:dyDescent="0.3">
      <c r="A392">
        <v>5590</v>
      </c>
      <c r="B392" t="s">
        <v>38</v>
      </c>
      <c r="C392" t="s">
        <v>657</v>
      </c>
      <c r="D392" s="12" t="s">
        <v>906</v>
      </c>
      <c r="E392">
        <v>7.99</v>
      </c>
      <c r="F392">
        <v>30</v>
      </c>
      <c r="G392" t="s">
        <v>919</v>
      </c>
      <c r="H392">
        <v>2</v>
      </c>
      <c r="I392">
        <v>6</v>
      </c>
      <c r="J392" t="b">
        <v>0</v>
      </c>
      <c r="K392">
        <v>468</v>
      </c>
      <c r="L392">
        <v>196</v>
      </c>
      <c r="M392" t="s">
        <v>925</v>
      </c>
      <c r="N392" t="s">
        <v>930</v>
      </c>
      <c r="O392" t="s">
        <v>934</v>
      </c>
      <c r="P392">
        <v>52</v>
      </c>
      <c r="Q392">
        <v>4.5</v>
      </c>
      <c r="R392" t="b">
        <v>0</v>
      </c>
      <c r="S392" t="s">
        <v>940</v>
      </c>
      <c r="T392">
        <v>4586</v>
      </c>
      <c r="U392" t="s">
        <v>941</v>
      </c>
      <c r="V392" t="s">
        <v>948</v>
      </c>
      <c r="W392" t="s">
        <v>954</v>
      </c>
      <c r="X392" t="str">
        <f>LEFT(Userdata[[#This Row],[Last_Login]],2)</f>
        <v>12</v>
      </c>
      <c r="Y392" t="str">
        <f>RIGHT(Userdata[[#This Row],[Last_Login]],4)</f>
        <v>2024</v>
      </c>
      <c r="Z392" t="str">
        <f>MID(Userdata[[#This Row],[Last_Login]],4,2)</f>
        <v>15</v>
      </c>
      <c r="AA392" t="str">
        <f>SUBSTITUTE(Userdata[[#This Row],[Column3]],"/","")</f>
        <v>15</v>
      </c>
      <c r="AB392" s="12" t="str">
        <f>TEXT(DATE(Userdata[[#This Row],[Column2]],Userdata[[#This Row],[Column1]],Userdata[[#This Row],[Column4]]),"DD/MM/YYYY")</f>
        <v>15/12/2024</v>
      </c>
      <c r="AC392" s="12">
        <f t="shared" ca="1" si="6"/>
        <v>45794</v>
      </c>
      <c r="AD392">
        <f ca="1">Userdata[[#This Row],[Column6]]-Userdata[[#This Row],[Last Login]]</f>
        <v>153</v>
      </c>
      <c r="AE392" t="str">
        <f>LEFT(Userdata[[#This Row],[Join_Date]],2)</f>
        <v>7/</v>
      </c>
      <c r="AF392" t="str">
        <f>RIGHT(Userdata[[#This Row],[Join_Date]],4)</f>
        <v>2024</v>
      </c>
      <c r="AG392" t="str">
        <f>MID(Userdata[[#This Row],[Join_Date]],3,2)</f>
        <v>27</v>
      </c>
      <c r="AH392" t="str">
        <f>SUBSTITUTE(Userdata[[#This Row],[Column5]],"/","")</f>
        <v>7</v>
      </c>
      <c r="AI392" t="str">
        <f>SUBSTITUTE(Userdata[[#This Row],[Column53]],"/","")</f>
        <v>27</v>
      </c>
      <c r="AJ392" t="str">
        <f>TEXT(DATE(Userdata[[#This Row],[Column52]],Userdata[[#This Row],[Start Month]],Userdata[[#This Row],[Start Date]]),"DD/MM/YYYY")</f>
        <v>27/07/2024</v>
      </c>
    </row>
    <row r="393" spans="1:36" x14ac:dyDescent="0.3">
      <c r="A393">
        <v>8645</v>
      </c>
      <c r="B393" t="s">
        <v>130</v>
      </c>
      <c r="C393" t="s">
        <v>658</v>
      </c>
      <c r="D393" s="12" t="s">
        <v>914</v>
      </c>
      <c r="E393">
        <v>11.99</v>
      </c>
      <c r="F393">
        <v>289</v>
      </c>
      <c r="G393" t="s">
        <v>918</v>
      </c>
      <c r="H393">
        <v>4</v>
      </c>
      <c r="I393">
        <v>3</v>
      </c>
      <c r="J393" t="b">
        <v>1</v>
      </c>
      <c r="K393">
        <v>999</v>
      </c>
      <c r="L393">
        <v>22</v>
      </c>
      <c r="M393" t="s">
        <v>923</v>
      </c>
      <c r="N393" t="s">
        <v>930</v>
      </c>
      <c r="O393" t="s">
        <v>936</v>
      </c>
      <c r="P393">
        <v>50</v>
      </c>
      <c r="Q393">
        <v>4.3</v>
      </c>
      <c r="R393" t="b">
        <v>1</v>
      </c>
      <c r="S393" t="s">
        <v>940</v>
      </c>
      <c r="T393">
        <v>4170</v>
      </c>
      <c r="U393" t="s">
        <v>943</v>
      </c>
      <c r="V393" t="s">
        <v>950</v>
      </c>
      <c r="W393" t="s">
        <v>951</v>
      </c>
      <c r="X393" t="str">
        <f>LEFT(Userdata[[#This Row],[Last_Login]],2)</f>
        <v>11</v>
      </c>
      <c r="Y393" t="str">
        <f>RIGHT(Userdata[[#This Row],[Last_Login]],4)</f>
        <v>2024</v>
      </c>
      <c r="Z393" t="str">
        <f>MID(Userdata[[#This Row],[Last_Login]],4,2)</f>
        <v>29</v>
      </c>
      <c r="AA393" t="str">
        <f>SUBSTITUTE(Userdata[[#This Row],[Column3]],"/","")</f>
        <v>29</v>
      </c>
      <c r="AB393" s="12" t="str">
        <f>TEXT(DATE(Userdata[[#This Row],[Column2]],Userdata[[#This Row],[Column1]],Userdata[[#This Row],[Column4]]),"DD/MM/YYYY")</f>
        <v>29/11/2024</v>
      </c>
      <c r="AC393" s="12">
        <f t="shared" ca="1" si="6"/>
        <v>45794</v>
      </c>
      <c r="AD393">
        <f ca="1">Userdata[[#This Row],[Column6]]-Userdata[[#This Row],[Last Login]]</f>
        <v>169</v>
      </c>
      <c r="AE393" t="str">
        <f>LEFT(Userdata[[#This Row],[Join_Date]],2)</f>
        <v>4/</v>
      </c>
      <c r="AF393" t="str">
        <f>RIGHT(Userdata[[#This Row],[Join_Date]],4)</f>
        <v>2024</v>
      </c>
      <c r="AG393" t="str">
        <f>MID(Userdata[[#This Row],[Join_Date]],3,2)</f>
        <v>17</v>
      </c>
      <c r="AH393" t="str">
        <f>SUBSTITUTE(Userdata[[#This Row],[Column5]],"/","")</f>
        <v>4</v>
      </c>
      <c r="AI393" t="str">
        <f>SUBSTITUTE(Userdata[[#This Row],[Column53]],"/","")</f>
        <v>17</v>
      </c>
      <c r="AJ393" t="str">
        <f>TEXT(DATE(Userdata[[#This Row],[Column52]],Userdata[[#This Row],[Start Month]],Userdata[[#This Row],[Start Date]]),"DD/MM/YYYY")</f>
        <v>17/04/2024</v>
      </c>
    </row>
    <row r="394" spans="1:36" x14ac:dyDescent="0.3">
      <c r="A394">
        <v>7663</v>
      </c>
      <c r="B394" t="s">
        <v>84</v>
      </c>
      <c r="C394" t="s">
        <v>535</v>
      </c>
      <c r="D394" s="12" t="s">
        <v>911</v>
      </c>
      <c r="E394">
        <v>7.99</v>
      </c>
      <c r="F394">
        <v>432</v>
      </c>
      <c r="G394" t="s">
        <v>919</v>
      </c>
      <c r="H394">
        <v>5</v>
      </c>
      <c r="I394">
        <v>4</v>
      </c>
      <c r="J394" t="b">
        <v>1</v>
      </c>
      <c r="K394">
        <v>263</v>
      </c>
      <c r="L394">
        <v>55</v>
      </c>
      <c r="M394" t="s">
        <v>929</v>
      </c>
      <c r="N394" t="s">
        <v>932</v>
      </c>
      <c r="O394" t="s">
        <v>938</v>
      </c>
      <c r="P394">
        <v>22</v>
      </c>
      <c r="Q394">
        <v>3.5</v>
      </c>
      <c r="R394" t="b">
        <v>1</v>
      </c>
      <c r="S394" t="s">
        <v>940</v>
      </c>
      <c r="T394">
        <v>1294</v>
      </c>
      <c r="U394" t="s">
        <v>942</v>
      </c>
      <c r="V394" t="s">
        <v>949</v>
      </c>
      <c r="W394" t="s">
        <v>953</v>
      </c>
      <c r="X394" t="str">
        <f>LEFT(Userdata[[#This Row],[Last_Login]],2)</f>
        <v>11</v>
      </c>
      <c r="Y394" t="str">
        <f>RIGHT(Userdata[[#This Row],[Last_Login]],4)</f>
        <v>2024</v>
      </c>
      <c r="Z394" t="str">
        <f>MID(Userdata[[#This Row],[Last_Login]],4,2)</f>
        <v>28</v>
      </c>
      <c r="AA394" t="str">
        <f>SUBSTITUTE(Userdata[[#This Row],[Column3]],"/","")</f>
        <v>28</v>
      </c>
      <c r="AB394" s="12" t="str">
        <f>TEXT(DATE(Userdata[[#This Row],[Column2]],Userdata[[#This Row],[Column1]],Userdata[[#This Row],[Column4]]),"DD/MM/YYYY")</f>
        <v>28/11/2024</v>
      </c>
      <c r="AC394" s="12">
        <f t="shared" ca="1" si="6"/>
        <v>45794</v>
      </c>
      <c r="AD394">
        <f ca="1">Userdata[[#This Row],[Column6]]-Userdata[[#This Row],[Last Login]]</f>
        <v>170</v>
      </c>
      <c r="AE394" t="str">
        <f>LEFT(Userdata[[#This Row],[Join_Date]],2)</f>
        <v>5/</v>
      </c>
      <c r="AF394" t="str">
        <f>RIGHT(Userdata[[#This Row],[Join_Date]],4)</f>
        <v>2024</v>
      </c>
      <c r="AG394" t="str">
        <f>MID(Userdata[[#This Row],[Join_Date]],3,2)</f>
        <v>5/</v>
      </c>
      <c r="AH394" t="str">
        <f>SUBSTITUTE(Userdata[[#This Row],[Column5]],"/","")</f>
        <v>5</v>
      </c>
      <c r="AI394" t="str">
        <f>SUBSTITUTE(Userdata[[#This Row],[Column53]],"/","")</f>
        <v>5</v>
      </c>
      <c r="AJ394" t="str">
        <f>TEXT(DATE(Userdata[[#This Row],[Column52]],Userdata[[#This Row],[Start Month]],Userdata[[#This Row],[Start Date]]),"DD/MM/YYYY")</f>
        <v>05/05/2024</v>
      </c>
    </row>
    <row r="395" spans="1:36" x14ac:dyDescent="0.3">
      <c r="A395">
        <v>2647</v>
      </c>
      <c r="B395" t="s">
        <v>109</v>
      </c>
      <c r="C395" t="s">
        <v>659</v>
      </c>
      <c r="D395" s="12" t="s">
        <v>472</v>
      </c>
      <c r="E395">
        <v>7.99</v>
      </c>
      <c r="F395">
        <v>393</v>
      </c>
      <c r="G395" t="s">
        <v>920</v>
      </c>
      <c r="H395">
        <v>4</v>
      </c>
      <c r="I395">
        <v>2</v>
      </c>
      <c r="J395" t="b">
        <v>1</v>
      </c>
      <c r="K395">
        <v>487</v>
      </c>
      <c r="L395">
        <v>105</v>
      </c>
      <c r="M395" t="s">
        <v>924</v>
      </c>
      <c r="N395" t="s">
        <v>930</v>
      </c>
      <c r="O395" t="s">
        <v>939</v>
      </c>
      <c r="P395">
        <v>99</v>
      </c>
      <c r="Q395">
        <v>3.4</v>
      </c>
      <c r="R395" t="b">
        <v>0</v>
      </c>
      <c r="S395" t="s">
        <v>940</v>
      </c>
      <c r="T395">
        <v>2460</v>
      </c>
      <c r="U395" t="s">
        <v>945</v>
      </c>
      <c r="V395" t="s">
        <v>946</v>
      </c>
      <c r="W395" t="s">
        <v>953</v>
      </c>
      <c r="X395" t="str">
        <f>LEFT(Userdata[[#This Row],[Last_Login]],2)</f>
        <v>12</v>
      </c>
      <c r="Y395" t="str">
        <f>RIGHT(Userdata[[#This Row],[Last_Login]],4)</f>
        <v>2024</v>
      </c>
      <c r="Z395" t="str">
        <f>MID(Userdata[[#This Row],[Last_Login]],4,2)</f>
        <v>17</v>
      </c>
      <c r="AA395" t="str">
        <f>SUBSTITUTE(Userdata[[#This Row],[Column3]],"/","")</f>
        <v>17</v>
      </c>
      <c r="AB395" s="12" t="str">
        <f>TEXT(DATE(Userdata[[#This Row],[Column2]],Userdata[[#This Row],[Column1]],Userdata[[#This Row],[Column4]]),"DD/MM/YYYY")</f>
        <v>17/12/2024</v>
      </c>
      <c r="AC395" s="12">
        <f t="shared" ca="1" si="6"/>
        <v>45794</v>
      </c>
      <c r="AD395">
        <f ca="1">Userdata[[#This Row],[Column6]]-Userdata[[#This Row],[Last Login]]</f>
        <v>151</v>
      </c>
      <c r="AE395" t="str">
        <f>LEFT(Userdata[[#This Row],[Join_Date]],2)</f>
        <v>7/</v>
      </c>
      <c r="AF395" t="str">
        <f>RIGHT(Userdata[[#This Row],[Join_Date]],4)</f>
        <v>2024</v>
      </c>
      <c r="AG395" t="str">
        <f>MID(Userdata[[#This Row],[Join_Date]],3,2)</f>
        <v>23</v>
      </c>
      <c r="AH395" t="str">
        <f>SUBSTITUTE(Userdata[[#This Row],[Column5]],"/","")</f>
        <v>7</v>
      </c>
      <c r="AI395" t="str">
        <f>SUBSTITUTE(Userdata[[#This Row],[Column53]],"/","")</f>
        <v>23</v>
      </c>
      <c r="AJ395" t="str">
        <f>TEXT(DATE(Userdata[[#This Row],[Column52]],Userdata[[#This Row],[Start Month]],Userdata[[#This Row],[Start Date]]),"DD/MM/YYYY")</f>
        <v>23/07/2024</v>
      </c>
    </row>
    <row r="396" spans="1:36" x14ac:dyDescent="0.3">
      <c r="A396">
        <v>6539</v>
      </c>
      <c r="B396" t="s">
        <v>97</v>
      </c>
      <c r="C396" t="s">
        <v>660</v>
      </c>
      <c r="D396" s="12" t="s">
        <v>494</v>
      </c>
      <c r="E396">
        <v>11.99</v>
      </c>
      <c r="F396">
        <v>203</v>
      </c>
      <c r="G396" t="s">
        <v>920</v>
      </c>
      <c r="H396">
        <v>1</v>
      </c>
      <c r="I396">
        <v>3</v>
      </c>
      <c r="J396" t="b">
        <v>0</v>
      </c>
      <c r="K396">
        <v>961</v>
      </c>
      <c r="L396">
        <v>41</v>
      </c>
      <c r="M396" t="s">
        <v>927</v>
      </c>
      <c r="N396" t="s">
        <v>931</v>
      </c>
      <c r="O396" t="s">
        <v>935</v>
      </c>
      <c r="P396">
        <v>76</v>
      </c>
      <c r="Q396">
        <v>4.2</v>
      </c>
      <c r="R396" t="b">
        <v>1</v>
      </c>
      <c r="S396" t="s">
        <v>940</v>
      </c>
      <c r="T396">
        <v>3276</v>
      </c>
      <c r="U396" t="s">
        <v>943</v>
      </c>
      <c r="V396" t="s">
        <v>950</v>
      </c>
      <c r="W396" t="s">
        <v>951</v>
      </c>
      <c r="X396" t="str">
        <f>LEFT(Userdata[[#This Row],[Last_Login]],2)</f>
        <v>12</v>
      </c>
      <c r="Y396" t="str">
        <f>RIGHT(Userdata[[#This Row],[Last_Login]],4)</f>
        <v>2024</v>
      </c>
      <c r="Z396" t="str">
        <f>MID(Userdata[[#This Row],[Last_Login]],4,2)</f>
        <v>1/</v>
      </c>
      <c r="AA396" t="str">
        <f>SUBSTITUTE(Userdata[[#This Row],[Column3]],"/","")</f>
        <v>1</v>
      </c>
      <c r="AB396" s="12" t="str">
        <f>TEXT(DATE(Userdata[[#This Row],[Column2]],Userdata[[#This Row],[Column1]],Userdata[[#This Row],[Column4]]),"DD/MM/YYYY")</f>
        <v>01/12/2024</v>
      </c>
      <c r="AC396" s="12">
        <f t="shared" ca="1" si="6"/>
        <v>45794</v>
      </c>
      <c r="AD396">
        <f ca="1">Userdata[[#This Row],[Column6]]-Userdata[[#This Row],[Last Login]]</f>
        <v>167</v>
      </c>
      <c r="AE396" t="str">
        <f>LEFT(Userdata[[#This Row],[Join_Date]],2)</f>
        <v>4/</v>
      </c>
      <c r="AF396" t="str">
        <f>RIGHT(Userdata[[#This Row],[Join_Date]],4)</f>
        <v>2024</v>
      </c>
      <c r="AG396" t="str">
        <f>MID(Userdata[[#This Row],[Join_Date]],3,2)</f>
        <v>19</v>
      </c>
      <c r="AH396" t="str">
        <f>SUBSTITUTE(Userdata[[#This Row],[Column5]],"/","")</f>
        <v>4</v>
      </c>
      <c r="AI396" t="str">
        <f>SUBSTITUTE(Userdata[[#This Row],[Column53]],"/","")</f>
        <v>19</v>
      </c>
      <c r="AJ396" t="str">
        <f>TEXT(DATE(Userdata[[#This Row],[Column52]],Userdata[[#This Row],[Start Month]],Userdata[[#This Row],[Start Date]]),"DD/MM/YYYY")</f>
        <v>19/04/2024</v>
      </c>
    </row>
    <row r="397" spans="1:36" x14ac:dyDescent="0.3">
      <c r="A397">
        <v>3472</v>
      </c>
      <c r="B397" t="s">
        <v>71</v>
      </c>
      <c r="C397" t="s">
        <v>661</v>
      </c>
      <c r="D397" s="12" t="s">
        <v>579</v>
      </c>
      <c r="E397">
        <v>7.99</v>
      </c>
      <c r="F397">
        <v>43</v>
      </c>
      <c r="G397" t="s">
        <v>921</v>
      </c>
      <c r="H397">
        <v>4</v>
      </c>
      <c r="I397">
        <v>1</v>
      </c>
      <c r="J397" t="b">
        <v>0</v>
      </c>
      <c r="K397">
        <v>973</v>
      </c>
      <c r="L397">
        <v>7</v>
      </c>
      <c r="M397" t="s">
        <v>925</v>
      </c>
      <c r="N397" t="s">
        <v>932</v>
      </c>
      <c r="O397" t="s">
        <v>934</v>
      </c>
      <c r="P397">
        <v>76</v>
      </c>
      <c r="Q397">
        <v>4.0999999999999996</v>
      </c>
      <c r="R397" t="b">
        <v>1</v>
      </c>
      <c r="S397" t="s">
        <v>940</v>
      </c>
      <c r="T397">
        <v>941</v>
      </c>
      <c r="U397" t="s">
        <v>941</v>
      </c>
      <c r="V397" t="s">
        <v>950</v>
      </c>
      <c r="W397" t="s">
        <v>953</v>
      </c>
      <c r="X397" t="str">
        <f>LEFT(Userdata[[#This Row],[Last_Login]],2)</f>
        <v>11</v>
      </c>
      <c r="Y397" t="str">
        <f>RIGHT(Userdata[[#This Row],[Last_Login]],4)</f>
        <v>2024</v>
      </c>
      <c r="Z397" t="str">
        <f>MID(Userdata[[#This Row],[Last_Login]],4,2)</f>
        <v>23</v>
      </c>
      <c r="AA397" t="str">
        <f>SUBSTITUTE(Userdata[[#This Row],[Column3]],"/","")</f>
        <v>23</v>
      </c>
      <c r="AB397" s="12" t="str">
        <f>TEXT(DATE(Userdata[[#This Row],[Column2]],Userdata[[#This Row],[Column1]],Userdata[[#This Row],[Column4]]),"DD/MM/YYYY")</f>
        <v>23/11/2024</v>
      </c>
      <c r="AC397" s="12">
        <f t="shared" ca="1" si="6"/>
        <v>45794</v>
      </c>
      <c r="AD397">
        <f ca="1">Userdata[[#This Row],[Column6]]-Userdata[[#This Row],[Last Login]]</f>
        <v>175</v>
      </c>
      <c r="AE397" t="str">
        <f>LEFT(Userdata[[#This Row],[Join_Date]],2)</f>
        <v>9/</v>
      </c>
      <c r="AF397" t="str">
        <f>RIGHT(Userdata[[#This Row],[Join_Date]],4)</f>
        <v>2023</v>
      </c>
      <c r="AG397" t="str">
        <f>MID(Userdata[[#This Row],[Join_Date]],3,2)</f>
        <v>19</v>
      </c>
      <c r="AH397" t="str">
        <f>SUBSTITUTE(Userdata[[#This Row],[Column5]],"/","")</f>
        <v>9</v>
      </c>
      <c r="AI397" t="str">
        <f>SUBSTITUTE(Userdata[[#This Row],[Column53]],"/","")</f>
        <v>19</v>
      </c>
      <c r="AJ397" t="str">
        <f>TEXT(DATE(Userdata[[#This Row],[Column52]],Userdata[[#This Row],[Start Month]],Userdata[[#This Row],[Start Date]]),"DD/MM/YYYY")</f>
        <v>19/09/2023</v>
      </c>
    </row>
    <row r="398" spans="1:36" x14ac:dyDescent="0.3">
      <c r="A398">
        <v>4314</v>
      </c>
      <c r="B398" t="s">
        <v>192</v>
      </c>
      <c r="C398" t="s">
        <v>662</v>
      </c>
      <c r="D398" s="12" t="s">
        <v>906</v>
      </c>
      <c r="E398">
        <v>7.99</v>
      </c>
      <c r="F398">
        <v>311</v>
      </c>
      <c r="G398" t="s">
        <v>922</v>
      </c>
      <c r="H398">
        <v>3</v>
      </c>
      <c r="I398">
        <v>5</v>
      </c>
      <c r="J398" t="b">
        <v>1</v>
      </c>
      <c r="K398">
        <v>724</v>
      </c>
      <c r="L398">
        <v>191</v>
      </c>
      <c r="M398" t="s">
        <v>923</v>
      </c>
      <c r="N398" t="s">
        <v>930</v>
      </c>
      <c r="O398" t="s">
        <v>934</v>
      </c>
      <c r="P398">
        <v>55</v>
      </c>
      <c r="Q398">
        <v>4.7</v>
      </c>
      <c r="R398" t="b">
        <v>1</v>
      </c>
      <c r="S398" t="s">
        <v>940</v>
      </c>
      <c r="T398">
        <v>4062</v>
      </c>
      <c r="U398" t="s">
        <v>943</v>
      </c>
      <c r="V398" t="s">
        <v>946</v>
      </c>
      <c r="W398" t="s">
        <v>953</v>
      </c>
      <c r="X398" t="str">
        <f>LEFT(Userdata[[#This Row],[Last_Login]],2)</f>
        <v>12</v>
      </c>
      <c r="Y398" t="str">
        <f>RIGHT(Userdata[[#This Row],[Last_Login]],4)</f>
        <v>2024</v>
      </c>
      <c r="Z398" t="str">
        <f>MID(Userdata[[#This Row],[Last_Login]],4,2)</f>
        <v>15</v>
      </c>
      <c r="AA398" t="str">
        <f>SUBSTITUTE(Userdata[[#This Row],[Column3]],"/","")</f>
        <v>15</v>
      </c>
      <c r="AB398" s="12" t="str">
        <f>TEXT(DATE(Userdata[[#This Row],[Column2]],Userdata[[#This Row],[Column1]],Userdata[[#This Row],[Column4]]),"DD/MM/YYYY")</f>
        <v>15/12/2024</v>
      </c>
      <c r="AC398" s="12">
        <f t="shared" ca="1" si="6"/>
        <v>45794</v>
      </c>
      <c r="AD398">
        <f ca="1">Userdata[[#This Row],[Column6]]-Userdata[[#This Row],[Last Login]]</f>
        <v>153</v>
      </c>
      <c r="AE398" t="str">
        <f>LEFT(Userdata[[#This Row],[Join_Date]],2)</f>
        <v>7/</v>
      </c>
      <c r="AF398" t="str">
        <f>RIGHT(Userdata[[#This Row],[Join_Date]],4)</f>
        <v>2023</v>
      </c>
      <c r="AG398" t="str">
        <f>MID(Userdata[[#This Row],[Join_Date]],3,2)</f>
        <v>10</v>
      </c>
      <c r="AH398" t="str">
        <f>SUBSTITUTE(Userdata[[#This Row],[Column5]],"/","")</f>
        <v>7</v>
      </c>
      <c r="AI398" t="str">
        <f>SUBSTITUTE(Userdata[[#This Row],[Column53]],"/","")</f>
        <v>10</v>
      </c>
      <c r="AJ398" t="str">
        <f>TEXT(DATE(Userdata[[#This Row],[Column52]],Userdata[[#This Row],[Start Month]],Userdata[[#This Row],[Start Date]]),"DD/MM/YYYY")</f>
        <v>10/07/2023</v>
      </c>
    </row>
    <row r="399" spans="1:36" x14ac:dyDescent="0.3">
      <c r="A399">
        <v>6739</v>
      </c>
      <c r="B399" t="s">
        <v>183</v>
      </c>
      <c r="C399" t="s">
        <v>663</v>
      </c>
      <c r="D399" s="12" t="s">
        <v>494</v>
      </c>
      <c r="E399">
        <v>11.99</v>
      </c>
      <c r="F399">
        <v>23</v>
      </c>
      <c r="G399" t="s">
        <v>919</v>
      </c>
      <c r="H399">
        <v>5</v>
      </c>
      <c r="I399">
        <v>3</v>
      </c>
      <c r="J399" t="b">
        <v>0</v>
      </c>
      <c r="K399">
        <v>725</v>
      </c>
      <c r="L399">
        <v>168</v>
      </c>
      <c r="M399" t="s">
        <v>923</v>
      </c>
      <c r="N399" t="s">
        <v>931</v>
      </c>
      <c r="O399" t="s">
        <v>934</v>
      </c>
      <c r="P399">
        <v>25</v>
      </c>
      <c r="Q399">
        <v>3.6</v>
      </c>
      <c r="R399" t="b">
        <v>1</v>
      </c>
      <c r="S399" t="s">
        <v>940</v>
      </c>
      <c r="T399">
        <v>4322</v>
      </c>
      <c r="U399" t="s">
        <v>944</v>
      </c>
      <c r="V399" t="s">
        <v>948</v>
      </c>
      <c r="W399" t="s">
        <v>951</v>
      </c>
      <c r="X399" t="str">
        <f>LEFT(Userdata[[#This Row],[Last_Login]],2)</f>
        <v>12</v>
      </c>
      <c r="Y399" t="str">
        <f>RIGHT(Userdata[[#This Row],[Last_Login]],4)</f>
        <v>2024</v>
      </c>
      <c r="Z399" t="str">
        <f>MID(Userdata[[#This Row],[Last_Login]],4,2)</f>
        <v>1/</v>
      </c>
      <c r="AA399" t="str">
        <f>SUBSTITUTE(Userdata[[#This Row],[Column3]],"/","")</f>
        <v>1</v>
      </c>
      <c r="AB399" s="12" t="str">
        <f>TEXT(DATE(Userdata[[#This Row],[Column2]],Userdata[[#This Row],[Column1]],Userdata[[#This Row],[Column4]]),"DD/MM/YYYY")</f>
        <v>01/12/2024</v>
      </c>
      <c r="AC399" s="12">
        <f t="shared" ca="1" si="6"/>
        <v>45794</v>
      </c>
      <c r="AD399">
        <f ca="1">Userdata[[#This Row],[Column6]]-Userdata[[#This Row],[Last Login]]</f>
        <v>167</v>
      </c>
      <c r="AE399" t="str">
        <f>LEFT(Userdata[[#This Row],[Join_Date]],2)</f>
        <v>7/</v>
      </c>
      <c r="AF399" t="str">
        <f>RIGHT(Userdata[[#This Row],[Join_Date]],4)</f>
        <v>2024</v>
      </c>
      <c r="AG399" t="str">
        <f>MID(Userdata[[#This Row],[Join_Date]],3,2)</f>
        <v>30</v>
      </c>
      <c r="AH399" t="str">
        <f>SUBSTITUTE(Userdata[[#This Row],[Column5]],"/","")</f>
        <v>7</v>
      </c>
      <c r="AI399" t="str">
        <f>SUBSTITUTE(Userdata[[#This Row],[Column53]],"/","")</f>
        <v>30</v>
      </c>
      <c r="AJ399" t="str">
        <f>TEXT(DATE(Userdata[[#This Row],[Column52]],Userdata[[#This Row],[Start Month]],Userdata[[#This Row],[Start Date]]),"DD/MM/YYYY")</f>
        <v>30/07/2024</v>
      </c>
    </row>
    <row r="400" spans="1:36" x14ac:dyDescent="0.3">
      <c r="A400">
        <v>6368</v>
      </c>
      <c r="B400" t="s">
        <v>27</v>
      </c>
      <c r="C400" t="s">
        <v>664</v>
      </c>
      <c r="D400" s="12" t="s">
        <v>479</v>
      </c>
      <c r="E400">
        <v>11.99</v>
      </c>
      <c r="F400">
        <v>370</v>
      </c>
      <c r="G400" t="s">
        <v>921</v>
      </c>
      <c r="H400">
        <v>3</v>
      </c>
      <c r="I400">
        <v>4</v>
      </c>
      <c r="J400" t="b">
        <v>1</v>
      </c>
      <c r="K400">
        <v>973</v>
      </c>
      <c r="L400">
        <v>152</v>
      </c>
      <c r="M400" t="s">
        <v>924</v>
      </c>
      <c r="N400" t="s">
        <v>932</v>
      </c>
      <c r="O400" t="s">
        <v>934</v>
      </c>
      <c r="P400">
        <v>98</v>
      </c>
      <c r="Q400">
        <v>3.1</v>
      </c>
      <c r="R400" t="b">
        <v>1</v>
      </c>
      <c r="S400" t="s">
        <v>940</v>
      </c>
      <c r="T400">
        <v>1456</v>
      </c>
      <c r="U400" t="s">
        <v>945</v>
      </c>
      <c r="V400" t="s">
        <v>949</v>
      </c>
      <c r="W400" t="s">
        <v>954</v>
      </c>
      <c r="X400" t="str">
        <f>LEFT(Userdata[[#This Row],[Last_Login]],2)</f>
        <v>12</v>
      </c>
      <c r="Y400" t="str">
        <f>RIGHT(Userdata[[#This Row],[Last_Login]],4)</f>
        <v>2024</v>
      </c>
      <c r="Z400" t="str">
        <f>MID(Userdata[[#This Row],[Last_Login]],4,2)</f>
        <v>14</v>
      </c>
      <c r="AA400" t="str">
        <f>SUBSTITUTE(Userdata[[#This Row],[Column3]],"/","")</f>
        <v>14</v>
      </c>
      <c r="AB400" s="12" t="str">
        <f>TEXT(DATE(Userdata[[#This Row],[Column2]],Userdata[[#This Row],[Column1]],Userdata[[#This Row],[Column4]]),"DD/MM/YYYY")</f>
        <v>14/12/2024</v>
      </c>
      <c r="AC400" s="12">
        <f t="shared" ca="1" si="6"/>
        <v>45794</v>
      </c>
      <c r="AD400">
        <f ca="1">Userdata[[#This Row],[Column6]]-Userdata[[#This Row],[Last Login]]</f>
        <v>154</v>
      </c>
      <c r="AE400" t="str">
        <f>LEFT(Userdata[[#This Row],[Join_Date]],2)</f>
        <v>8/</v>
      </c>
      <c r="AF400" t="str">
        <f>RIGHT(Userdata[[#This Row],[Join_Date]],4)</f>
        <v>2023</v>
      </c>
      <c r="AG400" t="str">
        <f>MID(Userdata[[#This Row],[Join_Date]],3,2)</f>
        <v>28</v>
      </c>
      <c r="AH400" t="str">
        <f>SUBSTITUTE(Userdata[[#This Row],[Column5]],"/","")</f>
        <v>8</v>
      </c>
      <c r="AI400" t="str">
        <f>SUBSTITUTE(Userdata[[#This Row],[Column53]],"/","")</f>
        <v>28</v>
      </c>
      <c r="AJ400" t="str">
        <f>TEXT(DATE(Userdata[[#This Row],[Column52]],Userdata[[#This Row],[Start Month]],Userdata[[#This Row],[Start Date]]),"DD/MM/YYYY")</f>
        <v>28/08/2023</v>
      </c>
    </row>
    <row r="401" spans="1:36" x14ac:dyDescent="0.3">
      <c r="A401">
        <v>7309</v>
      </c>
      <c r="B401" t="s">
        <v>82</v>
      </c>
      <c r="C401" t="s">
        <v>665</v>
      </c>
      <c r="D401" s="12" t="s">
        <v>908</v>
      </c>
      <c r="E401">
        <v>15.99</v>
      </c>
      <c r="F401">
        <v>343</v>
      </c>
      <c r="G401" t="s">
        <v>919</v>
      </c>
      <c r="H401">
        <v>2</v>
      </c>
      <c r="I401">
        <v>2</v>
      </c>
      <c r="J401" t="b">
        <v>0</v>
      </c>
      <c r="K401">
        <v>830</v>
      </c>
      <c r="L401">
        <v>172</v>
      </c>
      <c r="M401" t="s">
        <v>924</v>
      </c>
      <c r="N401" t="s">
        <v>932</v>
      </c>
      <c r="O401" t="s">
        <v>935</v>
      </c>
      <c r="P401">
        <v>99</v>
      </c>
      <c r="Q401">
        <v>4.9000000000000004</v>
      </c>
      <c r="R401" t="b">
        <v>0</v>
      </c>
      <c r="S401" t="s">
        <v>940</v>
      </c>
      <c r="T401">
        <v>1281</v>
      </c>
      <c r="U401" t="s">
        <v>943</v>
      </c>
      <c r="V401" t="s">
        <v>949</v>
      </c>
      <c r="W401" t="s">
        <v>953</v>
      </c>
      <c r="X401" t="str">
        <f>LEFT(Userdata[[#This Row],[Last_Login]],2)</f>
        <v>11</v>
      </c>
      <c r="Y401" t="str">
        <f>RIGHT(Userdata[[#This Row],[Last_Login]],4)</f>
        <v>2024</v>
      </c>
      <c r="Z401" t="str">
        <f>MID(Userdata[[#This Row],[Last_Login]],4,2)</f>
        <v>19</v>
      </c>
      <c r="AA401" t="str">
        <f>SUBSTITUTE(Userdata[[#This Row],[Column3]],"/","")</f>
        <v>19</v>
      </c>
      <c r="AB401" s="12" t="str">
        <f>TEXT(DATE(Userdata[[#This Row],[Column2]],Userdata[[#This Row],[Column1]],Userdata[[#This Row],[Column4]]),"DD/MM/YYYY")</f>
        <v>19/11/2024</v>
      </c>
      <c r="AC401" s="12">
        <f t="shared" ca="1" si="6"/>
        <v>45794</v>
      </c>
      <c r="AD401">
        <f ca="1">Userdata[[#This Row],[Column6]]-Userdata[[#This Row],[Last Login]]</f>
        <v>179</v>
      </c>
      <c r="AE401" t="str">
        <f>LEFT(Userdata[[#This Row],[Join_Date]],2)</f>
        <v>6/</v>
      </c>
      <c r="AF401" t="str">
        <f>RIGHT(Userdata[[#This Row],[Join_Date]],4)</f>
        <v>2024</v>
      </c>
      <c r="AG401" t="str">
        <f>MID(Userdata[[#This Row],[Join_Date]],3,2)</f>
        <v>30</v>
      </c>
      <c r="AH401" t="str">
        <f>SUBSTITUTE(Userdata[[#This Row],[Column5]],"/","")</f>
        <v>6</v>
      </c>
      <c r="AI401" t="str">
        <f>SUBSTITUTE(Userdata[[#This Row],[Column53]],"/","")</f>
        <v>30</v>
      </c>
      <c r="AJ401" t="str">
        <f>TEXT(DATE(Userdata[[#This Row],[Column52]],Userdata[[#This Row],[Start Month]],Userdata[[#This Row],[Start Date]]),"DD/MM/YYYY")</f>
        <v>30/06/2024</v>
      </c>
    </row>
    <row r="402" spans="1:36" x14ac:dyDescent="0.3">
      <c r="A402">
        <v>3976</v>
      </c>
      <c r="B402" t="s">
        <v>154</v>
      </c>
      <c r="C402" t="s">
        <v>666</v>
      </c>
      <c r="D402" s="12" t="s">
        <v>913</v>
      </c>
      <c r="E402">
        <v>7.99</v>
      </c>
      <c r="F402">
        <v>391</v>
      </c>
      <c r="G402" t="s">
        <v>918</v>
      </c>
      <c r="H402">
        <v>4</v>
      </c>
      <c r="I402">
        <v>6</v>
      </c>
      <c r="J402" t="b">
        <v>0</v>
      </c>
      <c r="K402">
        <v>726</v>
      </c>
      <c r="L402">
        <v>176</v>
      </c>
      <c r="M402" t="s">
        <v>924</v>
      </c>
      <c r="N402" t="s">
        <v>931</v>
      </c>
      <c r="O402" t="s">
        <v>939</v>
      </c>
      <c r="P402">
        <v>65</v>
      </c>
      <c r="Q402">
        <v>3.8</v>
      </c>
      <c r="R402" t="b">
        <v>0</v>
      </c>
      <c r="S402" t="s">
        <v>940</v>
      </c>
      <c r="T402">
        <v>1926</v>
      </c>
      <c r="U402" t="s">
        <v>944</v>
      </c>
      <c r="V402" t="s">
        <v>949</v>
      </c>
      <c r="W402" t="s">
        <v>954</v>
      </c>
      <c r="X402" t="str">
        <f>LEFT(Userdata[[#This Row],[Last_Login]],2)</f>
        <v>12</v>
      </c>
      <c r="Y402" t="str">
        <f>RIGHT(Userdata[[#This Row],[Last_Login]],4)</f>
        <v>2024</v>
      </c>
      <c r="Z402" t="str">
        <f>MID(Userdata[[#This Row],[Last_Login]],4,2)</f>
        <v>3/</v>
      </c>
      <c r="AA402" t="str">
        <f>SUBSTITUTE(Userdata[[#This Row],[Column3]],"/","")</f>
        <v>3</v>
      </c>
      <c r="AB402" s="12" t="str">
        <f>TEXT(DATE(Userdata[[#This Row],[Column2]],Userdata[[#This Row],[Column1]],Userdata[[#This Row],[Column4]]),"DD/MM/YYYY")</f>
        <v>03/12/2024</v>
      </c>
      <c r="AC402" s="12">
        <f t="shared" ca="1" si="6"/>
        <v>45794</v>
      </c>
      <c r="AD402">
        <f ca="1">Userdata[[#This Row],[Column6]]-Userdata[[#This Row],[Last Login]]</f>
        <v>165</v>
      </c>
      <c r="AE402" t="str">
        <f>LEFT(Userdata[[#This Row],[Join_Date]],2)</f>
        <v>11</v>
      </c>
      <c r="AF402" t="str">
        <f>RIGHT(Userdata[[#This Row],[Join_Date]],4)</f>
        <v>2023</v>
      </c>
      <c r="AG402" t="str">
        <f>MID(Userdata[[#This Row],[Join_Date]],3,2)</f>
        <v>/7</v>
      </c>
      <c r="AH402" t="str">
        <f>SUBSTITUTE(Userdata[[#This Row],[Column5]],"/","")</f>
        <v>11</v>
      </c>
      <c r="AI402" t="str">
        <f>SUBSTITUTE(Userdata[[#This Row],[Column53]],"/","")</f>
        <v>7</v>
      </c>
      <c r="AJ402" t="str">
        <f>TEXT(DATE(Userdata[[#This Row],[Column52]],Userdata[[#This Row],[Start Month]],Userdata[[#This Row],[Start Date]]),"DD/MM/YYYY")</f>
        <v>07/11/2023</v>
      </c>
    </row>
    <row r="403" spans="1:36" x14ac:dyDescent="0.3">
      <c r="A403">
        <v>7230</v>
      </c>
      <c r="B403" t="s">
        <v>234</v>
      </c>
      <c r="C403" t="s">
        <v>667</v>
      </c>
      <c r="D403" s="12" t="s">
        <v>905</v>
      </c>
      <c r="E403">
        <v>11.99</v>
      </c>
      <c r="F403">
        <v>405</v>
      </c>
      <c r="G403" t="s">
        <v>917</v>
      </c>
      <c r="H403">
        <v>3</v>
      </c>
      <c r="I403">
        <v>3</v>
      </c>
      <c r="J403" t="b">
        <v>0</v>
      </c>
      <c r="K403">
        <v>90</v>
      </c>
      <c r="L403">
        <v>151</v>
      </c>
      <c r="M403" t="s">
        <v>924</v>
      </c>
      <c r="N403" t="s">
        <v>931</v>
      </c>
      <c r="O403" t="s">
        <v>935</v>
      </c>
      <c r="P403">
        <v>64</v>
      </c>
      <c r="Q403">
        <v>4.0999999999999996</v>
      </c>
      <c r="R403" t="b">
        <v>0</v>
      </c>
      <c r="S403" t="s">
        <v>940</v>
      </c>
      <c r="T403">
        <v>1368</v>
      </c>
      <c r="U403" t="s">
        <v>943</v>
      </c>
      <c r="V403" t="s">
        <v>946</v>
      </c>
      <c r="W403" t="s">
        <v>951</v>
      </c>
      <c r="X403" t="str">
        <f>LEFT(Userdata[[#This Row],[Last_Login]],2)</f>
        <v>12</v>
      </c>
      <c r="Y403" t="str">
        <f>RIGHT(Userdata[[#This Row],[Last_Login]],4)</f>
        <v>2024</v>
      </c>
      <c r="Z403" t="str">
        <f>MID(Userdata[[#This Row],[Last_Login]],4,2)</f>
        <v>13</v>
      </c>
      <c r="AA403" t="str">
        <f>SUBSTITUTE(Userdata[[#This Row],[Column3]],"/","")</f>
        <v>13</v>
      </c>
      <c r="AB403" s="12" t="str">
        <f>TEXT(DATE(Userdata[[#This Row],[Column2]],Userdata[[#This Row],[Column1]],Userdata[[#This Row],[Column4]]),"DD/MM/YYYY")</f>
        <v>13/12/2024</v>
      </c>
      <c r="AC403" s="12">
        <f t="shared" ca="1" si="6"/>
        <v>45794</v>
      </c>
      <c r="AD403">
        <f ca="1">Userdata[[#This Row],[Column6]]-Userdata[[#This Row],[Last Login]]</f>
        <v>155</v>
      </c>
      <c r="AE403" t="str">
        <f>LEFT(Userdata[[#This Row],[Join_Date]],2)</f>
        <v>6/</v>
      </c>
      <c r="AF403" t="str">
        <f>RIGHT(Userdata[[#This Row],[Join_Date]],4)</f>
        <v>2024</v>
      </c>
      <c r="AG403" t="str">
        <f>MID(Userdata[[#This Row],[Join_Date]],3,2)</f>
        <v>20</v>
      </c>
      <c r="AH403" t="str">
        <f>SUBSTITUTE(Userdata[[#This Row],[Column5]],"/","")</f>
        <v>6</v>
      </c>
      <c r="AI403" t="str">
        <f>SUBSTITUTE(Userdata[[#This Row],[Column53]],"/","")</f>
        <v>20</v>
      </c>
      <c r="AJ403" t="str">
        <f>TEXT(DATE(Userdata[[#This Row],[Column52]],Userdata[[#This Row],[Start Month]],Userdata[[#This Row],[Start Date]]),"DD/MM/YYYY")</f>
        <v>20/06/2024</v>
      </c>
    </row>
    <row r="404" spans="1:36" x14ac:dyDescent="0.3">
      <c r="A404">
        <v>8888</v>
      </c>
      <c r="B404" t="s">
        <v>176</v>
      </c>
      <c r="C404" t="s">
        <v>668</v>
      </c>
      <c r="D404" s="12" t="s">
        <v>905</v>
      </c>
      <c r="E404">
        <v>15.99</v>
      </c>
      <c r="F404">
        <v>14</v>
      </c>
      <c r="G404" t="s">
        <v>920</v>
      </c>
      <c r="H404">
        <v>5</v>
      </c>
      <c r="I404">
        <v>1</v>
      </c>
      <c r="J404" t="b">
        <v>0</v>
      </c>
      <c r="K404">
        <v>617</v>
      </c>
      <c r="L404">
        <v>128</v>
      </c>
      <c r="M404" t="s">
        <v>926</v>
      </c>
      <c r="N404" t="s">
        <v>931</v>
      </c>
      <c r="O404" t="s">
        <v>939</v>
      </c>
      <c r="P404">
        <v>31</v>
      </c>
      <c r="Q404">
        <v>3.5</v>
      </c>
      <c r="R404" t="b">
        <v>0</v>
      </c>
      <c r="S404" t="s">
        <v>940</v>
      </c>
      <c r="T404">
        <v>571</v>
      </c>
      <c r="U404" t="s">
        <v>941</v>
      </c>
      <c r="V404" t="s">
        <v>946</v>
      </c>
      <c r="W404" t="s">
        <v>952</v>
      </c>
      <c r="X404" t="str">
        <f>LEFT(Userdata[[#This Row],[Last_Login]],2)</f>
        <v>12</v>
      </c>
      <c r="Y404" t="str">
        <f>RIGHT(Userdata[[#This Row],[Last_Login]],4)</f>
        <v>2024</v>
      </c>
      <c r="Z404" t="str">
        <f>MID(Userdata[[#This Row],[Last_Login]],4,2)</f>
        <v>13</v>
      </c>
      <c r="AA404" t="str">
        <f>SUBSTITUTE(Userdata[[#This Row],[Column3]],"/","")</f>
        <v>13</v>
      </c>
      <c r="AB404" s="12" t="str">
        <f>TEXT(DATE(Userdata[[#This Row],[Column2]],Userdata[[#This Row],[Column1]],Userdata[[#This Row],[Column4]]),"DD/MM/YYYY")</f>
        <v>13/12/2024</v>
      </c>
      <c r="AC404" s="12">
        <f t="shared" ca="1" si="6"/>
        <v>45794</v>
      </c>
      <c r="AD404">
        <f ca="1">Userdata[[#This Row],[Column6]]-Userdata[[#This Row],[Last Login]]</f>
        <v>155</v>
      </c>
      <c r="AE404" t="str">
        <f>LEFT(Userdata[[#This Row],[Join_Date]],2)</f>
        <v>4/</v>
      </c>
      <c r="AF404" t="str">
        <f>RIGHT(Userdata[[#This Row],[Join_Date]],4)</f>
        <v>2024</v>
      </c>
      <c r="AG404" t="str">
        <f>MID(Userdata[[#This Row],[Join_Date]],3,2)</f>
        <v>22</v>
      </c>
      <c r="AH404" t="str">
        <f>SUBSTITUTE(Userdata[[#This Row],[Column5]],"/","")</f>
        <v>4</v>
      </c>
      <c r="AI404" t="str">
        <f>SUBSTITUTE(Userdata[[#This Row],[Column53]],"/","")</f>
        <v>22</v>
      </c>
      <c r="AJ404" t="str">
        <f>TEXT(DATE(Userdata[[#This Row],[Column52]],Userdata[[#This Row],[Start Month]],Userdata[[#This Row],[Start Date]]),"DD/MM/YYYY")</f>
        <v>22/04/2024</v>
      </c>
    </row>
    <row r="405" spans="1:36" x14ac:dyDescent="0.3">
      <c r="A405">
        <v>1194</v>
      </c>
      <c r="B405" t="s">
        <v>183</v>
      </c>
      <c r="C405" t="s">
        <v>441</v>
      </c>
      <c r="D405" s="12" t="s">
        <v>907</v>
      </c>
      <c r="E405">
        <v>7.99</v>
      </c>
      <c r="F405">
        <v>11</v>
      </c>
      <c r="G405" t="s">
        <v>920</v>
      </c>
      <c r="H405">
        <v>4</v>
      </c>
      <c r="I405">
        <v>6</v>
      </c>
      <c r="J405" t="b">
        <v>0</v>
      </c>
      <c r="K405">
        <v>246</v>
      </c>
      <c r="L405">
        <v>96</v>
      </c>
      <c r="M405" t="s">
        <v>929</v>
      </c>
      <c r="N405" t="s">
        <v>930</v>
      </c>
      <c r="O405" t="s">
        <v>937</v>
      </c>
      <c r="P405">
        <v>56</v>
      </c>
      <c r="Q405">
        <v>4.5999999999999996</v>
      </c>
      <c r="R405" t="b">
        <v>1</v>
      </c>
      <c r="S405" t="s">
        <v>940</v>
      </c>
      <c r="T405">
        <v>3807</v>
      </c>
      <c r="U405" t="s">
        <v>944</v>
      </c>
      <c r="V405" t="s">
        <v>950</v>
      </c>
      <c r="W405" t="s">
        <v>953</v>
      </c>
      <c r="X405" t="str">
        <f>LEFT(Userdata[[#This Row],[Last_Login]],2)</f>
        <v>12</v>
      </c>
      <c r="Y405" t="str">
        <f>RIGHT(Userdata[[#This Row],[Last_Login]],4)</f>
        <v>2024</v>
      </c>
      <c r="Z405" t="str">
        <f>MID(Userdata[[#This Row],[Last_Login]],4,2)</f>
        <v>2/</v>
      </c>
      <c r="AA405" t="str">
        <f>SUBSTITUTE(Userdata[[#This Row],[Column3]],"/","")</f>
        <v>2</v>
      </c>
      <c r="AB405" s="12" t="str">
        <f>TEXT(DATE(Userdata[[#This Row],[Column2]],Userdata[[#This Row],[Column1]],Userdata[[#This Row],[Column4]]),"DD/MM/YYYY")</f>
        <v>02/12/2024</v>
      </c>
      <c r="AC405" s="12">
        <f t="shared" ca="1" si="6"/>
        <v>45794</v>
      </c>
      <c r="AD405">
        <f ca="1">Userdata[[#This Row],[Column6]]-Userdata[[#This Row],[Last Login]]</f>
        <v>166</v>
      </c>
      <c r="AE405" t="str">
        <f>LEFT(Userdata[[#This Row],[Join_Date]],2)</f>
        <v>10</v>
      </c>
      <c r="AF405" t="str">
        <f>RIGHT(Userdata[[#This Row],[Join_Date]],4)</f>
        <v>2024</v>
      </c>
      <c r="AG405" t="str">
        <f>MID(Userdata[[#This Row],[Join_Date]],3,2)</f>
        <v>/2</v>
      </c>
      <c r="AH405" t="str">
        <f>SUBSTITUTE(Userdata[[#This Row],[Column5]],"/","")</f>
        <v>10</v>
      </c>
      <c r="AI405" t="str">
        <f>SUBSTITUTE(Userdata[[#This Row],[Column53]],"/","")</f>
        <v>2</v>
      </c>
      <c r="AJ405" t="str">
        <f>TEXT(DATE(Userdata[[#This Row],[Column52]],Userdata[[#This Row],[Start Month]],Userdata[[#This Row],[Start Date]]),"DD/MM/YYYY")</f>
        <v>02/10/2024</v>
      </c>
    </row>
    <row r="406" spans="1:36" x14ac:dyDescent="0.3">
      <c r="A406">
        <v>6983</v>
      </c>
      <c r="B406" t="s">
        <v>38</v>
      </c>
      <c r="C406" t="s">
        <v>669</v>
      </c>
      <c r="D406" s="12" t="s">
        <v>912</v>
      </c>
      <c r="E406">
        <v>11.99</v>
      </c>
      <c r="F406">
        <v>335</v>
      </c>
      <c r="G406" t="s">
        <v>918</v>
      </c>
      <c r="H406">
        <v>1</v>
      </c>
      <c r="I406">
        <v>2</v>
      </c>
      <c r="J406" t="b">
        <v>1</v>
      </c>
      <c r="K406">
        <v>484</v>
      </c>
      <c r="L406">
        <v>54</v>
      </c>
      <c r="M406" t="s">
        <v>925</v>
      </c>
      <c r="N406" t="s">
        <v>930</v>
      </c>
      <c r="O406" t="s">
        <v>939</v>
      </c>
      <c r="P406">
        <v>51</v>
      </c>
      <c r="Q406">
        <v>4</v>
      </c>
      <c r="R406" t="b">
        <v>1</v>
      </c>
      <c r="S406" t="s">
        <v>940</v>
      </c>
      <c r="T406">
        <v>3424</v>
      </c>
      <c r="U406" t="s">
        <v>941</v>
      </c>
      <c r="V406" t="s">
        <v>949</v>
      </c>
      <c r="W406" t="s">
        <v>952</v>
      </c>
      <c r="X406" t="str">
        <f>LEFT(Userdata[[#This Row],[Last_Login]],2)</f>
        <v>12</v>
      </c>
      <c r="Y406" t="str">
        <f>RIGHT(Userdata[[#This Row],[Last_Login]],4)</f>
        <v>2024</v>
      </c>
      <c r="Z406" t="str">
        <f>MID(Userdata[[#This Row],[Last_Login]],4,2)</f>
        <v>7/</v>
      </c>
      <c r="AA406" t="str">
        <f>SUBSTITUTE(Userdata[[#This Row],[Column3]],"/","")</f>
        <v>7</v>
      </c>
      <c r="AB406" s="12" t="str">
        <f>TEXT(DATE(Userdata[[#This Row],[Column2]],Userdata[[#This Row],[Column1]],Userdata[[#This Row],[Column4]]),"DD/MM/YYYY")</f>
        <v>07/12/2024</v>
      </c>
      <c r="AC406" s="12">
        <f t="shared" ca="1" si="6"/>
        <v>45794</v>
      </c>
      <c r="AD406">
        <f ca="1">Userdata[[#This Row],[Column6]]-Userdata[[#This Row],[Last Login]]</f>
        <v>161</v>
      </c>
      <c r="AE406" t="str">
        <f>LEFT(Userdata[[#This Row],[Join_Date]],2)</f>
        <v>8/</v>
      </c>
      <c r="AF406" t="str">
        <f>RIGHT(Userdata[[#This Row],[Join_Date]],4)</f>
        <v>2024</v>
      </c>
      <c r="AG406" t="str">
        <f>MID(Userdata[[#This Row],[Join_Date]],3,2)</f>
        <v>28</v>
      </c>
      <c r="AH406" t="str">
        <f>SUBSTITUTE(Userdata[[#This Row],[Column5]],"/","")</f>
        <v>8</v>
      </c>
      <c r="AI406" t="str">
        <f>SUBSTITUTE(Userdata[[#This Row],[Column53]],"/","")</f>
        <v>28</v>
      </c>
      <c r="AJ406" t="str">
        <f>TEXT(DATE(Userdata[[#This Row],[Column52]],Userdata[[#This Row],[Start Month]],Userdata[[#This Row],[Start Date]]),"DD/MM/YYYY")</f>
        <v>28/08/2024</v>
      </c>
    </row>
    <row r="407" spans="1:36" x14ac:dyDescent="0.3">
      <c r="A407">
        <v>1413</v>
      </c>
      <c r="B407" t="s">
        <v>42</v>
      </c>
      <c r="C407" t="s">
        <v>670</v>
      </c>
      <c r="D407" s="12" t="s">
        <v>910</v>
      </c>
      <c r="E407">
        <v>11.99</v>
      </c>
      <c r="F407">
        <v>408</v>
      </c>
      <c r="G407" t="s">
        <v>918</v>
      </c>
      <c r="H407">
        <v>3</v>
      </c>
      <c r="I407">
        <v>5</v>
      </c>
      <c r="J407" t="b">
        <v>1</v>
      </c>
      <c r="K407">
        <v>418</v>
      </c>
      <c r="L407">
        <v>198</v>
      </c>
      <c r="M407" t="s">
        <v>923</v>
      </c>
      <c r="N407" t="s">
        <v>930</v>
      </c>
      <c r="O407" t="s">
        <v>937</v>
      </c>
      <c r="P407">
        <v>0</v>
      </c>
      <c r="Q407">
        <v>3</v>
      </c>
      <c r="R407" t="b">
        <v>0</v>
      </c>
      <c r="S407" t="s">
        <v>940</v>
      </c>
      <c r="T407">
        <v>1428</v>
      </c>
      <c r="U407" t="s">
        <v>941</v>
      </c>
      <c r="V407" t="s">
        <v>948</v>
      </c>
      <c r="W407" t="s">
        <v>954</v>
      </c>
      <c r="X407" t="str">
        <f>LEFT(Userdata[[#This Row],[Last_Login]],2)</f>
        <v>11</v>
      </c>
      <c r="Y407" t="str">
        <f>RIGHT(Userdata[[#This Row],[Last_Login]],4)</f>
        <v>2024</v>
      </c>
      <c r="Z407" t="str">
        <f>MID(Userdata[[#This Row],[Last_Login]],4,2)</f>
        <v>30</v>
      </c>
      <c r="AA407" t="str">
        <f>SUBSTITUTE(Userdata[[#This Row],[Column3]],"/","")</f>
        <v>30</v>
      </c>
      <c r="AB407" s="12" t="str">
        <f>TEXT(DATE(Userdata[[#This Row],[Column2]],Userdata[[#This Row],[Column1]],Userdata[[#This Row],[Column4]]),"DD/MM/YYYY")</f>
        <v>30/11/2024</v>
      </c>
      <c r="AC407" s="12">
        <f t="shared" ca="1" si="6"/>
        <v>45794</v>
      </c>
      <c r="AD407">
        <f ca="1">Userdata[[#This Row],[Column6]]-Userdata[[#This Row],[Last Login]]</f>
        <v>168</v>
      </c>
      <c r="AE407" t="str">
        <f>LEFT(Userdata[[#This Row],[Join_Date]],2)</f>
        <v>12</v>
      </c>
      <c r="AF407" t="str">
        <f>RIGHT(Userdata[[#This Row],[Join_Date]],4)</f>
        <v>2022</v>
      </c>
      <c r="AG407" t="str">
        <f>MID(Userdata[[#This Row],[Join_Date]],3,2)</f>
        <v>/2</v>
      </c>
      <c r="AH407" t="str">
        <f>SUBSTITUTE(Userdata[[#This Row],[Column5]],"/","")</f>
        <v>12</v>
      </c>
      <c r="AI407" t="str">
        <f>SUBSTITUTE(Userdata[[#This Row],[Column53]],"/","")</f>
        <v>2</v>
      </c>
      <c r="AJ407" t="str">
        <f>TEXT(DATE(Userdata[[#This Row],[Column52]],Userdata[[#This Row],[Start Month]],Userdata[[#This Row],[Start Date]]),"DD/MM/YYYY")</f>
        <v>02/12/2022</v>
      </c>
    </row>
    <row r="408" spans="1:36" x14ac:dyDescent="0.3">
      <c r="A408">
        <v>9509</v>
      </c>
      <c r="B408" t="s">
        <v>113</v>
      </c>
      <c r="C408" t="s">
        <v>605</v>
      </c>
      <c r="D408" s="12" t="s">
        <v>915</v>
      </c>
      <c r="E408">
        <v>11.99</v>
      </c>
      <c r="F408">
        <v>302</v>
      </c>
      <c r="G408" t="s">
        <v>916</v>
      </c>
      <c r="H408">
        <v>2</v>
      </c>
      <c r="I408">
        <v>2</v>
      </c>
      <c r="J408" t="b">
        <v>0</v>
      </c>
      <c r="K408">
        <v>431</v>
      </c>
      <c r="L408">
        <v>116</v>
      </c>
      <c r="M408" t="s">
        <v>926</v>
      </c>
      <c r="N408" t="s">
        <v>931</v>
      </c>
      <c r="O408" t="s">
        <v>939</v>
      </c>
      <c r="P408">
        <v>15</v>
      </c>
      <c r="Q408">
        <v>3.9</v>
      </c>
      <c r="R408" t="b">
        <v>1</v>
      </c>
      <c r="S408" t="s">
        <v>940</v>
      </c>
      <c r="T408">
        <v>2387</v>
      </c>
      <c r="U408" t="s">
        <v>943</v>
      </c>
      <c r="V408" t="s">
        <v>949</v>
      </c>
      <c r="W408" t="s">
        <v>953</v>
      </c>
      <c r="X408" t="str">
        <f>LEFT(Userdata[[#This Row],[Last_Login]],2)</f>
        <v>11</v>
      </c>
      <c r="Y408" t="str">
        <f>RIGHT(Userdata[[#This Row],[Last_Login]],4)</f>
        <v>2024</v>
      </c>
      <c r="Z408" t="str">
        <f>MID(Userdata[[#This Row],[Last_Login]],4,2)</f>
        <v>26</v>
      </c>
      <c r="AA408" t="str">
        <f>SUBSTITUTE(Userdata[[#This Row],[Column3]],"/","")</f>
        <v>26</v>
      </c>
      <c r="AB408" s="12" t="str">
        <f>TEXT(DATE(Userdata[[#This Row],[Column2]],Userdata[[#This Row],[Column1]],Userdata[[#This Row],[Column4]]),"DD/MM/YYYY")</f>
        <v>26/11/2024</v>
      </c>
      <c r="AC408" s="12">
        <f t="shared" ca="1" si="6"/>
        <v>45794</v>
      </c>
      <c r="AD408">
        <f ca="1">Userdata[[#This Row],[Column6]]-Userdata[[#This Row],[Last Login]]</f>
        <v>172</v>
      </c>
      <c r="AE408" t="str">
        <f>LEFT(Userdata[[#This Row],[Join_Date]],2)</f>
        <v>7/</v>
      </c>
      <c r="AF408" t="str">
        <f>RIGHT(Userdata[[#This Row],[Join_Date]],4)</f>
        <v>2024</v>
      </c>
      <c r="AG408" t="str">
        <f>MID(Userdata[[#This Row],[Join_Date]],3,2)</f>
        <v>28</v>
      </c>
      <c r="AH408" t="str">
        <f>SUBSTITUTE(Userdata[[#This Row],[Column5]],"/","")</f>
        <v>7</v>
      </c>
      <c r="AI408" t="str">
        <f>SUBSTITUTE(Userdata[[#This Row],[Column53]],"/","")</f>
        <v>28</v>
      </c>
      <c r="AJ408" t="str">
        <f>TEXT(DATE(Userdata[[#This Row],[Column52]],Userdata[[#This Row],[Start Month]],Userdata[[#This Row],[Start Date]]),"DD/MM/YYYY")</f>
        <v>28/07/2024</v>
      </c>
    </row>
    <row r="409" spans="1:36" x14ac:dyDescent="0.3">
      <c r="A409">
        <v>6330</v>
      </c>
      <c r="B409" t="s">
        <v>235</v>
      </c>
      <c r="C409" t="s">
        <v>671</v>
      </c>
      <c r="D409" s="12" t="s">
        <v>508</v>
      </c>
      <c r="E409">
        <v>7.99</v>
      </c>
      <c r="F409">
        <v>329</v>
      </c>
      <c r="G409" t="s">
        <v>918</v>
      </c>
      <c r="H409">
        <v>4</v>
      </c>
      <c r="I409">
        <v>1</v>
      </c>
      <c r="J409" t="b">
        <v>1</v>
      </c>
      <c r="K409">
        <v>973</v>
      </c>
      <c r="L409">
        <v>163</v>
      </c>
      <c r="M409" t="s">
        <v>923</v>
      </c>
      <c r="N409" t="s">
        <v>933</v>
      </c>
      <c r="O409" t="s">
        <v>938</v>
      </c>
      <c r="P409">
        <v>78</v>
      </c>
      <c r="Q409">
        <v>4.2</v>
      </c>
      <c r="R409" t="b">
        <v>1</v>
      </c>
      <c r="S409" t="s">
        <v>940</v>
      </c>
      <c r="T409">
        <v>218</v>
      </c>
      <c r="U409" t="s">
        <v>945</v>
      </c>
      <c r="V409" t="s">
        <v>948</v>
      </c>
      <c r="W409" t="s">
        <v>952</v>
      </c>
      <c r="X409" t="str">
        <f>LEFT(Userdata[[#This Row],[Last_Login]],2)</f>
        <v>12</v>
      </c>
      <c r="Y409" t="str">
        <f>RIGHT(Userdata[[#This Row],[Last_Login]],4)</f>
        <v>2024</v>
      </c>
      <c r="Z409" t="str">
        <f>MID(Userdata[[#This Row],[Last_Login]],4,2)</f>
        <v>4/</v>
      </c>
      <c r="AA409" t="str">
        <f>SUBSTITUTE(Userdata[[#This Row],[Column3]],"/","")</f>
        <v>4</v>
      </c>
      <c r="AB409" s="12" t="str">
        <f>TEXT(DATE(Userdata[[#This Row],[Column2]],Userdata[[#This Row],[Column1]],Userdata[[#This Row],[Column4]]),"DD/MM/YYYY")</f>
        <v>04/12/2024</v>
      </c>
      <c r="AC409" s="12">
        <f t="shared" ca="1" si="6"/>
        <v>45794</v>
      </c>
      <c r="AD409">
        <f ca="1">Userdata[[#This Row],[Column6]]-Userdata[[#This Row],[Last Login]]</f>
        <v>164</v>
      </c>
      <c r="AE409" t="str">
        <f>LEFT(Userdata[[#This Row],[Join_Date]],2)</f>
        <v>1/</v>
      </c>
      <c r="AF409" t="str">
        <f>RIGHT(Userdata[[#This Row],[Join_Date]],4)</f>
        <v>2024</v>
      </c>
      <c r="AG409" t="str">
        <f>MID(Userdata[[#This Row],[Join_Date]],3,2)</f>
        <v>25</v>
      </c>
      <c r="AH409" t="str">
        <f>SUBSTITUTE(Userdata[[#This Row],[Column5]],"/","")</f>
        <v>1</v>
      </c>
      <c r="AI409" t="str">
        <f>SUBSTITUTE(Userdata[[#This Row],[Column53]],"/","")</f>
        <v>25</v>
      </c>
      <c r="AJ409" t="str">
        <f>TEXT(DATE(Userdata[[#This Row],[Column52]],Userdata[[#This Row],[Start Month]],Userdata[[#This Row],[Start Date]]),"DD/MM/YYYY")</f>
        <v>25/01/2024</v>
      </c>
    </row>
    <row r="410" spans="1:36" x14ac:dyDescent="0.3">
      <c r="A410">
        <v>2504</v>
      </c>
      <c r="B410" t="s">
        <v>236</v>
      </c>
      <c r="C410" t="s">
        <v>672</v>
      </c>
      <c r="D410" s="12" t="s">
        <v>906</v>
      </c>
      <c r="E410">
        <v>11.99</v>
      </c>
      <c r="F410">
        <v>328</v>
      </c>
      <c r="G410" t="s">
        <v>921</v>
      </c>
      <c r="H410">
        <v>4</v>
      </c>
      <c r="I410">
        <v>6</v>
      </c>
      <c r="J410" t="b">
        <v>1</v>
      </c>
      <c r="K410">
        <v>858</v>
      </c>
      <c r="L410">
        <v>159</v>
      </c>
      <c r="M410" t="s">
        <v>925</v>
      </c>
      <c r="N410" t="s">
        <v>930</v>
      </c>
      <c r="O410" t="s">
        <v>935</v>
      </c>
      <c r="P410">
        <v>75</v>
      </c>
      <c r="Q410">
        <v>4.5999999999999996</v>
      </c>
      <c r="R410" t="b">
        <v>1</v>
      </c>
      <c r="S410" t="s">
        <v>940</v>
      </c>
      <c r="T410">
        <v>68</v>
      </c>
      <c r="U410" t="s">
        <v>941</v>
      </c>
      <c r="V410" t="s">
        <v>949</v>
      </c>
      <c r="W410" t="s">
        <v>954</v>
      </c>
      <c r="X410" t="str">
        <f>LEFT(Userdata[[#This Row],[Last_Login]],2)</f>
        <v>12</v>
      </c>
      <c r="Y410" t="str">
        <f>RIGHT(Userdata[[#This Row],[Last_Login]],4)</f>
        <v>2024</v>
      </c>
      <c r="Z410" t="str">
        <f>MID(Userdata[[#This Row],[Last_Login]],4,2)</f>
        <v>15</v>
      </c>
      <c r="AA410" t="str">
        <f>SUBSTITUTE(Userdata[[#This Row],[Column3]],"/","")</f>
        <v>15</v>
      </c>
      <c r="AB410" s="12" t="str">
        <f>TEXT(DATE(Userdata[[#This Row],[Column2]],Userdata[[#This Row],[Column1]],Userdata[[#This Row],[Column4]]),"DD/MM/YYYY")</f>
        <v>15/12/2024</v>
      </c>
      <c r="AC410" s="12">
        <f t="shared" ca="1" si="6"/>
        <v>45794</v>
      </c>
      <c r="AD410">
        <f ca="1">Userdata[[#This Row],[Column6]]-Userdata[[#This Row],[Last Login]]</f>
        <v>153</v>
      </c>
      <c r="AE410" t="str">
        <f>LEFT(Userdata[[#This Row],[Join_Date]],2)</f>
        <v>8/</v>
      </c>
      <c r="AF410" t="str">
        <f>RIGHT(Userdata[[#This Row],[Join_Date]],4)</f>
        <v>2024</v>
      </c>
      <c r="AG410" t="str">
        <f>MID(Userdata[[#This Row],[Join_Date]],3,2)</f>
        <v>22</v>
      </c>
      <c r="AH410" t="str">
        <f>SUBSTITUTE(Userdata[[#This Row],[Column5]],"/","")</f>
        <v>8</v>
      </c>
      <c r="AI410" t="str">
        <f>SUBSTITUTE(Userdata[[#This Row],[Column53]],"/","")</f>
        <v>22</v>
      </c>
      <c r="AJ410" t="str">
        <f>TEXT(DATE(Userdata[[#This Row],[Column52]],Userdata[[#This Row],[Start Month]],Userdata[[#This Row],[Start Date]]),"DD/MM/YYYY")</f>
        <v>22/08/2024</v>
      </c>
    </row>
    <row r="411" spans="1:36" x14ac:dyDescent="0.3">
      <c r="A411">
        <v>6593</v>
      </c>
      <c r="B411" t="s">
        <v>183</v>
      </c>
      <c r="C411" t="s">
        <v>534</v>
      </c>
      <c r="D411" s="12" t="s">
        <v>912</v>
      </c>
      <c r="E411">
        <v>11.99</v>
      </c>
      <c r="F411">
        <v>353</v>
      </c>
      <c r="G411" t="s">
        <v>917</v>
      </c>
      <c r="H411">
        <v>3</v>
      </c>
      <c r="I411">
        <v>6</v>
      </c>
      <c r="J411" t="b">
        <v>0</v>
      </c>
      <c r="K411">
        <v>637</v>
      </c>
      <c r="L411">
        <v>160</v>
      </c>
      <c r="M411" t="s">
        <v>925</v>
      </c>
      <c r="N411" t="s">
        <v>931</v>
      </c>
      <c r="O411" t="s">
        <v>938</v>
      </c>
      <c r="P411">
        <v>67</v>
      </c>
      <c r="Q411">
        <v>5</v>
      </c>
      <c r="R411" t="b">
        <v>1</v>
      </c>
      <c r="S411" t="s">
        <v>940</v>
      </c>
      <c r="T411">
        <v>2749</v>
      </c>
      <c r="U411" t="s">
        <v>942</v>
      </c>
      <c r="V411" t="s">
        <v>949</v>
      </c>
      <c r="W411" t="s">
        <v>951</v>
      </c>
      <c r="X411" t="str">
        <f>LEFT(Userdata[[#This Row],[Last_Login]],2)</f>
        <v>12</v>
      </c>
      <c r="Y411" t="str">
        <f>RIGHT(Userdata[[#This Row],[Last_Login]],4)</f>
        <v>2024</v>
      </c>
      <c r="Z411" t="str">
        <f>MID(Userdata[[#This Row],[Last_Login]],4,2)</f>
        <v>7/</v>
      </c>
      <c r="AA411" t="str">
        <f>SUBSTITUTE(Userdata[[#This Row],[Column3]],"/","")</f>
        <v>7</v>
      </c>
      <c r="AB411" s="12" t="str">
        <f>TEXT(DATE(Userdata[[#This Row],[Column2]],Userdata[[#This Row],[Column1]],Userdata[[#This Row],[Column4]]),"DD/MM/YYYY")</f>
        <v>07/12/2024</v>
      </c>
      <c r="AC411" s="12">
        <f t="shared" ca="1" si="6"/>
        <v>45794</v>
      </c>
      <c r="AD411">
        <f ca="1">Userdata[[#This Row],[Column6]]-Userdata[[#This Row],[Last Login]]</f>
        <v>161</v>
      </c>
      <c r="AE411" t="str">
        <f>LEFT(Userdata[[#This Row],[Join_Date]],2)</f>
        <v>8/</v>
      </c>
      <c r="AF411" t="str">
        <f>RIGHT(Userdata[[#This Row],[Join_Date]],4)</f>
        <v>2024</v>
      </c>
      <c r="AG411" t="str">
        <f>MID(Userdata[[#This Row],[Join_Date]],3,2)</f>
        <v>13</v>
      </c>
      <c r="AH411" t="str">
        <f>SUBSTITUTE(Userdata[[#This Row],[Column5]],"/","")</f>
        <v>8</v>
      </c>
      <c r="AI411" t="str">
        <f>SUBSTITUTE(Userdata[[#This Row],[Column53]],"/","")</f>
        <v>13</v>
      </c>
      <c r="AJ411" t="str">
        <f>TEXT(DATE(Userdata[[#This Row],[Column52]],Userdata[[#This Row],[Start Month]],Userdata[[#This Row],[Start Date]]),"DD/MM/YYYY")</f>
        <v>13/08/2024</v>
      </c>
    </row>
    <row r="412" spans="1:36" x14ac:dyDescent="0.3">
      <c r="A412">
        <v>9537</v>
      </c>
      <c r="B412" t="s">
        <v>183</v>
      </c>
      <c r="C412" t="s">
        <v>516</v>
      </c>
      <c r="D412" s="12" t="s">
        <v>676</v>
      </c>
      <c r="E412">
        <v>11.99</v>
      </c>
      <c r="F412">
        <v>386</v>
      </c>
      <c r="G412" t="s">
        <v>921</v>
      </c>
      <c r="H412">
        <v>3</v>
      </c>
      <c r="I412">
        <v>3</v>
      </c>
      <c r="J412" t="b">
        <v>0</v>
      </c>
      <c r="K412">
        <v>693</v>
      </c>
      <c r="L412">
        <v>61</v>
      </c>
      <c r="M412" t="s">
        <v>925</v>
      </c>
      <c r="N412" t="s">
        <v>933</v>
      </c>
      <c r="O412" t="s">
        <v>934</v>
      </c>
      <c r="P412">
        <v>48</v>
      </c>
      <c r="Q412">
        <v>3.8</v>
      </c>
      <c r="R412" t="b">
        <v>0</v>
      </c>
      <c r="S412" t="s">
        <v>940</v>
      </c>
      <c r="T412">
        <v>4942</v>
      </c>
      <c r="U412" t="s">
        <v>943</v>
      </c>
      <c r="V412" t="s">
        <v>946</v>
      </c>
      <c r="W412" t="s">
        <v>954</v>
      </c>
      <c r="X412" t="str">
        <f>LEFT(Userdata[[#This Row],[Last_Login]],2)</f>
        <v>11</v>
      </c>
      <c r="Y412" t="str">
        <f>RIGHT(Userdata[[#This Row],[Last_Login]],4)</f>
        <v>2024</v>
      </c>
      <c r="Z412" t="str">
        <f>MID(Userdata[[#This Row],[Last_Login]],4,2)</f>
        <v>20</v>
      </c>
      <c r="AA412" t="str">
        <f>SUBSTITUTE(Userdata[[#This Row],[Column3]],"/","")</f>
        <v>20</v>
      </c>
      <c r="AB412" s="12" t="str">
        <f>TEXT(DATE(Userdata[[#This Row],[Column2]],Userdata[[#This Row],[Column1]],Userdata[[#This Row],[Column4]]),"DD/MM/YYYY")</f>
        <v>20/11/2024</v>
      </c>
      <c r="AC412" s="12">
        <f t="shared" ca="1" si="6"/>
        <v>45794</v>
      </c>
      <c r="AD412">
        <f ca="1">Userdata[[#This Row],[Column6]]-Userdata[[#This Row],[Last Login]]</f>
        <v>178</v>
      </c>
      <c r="AE412" t="str">
        <f>LEFT(Userdata[[#This Row],[Join_Date]],2)</f>
        <v>2/</v>
      </c>
      <c r="AF412" t="str">
        <f>RIGHT(Userdata[[#This Row],[Join_Date]],4)</f>
        <v>2024</v>
      </c>
      <c r="AG412" t="str">
        <f>MID(Userdata[[#This Row],[Join_Date]],3,2)</f>
        <v>20</v>
      </c>
      <c r="AH412" t="str">
        <f>SUBSTITUTE(Userdata[[#This Row],[Column5]],"/","")</f>
        <v>2</v>
      </c>
      <c r="AI412" t="str">
        <f>SUBSTITUTE(Userdata[[#This Row],[Column53]],"/","")</f>
        <v>20</v>
      </c>
      <c r="AJ412" t="str">
        <f>TEXT(DATE(Userdata[[#This Row],[Column52]],Userdata[[#This Row],[Start Month]],Userdata[[#This Row],[Start Date]]),"DD/MM/YYYY")</f>
        <v>20/02/2024</v>
      </c>
    </row>
    <row r="413" spans="1:36" x14ac:dyDescent="0.3">
      <c r="A413">
        <v>9628</v>
      </c>
      <c r="B413" t="s">
        <v>102</v>
      </c>
      <c r="C413" t="s">
        <v>673</v>
      </c>
      <c r="D413" s="12" t="s">
        <v>740</v>
      </c>
      <c r="E413">
        <v>7.99</v>
      </c>
      <c r="F413">
        <v>401</v>
      </c>
      <c r="G413" t="s">
        <v>921</v>
      </c>
      <c r="H413">
        <v>5</v>
      </c>
      <c r="I413">
        <v>6</v>
      </c>
      <c r="J413" t="b">
        <v>0</v>
      </c>
      <c r="K413">
        <v>308</v>
      </c>
      <c r="L413">
        <v>103</v>
      </c>
      <c r="M413" t="s">
        <v>923</v>
      </c>
      <c r="N413" t="s">
        <v>932</v>
      </c>
      <c r="O413" t="s">
        <v>936</v>
      </c>
      <c r="P413">
        <v>98</v>
      </c>
      <c r="Q413">
        <v>3.1</v>
      </c>
      <c r="R413" t="b">
        <v>1</v>
      </c>
      <c r="S413" t="s">
        <v>940</v>
      </c>
      <c r="T413">
        <v>1813</v>
      </c>
      <c r="U413" t="s">
        <v>944</v>
      </c>
      <c r="V413" t="s">
        <v>946</v>
      </c>
      <c r="W413" t="s">
        <v>953</v>
      </c>
      <c r="X413" t="str">
        <f>LEFT(Userdata[[#This Row],[Last_Login]],2)</f>
        <v>12</v>
      </c>
      <c r="Y413" t="str">
        <f>RIGHT(Userdata[[#This Row],[Last_Login]],4)</f>
        <v>2024</v>
      </c>
      <c r="Z413" t="str">
        <f>MID(Userdata[[#This Row],[Last_Login]],4,2)</f>
        <v>11</v>
      </c>
      <c r="AA413" t="str">
        <f>SUBSTITUTE(Userdata[[#This Row],[Column3]],"/","")</f>
        <v>11</v>
      </c>
      <c r="AB413" s="12" t="str">
        <f>TEXT(DATE(Userdata[[#This Row],[Column2]],Userdata[[#This Row],[Column1]],Userdata[[#This Row],[Column4]]),"DD/MM/YYYY")</f>
        <v>11/12/2024</v>
      </c>
      <c r="AC413" s="12">
        <f t="shared" ca="1" si="6"/>
        <v>45794</v>
      </c>
      <c r="AD413">
        <f ca="1">Userdata[[#This Row],[Column6]]-Userdata[[#This Row],[Last Login]]</f>
        <v>157</v>
      </c>
      <c r="AE413" t="str">
        <f>LEFT(Userdata[[#This Row],[Join_Date]],2)</f>
        <v>10</v>
      </c>
      <c r="AF413" t="str">
        <f>RIGHT(Userdata[[#This Row],[Join_Date]],4)</f>
        <v>2023</v>
      </c>
      <c r="AG413" t="str">
        <f>MID(Userdata[[#This Row],[Join_Date]],3,2)</f>
        <v>/2</v>
      </c>
      <c r="AH413" t="str">
        <f>SUBSTITUTE(Userdata[[#This Row],[Column5]],"/","")</f>
        <v>10</v>
      </c>
      <c r="AI413" t="str">
        <f>SUBSTITUTE(Userdata[[#This Row],[Column53]],"/","")</f>
        <v>2</v>
      </c>
      <c r="AJ413" t="str">
        <f>TEXT(DATE(Userdata[[#This Row],[Column52]],Userdata[[#This Row],[Start Month]],Userdata[[#This Row],[Start Date]]),"DD/MM/YYYY")</f>
        <v>02/10/2023</v>
      </c>
    </row>
    <row r="414" spans="1:36" x14ac:dyDescent="0.3">
      <c r="A414">
        <v>4024</v>
      </c>
      <c r="B414" t="s">
        <v>120</v>
      </c>
      <c r="C414" t="s">
        <v>674</v>
      </c>
      <c r="D414" s="12" t="s">
        <v>912</v>
      </c>
      <c r="E414">
        <v>7.99</v>
      </c>
      <c r="F414">
        <v>286</v>
      </c>
      <c r="G414" t="s">
        <v>917</v>
      </c>
      <c r="H414">
        <v>3</v>
      </c>
      <c r="I414">
        <v>1</v>
      </c>
      <c r="J414" t="b">
        <v>0</v>
      </c>
      <c r="K414">
        <v>843</v>
      </c>
      <c r="L414">
        <v>26</v>
      </c>
      <c r="M414" t="s">
        <v>925</v>
      </c>
      <c r="N414" t="s">
        <v>930</v>
      </c>
      <c r="O414" t="s">
        <v>935</v>
      </c>
      <c r="P414">
        <v>11</v>
      </c>
      <c r="Q414">
        <v>3.5</v>
      </c>
      <c r="R414" t="b">
        <v>0</v>
      </c>
      <c r="S414" t="s">
        <v>940</v>
      </c>
      <c r="T414">
        <v>318</v>
      </c>
      <c r="U414" t="s">
        <v>945</v>
      </c>
      <c r="V414" t="s">
        <v>950</v>
      </c>
      <c r="W414" t="s">
        <v>953</v>
      </c>
      <c r="X414" t="str">
        <f>LEFT(Userdata[[#This Row],[Last_Login]],2)</f>
        <v>12</v>
      </c>
      <c r="Y414" t="str">
        <f>RIGHT(Userdata[[#This Row],[Last_Login]],4)</f>
        <v>2024</v>
      </c>
      <c r="Z414" t="str">
        <f>MID(Userdata[[#This Row],[Last_Login]],4,2)</f>
        <v>7/</v>
      </c>
      <c r="AA414" t="str">
        <f>SUBSTITUTE(Userdata[[#This Row],[Column3]],"/","")</f>
        <v>7</v>
      </c>
      <c r="AB414" s="12" t="str">
        <f>TEXT(DATE(Userdata[[#This Row],[Column2]],Userdata[[#This Row],[Column1]],Userdata[[#This Row],[Column4]]),"DD/MM/YYYY")</f>
        <v>07/12/2024</v>
      </c>
      <c r="AC414" s="12">
        <f t="shared" ca="1" si="6"/>
        <v>45794</v>
      </c>
      <c r="AD414">
        <f ca="1">Userdata[[#This Row],[Column6]]-Userdata[[#This Row],[Last Login]]</f>
        <v>161</v>
      </c>
      <c r="AE414" t="str">
        <f>LEFT(Userdata[[#This Row],[Join_Date]],2)</f>
        <v>4/</v>
      </c>
      <c r="AF414" t="str">
        <f>RIGHT(Userdata[[#This Row],[Join_Date]],4)</f>
        <v>2023</v>
      </c>
      <c r="AG414" t="str">
        <f>MID(Userdata[[#This Row],[Join_Date]],3,2)</f>
        <v>21</v>
      </c>
      <c r="AH414" t="str">
        <f>SUBSTITUTE(Userdata[[#This Row],[Column5]],"/","")</f>
        <v>4</v>
      </c>
      <c r="AI414" t="str">
        <f>SUBSTITUTE(Userdata[[#This Row],[Column53]],"/","")</f>
        <v>21</v>
      </c>
      <c r="AJ414" t="str">
        <f>TEXT(DATE(Userdata[[#This Row],[Column52]],Userdata[[#This Row],[Start Month]],Userdata[[#This Row],[Start Date]]),"DD/MM/YYYY")</f>
        <v>21/04/2023</v>
      </c>
    </row>
    <row r="415" spans="1:36" x14ac:dyDescent="0.3">
      <c r="A415">
        <v>5321</v>
      </c>
      <c r="B415" t="s">
        <v>158</v>
      </c>
      <c r="C415" t="s">
        <v>675</v>
      </c>
      <c r="D415" s="12" t="s">
        <v>751</v>
      </c>
      <c r="E415">
        <v>7.99</v>
      </c>
      <c r="F415">
        <v>20</v>
      </c>
      <c r="G415" t="s">
        <v>922</v>
      </c>
      <c r="H415">
        <v>5</v>
      </c>
      <c r="I415">
        <v>2</v>
      </c>
      <c r="J415" t="b">
        <v>0</v>
      </c>
      <c r="K415">
        <v>895</v>
      </c>
      <c r="L415">
        <v>40</v>
      </c>
      <c r="M415" t="s">
        <v>924</v>
      </c>
      <c r="N415" t="s">
        <v>933</v>
      </c>
      <c r="O415" t="s">
        <v>938</v>
      </c>
      <c r="P415">
        <v>97</v>
      </c>
      <c r="Q415">
        <v>3.8</v>
      </c>
      <c r="R415" t="b">
        <v>0</v>
      </c>
      <c r="S415" t="s">
        <v>940</v>
      </c>
      <c r="T415">
        <v>4216</v>
      </c>
      <c r="U415" t="s">
        <v>942</v>
      </c>
      <c r="V415" t="s">
        <v>950</v>
      </c>
      <c r="W415" t="s">
        <v>954</v>
      </c>
      <c r="X415" t="str">
        <f>LEFT(Userdata[[#This Row],[Last_Login]],2)</f>
        <v>12</v>
      </c>
      <c r="Y415" t="str">
        <f>RIGHT(Userdata[[#This Row],[Last_Login]],4)</f>
        <v>2024</v>
      </c>
      <c r="Z415" t="str">
        <f>MID(Userdata[[#This Row],[Last_Login]],4,2)</f>
        <v>10</v>
      </c>
      <c r="AA415" t="str">
        <f>SUBSTITUTE(Userdata[[#This Row],[Column3]],"/","")</f>
        <v>10</v>
      </c>
      <c r="AB415" s="12" t="str">
        <f>TEXT(DATE(Userdata[[#This Row],[Column2]],Userdata[[#This Row],[Column1]],Userdata[[#This Row],[Column4]]),"DD/MM/YYYY")</f>
        <v>10/12/2024</v>
      </c>
      <c r="AC415" s="12">
        <f t="shared" ca="1" si="6"/>
        <v>45794</v>
      </c>
      <c r="AD415">
        <f ca="1">Userdata[[#This Row],[Column6]]-Userdata[[#This Row],[Last Login]]</f>
        <v>158</v>
      </c>
      <c r="AE415" t="str">
        <f>LEFT(Userdata[[#This Row],[Join_Date]],2)</f>
        <v>12</v>
      </c>
      <c r="AF415" t="str">
        <f>RIGHT(Userdata[[#This Row],[Join_Date]],4)</f>
        <v>2023</v>
      </c>
      <c r="AG415" t="str">
        <f>MID(Userdata[[#This Row],[Join_Date]],3,2)</f>
        <v>/3</v>
      </c>
      <c r="AH415" t="str">
        <f>SUBSTITUTE(Userdata[[#This Row],[Column5]],"/","")</f>
        <v>12</v>
      </c>
      <c r="AI415" t="str">
        <f>SUBSTITUTE(Userdata[[#This Row],[Column53]],"/","")</f>
        <v>3</v>
      </c>
      <c r="AJ415" t="str">
        <f>TEXT(DATE(Userdata[[#This Row],[Column52]],Userdata[[#This Row],[Start Month]],Userdata[[#This Row],[Start Date]]),"DD/MM/YYYY")</f>
        <v>03/12/2023</v>
      </c>
    </row>
    <row r="416" spans="1:36" x14ac:dyDescent="0.3">
      <c r="A416">
        <v>3926</v>
      </c>
      <c r="B416" t="s">
        <v>237</v>
      </c>
      <c r="C416" t="s">
        <v>676</v>
      </c>
      <c r="D416" s="12" t="s">
        <v>736</v>
      </c>
      <c r="E416">
        <v>7.99</v>
      </c>
      <c r="F416">
        <v>167</v>
      </c>
      <c r="G416" t="s">
        <v>922</v>
      </c>
      <c r="H416">
        <v>3</v>
      </c>
      <c r="I416">
        <v>1</v>
      </c>
      <c r="J416" t="b">
        <v>1</v>
      </c>
      <c r="K416">
        <v>466</v>
      </c>
      <c r="L416">
        <v>69</v>
      </c>
      <c r="M416" t="s">
        <v>929</v>
      </c>
      <c r="N416" t="s">
        <v>933</v>
      </c>
      <c r="O416" t="s">
        <v>936</v>
      </c>
      <c r="P416">
        <v>86</v>
      </c>
      <c r="Q416">
        <v>4.3</v>
      </c>
      <c r="R416" t="b">
        <v>0</v>
      </c>
      <c r="S416" t="s">
        <v>940</v>
      </c>
      <c r="T416">
        <v>3003</v>
      </c>
      <c r="U416" t="s">
        <v>943</v>
      </c>
      <c r="V416" t="s">
        <v>946</v>
      </c>
      <c r="W416" t="s">
        <v>952</v>
      </c>
      <c r="X416" t="str">
        <f>LEFT(Userdata[[#This Row],[Last_Login]],2)</f>
        <v>11</v>
      </c>
      <c r="Y416" t="str">
        <f>RIGHT(Userdata[[#This Row],[Last_Login]],4)</f>
        <v>2024</v>
      </c>
      <c r="Z416" t="str">
        <f>MID(Userdata[[#This Row],[Last_Login]],4,2)</f>
        <v>25</v>
      </c>
      <c r="AA416" t="str">
        <f>SUBSTITUTE(Userdata[[#This Row],[Column3]],"/","")</f>
        <v>25</v>
      </c>
      <c r="AB416" s="12" t="str">
        <f>TEXT(DATE(Userdata[[#This Row],[Column2]],Userdata[[#This Row],[Column1]],Userdata[[#This Row],[Column4]]),"DD/MM/YYYY")</f>
        <v>25/11/2024</v>
      </c>
      <c r="AC416" s="12">
        <f t="shared" ca="1" si="6"/>
        <v>45794</v>
      </c>
      <c r="AD416">
        <f ca="1">Userdata[[#This Row],[Column6]]-Userdata[[#This Row],[Last Login]]</f>
        <v>173</v>
      </c>
      <c r="AE416" t="str">
        <f>LEFT(Userdata[[#This Row],[Join_Date]],2)</f>
        <v>11</v>
      </c>
      <c r="AF416" t="str">
        <f>RIGHT(Userdata[[#This Row],[Join_Date]],4)</f>
        <v>2024</v>
      </c>
      <c r="AG416" t="str">
        <f>MID(Userdata[[#This Row],[Join_Date]],3,2)</f>
        <v>/2</v>
      </c>
      <c r="AH416" t="str">
        <f>SUBSTITUTE(Userdata[[#This Row],[Column5]],"/","")</f>
        <v>11</v>
      </c>
      <c r="AI416" t="str">
        <f>SUBSTITUTE(Userdata[[#This Row],[Column53]],"/","")</f>
        <v>2</v>
      </c>
      <c r="AJ416" t="str">
        <f>TEXT(DATE(Userdata[[#This Row],[Column52]],Userdata[[#This Row],[Start Month]],Userdata[[#This Row],[Start Date]]),"DD/MM/YYYY")</f>
        <v>02/11/2024</v>
      </c>
    </row>
    <row r="417" spans="1:36" x14ac:dyDescent="0.3">
      <c r="A417">
        <v>8738</v>
      </c>
      <c r="B417" t="s">
        <v>63</v>
      </c>
      <c r="C417" t="s">
        <v>512</v>
      </c>
      <c r="D417" s="12" t="s">
        <v>914</v>
      </c>
      <c r="E417">
        <v>7.99</v>
      </c>
      <c r="F417">
        <v>427</v>
      </c>
      <c r="G417" t="s">
        <v>922</v>
      </c>
      <c r="H417">
        <v>1</v>
      </c>
      <c r="I417">
        <v>1</v>
      </c>
      <c r="J417" t="b">
        <v>1</v>
      </c>
      <c r="K417">
        <v>886</v>
      </c>
      <c r="L417">
        <v>17</v>
      </c>
      <c r="M417" t="s">
        <v>925</v>
      </c>
      <c r="N417" t="s">
        <v>931</v>
      </c>
      <c r="O417" t="s">
        <v>936</v>
      </c>
      <c r="P417">
        <v>41</v>
      </c>
      <c r="Q417">
        <v>4.0999999999999996</v>
      </c>
      <c r="R417" t="b">
        <v>0</v>
      </c>
      <c r="S417" t="s">
        <v>940</v>
      </c>
      <c r="T417">
        <v>342</v>
      </c>
      <c r="U417" t="s">
        <v>943</v>
      </c>
      <c r="V417" t="s">
        <v>949</v>
      </c>
      <c r="W417" t="s">
        <v>954</v>
      </c>
      <c r="X417" t="str">
        <f>LEFT(Userdata[[#This Row],[Last_Login]],2)</f>
        <v>11</v>
      </c>
      <c r="Y417" t="str">
        <f>RIGHT(Userdata[[#This Row],[Last_Login]],4)</f>
        <v>2024</v>
      </c>
      <c r="Z417" t="str">
        <f>MID(Userdata[[#This Row],[Last_Login]],4,2)</f>
        <v>29</v>
      </c>
      <c r="AA417" t="str">
        <f>SUBSTITUTE(Userdata[[#This Row],[Column3]],"/","")</f>
        <v>29</v>
      </c>
      <c r="AB417" s="12" t="str">
        <f>TEXT(DATE(Userdata[[#This Row],[Column2]],Userdata[[#This Row],[Column1]],Userdata[[#This Row],[Column4]]),"DD/MM/YYYY")</f>
        <v>29/11/2024</v>
      </c>
      <c r="AC417" s="12">
        <f t="shared" ca="1" si="6"/>
        <v>45794</v>
      </c>
      <c r="AD417">
        <f ca="1">Userdata[[#This Row],[Column6]]-Userdata[[#This Row],[Last Login]]</f>
        <v>169</v>
      </c>
      <c r="AE417" t="str">
        <f>LEFT(Userdata[[#This Row],[Join_Date]],2)</f>
        <v>9/</v>
      </c>
      <c r="AF417" t="str">
        <f>RIGHT(Userdata[[#This Row],[Join_Date]],4)</f>
        <v>2024</v>
      </c>
      <c r="AG417" t="str">
        <f>MID(Userdata[[#This Row],[Join_Date]],3,2)</f>
        <v>21</v>
      </c>
      <c r="AH417" t="str">
        <f>SUBSTITUTE(Userdata[[#This Row],[Column5]],"/","")</f>
        <v>9</v>
      </c>
      <c r="AI417" t="str">
        <f>SUBSTITUTE(Userdata[[#This Row],[Column53]],"/","")</f>
        <v>21</v>
      </c>
      <c r="AJ417" t="str">
        <f>TEXT(DATE(Userdata[[#This Row],[Column52]],Userdata[[#This Row],[Start Month]],Userdata[[#This Row],[Start Date]]),"DD/MM/YYYY")</f>
        <v>21/09/2024</v>
      </c>
    </row>
    <row r="418" spans="1:36" x14ac:dyDescent="0.3">
      <c r="A418">
        <v>2701</v>
      </c>
      <c r="B418" t="s">
        <v>182</v>
      </c>
      <c r="C418" t="s">
        <v>535</v>
      </c>
      <c r="D418" s="12" t="s">
        <v>494</v>
      </c>
      <c r="E418">
        <v>11.99</v>
      </c>
      <c r="F418">
        <v>13</v>
      </c>
      <c r="G418" t="s">
        <v>917</v>
      </c>
      <c r="H418">
        <v>4</v>
      </c>
      <c r="I418">
        <v>6</v>
      </c>
      <c r="J418" t="b">
        <v>1</v>
      </c>
      <c r="K418">
        <v>537</v>
      </c>
      <c r="L418">
        <v>121</v>
      </c>
      <c r="M418" t="s">
        <v>927</v>
      </c>
      <c r="N418" t="s">
        <v>933</v>
      </c>
      <c r="O418" t="s">
        <v>937</v>
      </c>
      <c r="P418">
        <v>17</v>
      </c>
      <c r="Q418">
        <v>3.1</v>
      </c>
      <c r="R418" t="b">
        <v>1</v>
      </c>
      <c r="S418" t="s">
        <v>940</v>
      </c>
      <c r="T418">
        <v>2124</v>
      </c>
      <c r="U418" t="s">
        <v>942</v>
      </c>
      <c r="V418" t="s">
        <v>950</v>
      </c>
      <c r="W418" t="s">
        <v>953</v>
      </c>
      <c r="X418" t="str">
        <f>LEFT(Userdata[[#This Row],[Last_Login]],2)</f>
        <v>12</v>
      </c>
      <c r="Y418" t="str">
        <f>RIGHT(Userdata[[#This Row],[Last_Login]],4)</f>
        <v>2024</v>
      </c>
      <c r="Z418" t="str">
        <f>MID(Userdata[[#This Row],[Last_Login]],4,2)</f>
        <v>1/</v>
      </c>
      <c r="AA418" t="str">
        <f>SUBSTITUTE(Userdata[[#This Row],[Column3]],"/","")</f>
        <v>1</v>
      </c>
      <c r="AB418" s="12" t="str">
        <f>TEXT(DATE(Userdata[[#This Row],[Column2]],Userdata[[#This Row],[Column1]],Userdata[[#This Row],[Column4]]),"DD/MM/YYYY")</f>
        <v>01/12/2024</v>
      </c>
      <c r="AC418" s="12">
        <f t="shared" ca="1" si="6"/>
        <v>45794</v>
      </c>
      <c r="AD418">
        <f ca="1">Userdata[[#This Row],[Column6]]-Userdata[[#This Row],[Last Login]]</f>
        <v>167</v>
      </c>
      <c r="AE418" t="str">
        <f>LEFT(Userdata[[#This Row],[Join_Date]],2)</f>
        <v>5/</v>
      </c>
      <c r="AF418" t="str">
        <f>RIGHT(Userdata[[#This Row],[Join_Date]],4)</f>
        <v>2024</v>
      </c>
      <c r="AG418" t="str">
        <f>MID(Userdata[[#This Row],[Join_Date]],3,2)</f>
        <v>5/</v>
      </c>
      <c r="AH418" t="str">
        <f>SUBSTITUTE(Userdata[[#This Row],[Column5]],"/","")</f>
        <v>5</v>
      </c>
      <c r="AI418" t="str">
        <f>SUBSTITUTE(Userdata[[#This Row],[Column53]],"/","")</f>
        <v>5</v>
      </c>
      <c r="AJ418" t="str">
        <f>TEXT(DATE(Userdata[[#This Row],[Column52]],Userdata[[#This Row],[Start Month]],Userdata[[#This Row],[Start Date]]),"DD/MM/YYYY")</f>
        <v>05/05/2024</v>
      </c>
    </row>
    <row r="419" spans="1:36" x14ac:dyDescent="0.3">
      <c r="A419">
        <v>5339</v>
      </c>
      <c r="B419" t="s">
        <v>238</v>
      </c>
      <c r="C419" t="s">
        <v>677</v>
      </c>
      <c r="D419" s="12" t="s">
        <v>479</v>
      </c>
      <c r="E419">
        <v>15.99</v>
      </c>
      <c r="F419">
        <v>53</v>
      </c>
      <c r="G419" t="s">
        <v>916</v>
      </c>
      <c r="H419">
        <v>5</v>
      </c>
      <c r="I419">
        <v>5</v>
      </c>
      <c r="J419" t="b">
        <v>0</v>
      </c>
      <c r="K419">
        <v>524</v>
      </c>
      <c r="L419">
        <v>161</v>
      </c>
      <c r="M419" t="s">
        <v>929</v>
      </c>
      <c r="N419" t="s">
        <v>933</v>
      </c>
      <c r="O419" t="s">
        <v>935</v>
      </c>
      <c r="P419">
        <v>65</v>
      </c>
      <c r="Q419">
        <v>4.9000000000000004</v>
      </c>
      <c r="R419" t="b">
        <v>0</v>
      </c>
      <c r="S419" t="s">
        <v>940</v>
      </c>
      <c r="T419">
        <v>1016</v>
      </c>
      <c r="U419" t="s">
        <v>942</v>
      </c>
      <c r="V419" t="s">
        <v>949</v>
      </c>
      <c r="W419" t="s">
        <v>954</v>
      </c>
      <c r="X419" t="str">
        <f>LEFT(Userdata[[#This Row],[Last_Login]],2)</f>
        <v>12</v>
      </c>
      <c r="Y419" t="str">
        <f>RIGHT(Userdata[[#This Row],[Last_Login]],4)</f>
        <v>2024</v>
      </c>
      <c r="Z419" t="str">
        <f>MID(Userdata[[#This Row],[Last_Login]],4,2)</f>
        <v>14</v>
      </c>
      <c r="AA419" t="str">
        <f>SUBSTITUTE(Userdata[[#This Row],[Column3]],"/","")</f>
        <v>14</v>
      </c>
      <c r="AB419" s="12" t="str">
        <f>TEXT(DATE(Userdata[[#This Row],[Column2]],Userdata[[#This Row],[Column1]],Userdata[[#This Row],[Column4]]),"DD/MM/YYYY")</f>
        <v>14/12/2024</v>
      </c>
      <c r="AC419" s="12">
        <f t="shared" ca="1" si="6"/>
        <v>45794</v>
      </c>
      <c r="AD419">
        <f ca="1">Userdata[[#This Row],[Column6]]-Userdata[[#This Row],[Last Login]]</f>
        <v>154</v>
      </c>
      <c r="AE419" t="str">
        <f>LEFT(Userdata[[#This Row],[Join_Date]],2)</f>
        <v>2/</v>
      </c>
      <c r="AF419" t="str">
        <f>RIGHT(Userdata[[#This Row],[Join_Date]],4)</f>
        <v>2024</v>
      </c>
      <c r="AG419" t="str">
        <f>MID(Userdata[[#This Row],[Join_Date]],3,2)</f>
        <v>19</v>
      </c>
      <c r="AH419" t="str">
        <f>SUBSTITUTE(Userdata[[#This Row],[Column5]],"/","")</f>
        <v>2</v>
      </c>
      <c r="AI419" t="str">
        <f>SUBSTITUTE(Userdata[[#This Row],[Column53]],"/","")</f>
        <v>19</v>
      </c>
      <c r="AJ419" t="str">
        <f>TEXT(DATE(Userdata[[#This Row],[Column52]],Userdata[[#This Row],[Start Month]],Userdata[[#This Row],[Start Date]]),"DD/MM/YYYY")</f>
        <v>19/02/2024</v>
      </c>
    </row>
    <row r="420" spans="1:36" x14ac:dyDescent="0.3">
      <c r="A420">
        <v>1612</v>
      </c>
      <c r="B420" t="s">
        <v>239</v>
      </c>
      <c r="C420" t="s">
        <v>560</v>
      </c>
      <c r="D420" s="12" t="s">
        <v>508</v>
      </c>
      <c r="E420">
        <v>7.99</v>
      </c>
      <c r="F420">
        <v>197</v>
      </c>
      <c r="G420" t="s">
        <v>916</v>
      </c>
      <c r="H420">
        <v>1</v>
      </c>
      <c r="I420">
        <v>2</v>
      </c>
      <c r="J420" t="b">
        <v>1</v>
      </c>
      <c r="K420">
        <v>409</v>
      </c>
      <c r="L420">
        <v>22</v>
      </c>
      <c r="M420" t="s">
        <v>926</v>
      </c>
      <c r="N420" t="s">
        <v>931</v>
      </c>
      <c r="O420" t="s">
        <v>935</v>
      </c>
      <c r="P420">
        <v>64</v>
      </c>
      <c r="Q420">
        <v>4.3</v>
      </c>
      <c r="R420" t="b">
        <v>1</v>
      </c>
      <c r="S420" t="s">
        <v>940</v>
      </c>
      <c r="T420">
        <v>1925</v>
      </c>
      <c r="U420" t="s">
        <v>945</v>
      </c>
      <c r="V420" t="s">
        <v>946</v>
      </c>
      <c r="W420" t="s">
        <v>953</v>
      </c>
      <c r="X420" t="str">
        <f>LEFT(Userdata[[#This Row],[Last_Login]],2)</f>
        <v>12</v>
      </c>
      <c r="Y420" t="str">
        <f>RIGHT(Userdata[[#This Row],[Last_Login]],4)</f>
        <v>2024</v>
      </c>
      <c r="Z420" t="str">
        <f>MID(Userdata[[#This Row],[Last_Login]],4,2)</f>
        <v>4/</v>
      </c>
      <c r="AA420" t="str">
        <f>SUBSTITUTE(Userdata[[#This Row],[Column3]],"/","")</f>
        <v>4</v>
      </c>
      <c r="AB420" s="12" t="str">
        <f>TEXT(DATE(Userdata[[#This Row],[Column2]],Userdata[[#This Row],[Column1]],Userdata[[#This Row],[Column4]]),"DD/MM/YYYY")</f>
        <v>04/12/2024</v>
      </c>
      <c r="AC420" s="12">
        <f t="shared" ca="1" si="6"/>
        <v>45794</v>
      </c>
      <c r="AD420">
        <f ca="1">Userdata[[#This Row],[Column6]]-Userdata[[#This Row],[Last Login]]</f>
        <v>164</v>
      </c>
      <c r="AE420" t="str">
        <f>LEFT(Userdata[[#This Row],[Join_Date]],2)</f>
        <v>5/</v>
      </c>
      <c r="AF420" t="str">
        <f>RIGHT(Userdata[[#This Row],[Join_Date]],4)</f>
        <v>2023</v>
      </c>
      <c r="AG420" t="str">
        <f>MID(Userdata[[#This Row],[Join_Date]],3,2)</f>
        <v>23</v>
      </c>
      <c r="AH420" t="str">
        <f>SUBSTITUTE(Userdata[[#This Row],[Column5]],"/","")</f>
        <v>5</v>
      </c>
      <c r="AI420" t="str">
        <f>SUBSTITUTE(Userdata[[#This Row],[Column53]],"/","")</f>
        <v>23</v>
      </c>
      <c r="AJ420" t="str">
        <f>TEXT(DATE(Userdata[[#This Row],[Column52]],Userdata[[#This Row],[Start Month]],Userdata[[#This Row],[Start Date]]),"DD/MM/YYYY")</f>
        <v>23/05/2023</v>
      </c>
    </row>
    <row r="421" spans="1:36" x14ac:dyDescent="0.3">
      <c r="A421">
        <v>5407</v>
      </c>
      <c r="B421" t="s">
        <v>43</v>
      </c>
      <c r="C421" t="s">
        <v>432</v>
      </c>
      <c r="D421" s="12" t="s">
        <v>508</v>
      </c>
      <c r="E421">
        <v>7.99</v>
      </c>
      <c r="F421">
        <v>429</v>
      </c>
      <c r="G421" t="s">
        <v>920</v>
      </c>
      <c r="H421">
        <v>3</v>
      </c>
      <c r="I421">
        <v>5</v>
      </c>
      <c r="J421" t="b">
        <v>0</v>
      </c>
      <c r="K421">
        <v>988</v>
      </c>
      <c r="L421">
        <v>115</v>
      </c>
      <c r="M421" t="s">
        <v>923</v>
      </c>
      <c r="N421" t="s">
        <v>932</v>
      </c>
      <c r="O421" t="s">
        <v>937</v>
      </c>
      <c r="P421">
        <v>19</v>
      </c>
      <c r="Q421">
        <v>4.3</v>
      </c>
      <c r="R421" t="b">
        <v>1</v>
      </c>
      <c r="S421" t="s">
        <v>940</v>
      </c>
      <c r="T421">
        <v>3773</v>
      </c>
      <c r="U421" t="s">
        <v>944</v>
      </c>
      <c r="V421" t="s">
        <v>947</v>
      </c>
      <c r="W421" t="s">
        <v>951</v>
      </c>
      <c r="X421" t="str">
        <f>LEFT(Userdata[[#This Row],[Last_Login]],2)</f>
        <v>12</v>
      </c>
      <c r="Y421" t="str">
        <f>RIGHT(Userdata[[#This Row],[Last_Login]],4)</f>
        <v>2024</v>
      </c>
      <c r="Z421" t="str">
        <f>MID(Userdata[[#This Row],[Last_Login]],4,2)</f>
        <v>4/</v>
      </c>
      <c r="AA421" t="str">
        <f>SUBSTITUTE(Userdata[[#This Row],[Column3]],"/","")</f>
        <v>4</v>
      </c>
      <c r="AB421" s="12" t="str">
        <f>TEXT(DATE(Userdata[[#This Row],[Column2]],Userdata[[#This Row],[Column1]],Userdata[[#This Row],[Column4]]),"DD/MM/YYYY")</f>
        <v>04/12/2024</v>
      </c>
      <c r="AC421" s="12">
        <f t="shared" ca="1" si="6"/>
        <v>45794</v>
      </c>
      <c r="AD421">
        <f ca="1">Userdata[[#This Row],[Column6]]-Userdata[[#This Row],[Last Login]]</f>
        <v>164</v>
      </c>
      <c r="AE421" t="str">
        <f>LEFT(Userdata[[#This Row],[Join_Date]],2)</f>
        <v>10</v>
      </c>
      <c r="AF421" t="str">
        <f>RIGHT(Userdata[[#This Row],[Join_Date]],4)</f>
        <v>2023</v>
      </c>
      <c r="AG421" t="str">
        <f>MID(Userdata[[#This Row],[Join_Date]],3,2)</f>
        <v>/1</v>
      </c>
      <c r="AH421" t="str">
        <f>SUBSTITUTE(Userdata[[#This Row],[Column5]],"/","")</f>
        <v>10</v>
      </c>
      <c r="AI421" t="str">
        <f>SUBSTITUTE(Userdata[[#This Row],[Column53]],"/","")</f>
        <v>1</v>
      </c>
      <c r="AJ421" t="str">
        <f>TEXT(DATE(Userdata[[#This Row],[Column52]],Userdata[[#This Row],[Start Month]],Userdata[[#This Row],[Start Date]]),"DD/MM/YYYY")</f>
        <v>01/10/2023</v>
      </c>
    </row>
    <row r="422" spans="1:36" x14ac:dyDescent="0.3">
      <c r="A422">
        <v>8225</v>
      </c>
      <c r="B422" t="s">
        <v>197</v>
      </c>
      <c r="C422" t="s">
        <v>678</v>
      </c>
      <c r="D422" s="12" t="s">
        <v>424</v>
      </c>
      <c r="E422">
        <v>15.99</v>
      </c>
      <c r="F422">
        <v>282</v>
      </c>
      <c r="G422" t="s">
        <v>920</v>
      </c>
      <c r="H422">
        <v>1</v>
      </c>
      <c r="I422">
        <v>1</v>
      </c>
      <c r="J422" t="b">
        <v>1</v>
      </c>
      <c r="K422">
        <v>386</v>
      </c>
      <c r="L422">
        <v>177</v>
      </c>
      <c r="M422" t="s">
        <v>928</v>
      </c>
      <c r="N422" t="s">
        <v>930</v>
      </c>
      <c r="O422" t="s">
        <v>937</v>
      </c>
      <c r="P422">
        <v>17</v>
      </c>
      <c r="Q422">
        <v>3.4</v>
      </c>
      <c r="R422" t="b">
        <v>1</v>
      </c>
      <c r="S422" t="s">
        <v>940</v>
      </c>
      <c r="T422">
        <v>1231</v>
      </c>
      <c r="U422" t="s">
        <v>944</v>
      </c>
      <c r="V422" t="s">
        <v>950</v>
      </c>
      <c r="W422" t="s">
        <v>954</v>
      </c>
      <c r="X422" t="str">
        <f>LEFT(Userdata[[#This Row],[Last_Login]],2)</f>
        <v>11</v>
      </c>
      <c r="Y422" t="str">
        <f>RIGHT(Userdata[[#This Row],[Last_Login]],4)</f>
        <v>2024</v>
      </c>
      <c r="Z422" t="str">
        <f>MID(Userdata[[#This Row],[Last_Login]],4,2)</f>
        <v>24</v>
      </c>
      <c r="AA422" t="str">
        <f>SUBSTITUTE(Userdata[[#This Row],[Column3]],"/","")</f>
        <v>24</v>
      </c>
      <c r="AB422" s="12" t="str">
        <f>TEXT(DATE(Userdata[[#This Row],[Column2]],Userdata[[#This Row],[Column1]],Userdata[[#This Row],[Column4]]),"DD/MM/YYYY")</f>
        <v>24/11/2024</v>
      </c>
      <c r="AC422" s="12">
        <f t="shared" ca="1" si="6"/>
        <v>45794</v>
      </c>
      <c r="AD422">
        <f ca="1">Userdata[[#This Row],[Column6]]-Userdata[[#This Row],[Last Login]]</f>
        <v>174</v>
      </c>
      <c r="AE422" t="str">
        <f>LEFT(Userdata[[#This Row],[Join_Date]],2)</f>
        <v>5/</v>
      </c>
      <c r="AF422" t="str">
        <f>RIGHT(Userdata[[#This Row],[Join_Date]],4)</f>
        <v>2024</v>
      </c>
      <c r="AG422" t="str">
        <f>MID(Userdata[[#This Row],[Join_Date]],3,2)</f>
        <v>8/</v>
      </c>
      <c r="AH422" t="str">
        <f>SUBSTITUTE(Userdata[[#This Row],[Column5]],"/","")</f>
        <v>5</v>
      </c>
      <c r="AI422" t="str">
        <f>SUBSTITUTE(Userdata[[#This Row],[Column53]],"/","")</f>
        <v>8</v>
      </c>
      <c r="AJ422" t="str">
        <f>TEXT(DATE(Userdata[[#This Row],[Column52]],Userdata[[#This Row],[Start Month]],Userdata[[#This Row],[Start Date]]),"DD/MM/YYYY")</f>
        <v>08/05/2024</v>
      </c>
    </row>
    <row r="423" spans="1:36" x14ac:dyDescent="0.3">
      <c r="A423">
        <v>4714</v>
      </c>
      <c r="B423" t="s">
        <v>240</v>
      </c>
      <c r="C423" t="s">
        <v>679</v>
      </c>
      <c r="D423" s="12" t="s">
        <v>676</v>
      </c>
      <c r="E423">
        <v>11.99</v>
      </c>
      <c r="F423">
        <v>248</v>
      </c>
      <c r="G423" t="s">
        <v>918</v>
      </c>
      <c r="H423">
        <v>5</v>
      </c>
      <c r="I423">
        <v>6</v>
      </c>
      <c r="J423" t="b">
        <v>0</v>
      </c>
      <c r="K423">
        <v>996</v>
      </c>
      <c r="L423">
        <v>24</v>
      </c>
      <c r="M423" t="s">
        <v>927</v>
      </c>
      <c r="N423" t="s">
        <v>931</v>
      </c>
      <c r="O423" t="s">
        <v>935</v>
      </c>
      <c r="P423">
        <v>53</v>
      </c>
      <c r="Q423">
        <v>3.3</v>
      </c>
      <c r="R423" t="b">
        <v>1</v>
      </c>
      <c r="S423" t="s">
        <v>940</v>
      </c>
      <c r="T423">
        <v>62</v>
      </c>
      <c r="U423" t="s">
        <v>942</v>
      </c>
      <c r="V423" t="s">
        <v>947</v>
      </c>
      <c r="W423" t="s">
        <v>952</v>
      </c>
      <c r="X423" t="str">
        <f>LEFT(Userdata[[#This Row],[Last_Login]],2)</f>
        <v>11</v>
      </c>
      <c r="Y423" t="str">
        <f>RIGHT(Userdata[[#This Row],[Last_Login]],4)</f>
        <v>2024</v>
      </c>
      <c r="Z423" t="str">
        <f>MID(Userdata[[#This Row],[Last_Login]],4,2)</f>
        <v>20</v>
      </c>
      <c r="AA423" t="str">
        <f>SUBSTITUTE(Userdata[[#This Row],[Column3]],"/","")</f>
        <v>20</v>
      </c>
      <c r="AB423" s="12" t="str">
        <f>TEXT(DATE(Userdata[[#This Row],[Column2]],Userdata[[#This Row],[Column1]],Userdata[[#This Row],[Column4]]),"DD/MM/YYYY")</f>
        <v>20/11/2024</v>
      </c>
      <c r="AC423" s="12">
        <f t="shared" ca="1" si="6"/>
        <v>45794</v>
      </c>
      <c r="AD423">
        <f ca="1">Userdata[[#This Row],[Column6]]-Userdata[[#This Row],[Last Login]]</f>
        <v>178</v>
      </c>
      <c r="AE423" t="str">
        <f>LEFT(Userdata[[#This Row],[Join_Date]],2)</f>
        <v>10</v>
      </c>
      <c r="AF423" t="str">
        <f>RIGHT(Userdata[[#This Row],[Join_Date]],4)</f>
        <v>2024</v>
      </c>
      <c r="AG423" t="str">
        <f>MID(Userdata[[#This Row],[Join_Date]],3,2)</f>
        <v>/1</v>
      </c>
      <c r="AH423" t="str">
        <f>SUBSTITUTE(Userdata[[#This Row],[Column5]],"/","")</f>
        <v>10</v>
      </c>
      <c r="AI423" t="str">
        <f>SUBSTITUTE(Userdata[[#This Row],[Column53]],"/","")</f>
        <v>1</v>
      </c>
      <c r="AJ423" t="str">
        <f>TEXT(DATE(Userdata[[#This Row],[Column52]],Userdata[[#This Row],[Start Month]],Userdata[[#This Row],[Start Date]]),"DD/MM/YYYY")</f>
        <v>01/10/2024</v>
      </c>
    </row>
    <row r="424" spans="1:36" x14ac:dyDescent="0.3">
      <c r="A424">
        <v>3826</v>
      </c>
      <c r="B424" t="s">
        <v>183</v>
      </c>
      <c r="C424" t="s">
        <v>680</v>
      </c>
      <c r="D424" s="12" t="s">
        <v>898</v>
      </c>
      <c r="E424">
        <v>11.99</v>
      </c>
      <c r="F424">
        <v>406</v>
      </c>
      <c r="G424" t="s">
        <v>919</v>
      </c>
      <c r="H424">
        <v>3</v>
      </c>
      <c r="I424">
        <v>3</v>
      </c>
      <c r="J424" t="b">
        <v>0</v>
      </c>
      <c r="K424">
        <v>369</v>
      </c>
      <c r="L424">
        <v>13</v>
      </c>
      <c r="M424" t="s">
        <v>923</v>
      </c>
      <c r="N424" t="s">
        <v>933</v>
      </c>
      <c r="O424" t="s">
        <v>936</v>
      </c>
      <c r="P424">
        <v>82</v>
      </c>
      <c r="Q424">
        <v>4.7</v>
      </c>
      <c r="R424" t="b">
        <v>0</v>
      </c>
      <c r="S424" t="s">
        <v>940</v>
      </c>
      <c r="T424">
        <v>1580</v>
      </c>
      <c r="U424" t="s">
        <v>945</v>
      </c>
      <c r="V424" t="s">
        <v>950</v>
      </c>
      <c r="W424" t="s">
        <v>951</v>
      </c>
      <c r="X424" t="str">
        <f>LEFT(Userdata[[#This Row],[Last_Login]],2)</f>
        <v>12</v>
      </c>
      <c r="Y424" t="str">
        <f>RIGHT(Userdata[[#This Row],[Last_Login]],4)</f>
        <v>2024</v>
      </c>
      <c r="Z424" t="str">
        <f>MID(Userdata[[#This Row],[Last_Login]],4,2)</f>
        <v>16</v>
      </c>
      <c r="AA424" t="str">
        <f>SUBSTITUTE(Userdata[[#This Row],[Column3]],"/","")</f>
        <v>16</v>
      </c>
      <c r="AB424" s="12" t="str">
        <f>TEXT(DATE(Userdata[[#This Row],[Column2]],Userdata[[#This Row],[Column1]],Userdata[[#This Row],[Column4]]),"DD/MM/YYYY")</f>
        <v>16/12/2024</v>
      </c>
      <c r="AC424" s="12">
        <f t="shared" ca="1" si="6"/>
        <v>45794</v>
      </c>
      <c r="AD424">
        <f ca="1">Userdata[[#This Row],[Column6]]-Userdata[[#This Row],[Last Login]]</f>
        <v>152</v>
      </c>
      <c r="AE424" t="str">
        <f>LEFT(Userdata[[#This Row],[Join_Date]],2)</f>
        <v>10</v>
      </c>
      <c r="AF424" t="str">
        <f>RIGHT(Userdata[[#This Row],[Join_Date]],4)</f>
        <v>2024</v>
      </c>
      <c r="AG424" t="str">
        <f>MID(Userdata[[#This Row],[Join_Date]],3,2)</f>
        <v>/2</v>
      </c>
      <c r="AH424" t="str">
        <f>SUBSTITUTE(Userdata[[#This Row],[Column5]],"/","")</f>
        <v>10</v>
      </c>
      <c r="AI424" t="str">
        <f>SUBSTITUTE(Userdata[[#This Row],[Column53]],"/","")</f>
        <v>2</v>
      </c>
      <c r="AJ424" t="str">
        <f>TEXT(DATE(Userdata[[#This Row],[Column52]],Userdata[[#This Row],[Start Month]],Userdata[[#This Row],[Start Date]]),"DD/MM/YYYY")</f>
        <v>02/10/2024</v>
      </c>
    </row>
    <row r="425" spans="1:36" x14ac:dyDescent="0.3">
      <c r="A425">
        <v>3781</v>
      </c>
      <c r="B425" t="s">
        <v>241</v>
      </c>
      <c r="C425" t="s">
        <v>472</v>
      </c>
      <c r="D425" s="12" t="s">
        <v>914</v>
      </c>
      <c r="E425">
        <v>15.99</v>
      </c>
      <c r="F425">
        <v>249</v>
      </c>
      <c r="G425" t="s">
        <v>922</v>
      </c>
      <c r="H425">
        <v>1</v>
      </c>
      <c r="I425">
        <v>4</v>
      </c>
      <c r="J425" t="b">
        <v>1</v>
      </c>
      <c r="K425">
        <v>713</v>
      </c>
      <c r="L425">
        <v>125</v>
      </c>
      <c r="M425" t="s">
        <v>925</v>
      </c>
      <c r="N425" t="s">
        <v>930</v>
      </c>
      <c r="O425" t="s">
        <v>935</v>
      </c>
      <c r="P425">
        <v>95</v>
      </c>
      <c r="Q425">
        <v>4.8</v>
      </c>
      <c r="R425" t="b">
        <v>0</v>
      </c>
      <c r="S425" t="s">
        <v>940</v>
      </c>
      <c r="T425">
        <v>74</v>
      </c>
      <c r="U425" t="s">
        <v>944</v>
      </c>
      <c r="V425" t="s">
        <v>948</v>
      </c>
      <c r="W425" t="s">
        <v>953</v>
      </c>
      <c r="X425" t="str">
        <f>LEFT(Userdata[[#This Row],[Last_Login]],2)</f>
        <v>11</v>
      </c>
      <c r="Y425" t="str">
        <f>RIGHT(Userdata[[#This Row],[Last_Login]],4)</f>
        <v>2024</v>
      </c>
      <c r="Z425" t="str">
        <f>MID(Userdata[[#This Row],[Last_Login]],4,2)</f>
        <v>29</v>
      </c>
      <c r="AA425" t="str">
        <f>SUBSTITUTE(Userdata[[#This Row],[Column3]],"/","")</f>
        <v>29</v>
      </c>
      <c r="AB425" s="12" t="str">
        <f>TEXT(DATE(Userdata[[#This Row],[Column2]],Userdata[[#This Row],[Column1]],Userdata[[#This Row],[Column4]]),"DD/MM/YYYY")</f>
        <v>29/11/2024</v>
      </c>
      <c r="AC425" s="12">
        <f t="shared" ca="1" si="6"/>
        <v>45794</v>
      </c>
      <c r="AD425">
        <f ca="1">Userdata[[#This Row],[Column6]]-Userdata[[#This Row],[Last Login]]</f>
        <v>169</v>
      </c>
      <c r="AE425" t="str">
        <f>LEFT(Userdata[[#This Row],[Join_Date]],2)</f>
        <v>12</v>
      </c>
      <c r="AF425" t="str">
        <f>RIGHT(Userdata[[#This Row],[Join_Date]],4)</f>
        <v>2024</v>
      </c>
      <c r="AG425" t="str">
        <f>MID(Userdata[[#This Row],[Join_Date]],3,2)</f>
        <v>/1</v>
      </c>
      <c r="AH425" t="str">
        <f>SUBSTITUTE(Userdata[[#This Row],[Column5]],"/","")</f>
        <v>12</v>
      </c>
      <c r="AI425" t="str">
        <f>SUBSTITUTE(Userdata[[#This Row],[Column53]],"/","")</f>
        <v>1</v>
      </c>
      <c r="AJ425" t="str">
        <f>TEXT(DATE(Userdata[[#This Row],[Column52]],Userdata[[#This Row],[Start Month]],Userdata[[#This Row],[Start Date]]),"DD/MM/YYYY")</f>
        <v>01/12/2024</v>
      </c>
    </row>
    <row r="426" spans="1:36" x14ac:dyDescent="0.3">
      <c r="A426">
        <v>5635</v>
      </c>
      <c r="B426" t="s">
        <v>242</v>
      </c>
      <c r="C426" t="s">
        <v>505</v>
      </c>
      <c r="D426" s="12" t="s">
        <v>424</v>
      </c>
      <c r="E426">
        <v>7.99</v>
      </c>
      <c r="F426">
        <v>12</v>
      </c>
      <c r="G426" t="s">
        <v>920</v>
      </c>
      <c r="H426">
        <v>2</v>
      </c>
      <c r="I426">
        <v>4</v>
      </c>
      <c r="J426" t="b">
        <v>0</v>
      </c>
      <c r="K426">
        <v>928</v>
      </c>
      <c r="L426">
        <v>147</v>
      </c>
      <c r="M426" t="s">
        <v>927</v>
      </c>
      <c r="N426" t="s">
        <v>931</v>
      </c>
      <c r="O426" t="s">
        <v>938</v>
      </c>
      <c r="P426">
        <v>92</v>
      </c>
      <c r="Q426">
        <v>4.7</v>
      </c>
      <c r="R426" t="b">
        <v>0</v>
      </c>
      <c r="S426" t="s">
        <v>940</v>
      </c>
      <c r="T426">
        <v>3452</v>
      </c>
      <c r="U426" t="s">
        <v>945</v>
      </c>
      <c r="V426" t="s">
        <v>947</v>
      </c>
      <c r="W426" t="s">
        <v>951</v>
      </c>
      <c r="X426" t="str">
        <f>LEFT(Userdata[[#This Row],[Last_Login]],2)</f>
        <v>11</v>
      </c>
      <c r="Y426" t="str">
        <f>RIGHT(Userdata[[#This Row],[Last_Login]],4)</f>
        <v>2024</v>
      </c>
      <c r="Z426" t="str">
        <f>MID(Userdata[[#This Row],[Last_Login]],4,2)</f>
        <v>24</v>
      </c>
      <c r="AA426" t="str">
        <f>SUBSTITUTE(Userdata[[#This Row],[Column3]],"/","")</f>
        <v>24</v>
      </c>
      <c r="AB426" s="12" t="str">
        <f>TEXT(DATE(Userdata[[#This Row],[Column2]],Userdata[[#This Row],[Column1]],Userdata[[#This Row],[Column4]]),"DD/MM/YYYY")</f>
        <v>24/11/2024</v>
      </c>
      <c r="AC426" s="12">
        <f t="shared" ca="1" si="6"/>
        <v>45794</v>
      </c>
      <c r="AD426">
        <f ca="1">Userdata[[#This Row],[Column6]]-Userdata[[#This Row],[Last Login]]</f>
        <v>174</v>
      </c>
      <c r="AE426" t="str">
        <f>LEFT(Userdata[[#This Row],[Join_Date]],2)</f>
        <v>10</v>
      </c>
      <c r="AF426" t="str">
        <f>RIGHT(Userdata[[#This Row],[Join_Date]],4)</f>
        <v>2023</v>
      </c>
      <c r="AG426" t="str">
        <f>MID(Userdata[[#This Row],[Join_Date]],3,2)</f>
        <v>/1</v>
      </c>
      <c r="AH426" t="str">
        <f>SUBSTITUTE(Userdata[[#This Row],[Column5]],"/","")</f>
        <v>10</v>
      </c>
      <c r="AI426" t="str">
        <f>SUBSTITUTE(Userdata[[#This Row],[Column53]],"/","")</f>
        <v>1</v>
      </c>
      <c r="AJ426" t="str">
        <f>TEXT(DATE(Userdata[[#This Row],[Column52]],Userdata[[#This Row],[Start Month]],Userdata[[#This Row],[Start Date]]),"DD/MM/YYYY")</f>
        <v>01/10/2023</v>
      </c>
    </row>
    <row r="427" spans="1:36" x14ac:dyDescent="0.3">
      <c r="A427">
        <v>2291</v>
      </c>
      <c r="B427" t="s">
        <v>95</v>
      </c>
      <c r="C427" t="s">
        <v>643</v>
      </c>
      <c r="D427" s="12" t="s">
        <v>494</v>
      </c>
      <c r="E427">
        <v>7.99</v>
      </c>
      <c r="F427">
        <v>57</v>
      </c>
      <c r="G427" t="s">
        <v>916</v>
      </c>
      <c r="H427">
        <v>2</v>
      </c>
      <c r="I427">
        <v>6</v>
      </c>
      <c r="J427" t="b">
        <v>1</v>
      </c>
      <c r="K427">
        <v>869</v>
      </c>
      <c r="L427">
        <v>107</v>
      </c>
      <c r="M427" t="s">
        <v>927</v>
      </c>
      <c r="N427" t="s">
        <v>932</v>
      </c>
      <c r="O427" t="s">
        <v>937</v>
      </c>
      <c r="P427">
        <v>67</v>
      </c>
      <c r="Q427">
        <v>4.3</v>
      </c>
      <c r="R427" t="b">
        <v>0</v>
      </c>
      <c r="S427" t="s">
        <v>940</v>
      </c>
      <c r="T427">
        <v>4792</v>
      </c>
      <c r="U427" t="s">
        <v>942</v>
      </c>
      <c r="V427" t="s">
        <v>948</v>
      </c>
      <c r="W427" t="s">
        <v>954</v>
      </c>
      <c r="X427" t="str">
        <f>LEFT(Userdata[[#This Row],[Last_Login]],2)</f>
        <v>12</v>
      </c>
      <c r="Y427" t="str">
        <f>RIGHT(Userdata[[#This Row],[Last_Login]],4)</f>
        <v>2024</v>
      </c>
      <c r="Z427" t="str">
        <f>MID(Userdata[[#This Row],[Last_Login]],4,2)</f>
        <v>1/</v>
      </c>
      <c r="AA427" t="str">
        <f>SUBSTITUTE(Userdata[[#This Row],[Column3]],"/","")</f>
        <v>1</v>
      </c>
      <c r="AB427" s="12" t="str">
        <f>TEXT(DATE(Userdata[[#This Row],[Column2]],Userdata[[#This Row],[Column1]],Userdata[[#This Row],[Column4]]),"DD/MM/YYYY")</f>
        <v>01/12/2024</v>
      </c>
      <c r="AC427" s="12">
        <f t="shared" ca="1" si="6"/>
        <v>45794</v>
      </c>
      <c r="AD427">
        <f ca="1">Userdata[[#This Row],[Column6]]-Userdata[[#This Row],[Last Login]]</f>
        <v>167</v>
      </c>
      <c r="AE427" t="str">
        <f>LEFT(Userdata[[#This Row],[Join_Date]],2)</f>
        <v>4/</v>
      </c>
      <c r="AF427" t="str">
        <f>RIGHT(Userdata[[#This Row],[Join_Date]],4)</f>
        <v>2023</v>
      </c>
      <c r="AG427" t="str">
        <f>MID(Userdata[[#This Row],[Join_Date]],3,2)</f>
        <v>12</v>
      </c>
      <c r="AH427" t="str">
        <f>SUBSTITUTE(Userdata[[#This Row],[Column5]],"/","")</f>
        <v>4</v>
      </c>
      <c r="AI427" t="str">
        <f>SUBSTITUTE(Userdata[[#This Row],[Column53]],"/","")</f>
        <v>12</v>
      </c>
      <c r="AJ427" t="str">
        <f>TEXT(DATE(Userdata[[#This Row],[Column52]],Userdata[[#This Row],[Start Month]],Userdata[[#This Row],[Start Date]]),"DD/MM/YYYY")</f>
        <v>12/04/2023</v>
      </c>
    </row>
    <row r="428" spans="1:36" x14ac:dyDescent="0.3">
      <c r="A428">
        <v>3119</v>
      </c>
      <c r="B428" t="s">
        <v>228</v>
      </c>
      <c r="C428" t="s">
        <v>681</v>
      </c>
      <c r="D428" s="12" t="s">
        <v>905</v>
      </c>
      <c r="E428">
        <v>7.99</v>
      </c>
      <c r="F428">
        <v>247</v>
      </c>
      <c r="G428" t="s">
        <v>922</v>
      </c>
      <c r="H428">
        <v>5</v>
      </c>
      <c r="I428">
        <v>6</v>
      </c>
      <c r="J428" t="b">
        <v>1</v>
      </c>
      <c r="K428">
        <v>563</v>
      </c>
      <c r="L428">
        <v>185</v>
      </c>
      <c r="M428" t="s">
        <v>927</v>
      </c>
      <c r="N428" t="s">
        <v>931</v>
      </c>
      <c r="O428" t="s">
        <v>936</v>
      </c>
      <c r="P428">
        <v>3</v>
      </c>
      <c r="Q428">
        <v>4.8</v>
      </c>
      <c r="R428" t="b">
        <v>0</v>
      </c>
      <c r="S428" t="s">
        <v>940</v>
      </c>
      <c r="T428">
        <v>4378</v>
      </c>
      <c r="U428" t="s">
        <v>943</v>
      </c>
      <c r="V428" t="s">
        <v>949</v>
      </c>
      <c r="W428" t="s">
        <v>952</v>
      </c>
      <c r="X428" t="str">
        <f>LEFT(Userdata[[#This Row],[Last_Login]],2)</f>
        <v>12</v>
      </c>
      <c r="Y428" t="str">
        <f>RIGHT(Userdata[[#This Row],[Last_Login]],4)</f>
        <v>2024</v>
      </c>
      <c r="Z428" t="str">
        <f>MID(Userdata[[#This Row],[Last_Login]],4,2)</f>
        <v>13</v>
      </c>
      <c r="AA428" t="str">
        <f>SUBSTITUTE(Userdata[[#This Row],[Column3]],"/","")</f>
        <v>13</v>
      </c>
      <c r="AB428" s="12" t="str">
        <f>TEXT(DATE(Userdata[[#This Row],[Column2]],Userdata[[#This Row],[Column1]],Userdata[[#This Row],[Column4]]),"DD/MM/YYYY")</f>
        <v>13/12/2024</v>
      </c>
      <c r="AC428" s="12">
        <f t="shared" ca="1" si="6"/>
        <v>45794</v>
      </c>
      <c r="AD428">
        <f ca="1">Userdata[[#This Row],[Column6]]-Userdata[[#This Row],[Last Login]]</f>
        <v>155</v>
      </c>
      <c r="AE428" t="str">
        <f>LEFT(Userdata[[#This Row],[Join_Date]],2)</f>
        <v>9/</v>
      </c>
      <c r="AF428" t="str">
        <f>RIGHT(Userdata[[#This Row],[Join_Date]],4)</f>
        <v>2024</v>
      </c>
      <c r="AG428" t="str">
        <f>MID(Userdata[[#This Row],[Join_Date]],3,2)</f>
        <v>18</v>
      </c>
      <c r="AH428" t="str">
        <f>SUBSTITUTE(Userdata[[#This Row],[Column5]],"/","")</f>
        <v>9</v>
      </c>
      <c r="AI428" t="str">
        <f>SUBSTITUTE(Userdata[[#This Row],[Column53]],"/","")</f>
        <v>18</v>
      </c>
      <c r="AJ428" t="str">
        <f>TEXT(DATE(Userdata[[#This Row],[Column52]],Userdata[[#This Row],[Start Month]],Userdata[[#This Row],[Start Date]]),"DD/MM/YYYY")</f>
        <v>18/09/2024</v>
      </c>
    </row>
    <row r="429" spans="1:36" x14ac:dyDescent="0.3">
      <c r="A429">
        <v>5280</v>
      </c>
      <c r="B429" t="s">
        <v>243</v>
      </c>
      <c r="C429" t="s">
        <v>410</v>
      </c>
      <c r="D429" s="12" t="s">
        <v>914</v>
      </c>
      <c r="E429">
        <v>7.99</v>
      </c>
      <c r="F429">
        <v>25</v>
      </c>
      <c r="G429" t="s">
        <v>920</v>
      </c>
      <c r="H429">
        <v>5</v>
      </c>
      <c r="I429">
        <v>2</v>
      </c>
      <c r="J429" t="b">
        <v>1</v>
      </c>
      <c r="K429">
        <v>429</v>
      </c>
      <c r="L429">
        <v>138</v>
      </c>
      <c r="M429" t="s">
        <v>927</v>
      </c>
      <c r="N429" t="s">
        <v>932</v>
      </c>
      <c r="O429" t="s">
        <v>938</v>
      </c>
      <c r="P429">
        <v>40</v>
      </c>
      <c r="Q429">
        <v>3.5</v>
      </c>
      <c r="R429" t="b">
        <v>0</v>
      </c>
      <c r="S429" t="s">
        <v>940</v>
      </c>
      <c r="T429">
        <v>1713</v>
      </c>
      <c r="U429" t="s">
        <v>941</v>
      </c>
      <c r="V429" t="s">
        <v>950</v>
      </c>
      <c r="W429" t="s">
        <v>951</v>
      </c>
      <c r="X429" t="str">
        <f>LEFT(Userdata[[#This Row],[Last_Login]],2)</f>
        <v>11</v>
      </c>
      <c r="Y429" t="str">
        <f>RIGHT(Userdata[[#This Row],[Last_Login]],4)</f>
        <v>2024</v>
      </c>
      <c r="Z429" t="str">
        <f>MID(Userdata[[#This Row],[Last_Login]],4,2)</f>
        <v>29</v>
      </c>
      <c r="AA429" t="str">
        <f>SUBSTITUTE(Userdata[[#This Row],[Column3]],"/","")</f>
        <v>29</v>
      </c>
      <c r="AB429" s="12" t="str">
        <f>TEXT(DATE(Userdata[[#This Row],[Column2]],Userdata[[#This Row],[Column1]],Userdata[[#This Row],[Column4]]),"DD/MM/YYYY")</f>
        <v>29/11/2024</v>
      </c>
      <c r="AC429" s="12">
        <f t="shared" ca="1" si="6"/>
        <v>45794</v>
      </c>
      <c r="AD429">
        <f ca="1">Userdata[[#This Row],[Column6]]-Userdata[[#This Row],[Last Login]]</f>
        <v>169</v>
      </c>
      <c r="AE429" t="str">
        <f>LEFT(Userdata[[#This Row],[Join_Date]],2)</f>
        <v>3/</v>
      </c>
      <c r="AF429" t="str">
        <f>RIGHT(Userdata[[#This Row],[Join_Date]],4)</f>
        <v>2023</v>
      </c>
      <c r="AG429" t="str">
        <f>MID(Userdata[[#This Row],[Join_Date]],3,2)</f>
        <v>25</v>
      </c>
      <c r="AH429" t="str">
        <f>SUBSTITUTE(Userdata[[#This Row],[Column5]],"/","")</f>
        <v>3</v>
      </c>
      <c r="AI429" t="str">
        <f>SUBSTITUTE(Userdata[[#This Row],[Column53]],"/","")</f>
        <v>25</v>
      </c>
      <c r="AJ429" t="str">
        <f>TEXT(DATE(Userdata[[#This Row],[Column52]],Userdata[[#This Row],[Start Month]],Userdata[[#This Row],[Start Date]]),"DD/MM/YYYY")</f>
        <v>25/03/2023</v>
      </c>
    </row>
    <row r="430" spans="1:36" x14ac:dyDescent="0.3">
      <c r="A430">
        <v>2546</v>
      </c>
      <c r="B430" t="s">
        <v>244</v>
      </c>
      <c r="C430" t="s">
        <v>682</v>
      </c>
      <c r="D430" s="12" t="s">
        <v>913</v>
      </c>
      <c r="E430">
        <v>15.99</v>
      </c>
      <c r="F430">
        <v>425</v>
      </c>
      <c r="G430" t="s">
        <v>921</v>
      </c>
      <c r="H430">
        <v>3</v>
      </c>
      <c r="I430">
        <v>6</v>
      </c>
      <c r="J430" t="b">
        <v>0</v>
      </c>
      <c r="K430">
        <v>236</v>
      </c>
      <c r="L430">
        <v>37</v>
      </c>
      <c r="M430" t="s">
        <v>927</v>
      </c>
      <c r="N430" t="s">
        <v>931</v>
      </c>
      <c r="O430" t="s">
        <v>938</v>
      </c>
      <c r="P430">
        <v>49</v>
      </c>
      <c r="Q430">
        <v>4</v>
      </c>
      <c r="R430" t="b">
        <v>0</v>
      </c>
      <c r="S430" t="s">
        <v>940</v>
      </c>
      <c r="T430">
        <v>1201</v>
      </c>
      <c r="U430" t="s">
        <v>941</v>
      </c>
      <c r="V430" t="s">
        <v>947</v>
      </c>
      <c r="W430" t="s">
        <v>952</v>
      </c>
      <c r="X430" t="str">
        <f>LEFT(Userdata[[#This Row],[Last_Login]],2)</f>
        <v>12</v>
      </c>
      <c r="Y430" t="str">
        <f>RIGHT(Userdata[[#This Row],[Last_Login]],4)</f>
        <v>2024</v>
      </c>
      <c r="Z430" t="str">
        <f>MID(Userdata[[#This Row],[Last_Login]],4,2)</f>
        <v>3/</v>
      </c>
      <c r="AA430" t="str">
        <f>SUBSTITUTE(Userdata[[#This Row],[Column3]],"/","")</f>
        <v>3</v>
      </c>
      <c r="AB430" s="12" t="str">
        <f>TEXT(DATE(Userdata[[#This Row],[Column2]],Userdata[[#This Row],[Column1]],Userdata[[#This Row],[Column4]]),"DD/MM/YYYY")</f>
        <v>03/12/2024</v>
      </c>
      <c r="AC430" s="12">
        <f t="shared" ca="1" si="6"/>
        <v>45794</v>
      </c>
      <c r="AD430">
        <f ca="1">Userdata[[#This Row],[Column6]]-Userdata[[#This Row],[Last Login]]</f>
        <v>165</v>
      </c>
      <c r="AE430" t="str">
        <f>LEFT(Userdata[[#This Row],[Join_Date]],2)</f>
        <v>5/</v>
      </c>
      <c r="AF430" t="str">
        <f>RIGHT(Userdata[[#This Row],[Join_Date]],4)</f>
        <v>2023</v>
      </c>
      <c r="AG430" t="str">
        <f>MID(Userdata[[#This Row],[Join_Date]],3,2)</f>
        <v>17</v>
      </c>
      <c r="AH430" t="str">
        <f>SUBSTITUTE(Userdata[[#This Row],[Column5]],"/","")</f>
        <v>5</v>
      </c>
      <c r="AI430" t="str">
        <f>SUBSTITUTE(Userdata[[#This Row],[Column53]],"/","")</f>
        <v>17</v>
      </c>
      <c r="AJ430" t="str">
        <f>TEXT(DATE(Userdata[[#This Row],[Column52]],Userdata[[#This Row],[Start Month]],Userdata[[#This Row],[Start Date]]),"DD/MM/YYYY")</f>
        <v>17/05/2023</v>
      </c>
    </row>
    <row r="431" spans="1:36" x14ac:dyDescent="0.3">
      <c r="A431">
        <v>5975</v>
      </c>
      <c r="B431" t="s">
        <v>65</v>
      </c>
      <c r="C431" t="s">
        <v>528</v>
      </c>
      <c r="D431" s="12" t="s">
        <v>472</v>
      </c>
      <c r="E431">
        <v>7.99</v>
      </c>
      <c r="F431">
        <v>315</v>
      </c>
      <c r="G431" t="s">
        <v>919</v>
      </c>
      <c r="H431">
        <v>2</v>
      </c>
      <c r="I431">
        <v>5</v>
      </c>
      <c r="J431" t="b">
        <v>1</v>
      </c>
      <c r="K431">
        <v>889</v>
      </c>
      <c r="L431">
        <v>80</v>
      </c>
      <c r="M431" t="s">
        <v>928</v>
      </c>
      <c r="N431" t="s">
        <v>932</v>
      </c>
      <c r="O431" t="s">
        <v>935</v>
      </c>
      <c r="P431">
        <v>52</v>
      </c>
      <c r="Q431">
        <v>4.4000000000000004</v>
      </c>
      <c r="R431" t="b">
        <v>1</v>
      </c>
      <c r="S431" t="s">
        <v>940</v>
      </c>
      <c r="T431">
        <v>416</v>
      </c>
      <c r="U431" t="s">
        <v>943</v>
      </c>
      <c r="V431" t="s">
        <v>950</v>
      </c>
      <c r="W431" t="s">
        <v>954</v>
      </c>
      <c r="X431" t="str">
        <f>LEFT(Userdata[[#This Row],[Last_Login]],2)</f>
        <v>12</v>
      </c>
      <c r="Y431" t="str">
        <f>RIGHT(Userdata[[#This Row],[Last_Login]],4)</f>
        <v>2024</v>
      </c>
      <c r="Z431" t="str">
        <f>MID(Userdata[[#This Row],[Last_Login]],4,2)</f>
        <v>17</v>
      </c>
      <c r="AA431" t="str">
        <f>SUBSTITUTE(Userdata[[#This Row],[Column3]],"/","")</f>
        <v>17</v>
      </c>
      <c r="AB431" s="12" t="str">
        <f>TEXT(DATE(Userdata[[#This Row],[Column2]],Userdata[[#This Row],[Column1]],Userdata[[#This Row],[Column4]]),"DD/MM/YYYY")</f>
        <v>17/12/2024</v>
      </c>
      <c r="AC431" s="12">
        <f t="shared" ca="1" si="6"/>
        <v>45794</v>
      </c>
      <c r="AD431">
        <f ca="1">Userdata[[#This Row],[Column6]]-Userdata[[#This Row],[Last Login]]</f>
        <v>151</v>
      </c>
      <c r="AE431" t="str">
        <f>LEFT(Userdata[[#This Row],[Join_Date]],2)</f>
        <v>9/</v>
      </c>
      <c r="AF431" t="str">
        <f>RIGHT(Userdata[[#This Row],[Join_Date]],4)</f>
        <v>2023</v>
      </c>
      <c r="AG431" t="str">
        <f>MID(Userdata[[#This Row],[Join_Date]],3,2)</f>
        <v>24</v>
      </c>
      <c r="AH431" t="str">
        <f>SUBSTITUTE(Userdata[[#This Row],[Column5]],"/","")</f>
        <v>9</v>
      </c>
      <c r="AI431" t="str">
        <f>SUBSTITUTE(Userdata[[#This Row],[Column53]],"/","")</f>
        <v>24</v>
      </c>
      <c r="AJ431" t="str">
        <f>TEXT(DATE(Userdata[[#This Row],[Column52]],Userdata[[#This Row],[Start Month]],Userdata[[#This Row],[Start Date]]),"DD/MM/YYYY")</f>
        <v>24/09/2023</v>
      </c>
    </row>
    <row r="432" spans="1:36" x14ac:dyDescent="0.3">
      <c r="A432">
        <v>9113</v>
      </c>
      <c r="B432" t="s">
        <v>115</v>
      </c>
      <c r="C432" t="s">
        <v>683</v>
      </c>
      <c r="D432" s="12" t="s">
        <v>910</v>
      </c>
      <c r="E432">
        <v>7.99</v>
      </c>
      <c r="F432">
        <v>466</v>
      </c>
      <c r="G432" t="s">
        <v>921</v>
      </c>
      <c r="H432">
        <v>4</v>
      </c>
      <c r="I432">
        <v>4</v>
      </c>
      <c r="J432" t="b">
        <v>0</v>
      </c>
      <c r="K432">
        <v>785</v>
      </c>
      <c r="L432">
        <v>12</v>
      </c>
      <c r="M432" t="s">
        <v>925</v>
      </c>
      <c r="N432" t="s">
        <v>931</v>
      </c>
      <c r="O432" t="s">
        <v>937</v>
      </c>
      <c r="P432">
        <v>94</v>
      </c>
      <c r="Q432">
        <v>4.9000000000000004</v>
      </c>
      <c r="R432" t="b">
        <v>0</v>
      </c>
      <c r="S432" t="s">
        <v>940</v>
      </c>
      <c r="T432">
        <v>17</v>
      </c>
      <c r="U432" t="s">
        <v>942</v>
      </c>
      <c r="V432" t="s">
        <v>950</v>
      </c>
      <c r="W432" t="s">
        <v>952</v>
      </c>
      <c r="X432" t="str">
        <f>LEFT(Userdata[[#This Row],[Last_Login]],2)</f>
        <v>11</v>
      </c>
      <c r="Y432" t="str">
        <f>RIGHT(Userdata[[#This Row],[Last_Login]],4)</f>
        <v>2024</v>
      </c>
      <c r="Z432" t="str">
        <f>MID(Userdata[[#This Row],[Last_Login]],4,2)</f>
        <v>30</v>
      </c>
      <c r="AA432" t="str">
        <f>SUBSTITUTE(Userdata[[#This Row],[Column3]],"/","")</f>
        <v>30</v>
      </c>
      <c r="AB432" s="12" t="str">
        <f>TEXT(DATE(Userdata[[#This Row],[Column2]],Userdata[[#This Row],[Column1]],Userdata[[#This Row],[Column4]]),"DD/MM/YYYY")</f>
        <v>30/11/2024</v>
      </c>
      <c r="AC432" s="12">
        <f t="shared" ca="1" si="6"/>
        <v>45794</v>
      </c>
      <c r="AD432">
        <f ca="1">Userdata[[#This Row],[Column6]]-Userdata[[#This Row],[Last Login]]</f>
        <v>168</v>
      </c>
      <c r="AE432" t="str">
        <f>LEFT(Userdata[[#This Row],[Join_Date]],2)</f>
        <v>9/</v>
      </c>
      <c r="AF432" t="str">
        <f>RIGHT(Userdata[[#This Row],[Join_Date]],4)</f>
        <v>2024</v>
      </c>
      <c r="AG432" t="str">
        <f>MID(Userdata[[#This Row],[Join_Date]],3,2)</f>
        <v>13</v>
      </c>
      <c r="AH432" t="str">
        <f>SUBSTITUTE(Userdata[[#This Row],[Column5]],"/","")</f>
        <v>9</v>
      </c>
      <c r="AI432" t="str">
        <f>SUBSTITUTE(Userdata[[#This Row],[Column53]],"/","")</f>
        <v>13</v>
      </c>
      <c r="AJ432" t="str">
        <f>TEXT(DATE(Userdata[[#This Row],[Column52]],Userdata[[#This Row],[Start Month]],Userdata[[#This Row],[Start Date]]),"DD/MM/YYYY")</f>
        <v>13/09/2024</v>
      </c>
    </row>
    <row r="433" spans="1:36" x14ac:dyDescent="0.3">
      <c r="A433">
        <v>6250</v>
      </c>
      <c r="B433" t="s">
        <v>245</v>
      </c>
      <c r="C433" t="s">
        <v>435</v>
      </c>
      <c r="D433" s="12" t="s">
        <v>909</v>
      </c>
      <c r="E433">
        <v>15.99</v>
      </c>
      <c r="F433">
        <v>207</v>
      </c>
      <c r="G433" t="s">
        <v>918</v>
      </c>
      <c r="H433">
        <v>3</v>
      </c>
      <c r="I433">
        <v>6</v>
      </c>
      <c r="J433" t="b">
        <v>0</v>
      </c>
      <c r="K433">
        <v>909</v>
      </c>
      <c r="L433">
        <v>164</v>
      </c>
      <c r="M433" t="s">
        <v>924</v>
      </c>
      <c r="N433" t="s">
        <v>932</v>
      </c>
      <c r="O433" t="s">
        <v>934</v>
      </c>
      <c r="P433">
        <v>75</v>
      </c>
      <c r="Q433">
        <v>4.2</v>
      </c>
      <c r="R433" t="b">
        <v>1</v>
      </c>
      <c r="S433" t="s">
        <v>940</v>
      </c>
      <c r="T433">
        <v>4820</v>
      </c>
      <c r="U433" t="s">
        <v>944</v>
      </c>
      <c r="V433" t="s">
        <v>949</v>
      </c>
      <c r="W433" t="s">
        <v>954</v>
      </c>
      <c r="X433" t="str">
        <f>LEFT(Userdata[[#This Row],[Last_Login]],2)</f>
        <v>11</v>
      </c>
      <c r="Y433" t="str">
        <f>RIGHT(Userdata[[#This Row],[Last_Login]],4)</f>
        <v>2024</v>
      </c>
      <c r="Z433" t="str">
        <f>MID(Userdata[[#This Row],[Last_Login]],4,2)</f>
        <v>22</v>
      </c>
      <c r="AA433" t="str">
        <f>SUBSTITUTE(Userdata[[#This Row],[Column3]],"/","")</f>
        <v>22</v>
      </c>
      <c r="AB433" s="12" t="str">
        <f>TEXT(DATE(Userdata[[#This Row],[Column2]],Userdata[[#This Row],[Column1]],Userdata[[#This Row],[Column4]]),"DD/MM/YYYY")</f>
        <v>22/11/2024</v>
      </c>
      <c r="AC433" s="12">
        <f t="shared" ca="1" si="6"/>
        <v>45794</v>
      </c>
      <c r="AD433">
        <f ca="1">Userdata[[#This Row],[Column6]]-Userdata[[#This Row],[Last Login]]</f>
        <v>176</v>
      </c>
      <c r="AE433" t="str">
        <f>LEFT(Userdata[[#This Row],[Join_Date]],2)</f>
        <v>7/</v>
      </c>
      <c r="AF433" t="str">
        <f>RIGHT(Userdata[[#This Row],[Join_Date]],4)</f>
        <v>2024</v>
      </c>
      <c r="AG433" t="str">
        <f>MID(Userdata[[#This Row],[Join_Date]],3,2)</f>
        <v>8/</v>
      </c>
      <c r="AH433" t="str">
        <f>SUBSTITUTE(Userdata[[#This Row],[Column5]],"/","")</f>
        <v>7</v>
      </c>
      <c r="AI433" t="str">
        <f>SUBSTITUTE(Userdata[[#This Row],[Column53]],"/","")</f>
        <v>8</v>
      </c>
      <c r="AJ433" t="str">
        <f>TEXT(DATE(Userdata[[#This Row],[Column52]],Userdata[[#This Row],[Start Month]],Userdata[[#This Row],[Start Date]]),"DD/MM/YYYY")</f>
        <v>08/07/2024</v>
      </c>
    </row>
    <row r="434" spans="1:36" x14ac:dyDescent="0.3">
      <c r="A434">
        <v>6190</v>
      </c>
      <c r="B434" t="s">
        <v>246</v>
      </c>
      <c r="C434" t="s">
        <v>593</v>
      </c>
      <c r="D434" s="12" t="s">
        <v>562</v>
      </c>
      <c r="E434">
        <v>7.99</v>
      </c>
      <c r="F434">
        <v>248</v>
      </c>
      <c r="G434" t="s">
        <v>917</v>
      </c>
      <c r="H434">
        <v>5</v>
      </c>
      <c r="I434">
        <v>2</v>
      </c>
      <c r="J434" t="b">
        <v>0</v>
      </c>
      <c r="K434">
        <v>142</v>
      </c>
      <c r="L434">
        <v>22</v>
      </c>
      <c r="M434" t="s">
        <v>923</v>
      </c>
      <c r="N434" t="s">
        <v>931</v>
      </c>
      <c r="O434" t="s">
        <v>936</v>
      </c>
      <c r="P434">
        <v>94</v>
      </c>
      <c r="Q434">
        <v>4.2</v>
      </c>
      <c r="R434" t="b">
        <v>0</v>
      </c>
      <c r="S434" t="s">
        <v>940</v>
      </c>
      <c r="T434">
        <v>1758</v>
      </c>
      <c r="U434" t="s">
        <v>945</v>
      </c>
      <c r="V434" t="s">
        <v>950</v>
      </c>
      <c r="W434" t="s">
        <v>951</v>
      </c>
      <c r="X434" t="str">
        <f>LEFT(Userdata[[#This Row],[Last_Login]],2)</f>
        <v>12</v>
      </c>
      <c r="Y434" t="str">
        <f>RIGHT(Userdata[[#This Row],[Last_Login]],4)</f>
        <v>2024</v>
      </c>
      <c r="Z434" t="str">
        <f>MID(Userdata[[#This Row],[Last_Login]],4,2)</f>
        <v>8/</v>
      </c>
      <c r="AA434" t="str">
        <f>SUBSTITUTE(Userdata[[#This Row],[Column3]],"/","")</f>
        <v>8</v>
      </c>
      <c r="AB434" s="12" t="str">
        <f>TEXT(DATE(Userdata[[#This Row],[Column2]],Userdata[[#This Row],[Column1]],Userdata[[#This Row],[Column4]]),"DD/MM/YYYY")</f>
        <v>08/12/2024</v>
      </c>
      <c r="AC434" s="12">
        <f t="shared" ca="1" si="6"/>
        <v>45794</v>
      </c>
      <c r="AD434">
        <f ca="1">Userdata[[#This Row],[Column6]]-Userdata[[#This Row],[Last Login]]</f>
        <v>160</v>
      </c>
      <c r="AE434" t="str">
        <f>LEFT(Userdata[[#This Row],[Join_Date]],2)</f>
        <v>11</v>
      </c>
      <c r="AF434" t="str">
        <f>RIGHT(Userdata[[#This Row],[Join_Date]],4)</f>
        <v>2024</v>
      </c>
      <c r="AG434" t="str">
        <f>MID(Userdata[[#This Row],[Join_Date]],3,2)</f>
        <v>/1</v>
      </c>
      <c r="AH434" t="str">
        <f>SUBSTITUTE(Userdata[[#This Row],[Column5]],"/","")</f>
        <v>11</v>
      </c>
      <c r="AI434" t="str">
        <f>SUBSTITUTE(Userdata[[#This Row],[Column53]],"/","")</f>
        <v>1</v>
      </c>
      <c r="AJ434" t="str">
        <f>TEXT(DATE(Userdata[[#This Row],[Column52]],Userdata[[#This Row],[Start Month]],Userdata[[#This Row],[Start Date]]),"DD/MM/YYYY")</f>
        <v>01/11/2024</v>
      </c>
    </row>
    <row r="435" spans="1:36" x14ac:dyDescent="0.3">
      <c r="A435">
        <v>5713</v>
      </c>
      <c r="B435" t="s">
        <v>247</v>
      </c>
      <c r="C435" t="s">
        <v>658</v>
      </c>
      <c r="D435" s="12" t="s">
        <v>424</v>
      </c>
      <c r="E435">
        <v>7.99</v>
      </c>
      <c r="F435">
        <v>278</v>
      </c>
      <c r="G435" t="s">
        <v>917</v>
      </c>
      <c r="H435">
        <v>5</v>
      </c>
      <c r="I435">
        <v>1</v>
      </c>
      <c r="J435" t="b">
        <v>0</v>
      </c>
      <c r="K435">
        <v>743</v>
      </c>
      <c r="L435">
        <v>180</v>
      </c>
      <c r="M435" t="s">
        <v>923</v>
      </c>
      <c r="N435" t="s">
        <v>933</v>
      </c>
      <c r="O435" t="s">
        <v>934</v>
      </c>
      <c r="P435">
        <v>0</v>
      </c>
      <c r="Q435">
        <v>4.3</v>
      </c>
      <c r="R435" t="b">
        <v>1</v>
      </c>
      <c r="S435" t="s">
        <v>940</v>
      </c>
      <c r="T435">
        <v>2568</v>
      </c>
      <c r="U435" t="s">
        <v>942</v>
      </c>
      <c r="V435" t="s">
        <v>949</v>
      </c>
      <c r="W435" t="s">
        <v>953</v>
      </c>
      <c r="X435" t="str">
        <f>LEFT(Userdata[[#This Row],[Last_Login]],2)</f>
        <v>11</v>
      </c>
      <c r="Y435" t="str">
        <f>RIGHT(Userdata[[#This Row],[Last_Login]],4)</f>
        <v>2024</v>
      </c>
      <c r="Z435" t="str">
        <f>MID(Userdata[[#This Row],[Last_Login]],4,2)</f>
        <v>24</v>
      </c>
      <c r="AA435" t="str">
        <f>SUBSTITUTE(Userdata[[#This Row],[Column3]],"/","")</f>
        <v>24</v>
      </c>
      <c r="AB435" s="12" t="str">
        <f>TEXT(DATE(Userdata[[#This Row],[Column2]],Userdata[[#This Row],[Column1]],Userdata[[#This Row],[Column4]]),"DD/MM/YYYY")</f>
        <v>24/11/2024</v>
      </c>
      <c r="AC435" s="12">
        <f t="shared" ca="1" si="6"/>
        <v>45794</v>
      </c>
      <c r="AD435">
        <f ca="1">Userdata[[#This Row],[Column6]]-Userdata[[#This Row],[Last Login]]</f>
        <v>174</v>
      </c>
      <c r="AE435" t="str">
        <f>LEFT(Userdata[[#This Row],[Join_Date]],2)</f>
        <v>4/</v>
      </c>
      <c r="AF435" t="str">
        <f>RIGHT(Userdata[[#This Row],[Join_Date]],4)</f>
        <v>2024</v>
      </c>
      <c r="AG435" t="str">
        <f>MID(Userdata[[#This Row],[Join_Date]],3,2)</f>
        <v>17</v>
      </c>
      <c r="AH435" t="str">
        <f>SUBSTITUTE(Userdata[[#This Row],[Column5]],"/","")</f>
        <v>4</v>
      </c>
      <c r="AI435" t="str">
        <f>SUBSTITUTE(Userdata[[#This Row],[Column53]],"/","")</f>
        <v>17</v>
      </c>
      <c r="AJ435" t="str">
        <f>TEXT(DATE(Userdata[[#This Row],[Column52]],Userdata[[#This Row],[Start Month]],Userdata[[#This Row],[Start Date]]),"DD/MM/YYYY")</f>
        <v>17/04/2024</v>
      </c>
    </row>
    <row r="436" spans="1:36" x14ac:dyDescent="0.3">
      <c r="A436">
        <v>1932</v>
      </c>
      <c r="B436" t="s">
        <v>77</v>
      </c>
      <c r="C436" t="s">
        <v>684</v>
      </c>
      <c r="D436" s="12" t="s">
        <v>472</v>
      </c>
      <c r="E436">
        <v>7.99</v>
      </c>
      <c r="F436">
        <v>315</v>
      </c>
      <c r="G436" t="s">
        <v>919</v>
      </c>
      <c r="H436">
        <v>1</v>
      </c>
      <c r="I436">
        <v>2</v>
      </c>
      <c r="J436" t="b">
        <v>0</v>
      </c>
      <c r="K436">
        <v>40</v>
      </c>
      <c r="L436">
        <v>188</v>
      </c>
      <c r="M436" t="s">
        <v>929</v>
      </c>
      <c r="N436" t="s">
        <v>931</v>
      </c>
      <c r="O436" t="s">
        <v>939</v>
      </c>
      <c r="P436">
        <v>86</v>
      </c>
      <c r="Q436">
        <v>3.7</v>
      </c>
      <c r="R436" t="b">
        <v>1</v>
      </c>
      <c r="S436" t="s">
        <v>940</v>
      </c>
      <c r="T436">
        <v>4235</v>
      </c>
      <c r="U436" t="s">
        <v>941</v>
      </c>
      <c r="V436" t="s">
        <v>949</v>
      </c>
      <c r="W436" t="s">
        <v>951</v>
      </c>
      <c r="X436" t="str">
        <f>LEFT(Userdata[[#This Row],[Last_Login]],2)</f>
        <v>12</v>
      </c>
      <c r="Y436" t="str">
        <f>RIGHT(Userdata[[#This Row],[Last_Login]],4)</f>
        <v>2024</v>
      </c>
      <c r="Z436" t="str">
        <f>MID(Userdata[[#This Row],[Last_Login]],4,2)</f>
        <v>17</v>
      </c>
      <c r="AA436" t="str">
        <f>SUBSTITUTE(Userdata[[#This Row],[Column3]],"/","")</f>
        <v>17</v>
      </c>
      <c r="AB436" s="12" t="str">
        <f>TEXT(DATE(Userdata[[#This Row],[Column2]],Userdata[[#This Row],[Column1]],Userdata[[#This Row],[Column4]]),"DD/MM/YYYY")</f>
        <v>17/12/2024</v>
      </c>
      <c r="AC436" s="12">
        <f t="shared" ca="1" si="6"/>
        <v>45794</v>
      </c>
      <c r="AD436">
        <f ca="1">Userdata[[#This Row],[Column6]]-Userdata[[#This Row],[Last Login]]</f>
        <v>151</v>
      </c>
      <c r="AE436" t="str">
        <f>LEFT(Userdata[[#This Row],[Join_Date]],2)</f>
        <v>1/</v>
      </c>
      <c r="AF436" t="str">
        <f>RIGHT(Userdata[[#This Row],[Join_Date]],4)</f>
        <v>2024</v>
      </c>
      <c r="AG436" t="str">
        <f>MID(Userdata[[#This Row],[Join_Date]],3,2)</f>
        <v>21</v>
      </c>
      <c r="AH436" t="str">
        <f>SUBSTITUTE(Userdata[[#This Row],[Column5]],"/","")</f>
        <v>1</v>
      </c>
      <c r="AI436" t="str">
        <f>SUBSTITUTE(Userdata[[#This Row],[Column53]],"/","")</f>
        <v>21</v>
      </c>
      <c r="AJ436" t="str">
        <f>TEXT(DATE(Userdata[[#This Row],[Column52]],Userdata[[#This Row],[Start Month]],Userdata[[#This Row],[Start Date]]),"DD/MM/YYYY")</f>
        <v>21/01/2024</v>
      </c>
    </row>
    <row r="437" spans="1:36" x14ac:dyDescent="0.3">
      <c r="A437">
        <v>6527</v>
      </c>
      <c r="B437" t="s">
        <v>248</v>
      </c>
      <c r="C437" t="s">
        <v>685</v>
      </c>
      <c r="D437" s="12" t="s">
        <v>579</v>
      </c>
      <c r="E437">
        <v>7.99</v>
      </c>
      <c r="F437">
        <v>190</v>
      </c>
      <c r="G437" t="s">
        <v>922</v>
      </c>
      <c r="H437">
        <v>4</v>
      </c>
      <c r="I437">
        <v>1</v>
      </c>
      <c r="J437" t="b">
        <v>1</v>
      </c>
      <c r="K437">
        <v>400</v>
      </c>
      <c r="L437">
        <v>151</v>
      </c>
      <c r="M437" t="s">
        <v>927</v>
      </c>
      <c r="N437" t="s">
        <v>930</v>
      </c>
      <c r="O437" t="s">
        <v>935</v>
      </c>
      <c r="P437">
        <v>52</v>
      </c>
      <c r="Q437">
        <v>4.3</v>
      </c>
      <c r="R437" t="b">
        <v>0</v>
      </c>
      <c r="S437" t="s">
        <v>940</v>
      </c>
      <c r="T437">
        <v>3775</v>
      </c>
      <c r="U437" t="s">
        <v>942</v>
      </c>
      <c r="V437" t="s">
        <v>950</v>
      </c>
      <c r="W437" t="s">
        <v>951</v>
      </c>
      <c r="X437" t="str">
        <f>LEFT(Userdata[[#This Row],[Last_Login]],2)</f>
        <v>11</v>
      </c>
      <c r="Y437" t="str">
        <f>RIGHT(Userdata[[#This Row],[Last_Login]],4)</f>
        <v>2024</v>
      </c>
      <c r="Z437" t="str">
        <f>MID(Userdata[[#This Row],[Last_Login]],4,2)</f>
        <v>23</v>
      </c>
      <c r="AA437" t="str">
        <f>SUBSTITUTE(Userdata[[#This Row],[Column3]],"/","")</f>
        <v>23</v>
      </c>
      <c r="AB437" s="12" t="str">
        <f>TEXT(DATE(Userdata[[#This Row],[Column2]],Userdata[[#This Row],[Column1]],Userdata[[#This Row],[Column4]]),"DD/MM/YYYY")</f>
        <v>23/11/2024</v>
      </c>
      <c r="AC437" s="12">
        <f t="shared" ca="1" si="6"/>
        <v>45794</v>
      </c>
      <c r="AD437">
        <f ca="1">Userdata[[#This Row],[Column6]]-Userdata[[#This Row],[Last Login]]</f>
        <v>175</v>
      </c>
      <c r="AE437" t="str">
        <f>LEFT(Userdata[[#This Row],[Join_Date]],2)</f>
        <v>5/</v>
      </c>
      <c r="AF437" t="str">
        <f>RIGHT(Userdata[[#This Row],[Join_Date]],4)</f>
        <v>2023</v>
      </c>
      <c r="AG437" t="str">
        <f>MID(Userdata[[#This Row],[Join_Date]],3,2)</f>
        <v>25</v>
      </c>
      <c r="AH437" t="str">
        <f>SUBSTITUTE(Userdata[[#This Row],[Column5]],"/","")</f>
        <v>5</v>
      </c>
      <c r="AI437" t="str">
        <f>SUBSTITUTE(Userdata[[#This Row],[Column53]],"/","")</f>
        <v>25</v>
      </c>
      <c r="AJ437" t="str">
        <f>TEXT(DATE(Userdata[[#This Row],[Column52]],Userdata[[#This Row],[Start Month]],Userdata[[#This Row],[Start Date]]),"DD/MM/YYYY")</f>
        <v>25/05/2023</v>
      </c>
    </row>
    <row r="438" spans="1:36" x14ac:dyDescent="0.3">
      <c r="A438">
        <v>9363</v>
      </c>
      <c r="B438" t="s">
        <v>63</v>
      </c>
      <c r="C438" t="s">
        <v>686</v>
      </c>
      <c r="D438" s="12" t="s">
        <v>579</v>
      </c>
      <c r="E438">
        <v>11.99</v>
      </c>
      <c r="F438">
        <v>190</v>
      </c>
      <c r="G438" t="s">
        <v>920</v>
      </c>
      <c r="H438">
        <v>2</v>
      </c>
      <c r="I438">
        <v>1</v>
      </c>
      <c r="J438" t="b">
        <v>0</v>
      </c>
      <c r="K438">
        <v>359</v>
      </c>
      <c r="L438">
        <v>192</v>
      </c>
      <c r="M438" t="s">
        <v>928</v>
      </c>
      <c r="N438" t="s">
        <v>930</v>
      </c>
      <c r="O438" t="s">
        <v>938</v>
      </c>
      <c r="P438">
        <v>38</v>
      </c>
      <c r="Q438">
        <v>4.4000000000000004</v>
      </c>
      <c r="R438" t="b">
        <v>1</v>
      </c>
      <c r="S438" t="s">
        <v>940</v>
      </c>
      <c r="T438">
        <v>92</v>
      </c>
      <c r="U438" t="s">
        <v>941</v>
      </c>
      <c r="V438" t="s">
        <v>949</v>
      </c>
      <c r="W438" t="s">
        <v>954</v>
      </c>
      <c r="X438" t="str">
        <f>LEFT(Userdata[[#This Row],[Last_Login]],2)</f>
        <v>11</v>
      </c>
      <c r="Y438" t="str">
        <f>RIGHT(Userdata[[#This Row],[Last_Login]],4)</f>
        <v>2024</v>
      </c>
      <c r="Z438" t="str">
        <f>MID(Userdata[[#This Row],[Last_Login]],4,2)</f>
        <v>23</v>
      </c>
      <c r="AA438" t="str">
        <f>SUBSTITUTE(Userdata[[#This Row],[Column3]],"/","")</f>
        <v>23</v>
      </c>
      <c r="AB438" s="12" t="str">
        <f>TEXT(DATE(Userdata[[#This Row],[Column2]],Userdata[[#This Row],[Column1]],Userdata[[#This Row],[Column4]]),"DD/MM/YYYY")</f>
        <v>23/11/2024</v>
      </c>
      <c r="AC438" s="12">
        <f t="shared" ca="1" si="6"/>
        <v>45794</v>
      </c>
      <c r="AD438">
        <f ca="1">Userdata[[#This Row],[Column6]]-Userdata[[#This Row],[Last Login]]</f>
        <v>175</v>
      </c>
      <c r="AE438" t="str">
        <f>LEFT(Userdata[[#This Row],[Join_Date]],2)</f>
        <v>10</v>
      </c>
      <c r="AF438" t="str">
        <f>RIGHT(Userdata[[#This Row],[Join_Date]],4)</f>
        <v>2024</v>
      </c>
      <c r="AG438" t="str">
        <f>MID(Userdata[[#This Row],[Join_Date]],3,2)</f>
        <v>/5</v>
      </c>
      <c r="AH438" t="str">
        <f>SUBSTITUTE(Userdata[[#This Row],[Column5]],"/","")</f>
        <v>10</v>
      </c>
      <c r="AI438" t="str">
        <f>SUBSTITUTE(Userdata[[#This Row],[Column53]],"/","")</f>
        <v>5</v>
      </c>
      <c r="AJ438" t="str">
        <f>TEXT(DATE(Userdata[[#This Row],[Column52]],Userdata[[#This Row],[Start Month]],Userdata[[#This Row],[Start Date]]),"DD/MM/YYYY")</f>
        <v>05/10/2024</v>
      </c>
    </row>
    <row r="439" spans="1:36" x14ac:dyDescent="0.3">
      <c r="A439">
        <v>5019</v>
      </c>
      <c r="B439" t="s">
        <v>67</v>
      </c>
      <c r="C439" t="s">
        <v>680</v>
      </c>
      <c r="D439" s="12" t="s">
        <v>490</v>
      </c>
      <c r="E439">
        <v>15.99</v>
      </c>
      <c r="F439">
        <v>408</v>
      </c>
      <c r="G439" t="s">
        <v>919</v>
      </c>
      <c r="H439">
        <v>4</v>
      </c>
      <c r="I439">
        <v>3</v>
      </c>
      <c r="J439" t="b">
        <v>0</v>
      </c>
      <c r="K439">
        <v>711</v>
      </c>
      <c r="L439">
        <v>23</v>
      </c>
      <c r="M439" t="s">
        <v>928</v>
      </c>
      <c r="N439" t="s">
        <v>932</v>
      </c>
      <c r="O439" t="s">
        <v>939</v>
      </c>
      <c r="P439">
        <v>65</v>
      </c>
      <c r="Q439">
        <v>3.6</v>
      </c>
      <c r="R439" t="b">
        <v>1</v>
      </c>
      <c r="S439" t="s">
        <v>940</v>
      </c>
      <c r="T439">
        <v>72</v>
      </c>
      <c r="U439" t="s">
        <v>944</v>
      </c>
      <c r="V439" t="s">
        <v>947</v>
      </c>
      <c r="W439" t="s">
        <v>952</v>
      </c>
      <c r="X439" t="str">
        <f>LEFT(Userdata[[#This Row],[Last_Login]],2)</f>
        <v>12</v>
      </c>
      <c r="Y439" t="str">
        <f>RIGHT(Userdata[[#This Row],[Last_Login]],4)</f>
        <v>2024</v>
      </c>
      <c r="Z439" t="str">
        <f>MID(Userdata[[#This Row],[Last_Login]],4,2)</f>
        <v>12</v>
      </c>
      <c r="AA439" t="str">
        <f>SUBSTITUTE(Userdata[[#This Row],[Column3]],"/","")</f>
        <v>12</v>
      </c>
      <c r="AB439" s="12" t="str">
        <f>TEXT(DATE(Userdata[[#This Row],[Column2]],Userdata[[#This Row],[Column1]],Userdata[[#This Row],[Column4]]),"DD/MM/YYYY")</f>
        <v>12/12/2024</v>
      </c>
      <c r="AC439" s="12">
        <f t="shared" ca="1" si="6"/>
        <v>45794</v>
      </c>
      <c r="AD439">
        <f ca="1">Userdata[[#This Row],[Column6]]-Userdata[[#This Row],[Last Login]]</f>
        <v>156</v>
      </c>
      <c r="AE439" t="str">
        <f>LEFT(Userdata[[#This Row],[Join_Date]],2)</f>
        <v>10</v>
      </c>
      <c r="AF439" t="str">
        <f>RIGHT(Userdata[[#This Row],[Join_Date]],4)</f>
        <v>2024</v>
      </c>
      <c r="AG439" t="str">
        <f>MID(Userdata[[#This Row],[Join_Date]],3,2)</f>
        <v>/2</v>
      </c>
      <c r="AH439" t="str">
        <f>SUBSTITUTE(Userdata[[#This Row],[Column5]],"/","")</f>
        <v>10</v>
      </c>
      <c r="AI439" t="str">
        <f>SUBSTITUTE(Userdata[[#This Row],[Column53]],"/","")</f>
        <v>2</v>
      </c>
      <c r="AJ439" t="str">
        <f>TEXT(DATE(Userdata[[#This Row],[Column52]],Userdata[[#This Row],[Start Month]],Userdata[[#This Row],[Start Date]]),"DD/MM/YYYY")</f>
        <v>02/10/2024</v>
      </c>
    </row>
    <row r="440" spans="1:36" x14ac:dyDescent="0.3">
      <c r="A440">
        <v>9258</v>
      </c>
      <c r="B440" t="s">
        <v>249</v>
      </c>
      <c r="C440" t="s">
        <v>565</v>
      </c>
      <c r="D440" s="12" t="s">
        <v>395</v>
      </c>
      <c r="E440">
        <v>15.99</v>
      </c>
      <c r="F440">
        <v>227</v>
      </c>
      <c r="G440" t="s">
        <v>919</v>
      </c>
      <c r="H440">
        <v>2</v>
      </c>
      <c r="I440">
        <v>1</v>
      </c>
      <c r="J440" t="b">
        <v>0</v>
      </c>
      <c r="K440">
        <v>581</v>
      </c>
      <c r="L440">
        <v>146</v>
      </c>
      <c r="M440" t="s">
        <v>928</v>
      </c>
      <c r="N440" t="s">
        <v>930</v>
      </c>
      <c r="O440" t="s">
        <v>937</v>
      </c>
      <c r="P440">
        <v>37</v>
      </c>
      <c r="Q440">
        <v>4.4000000000000004</v>
      </c>
      <c r="R440" t="b">
        <v>0</v>
      </c>
      <c r="S440" t="s">
        <v>940</v>
      </c>
      <c r="T440">
        <v>2488</v>
      </c>
      <c r="U440" t="s">
        <v>941</v>
      </c>
      <c r="V440" t="s">
        <v>948</v>
      </c>
      <c r="W440" t="s">
        <v>952</v>
      </c>
      <c r="X440" t="str">
        <f>LEFT(Userdata[[#This Row],[Last_Login]],2)</f>
        <v>12</v>
      </c>
      <c r="Y440" t="str">
        <f>RIGHT(Userdata[[#This Row],[Last_Login]],4)</f>
        <v>2024</v>
      </c>
      <c r="Z440" t="str">
        <f>MID(Userdata[[#This Row],[Last_Login]],4,2)</f>
        <v>6/</v>
      </c>
      <c r="AA440" t="str">
        <f>SUBSTITUTE(Userdata[[#This Row],[Column3]],"/","")</f>
        <v>6</v>
      </c>
      <c r="AB440" s="12" t="str">
        <f>TEXT(DATE(Userdata[[#This Row],[Column2]],Userdata[[#This Row],[Column1]],Userdata[[#This Row],[Column4]]),"DD/MM/YYYY")</f>
        <v>06/12/2024</v>
      </c>
      <c r="AC440" s="12">
        <f t="shared" ca="1" si="6"/>
        <v>45794</v>
      </c>
      <c r="AD440">
        <f ca="1">Userdata[[#This Row],[Column6]]-Userdata[[#This Row],[Last Login]]</f>
        <v>162</v>
      </c>
      <c r="AE440" t="str">
        <f>LEFT(Userdata[[#This Row],[Join_Date]],2)</f>
        <v>2/</v>
      </c>
      <c r="AF440" t="str">
        <f>RIGHT(Userdata[[#This Row],[Join_Date]],4)</f>
        <v>2024</v>
      </c>
      <c r="AG440" t="str">
        <f>MID(Userdata[[#This Row],[Join_Date]],3,2)</f>
        <v>26</v>
      </c>
      <c r="AH440" t="str">
        <f>SUBSTITUTE(Userdata[[#This Row],[Column5]],"/","")</f>
        <v>2</v>
      </c>
      <c r="AI440" t="str">
        <f>SUBSTITUTE(Userdata[[#This Row],[Column53]],"/","")</f>
        <v>26</v>
      </c>
      <c r="AJ440" t="str">
        <f>TEXT(DATE(Userdata[[#This Row],[Column52]],Userdata[[#This Row],[Start Month]],Userdata[[#This Row],[Start Date]]),"DD/MM/YYYY")</f>
        <v>26/02/2024</v>
      </c>
    </row>
    <row r="441" spans="1:36" x14ac:dyDescent="0.3">
      <c r="A441">
        <v>7512</v>
      </c>
      <c r="B441" t="s">
        <v>250</v>
      </c>
      <c r="C441" t="s">
        <v>687</v>
      </c>
      <c r="D441" s="12" t="s">
        <v>424</v>
      </c>
      <c r="E441">
        <v>11.99</v>
      </c>
      <c r="F441">
        <v>479</v>
      </c>
      <c r="G441" t="s">
        <v>921</v>
      </c>
      <c r="H441">
        <v>2</v>
      </c>
      <c r="I441">
        <v>4</v>
      </c>
      <c r="J441" t="b">
        <v>1</v>
      </c>
      <c r="K441">
        <v>923</v>
      </c>
      <c r="L441">
        <v>182</v>
      </c>
      <c r="M441" t="s">
        <v>926</v>
      </c>
      <c r="N441" t="s">
        <v>931</v>
      </c>
      <c r="O441" t="s">
        <v>934</v>
      </c>
      <c r="P441">
        <v>14</v>
      </c>
      <c r="Q441">
        <v>4.9000000000000004</v>
      </c>
      <c r="R441" t="b">
        <v>1</v>
      </c>
      <c r="S441" t="s">
        <v>940</v>
      </c>
      <c r="T441">
        <v>2666</v>
      </c>
      <c r="U441" t="s">
        <v>944</v>
      </c>
      <c r="V441" t="s">
        <v>950</v>
      </c>
      <c r="W441" t="s">
        <v>954</v>
      </c>
      <c r="X441" t="str">
        <f>LEFT(Userdata[[#This Row],[Last_Login]],2)</f>
        <v>11</v>
      </c>
      <c r="Y441" t="str">
        <f>RIGHT(Userdata[[#This Row],[Last_Login]],4)</f>
        <v>2024</v>
      </c>
      <c r="Z441" t="str">
        <f>MID(Userdata[[#This Row],[Last_Login]],4,2)</f>
        <v>24</v>
      </c>
      <c r="AA441" t="str">
        <f>SUBSTITUTE(Userdata[[#This Row],[Column3]],"/","")</f>
        <v>24</v>
      </c>
      <c r="AB441" s="12" t="str">
        <f>TEXT(DATE(Userdata[[#This Row],[Column2]],Userdata[[#This Row],[Column1]],Userdata[[#This Row],[Column4]]),"DD/MM/YYYY")</f>
        <v>24/11/2024</v>
      </c>
      <c r="AC441" s="12">
        <f t="shared" ca="1" si="6"/>
        <v>45794</v>
      </c>
      <c r="AD441">
        <f ca="1">Userdata[[#This Row],[Column6]]-Userdata[[#This Row],[Last Login]]</f>
        <v>174</v>
      </c>
      <c r="AE441" t="str">
        <f>LEFT(Userdata[[#This Row],[Join_Date]],2)</f>
        <v>12</v>
      </c>
      <c r="AF441" t="str">
        <f>RIGHT(Userdata[[#This Row],[Join_Date]],4)</f>
        <v>2023</v>
      </c>
      <c r="AG441" t="str">
        <f>MID(Userdata[[#This Row],[Join_Date]],3,2)</f>
        <v>/1</v>
      </c>
      <c r="AH441" t="str">
        <f>SUBSTITUTE(Userdata[[#This Row],[Column5]],"/","")</f>
        <v>12</v>
      </c>
      <c r="AI441" t="str">
        <f>SUBSTITUTE(Userdata[[#This Row],[Column53]],"/","")</f>
        <v>1</v>
      </c>
      <c r="AJ441" t="str">
        <f>TEXT(DATE(Userdata[[#This Row],[Column52]],Userdata[[#This Row],[Start Month]],Userdata[[#This Row],[Start Date]]),"DD/MM/YYYY")</f>
        <v>01/12/2023</v>
      </c>
    </row>
    <row r="442" spans="1:36" x14ac:dyDescent="0.3">
      <c r="A442">
        <v>8195</v>
      </c>
      <c r="B442" t="s">
        <v>251</v>
      </c>
      <c r="C442" t="s">
        <v>609</v>
      </c>
      <c r="D442" s="12" t="s">
        <v>676</v>
      </c>
      <c r="E442">
        <v>11.99</v>
      </c>
      <c r="F442">
        <v>415</v>
      </c>
      <c r="G442" t="s">
        <v>917</v>
      </c>
      <c r="H442">
        <v>3</v>
      </c>
      <c r="I442">
        <v>1</v>
      </c>
      <c r="J442" t="b">
        <v>0</v>
      </c>
      <c r="K442">
        <v>381</v>
      </c>
      <c r="L442">
        <v>78</v>
      </c>
      <c r="M442" t="s">
        <v>928</v>
      </c>
      <c r="N442" t="s">
        <v>931</v>
      </c>
      <c r="O442" t="s">
        <v>936</v>
      </c>
      <c r="P442">
        <v>84</v>
      </c>
      <c r="Q442">
        <v>4.4000000000000004</v>
      </c>
      <c r="R442" t="b">
        <v>1</v>
      </c>
      <c r="S442" t="s">
        <v>940</v>
      </c>
      <c r="T442">
        <v>4221</v>
      </c>
      <c r="U442" t="s">
        <v>945</v>
      </c>
      <c r="V442" t="s">
        <v>950</v>
      </c>
      <c r="W442" t="s">
        <v>953</v>
      </c>
      <c r="X442" t="str">
        <f>LEFT(Userdata[[#This Row],[Last_Login]],2)</f>
        <v>11</v>
      </c>
      <c r="Y442" t="str">
        <f>RIGHT(Userdata[[#This Row],[Last_Login]],4)</f>
        <v>2024</v>
      </c>
      <c r="Z442" t="str">
        <f>MID(Userdata[[#This Row],[Last_Login]],4,2)</f>
        <v>20</v>
      </c>
      <c r="AA442" t="str">
        <f>SUBSTITUTE(Userdata[[#This Row],[Column3]],"/","")</f>
        <v>20</v>
      </c>
      <c r="AB442" s="12" t="str">
        <f>TEXT(DATE(Userdata[[#This Row],[Column2]],Userdata[[#This Row],[Column1]],Userdata[[#This Row],[Column4]]),"DD/MM/YYYY")</f>
        <v>20/11/2024</v>
      </c>
      <c r="AC442" s="12">
        <f t="shared" ca="1" si="6"/>
        <v>45794</v>
      </c>
      <c r="AD442">
        <f ca="1">Userdata[[#This Row],[Column6]]-Userdata[[#This Row],[Last Login]]</f>
        <v>178</v>
      </c>
      <c r="AE442" t="str">
        <f>LEFT(Userdata[[#This Row],[Join_Date]],2)</f>
        <v>4/</v>
      </c>
      <c r="AF442" t="str">
        <f>RIGHT(Userdata[[#This Row],[Join_Date]],4)</f>
        <v>2023</v>
      </c>
      <c r="AG442" t="str">
        <f>MID(Userdata[[#This Row],[Join_Date]],3,2)</f>
        <v>17</v>
      </c>
      <c r="AH442" t="str">
        <f>SUBSTITUTE(Userdata[[#This Row],[Column5]],"/","")</f>
        <v>4</v>
      </c>
      <c r="AI442" t="str">
        <f>SUBSTITUTE(Userdata[[#This Row],[Column53]],"/","")</f>
        <v>17</v>
      </c>
      <c r="AJ442" t="str">
        <f>TEXT(DATE(Userdata[[#This Row],[Column52]],Userdata[[#This Row],[Start Month]],Userdata[[#This Row],[Start Date]]),"DD/MM/YYYY")</f>
        <v>17/04/2023</v>
      </c>
    </row>
    <row r="443" spans="1:36" x14ac:dyDescent="0.3">
      <c r="A443">
        <v>8242</v>
      </c>
      <c r="B443" t="s">
        <v>130</v>
      </c>
      <c r="C443" t="s">
        <v>456</v>
      </c>
      <c r="D443" s="12" t="s">
        <v>508</v>
      </c>
      <c r="E443">
        <v>11.99</v>
      </c>
      <c r="F443">
        <v>204</v>
      </c>
      <c r="G443" t="s">
        <v>922</v>
      </c>
      <c r="H443">
        <v>4</v>
      </c>
      <c r="I443">
        <v>4</v>
      </c>
      <c r="J443" t="b">
        <v>1</v>
      </c>
      <c r="K443">
        <v>706</v>
      </c>
      <c r="L443">
        <v>153</v>
      </c>
      <c r="M443" t="s">
        <v>924</v>
      </c>
      <c r="N443" t="s">
        <v>930</v>
      </c>
      <c r="O443" t="s">
        <v>934</v>
      </c>
      <c r="P443">
        <v>94</v>
      </c>
      <c r="Q443">
        <v>3.7</v>
      </c>
      <c r="R443" t="b">
        <v>1</v>
      </c>
      <c r="S443" t="s">
        <v>940</v>
      </c>
      <c r="T443">
        <v>4569</v>
      </c>
      <c r="U443" t="s">
        <v>941</v>
      </c>
      <c r="V443" t="s">
        <v>950</v>
      </c>
      <c r="W443" t="s">
        <v>951</v>
      </c>
      <c r="X443" t="str">
        <f>LEFT(Userdata[[#This Row],[Last_Login]],2)</f>
        <v>12</v>
      </c>
      <c r="Y443" t="str">
        <f>RIGHT(Userdata[[#This Row],[Last_Login]],4)</f>
        <v>2024</v>
      </c>
      <c r="Z443" t="str">
        <f>MID(Userdata[[#This Row],[Last_Login]],4,2)</f>
        <v>4/</v>
      </c>
      <c r="AA443" t="str">
        <f>SUBSTITUTE(Userdata[[#This Row],[Column3]],"/","")</f>
        <v>4</v>
      </c>
      <c r="AB443" s="12" t="str">
        <f>TEXT(DATE(Userdata[[#This Row],[Column2]],Userdata[[#This Row],[Column1]],Userdata[[#This Row],[Column4]]),"DD/MM/YYYY")</f>
        <v>04/12/2024</v>
      </c>
      <c r="AC443" s="12">
        <f t="shared" ca="1" si="6"/>
        <v>45794</v>
      </c>
      <c r="AD443">
        <f ca="1">Userdata[[#This Row],[Column6]]-Userdata[[#This Row],[Last Login]]</f>
        <v>164</v>
      </c>
      <c r="AE443" t="str">
        <f>LEFT(Userdata[[#This Row],[Join_Date]],2)</f>
        <v>12</v>
      </c>
      <c r="AF443" t="str">
        <f>RIGHT(Userdata[[#This Row],[Join_Date]],4)</f>
        <v>2022</v>
      </c>
      <c r="AG443" t="str">
        <f>MID(Userdata[[#This Row],[Join_Date]],3,2)</f>
        <v>/1</v>
      </c>
      <c r="AH443" t="str">
        <f>SUBSTITUTE(Userdata[[#This Row],[Column5]],"/","")</f>
        <v>12</v>
      </c>
      <c r="AI443" t="str">
        <f>SUBSTITUTE(Userdata[[#This Row],[Column53]],"/","")</f>
        <v>1</v>
      </c>
      <c r="AJ443" t="str">
        <f>TEXT(DATE(Userdata[[#This Row],[Column52]],Userdata[[#This Row],[Start Month]],Userdata[[#This Row],[Start Date]]),"DD/MM/YYYY")</f>
        <v>01/12/2022</v>
      </c>
    </row>
    <row r="444" spans="1:36" x14ac:dyDescent="0.3">
      <c r="A444">
        <v>2220</v>
      </c>
      <c r="B444" t="s">
        <v>227</v>
      </c>
      <c r="C444" t="s">
        <v>452</v>
      </c>
      <c r="D444" s="12" t="s">
        <v>911</v>
      </c>
      <c r="E444">
        <v>15.99</v>
      </c>
      <c r="F444">
        <v>205</v>
      </c>
      <c r="G444" t="s">
        <v>921</v>
      </c>
      <c r="H444">
        <v>3</v>
      </c>
      <c r="I444">
        <v>1</v>
      </c>
      <c r="J444" t="b">
        <v>1</v>
      </c>
      <c r="K444">
        <v>792</v>
      </c>
      <c r="L444">
        <v>103</v>
      </c>
      <c r="M444" t="s">
        <v>928</v>
      </c>
      <c r="N444" t="s">
        <v>930</v>
      </c>
      <c r="O444" t="s">
        <v>936</v>
      </c>
      <c r="P444">
        <v>24</v>
      </c>
      <c r="Q444">
        <v>3.9</v>
      </c>
      <c r="R444" t="b">
        <v>1</v>
      </c>
      <c r="S444" t="s">
        <v>940</v>
      </c>
      <c r="T444">
        <v>2695</v>
      </c>
      <c r="U444" t="s">
        <v>944</v>
      </c>
      <c r="V444" t="s">
        <v>950</v>
      </c>
      <c r="W444" t="s">
        <v>952</v>
      </c>
      <c r="X444" t="str">
        <f>LEFT(Userdata[[#This Row],[Last_Login]],2)</f>
        <v>11</v>
      </c>
      <c r="Y444" t="str">
        <f>RIGHT(Userdata[[#This Row],[Last_Login]],4)</f>
        <v>2024</v>
      </c>
      <c r="Z444" t="str">
        <f>MID(Userdata[[#This Row],[Last_Login]],4,2)</f>
        <v>28</v>
      </c>
      <c r="AA444" t="str">
        <f>SUBSTITUTE(Userdata[[#This Row],[Column3]],"/","")</f>
        <v>28</v>
      </c>
      <c r="AB444" s="12" t="str">
        <f>TEXT(DATE(Userdata[[#This Row],[Column2]],Userdata[[#This Row],[Column1]],Userdata[[#This Row],[Column4]]),"DD/MM/YYYY")</f>
        <v>28/11/2024</v>
      </c>
      <c r="AC444" s="12">
        <f t="shared" ca="1" si="6"/>
        <v>45794</v>
      </c>
      <c r="AD444">
        <f ca="1">Userdata[[#This Row],[Column6]]-Userdata[[#This Row],[Last Login]]</f>
        <v>170</v>
      </c>
      <c r="AE444" t="str">
        <f>LEFT(Userdata[[#This Row],[Join_Date]],2)</f>
        <v>10</v>
      </c>
      <c r="AF444" t="str">
        <f>RIGHT(Userdata[[#This Row],[Join_Date]],4)</f>
        <v>2023</v>
      </c>
      <c r="AG444" t="str">
        <f>MID(Userdata[[#This Row],[Join_Date]],3,2)</f>
        <v>/2</v>
      </c>
      <c r="AH444" t="str">
        <f>SUBSTITUTE(Userdata[[#This Row],[Column5]],"/","")</f>
        <v>10</v>
      </c>
      <c r="AI444" t="str">
        <f>SUBSTITUTE(Userdata[[#This Row],[Column53]],"/","")</f>
        <v>2</v>
      </c>
      <c r="AJ444" t="str">
        <f>TEXT(DATE(Userdata[[#This Row],[Column52]],Userdata[[#This Row],[Start Month]],Userdata[[#This Row],[Start Date]]),"DD/MM/YYYY")</f>
        <v>02/10/2023</v>
      </c>
    </row>
    <row r="445" spans="1:36" x14ac:dyDescent="0.3">
      <c r="A445">
        <v>9308</v>
      </c>
      <c r="B445" t="s">
        <v>38</v>
      </c>
      <c r="C445" t="s">
        <v>501</v>
      </c>
      <c r="D445" s="12" t="s">
        <v>736</v>
      </c>
      <c r="E445">
        <v>11.99</v>
      </c>
      <c r="F445">
        <v>64</v>
      </c>
      <c r="G445" t="s">
        <v>919</v>
      </c>
      <c r="H445">
        <v>2</v>
      </c>
      <c r="I445">
        <v>3</v>
      </c>
      <c r="J445" t="b">
        <v>1</v>
      </c>
      <c r="K445">
        <v>221</v>
      </c>
      <c r="L445">
        <v>4</v>
      </c>
      <c r="M445" t="s">
        <v>923</v>
      </c>
      <c r="N445" t="s">
        <v>930</v>
      </c>
      <c r="O445" t="s">
        <v>936</v>
      </c>
      <c r="P445">
        <v>88</v>
      </c>
      <c r="Q445">
        <v>3.7</v>
      </c>
      <c r="R445" t="b">
        <v>1</v>
      </c>
      <c r="S445" t="s">
        <v>940</v>
      </c>
      <c r="T445">
        <v>48</v>
      </c>
      <c r="U445" t="s">
        <v>945</v>
      </c>
      <c r="V445" t="s">
        <v>948</v>
      </c>
      <c r="W445" t="s">
        <v>954</v>
      </c>
      <c r="X445" t="str">
        <f>LEFT(Userdata[[#This Row],[Last_Login]],2)</f>
        <v>11</v>
      </c>
      <c r="Y445" t="str">
        <f>RIGHT(Userdata[[#This Row],[Last_Login]],4)</f>
        <v>2024</v>
      </c>
      <c r="Z445" t="str">
        <f>MID(Userdata[[#This Row],[Last_Login]],4,2)</f>
        <v>25</v>
      </c>
      <c r="AA445" t="str">
        <f>SUBSTITUTE(Userdata[[#This Row],[Column3]],"/","")</f>
        <v>25</v>
      </c>
      <c r="AB445" s="12" t="str">
        <f>TEXT(DATE(Userdata[[#This Row],[Column2]],Userdata[[#This Row],[Column1]],Userdata[[#This Row],[Column4]]),"DD/MM/YYYY")</f>
        <v>25/11/2024</v>
      </c>
      <c r="AC445" s="12">
        <f t="shared" ca="1" si="6"/>
        <v>45794</v>
      </c>
      <c r="AD445">
        <f ca="1">Userdata[[#This Row],[Column6]]-Userdata[[#This Row],[Last Login]]</f>
        <v>173</v>
      </c>
      <c r="AE445" t="str">
        <f>LEFT(Userdata[[#This Row],[Join_Date]],2)</f>
        <v>9/</v>
      </c>
      <c r="AF445" t="str">
        <f>RIGHT(Userdata[[#This Row],[Join_Date]],4)</f>
        <v>2024</v>
      </c>
      <c r="AG445" t="str">
        <f>MID(Userdata[[#This Row],[Join_Date]],3,2)</f>
        <v>30</v>
      </c>
      <c r="AH445" t="str">
        <f>SUBSTITUTE(Userdata[[#This Row],[Column5]],"/","")</f>
        <v>9</v>
      </c>
      <c r="AI445" t="str">
        <f>SUBSTITUTE(Userdata[[#This Row],[Column53]],"/","")</f>
        <v>30</v>
      </c>
      <c r="AJ445" t="str">
        <f>TEXT(DATE(Userdata[[#This Row],[Column52]],Userdata[[#This Row],[Start Month]],Userdata[[#This Row],[Start Date]]),"DD/MM/YYYY")</f>
        <v>30/09/2024</v>
      </c>
    </row>
    <row r="446" spans="1:36" x14ac:dyDescent="0.3">
      <c r="A446">
        <v>3437</v>
      </c>
      <c r="B446" t="s">
        <v>104</v>
      </c>
      <c r="C446" t="s">
        <v>623</v>
      </c>
      <c r="D446" s="12" t="s">
        <v>554</v>
      </c>
      <c r="E446">
        <v>7.99</v>
      </c>
      <c r="F446">
        <v>281</v>
      </c>
      <c r="G446" t="s">
        <v>918</v>
      </c>
      <c r="H446">
        <v>2</v>
      </c>
      <c r="I446">
        <v>4</v>
      </c>
      <c r="J446" t="b">
        <v>0</v>
      </c>
      <c r="K446">
        <v>770</v>
      </c>
      <c r="L446">
        <v>74</v>
      </c>
      <c r="M446" t="s">
        <v>927</v>
      </c>
      <c r="N446" t="s">
        <v>931</v>
      </c>
      <c r="O446" t="s">
        <v>935</v>
      </c>
      <c r="P446">
        <v>12</v>
      </c>
      <c r="Q446">
        <v>4</v>
      </c>
      <c r="R446" t="b">
        <v>0</v>
      </c>
      <c r="S446" t="s">
        <v>940</v>
      </c>
      <c r="T446">
        <v>1526</v>
      </c>
      <c r="U446" t="s">
        <v>944</v>
      </c>
      <c r="V446" t="s">
        <v>946</v>
      </c>
      <c r="W446" t="s">
        <v>951</v>
      </c>
      <c r="X446" t="str">
        <f>LEFT(Userdata[[#This Row],[Last_Login]],2)</f>
        <v>12</v>
      </c>
      <c r="Y446" t="str">
        <f>RIGHT(Userdata[[#This Row],[Last_Login]],4)</f>
        <v>2024</v>
      </c>
      <c r="Z446" t="str">
        <f>MID(Userdata[[#This Row],[Last_Login]],4,2)</f>
        <v>5/</v>
      </c>
      <c r="AA446" t="str">
        <f>SUBSTITUTE(Userdata[[#This Row],[Column3]],"/","")</f>
        <v>5</v>
      </c>
      <c r="AB446" s="12" t="str">
        <f>TEXT(DATE(Userdata[[#This Row],[Column2]],Userdata[[#This Row],[Column1]],Userdata[[#This Row],[Column4]]),"DD/MM/YYYY")</f>
        <v>05/12/2024</v>
      </c>
      <c r="AC446" s="12">
        <f t="shared" ca="1" si="6"/>
        <v>45794</v>
      </c>
      <c r="AD446">
        <f ca="1">Userdata[[#This Row],[Column6]]-Userdata[[#This Row],[Last Login]]</f>
        <v>163</v>
      </c>
      <c r="AE446" t="str">
        <f>LEFT(Userdata[[#This Row],[Join_Date]],2)</f>
        <v>1/</v>
      </c>
      <c r="AF446" t="str">
        <f>RIGHT(Userdata[[#This Row],[Join_Date]],4)</f>
        <v>2023</v>
      </c>
      <c r="AG446" t="str">
        <f>MID(Userdata[[#This Row],[Join_Date]],3,2)</f>
        <v>24</v>
      </c>
      <c r="AH446" t="str">
        <f>SUBSTITUTE(Userdata[[#This Row],[Column5]],"/","")</f>
        <v>1</v>
      </c>
      <c r="AI446" t="str">
        <f>SUBSTITUTE(Userdata[[#This Row],[Column53]],"/","")</f>
        <v>24</v>
      </c>
      <c r="AJ446" t="str">
        <f>TEXT(DATE(Userdata[[#This Row],[Column52]],Userdata[[#This Row],[Start Month]],Userdata[[#This Row],[Start Date]]),"DD/MM/YYYY")</f>
        <v>24/01/2023</v>
      </c>
    </row>
    <row r="447" spans="1:36" x14ac:dyDescent="0.3">
      <c r="A447">
        <v>8305</v>
      </c>
      <c r="B447" t="s">
        <v>63</v>
      </c>
      <c r="C447" t="s">
        <v>649</v>
      </c>
      <c r="D447" s="12" t="s">
        <v>395</v>
      </c>
      <c r="E447">
        <v>11.99</v>
      </c>
      <c r="F447">
        <v>78</v>
      </c>
      <c r="G447" t="s">
        <v>921</v>
      </c>
      <c r="H447">
        <v>4</v>
      </c>
      <c r="I447">
        <v>5</v>
      </c>
      <c r="J447" t="b">
        <v>0</v>
      </c>
      <c r="K447">
        <v>914</v>
      </c>
      <c r="L447">
        <v>22</v>
      </c>
      <c r="M447" t="s">
        <v>929</v>
      </c>
      <c r="N447" t="s">
        <v>931</v>
      </c>
      <c r="O447" t="s">
        <v>935</v>
      </c>
      <c r="P447">
        <v>14</v>
      </c>
      <c r="Q447">
        <v>4.5</v>
      </c>
      <c r="R447" t="b">
        <v>0</v>
      </c>
      <c r="S447" t="s">
        <v>940</v>
      </c>
      <c r="T447">
        <v>4934</v>
      </c>
      <c r="U447" t="s">
        <v>941</v>
      </c>
      <c r="V447" t="s">
        <v>946</v>
      </c>
      <c r="W447" t="s">
        <v>951</v>
      </c>
      <c r="X447" t="str">
        <f>LEFT(Userdata[[#This Row],[Last_Login]],2)</f>
        <v>12</v>
      </c>
      <c r="Y447" t="str">
        <f>RIGHT(Userdata[[#This Row],[Last_Login]],4)</f>
        <v>2024</v>
      </c>
      <c r="Z447" t="str">
        <f>MID(Userdata[[#This Row],[Last_Login]],4,2)</f>
        <v>6/</v>
      </c>
      <c r="AA447" t="str">
        <f>SUBSTITUTE(Userdata[[#This Row],[Column3]],"/","")</f>
        <v>6</v>
      </c>
      <c r="AB447" s="12" t="str">
        <f>TEXT(DATE(Userdata[[#This Row],[Column2]],Userdata[[#This Row],[Column1]],Userdata[[#This Row],[Column4]]),"DD/MM/YYYY")</f>
        <v>06/12/2024</v>
      </c>
      <c r="AC447" s="12">
        <f t="shared" ca="1" si="6"/>
        <v>45794</v>
      </c>
      <c r="AD447">
        <f ca="1">Userdata[[#This Row],[Column6]]-Userdata[[#This Row],[Last Login]]</f>
        <v>162</v>
      </c>
      <c r="AE447" t="str">
        <f>LEFT(Userdata[[#This Row],[Join_Date]],2)</f>
        <v>1/</v>
      </c>
      <c r="AF447" t="str">
        <f>RIGHT(Userdata[[#This Row],[Join_Date]],4)</f>
        <v>2023</v>
      </c>
      <c r="AG447" t="str">
        <f>MID(Userdata[[#This Row],[Join_Date]],3,2)</f>
        <v>26</v>
      </c>
      <c r="AH447" t="str">
        <f>SUBSTITUTE(Userdata[[#This Row],[Column5]],"/","")</f>
        <v>1</v>
      </c>
      <c r="AI447" t="str">
        <f>SUBSTITUTE(Userdata[[#This Row],[Column53]],"/","")</f>
        <v>26</v>
      </c>
      <c r="AJ447" t="str">
        <f>TEXT(DATE(Userdata[[#This Row],[Column52]],Userdata[[#This Row],[Start Month]],Userdata[[#This Row],[Start Date]]),"DD/MM/YYYY")</f>
        <v>26/01/2023</v>
      </c>
    </row>
    <row r="448" spans="1:36" x14ac:dyDescent="0.3">
      <c r="A448">
        <v>6773</v>
      </c>
      <c r="B448" t="s">
        <v>234</v>
      </c>
      <c r="C448" t="s">
        <v>688</v>
      </c>
      <c r="D448" s="12" t="s">
        <v>914</v>
      </c>
      <c r="E448">
        <v>7.99</v>
      </c>
      <c r="F448">
        <v>343</v>
      </c>
      <c r="G448" t="s">
        <v>917</v>
      </c>
      <c r="H448">
        <v>4</v>
      </c>
      <c r="I448">
        <v>1</v>
      </c>
      <c r="J448" t="b">
        <v>1</v>
      </c>
      <c r="K448">
        <v>492</v>
      </c>
      <c r="L448">
        <v>187</v>
      </c>
      <c r="M448" t="s">
        <v>923</v>
      </c>
      <c r="N448" t="s">
        <v>930</v>
      </c>
      <c r="O448" t="s">
        <v>939</v>
      </c>
      <c r="P448">
        <v>75</v>
      </c>
      <c r="Q448">
        <v>4.9000000000000004</v>
      </c>
      <c r="R448" t="b">
        <v>1</v>
      </c>
      <c r="S448" t="s">
        <v>940</v>
      </c>
      <c r="T448">
        <v>628</v>
      </c>
      <c r="U448" t="s">
        <v>942</v>
      </c>
      <c r="V448" t="s">
        <v>949</v>
      </c>
      <c r="W448" t="s">
        <v>951</v>
      </c>
      <c r="X448" t="str">
        <f>LEFT(Userdata[[#This Row],[Last_Login]],2)</f>
        <v>11</v>
      </c>
      <c r="Y448" t="str">
        <f>RIGHT(Userdata[[#This Row],[Last_Login]],4)</f>
        <v>2024</v>
      </c>
      <c r="Z448" t="str">
        <f>MID(Userdata[[#This Row],[Last_Login]],4,2)</f>
        <v>29</v>
      </c>
      <c r="AA448" t="str">
        <f>SUBSTITUTE(Userdata[[#This Row],[Column3]],"/","")</f>
        <v>29</v>
      </c>
      <c r="AB448" s="12" t="str">
        <f>TEXT(DATE(Userdata[[#This Row],[Column2]],Userdata[[#This Row],[Column1]],Userdata[[#This Row],[Column4]]),"DD/MM/YYYY")</f>
        <v>29/11/2024</v>
      </c>
      <c r="AC448" s="12">
        <f t="shared" ca="1" si="6"/>
        <v>45794</v>
      </c>
      <c r="AD448">
        <f ca="1">Userdata[[#This Row],[Column6]]-Userdata[[#This Row],[Last Login]]</f>
        <v>169</v>
      </c>
      <c r="AE448" t="str">
        <f>LEFT(Userdata[[#This Row],[Join_Date]],2)</f>
        <v>2/</v>
      </c>
      <c r="AF448" t="str">
        <f>RIGHT(Userdata[[#This Row],[Join_Date]],4)</f>
        <v>2024</v>
      </c>
      <c r="AG448" t="str">
        <f>MID(Userdata[[#This Row],[Join_Date]],3,2)</f>
        <v>6/</v>
      </c>
      <c r="AH448" t="str">
        <f>SUBSTITUTE(Userdata[[#This Row],[Column5]],"/","")</f>
        <v>2</v>
      </c>
      <c r="AI448" t="str">
        <f>SUBSTITUTE(Userdata[[#This Row],[Column53]],"/","")</f>
        <v>6</v>
      </c>
      <c r="AJ448" t="str">
        <f>TEXT(DATE(Userdata[[#This Row],[Column52]],Userdata[[#This Row],[Start Month]],Userdata[[#This Row],[Start Date]]),"DD/MM/YYYY")</f>
        <v>06/02/2024</v>
      </c>
    </row>
    <row r="449" spans="1:36" x14ac:dyDescent="0.3">
      <c r="A449">
        <v>3010</v>
      </c>
      <c r="B449" t="s">
        <v>144</v>
      </c>
      <c r="C449" t="s">
        <v>689</v>
      </c>
      <c r="D449" s="12" t="s">
        <v>424</v>
      </c>
      <c r="E449">
        <v>11.99</v>
      </c>
      <c r="F449">
        <v>318</v>
      </c>
      <c r="G449" t="s">
        <v>918</v>
      </c>
      <c r="H449">
        <v>1</v>
      </c>
      <c r="I449">
        <v>5</v>
      </c>
      <c r="J449" t="b">
        <v>0</v>
      </c>
      <c r="K449">
        <v>925</v>
      </c>
      <c r="L449">
        <v>191</v>
      </c>
      <c r="M449" t="s">
        <v>927</v>
      </c>
      <c r="N449" t="s">
        <v>930</v>
      </c>
      <c r="O449" t="s">
        <v>936</v>
      </c>
      <c r="P449">
        <v>38</v>
      </c>
      <c r="Q449">
        <v>4.5999999999999996</v>
      </c>
      <c r="R449" t="b">
        <v>1</v>
      </c>
      <c r="S449" t="s">
        <v>940</v>
      </c>
      <c r="T449">
        <v>167</v>
      </c>
      <c r="U449" t="s">
        <v>945</v>
      </c>
      <c r="V449" t="s">
        <v>947</v>
      </c>
      <c r="W449" t="s">
        <v>954</v>
      </c>
      <c r="X449" t="str">
        <f>LEFT(Userdata[[#This Row],[Last_Login]],2)</f>
        <v>11</v>
      </c>
      <c r="Y449" t="str">
        <f>RIGHT(Userdata[[#This Row],[Last_Login]],4)</f>
        <v>2024</v>
      </c>
      <c r="Z449" t="str">
        <f>MID(Userdata[[#This Row],[Last_Login]],4,2)</f>
        <v>24</v>
      </c>
      <c r="AA449" t="str">
        <f>SUBSTITUTE(Userdata[[#This Row],[Column3]],"/","")</f>
        <v>24</v>
      </c>
      <c r="AB449" s="12" t="str">
        <f>TEXT(DATE(Userdata[[#This Row],[Column2]],Userdata[[#This Row],[Column1]],Userdata[[#This Row],[Column4]]),"DD/MM/YYYY")</f>
        <v>24/11/2024</v>
      </c>
      <c r="AC449" s="12">
        <f t="shared" ca="1" si="6"/>
        <v>45794</v>
      </c>
      <c r="AD449">
        <f ca="1">Userdata[[#This Row],[Column6]]-Userdata[[#This Row],[Last Login]]</f>
        <v>174</v>
      </c>
      <c r="AE449" t="str">
        <f>LEFT(Userdata[[#This Row],[Join_Date]],2)</f>
        <v>11</v>
      </c>
      <c r="AF449" t="str">
        <f>RIGHT(Userdata[[#This Row],[Join_Date]],4)</f>
        <v>2024</v>
      </c>
      <c r="AG449" t="str">
        <f>MID(Userdata[[#This Row],[Join_Date]],3,2)</f>
        <v>/3</v>
      </c>
      <c r="AH449" t="str">
        <f>SUBSTITUTE(Userdata[[#This Row],[Column5]],"/","")</f>
        <v>11</v>
      </c>
      <c r="AI449" t="str">
        <f>SUBSTITUTE(Userdata[[#This Row],[Column53]],"/","")</f>
        <v>3</v>
      </c>
      <c r="AJ449" t="str">
        <f>TEXT(DATE(Userdata[[#This Row],[Column52]],Userdata[[#This Row],[Start Month]],Userdata[[#This Row],[Start Date]]),"DD/MM/YYYY")</f>
        <v>03/11/2024</v>
      </c>
    </row>
    <row r="450" spans="1:36" x14ac:dyDescent="0.3">
      <c r="A450">
        <v>3622</v>
      </c>
      <c r="B450" t="s">
        <v>147</v>
      </c>
      <c r="C450" t="s">
        <v>553</v>
      </c>
      <c r="D450" s="12" t="s">
        <v>803</v>
      </c>
      <c r="E450">
        <v>7.99</v>
      </c>
      <c r="F450">
        <v>444</v>
      </c>
      <c r="G450" t="s">
        <v>917</v>
      </c>
      <c r="H450">
        <v>3</v>
      </c>
      <c r="I450">
        <v>5</v>
      </c>
      <c r="J450" t="b">
        <v>0</v>
      </c>
      <c r="K450">
        <v>183</v>
      </c>
      <c r="L450">
        <v>195</v>
      </c>
      <c r="M450" t="s">
        <v>929</v>
      </c>
      <c r="N450" t="s">
        <v>933</v>
      </c>
      <c r="O450" t="s">
        <v>936</v>
      </c>
      <c r="P450">
        <v>36</v>
      </c>
      <c r="Q450">
        <v>4.7</v>
      </c>
      <c r="R450" t="b">
        <v>0</v>
      </c>
      <c r="S450" t="s">
        <v>940</v>
      </c>
      <c r="T450">
        <v>1309</v>
      </c>
      <c r="U450" t="s">
        <v>943</v>
      </c>
      <c r="V450" t="s">
        <v>947</v>
      </c>
      <c r="W450" t="s">
        <v>953</v>
      </c>
      <c r="X450" t="str">
        <f>LEFT(Userdata[[#This Row],[Last_Login]],2)</f>
        <v>12</v>
      </c>
      <c r="Y450" t="str">
        <f>RIGHT(Userdata[[#This Row],[Last_Login]],4)</f>
        <v>2024</v>
      </c>
      <c r="Z450" t="str">
        <f>MID(Userdata[[#This Row],[Last_Login]],4,2)</f>
        <v>9/</v>
      </c>
      <c r="AA450" t="str">
        <f>SUBSTITUTE(Userdata[[#This Row],[Column3]],"/","")</f>
        <v>9</v>
      </c>
      <c r="AB450" s="12" t="str">
        <f>TEXT(DATE(Userdata[[#This Row],[Column2]],Userdata[[#This Row],[Column1]],Userdata[[#This Row],[Column4]]),"DD/MM/YYYY")</f>
        <v>09/12/2024</v>
      </c>
      <c r="AC450" s="12">
        <f t="shared" ref="AC450:AC513" ca="1" si="7">TODAY()</f>
        <v>45794</v>
      </c>
      <c r="AD450">
        <f ca="1">Userdata[[#This Row],[Column6]]-Userdata[[#This Row],[Last Login]]</f>
        <v>159</v>
      </c>
      <c r="AE450" t="str">
        <f>LEFT(Userdata[[#This Row],[Join_Date]],2)</f>
        <v>8/</v>
      </c>
      <c r="AF450" t="str">
        <f>RIGHT(Userdata[[#This Row],[Join_Date]],4)</f>
        <v>2024</v>
      </c>
      <c r="AG450" t="str">
        <f>MID(Userdata[[#This Row],[Join_Date]],3,2)</f>
        <v>16</v>
      </c>
      <c r="AH450" t="str">
        <f>SUBSTITUTE(Userdata[[#This Row],[Column5]],"/","")</f>
        <v>8</v>
      </c>
      <c r="AI450" t="str">
        <f>SUBSTITUTE(Userdata[[#This Row],[Column53]],"/","")</f>
        <v>16</v>
      </c>
      <c r="AJ450" t="str">
        <f>TEXT(DATE(Userdata[[#This Row],[Column52]],Userdata[[#This Row],[Start Month]],Userdata[[#This Row],[Start Date]]),"DD/MM/YYYY")</f>
        <v>16/08/2024</v>
      </c>
    </row>
    <row r="451" spans="1:36" x14ac:dyDescent="0.3">
      <c r="A451">
        <v>6006</v>
      </c>
      <c r="B451" t="s">
        <v>45</v>
      </c>
      <c r="C451" t="s">
        <v>690</v>
      </c>
      <c r="D451" s="12" t="s">
        <v>908</v>
      </c>
      <c r="E451">
        <v>11.99</v>
      </c>
      <c r="F451">
        <v>171</v>
      </c>
      <c r="G451" t="s">
        <v>920</v>
      </c>
      <c r="H451">
        <v>3</v>
      </c>
      <c r="I451">
        <v>1</v>
      </c>
      <c r="J451" t="b">
        <v>1</v>
      </c>
      <c r="K451">
        <v>889</v>
      </c>
      <c r="L451">
        <v>54</v>
      </c>
      <c r="M451" t="s">
        <v>929</v>
      </c>
      <c r="N451" t="s">
        <v>933</v>
      </c>
      <c r="O451" t="s">
        <v>935</v>
      </c>
      <c r="P451">
        <v>1</v>
      </c>
      <c r="Q451">
        <v>3.3</v>
      </c>
      <c r="R451" t="b">
        <v>1</v>
      </c>
      <c r="S451" t="s">
        <v>940</v>
      </c>
      <c r="T451">
        <v>710</v>
      </c>
      <c r="U451" t="s">
        <v>941</v>
      </c>
      <c r="V451" t="s">
        <v>949</v>
      </c>
      <c r="W451" t="s">
        <v>951</v>
      </c>
      <c r="X451" t="str">
        <f>LEFT(Userdata[[#This Row],[Last_Login]],2)</f>
        <v>11</v>
      </c>
      <c r="Y451" t="str">
        <f>RIGHT(Userdata[[#This Row],[Last_Login]],4)</f>
        <v>2024</v>
      </c>
      <c r="Z451" t="str">
        <f>MID(Userdata[[#This Row],[Last_Login]],4,2)</f>
        <v>19</v>
      </c>
      <c r="AA451" t="str">
        <f>SUBSTITUTE(Userdata[[#This Row],[Column3]],"/","")</f>
        <v>19</v>
      </c>
      <c r="AB451" s="12" t="str">
        <f>TEXT(DATE(Userdata[[#This Row],[Column2]],Userdata[[#This Row],[Column1]],Userdata[[#This Row],[Column4]]),"DD/MM/YYYY")</f>
        <v>19/11/2024</v>
      </c>
      <c r="AC451" s="12">
        <f t="shared" ca="1" si="7"/>
        <v>45794</v>
      </c>
      <c r="AD451">
        <f ca="1">Userdata[[#This Row],[Column6]]-Userdata[[#This Row],[Last Login]]</f>
        <v>179</v>
      </c>
      <c r="AE451" t="str">
        <f>LEFT(Userdata[[#This Row],[Join_Date]],2)</f>
        <v>9/</v>
      </c>
      <c r="AF451" t="str">
        <f>RIGHT(Userdata[[#This Row],[Join_Date]],4)</f>
        <v>2024</v>
      </c>
      <c r="AG451" t="str">
        <f>MID(Userdata[[#This Row],[Join_Date]],3,2)</f>
        <v>7/</v>
      </c>
      <c r="AH451" t="str">
        <f>SUBSTITUTE(Userdata[[#This Row],[Column5]],"/","")</f>
        <v>9</v>
      </c>
      <c r="AI451" t="str">
        <f>SUBSTITUTE(Userdata[[#This Row],[Column53]],"/","")</f>
        <v>7</v>
      </c>
      <c r="AJ451" t="str">
        <f>TEXT(DATE(Userdata[[#This Row],[Column52]],Userdata[[#This Row],[Start Month]],Userdata[[#This Row],[Start Date]]),"DD/MM/YYYY")</f>
        <v>07/09/2024</v>
      </c>
    </row>
    <row r="452" spans="1:36" x14ac:dyDescent="0.3">
      <c r="A452">
        <v>1338</v>
      </c>
      <c r="B452" t="s">
        <v>68</v>
      </c>
      <c r="C452" t="s">
        <v>412</v>
      </c>
      <c r="D452" s="12" t="s">
        <v>907</v>
      </c>
      <c r="E452">
        <v>15.99</v>
      </c>
      <c r="F452">
        <v>309</v>
      </c>
      <c r="G452" t="s">
        <v>922</v>
      </c>
      <c r="H452">
        <v>5</v>
      </c>
      <c r="I452">
        <v>4</v>
      </c>
      <c r="J452" t="b">
        <v>0</v>
      </c>
      <c r="K452">
        <v>174</v>
      </c>
      <c r="L452">
        <v>172</v>
      </c>
      <c r="M452" t="s">
        <v>927</v>
      </c>
      <c r="N452" t="s">
        <v>933</v>
      </c>
      <c r="O452" t="s">
        <v>938</v>
      </c>
      <c r="P452">
        <v>71</v>
      </c>
      <c r="Q452">
        <v>3.1</v>
      </c>
      <c r="R452" t="b">
        <v>1</v>
      </c>
      <c r="S452" t="s">
        <v>940</v>
      </c>
      <c r="T452">
        <v>106</v>
      </c>
      <c r="U452" t="s">
        <v>943</v>
      </c>
      <c r="V452" t="s">
        <v>950</v>
      </c>
      <c r="W452" t="s">
        <v>953</v>
      </c>
      <c r="X452" t="str">
        <f>LEFT(Userdata[[#This Row],[Last_Login]],2)</f>
        <v>12</v>
      </c>
      <c r="Y452" t="str">
        <f>RIGHT(Userdata[[#This Row],[Last_Login]],4)</f>
        <v>2024</v>
      </c>
      <c r="Z452" t="str">
        <f>MID(Userdata[[#This Row],[Last_Login]],4,2)</f>
        <v>2/</v>
      </c>
      <c r="AA452" t="str">
        <f>SUBSTITUTE(Userdata[[#This Row],[Column3]],"/","")</f>
        <v>2</v>
      </c>
      <c r="AB452" s="12" t="str">
        <f>TEXT(DATE(Userdata[[#This Row],[Column2]],Userdata[[#This Row],[Column1]],Userdata[[#This Row],[Column4]]),"DD/MM/YYYY")</f>
        <v>02/12/2024</v>
      </c>
      <c r="AC452" s="12">
        <f t="shared" ca="1" si="7"/>
        <v>45794</v>
      </c>
      <c r="AD452">
        <f ca="1">Userdata[[#This Row],[Column6]]-Userdata[[#This Row],[Last Login]]</f>
        <v>166</v>
      </c>
      <c r="AE452" t="str">
        <f>LEFT(Userdata[[#This Row],[Join_Date]],2)</f>
        <v>3/</v>
      </c>
      <c r="AF452" t="str">
        <f>RIGHT(Userdata[[#This Row],[Join_Date]],4)</f>
        <v>2023</v>
      </c>
      <c r="AG452" t="str">
        <f>MID(Userdata[[#This Row],[Join_Date]],3,2)</f>
        <v>26</v>
      </c>
      <c r="AH452" t="str">
        <f>SUBSTITUTE(Userdata[[#This Row],[Column5]],"/","")</f>
        <v>3</v>
      </c>
      <c r="AI452" t="str">
        <f>SUBSTITUTE(Userdata[[#This Row],[Column53]],"/","")</f>
        <v>26</v>
      </c>
      <c r="AJ452" t="str">
        <f>TEXT(DATE(Userdata[[#This Row],[Column52]],Userdata[[#This Row],[Start Month]],Userdata[[#This Row],[Start Date]]),"DD/MM/YYYY")</f>
        <v>26/03/2023</v>
      </c>
    </row>
    <row r="453" spans="1:36" x14ac:dyDescent="0.3">
      <c r="A453">
        <v>6722</v>
      </c>
      <c r="B453" t="s">
        <v>62</v>
      </c>
      <c r="C453" t="s">
        <v>691</v>
      </c>
      <c r="D453" s="12" t="s">
        <v>853</v>
      </c>
      <c r="E453">
        <v>15.99</v>
      </c>
      <c r="F453">
        <v>447</v>
      </c>
      <c r="G453" t="s">
        <v>921</v>
      </c>
      <c r="H453">
        <v>5</v>
      </c>
      <c r="I453">
        <v>2</v>
      </c>
      <c r="J453" t="b">
        <v>0</v>
      </c>
      <c r="K453">
        <v>709</v>
      </c>
      <c r="L453">
        <v>93</v>
      </c>
      <c r="M453" t="s">
        <v>926</v>
      </c>
      <c r="N453" t="s">
        <v>931</v>
      </c>
      <c r="O453" t="s">
        <v>935</v>
      </c>
      <c r="P453">
        <v>35</v>
      </c>
      <c r="Q453">
        <v>4.8</v>
      </c>
      <c r="R453" t="b">
        <v>1</v>
      </c>
      <c r="S453" t="s">
        <v>940</v>
      </c>
      <c r="T453">
        <v>2652</v>
      </c>
      <c r="U453" t="s">
        <v>943</v>
      </c>
      <c r="V453" t="s">
        <v>947</v>
      </c>
      <c r="W453" t="s">
        <v>952</v>
      </c>
      <c r="X453" t="str">
        <f>LEFT(Userdata[[#This Row],[Last_Login]],2)</f>
        <v>11</v>
      </c>
      <c r="Y453" t="str">
        <f>RIGHT(Userdata[[#This Row],[Last_Login]],4)</f>
        <v>2024</v>
      </c>
      <c r="Z453" t="str">
        <f>MID(Userdata[[#This Row],[Last_Login]],4,2)</f>
        <v>27</v>
      </c>
      <c r="AA453" t="str">
        <f>SUBSTITUTE(Userdata[[#This Row],[Column3]],"/","")</f>
        <v>27</v>
      </c>
      <c r="AB453" s="12" t="str">
        <f>TEXT(DATE(Userdata[[#This Row],[Column2]],Userdata[[#This Row],[Column1]],Userdata[[#This Row],[Column4]]),"DD/MM/YYYY")</f>
        <v>27/11/2024</v>
      </c>
      <c r="AC453" s="12">
        <f t="shared" ca="1" si="7"/>
        <v>45794</v>
      </c>
      <c r="AD453">
        <f ca="1">Userdata[[#This Row],[Column6]]-Userdata[[#This Row],[Last Login]]</f>
        <v>171</v>
      </c>
      <c r="AE453" t="str">
        <f>LEFT(Userdata[[#This Row],[Join_Date]],2)</f>
        <v>5/</v>
      </c>
      <c r="AF453" t="str">
        <f>RIGHT(Userdata[[#This Row],[Join_Date]],4)</f>
        <v>2023</v>
      </c>
      <c r="AG453" t="str">
        <f>MID(Userdata[[#This Row],[Join_Date]],3,2)</f>
        <v>8/</v>
      </c>
      <c r="AH453" t="str">
        <f>SUBSTITUTE(Userdata[[#This Row],[Column5]],"/","")</f>
        <v>5</v>
      </c>
      <c r="AI453" t="str">
        <f>SUBSTITUTE(Userdata[[#This Row],[Column53]],"/","")</f>
        <v>8</v>
      </c>
      <c r="AJ453" t="str">
        <f>TEXT(DATE(Userdata[[#This Row],[Column52]],Userdata[[#This Row],[Start Month]],Userdata[[#This Row],[Start Date]]),"DD/MM/YYYY")</f>
        <v>08/05/2023</v>
      </c>
    </row>
    <row r="454" spans="1:36" x14ac:dyDescent="0.3">
      <c r="A454">
        <v>5871</v>
      </c>
      <c r="B454" t="s">
        <v>252</v>
      </c>
      <c r="C454" t="s">
        <v>692</v>
      </c>
      <c r="D454" s="12" t="s">
        <v>508</v>
      </c>
      <c r="E454">
        <v>7.99</v>
      </c>
      <c r="F454">
        <v>120</v>
      </c>
      <c r="G454" t="s">
        <v>922</v>
      </c>
      <c r="H454">
        <v>3</v>
      </c>
      <c r="I454">
        <v>5</v>
      </c>
      <c r="J454" t="b">
        <v>1</v>
      </c>
      <c r="K454">
        <v>783</v>
      </c>
      <c r="L454">
        <v>81</v>
      </c>
      <c r="M454" t="s">
        <v>924</v>
      </c>
      <c r="N454" t="s">
        <v>930</v>
      </c>
      <c r="O454" t="s">
        <v>936</v>
      </c>
      <c r="P454">
        <v>52</v>
      </c>
      <c r="Q454">
        <v>4.3</v>
      </c>
      <c r="R454" t="b">
        <v>0</v>
      </c>
      <c r="S454" t="s">
        <v>940</v>
      </c>
      <c r="T454">
        <v>4879</v>
      </c>
      <c r="U454" t="s">
        <v>944</v>
      </c>
      <c r="V454" t="s">
        <v>950</v>
      </c>
      <c r="W454" t="s">
        <v>954</v>
      </c>
      <c r="X454" t="str">
        <f>LEFT(Userdata[[#This Row],[Last_Login]],2)</f>
        <v>12</v>
      </c>
      <c r="Y454" t="str">
        <f>RIGHT(Userdata[[#This Row],[Last_Login]],4)</f>
        <v>2024</v>
      </c>
      <c r="Z454" t="str">
        <f>MID(Userdata[[#This Row],[Last_Login]],4,2)</f>
        <v>4/</v>
      </c>
      <c r="AA454" t="str">
        <f>SUBSTITUTE(Userdata[[#This Row],[Column3]],"/","")</f>
        <v>4</v>
      </c>
      <c r="AB454" s="12" t="str">
        <f>TEXT(DATE(Userdata[[#This Row],[Column2]],Userdata[[#This Row],[Column1]],Userdata[[#This Row],[Column4]]),"DD/MM/YYYY")</f>
        <v>04/12/2024</v>
      </c>
      <c r="AC454" s="12">
        <f t="shared" ca="1" si="7"/>
        <v>45794</v>
      </c>
      <c r="AD454">
        <f ca="1">Userdata[[#This Row],[Column6]]-Userdata[[#This Row],[Last Login]]</f>
        <v>164</v>
      </c>
      <c r="AE454" t="str">
        <f>LEFT(Userdata[[#This Row],[Join_Date]],2)</f>
        <v>7/</v>
      </c>
      <c r="AF454" t="str">
        <f>RIGHT(Userdata[[#This Row],[Join_Date]],4)</f>
        <v>2024</v>
      </c>
      <c r="AG454" t="str">
        <f>MID(Userdata[[#This Row],[Join_Date]],3,2)</f>
        <v>13</v>
      </c>
      <c r="AH454" t="str">
        <f>SUBSTITUTE(Userdata[[#This Row],[Column5]],"/","")</f>
        <v>7</v>
      </c>
      <c r="AI454" t="str">
        <f>SUBSTITUTE(Userdata[[#This Row],[Column53]],"/","")</f>
        <v>13</v>
      </c>
      <c r="AJ454" t="str">
        <f>TEXT(DATE(Userdata[[#This Row],[Column52]],Userdata[[#This Row],[Start Month]],Userdata[[#This Row],[Start Date]]),"DD/MM/YYYY")</f>
        <v>13/07/2024</v>
      </c>
    </row>
    <row r="455" spans="1:36" x14ac:dyDescent="0.3">
      <c r="A455">
        <v>9290</v>
      </c>
      <c r="B455" t="s">
        <v>253</v>
      </c>
      <c r="C455" t="s">
        <v>693</v>
      </c>
      <c r="D455" s="12" t="s">
        <v>562</v>
      </c>
      <c r="E455">
        <v>15.99</v>
      </c>
      <c r="F455">
        <v>168</v>
      </c>
      <c r="G455" t="s">
        <v>916</v>
      </c>
      <c r="H455">
        <v>5</v>
      </c>
      <c r="I455">
        <v>4</v>
      </c>
      <c r="J455" t="b">
        <v>1</v>
      </c>
      <c r="K455">
        <v>304</v>
      </c>
      <c r="L455">
        <v>196</v>
      </c>
      <c r="M455" t="s">
        <v>923</v>
      </c>
      <c r="N455" t="s">
        <v>931</v>
      </c>
      <c r="O455" t="s">
        <v>937</v>
      </c>
      <c r="P455">
        <v>44</v>
      </c>
      <c r="Q455">
        <v>4.0999999999999996</v>
      </c>
      <c r="R455" t="b">
        <v>0</v>
      </c>
      <c r="S455" t="s">
        <v>940</v>
      </c>
      <c r="T455">
        <v>1426</v>
      </c>
      <c r="U455" t="s">
        <v>943</v>
      </c>
      <c r="V455" t="s">
        <v>946</v>
      </c>
      <c r="W455" t="s">
        <v>954</v>
      </c>
      <c r="X455" t="str">
        <f>LEFT(Userdata[[#This Row],[Last_Login]],2)</f>
        <v>12</v>
      </c>
      <c r="Y455" t="str">
        <f>RIGHT(Userdata[[#This Row],[Last_Login]],4)</f>
        <v>2024</v>
      </c>
      <c r="Z455" t="str">
        <f>MID(Userdata[[#This Row],[Last_Login]],4,2)</f>
        <v>8/</v>
      </c>
      <c r="AA455" t="str">
        <f>SUBSTITUTE(Userdata[[#This Row],[Column3]],"/","")</f>
        <v>8</v>
      </c>
      <c r="AB455" s="12" t="str">
        <f>TEXT(DATE(Userdata[[#This Row],[Column2]],Userdata[[#This Row],[Column1]],Userdata[[#This Row],[Column4]]),"DD/MM/YYYY")</f>
        <v>08/12/2024</v>
      </c>
      <c r="AC455" s="12">
        <f t="shared" ca="1" si="7"/>
        <v>45794</v>
      </c>
      <c r="AD455">
        <f ca="1">Userdata[[#This Row],[Column6]]-Userdata[[#This Row],[Last Login]]</f>
        <v>160</v>
      </c>
      <c r="AE455" t="str">
        <f>LEFT(Userdata[[#This Row],[Join_Date]],2)</f>
        <v>11</v>
      </c>
      <c r="AF455" t="str">
        <f>RIGHT(Userdata[[#This Row],[Join_Date]],4)</f>
        <v>2023</v>
      </c>
      <c r="AG455" t="str">
        <f>MID(Userdata[[#This Row],[Join_Date]],3,2)</f>
        <v>/9</v>
      </c>
      <c r="AH455" t="str">
        <f>SUBSTITUTE(Userdata[[#This Row],[Column5]],"/","")</f>
        <v>11</v>
      </c>
      <c r="AI455" t="str">
        <f>SUBSTITUTE(Userdata[[#This Row],[Column53]],"/","")</f>
        <v>9</v>
      </c>
      <c r="AJ455" t="str">
        <f>TEXT(DATE(Userdata[[#This Row],[Column52]],Userdata[[#This Row],[Start Month]],Userdata[[#This Row],[Start Date]]),"DD/MM/YYYY")</f>
        <v>09/11/2023</v>
      </c>
    </row>
    <row r="456" spans="1:36" x14ac:dyDescent="0.3">
      <c r="A456">
        <v>8567</v>
      </c>
      <c r="B456" t="s">
        <v>38</v>
      </c>
      <c r="C456" t="s">
        <v>380</v>
      </c>
      <c r="D456" s="12" t="s">
        <v>905</v>
      </c>
      <c r="E456">
        <v>7.99</v>
      </c>
      <c r="F456">
        <v>203</v>
      </c>
      <c r="G456" t="s">
        <v>918</v>
      </c>
      <c r="H456">
        <v>1</v>
      </c>
      <c r="I456">
        <v>3</v>
      </c>
      <c r="J456" t="b">
        <v>1</v>
      </c>
      <c r="K456">
        <v>738</v>
      </c>
      <c r="L456">
        <v>96</v>
      </c>
      <c r="M456" t="s">
        <v>927</v>
      </c>
      <c r="N456" t="s">
        <v>933</v>
      </c>
      <c r="O456" t="s">
        <v>939</v>
      </c>
      <c r="P456">
        <v>10</v>
      </c>
      <c r="Q456">
        <v>4</v>
      </c>
      <c r="R456" t="b">
        <v>0</v>
      </c>
      <c r="S456" t="s">
        <v>940</v>
      </c>
      <c r="T456">
        <v>1504</v>
      </c>
      <c r="U456" t="s">
        <v>944</v>
      </c>
      <c r="V456" t="s">
        <v>948</v>
      </c>
      <c r="W456" t="s">
        <v>954</v>
      </c>
      <c r="X456" t="str">
        <f>LEFT(Userdata[[#This Row],[Last_Login]],2)</f>
        <v>12</v>
      </c>
      <c r="Y456" t="str">
        <f>RIGHT(Userdata[[#This Row],[Last_Login]],4)</f>
        <v>2024</v>
      </c>
      <c r="Z456" t="str">
        <f>MID(Userdata[[#This Row],[Last_Login]],4,2)</f>
        <v>13</v>
      </c>
      <c r="AA456" t="str">
        <f>SUBSTITUTE(Userdata[[#This Row],[Column3]],"/","")</f>
        <v>13</v>
      </c>
      <c r="AB456" s="12" t="str">
        <f>TEXT(DATE(Userdata[[#This Row],[Column2]],Userdata[[#This Row],[Column1]],Userdata[[#This Row],[Column4]]),"DD/MM/YYYY")</f>
        <v>13/12/2024</v>
      </c>
      <c r="AC456" s="12">
        <f t="shared" ca="1" si="7"/>
        <v>45794</v>
      </c>
      <c r="AD456">
        <f ca="1">Userdata[[#This Row],[Column6]]-Userdata[[#This Row],[Last Login]]</f>
        <v>155</v>
      </c>
      <c r="AE456" t="str">
        <f>LEFT(Userdata[[#This Row],[Join_Date]],2)</f>
        <v>5/</v>
      </c>
      <c r="AF456" t="str">
        <f>RIGHT(Userdata[[#This Row],[Join_Date]],4)</f>
        <v>2024</v>
      </c>
      <c r="AG456" t="str">
        <f>MID(Userdata[[#This Row],[Join_Date]],3,2)</f>
        <v>18</v>
      </c>
      <c r="AH456" t="str">
        <f>SUBSTITUTE(Userdata[[#This Row],[Column5]],"/","")</f>
        <v>5</v>
      </c>
      <c r="AI456" t="str">
        <f>SUBSTITUTE(Userdata[[#This Row],[Column53]],"/","")</f>
        <v>18</v>
      </c>
      <c r="AJ456" t="str">
        <f>TEXT(DATE(Userdata[[#This Row],[Column52]],Userdata[[#This Row],[Start Month]],Userdata[[#This Row],[Start Date]]),"DD/MM/YYYY")</f>
        <v>18/05/2024</v>
      </c>
    </row>
    <row r="457" spans="1:36" x14ac:dyDescent="0.3">
      <c r="A457">
        <v>5253</v>
      </c>
      <c r="B457" t="s">
        <v>248</v>
      </c>
      <c r="C457" t="s">
        <v>694</v>
      </c>
      <c r="D457" s="12" t="s">
        <v>424</v>
      </c>
      <c r="E457">
        <v>11.99</v>
      </c>
      <c r="F457">
        <v>436</v>
      </c>
      <c r="G457" t="s">
        <v>921</v>
      </c>
      <c r="H457">
        <v>5</v>
      </c>
      <c r="I457">
        <v>5</v>
      </c>
      <c r="J457" t="b">
        <v>1</v>
      </c>
      <c r="K457">
        <v>228</v>
      </c>
      <c r="L457">
        <v>110</v>
      </c>
      <c r="M457" t="s">
        <v>927</v>
      </c>
      <c r="N457" t="s">
        <v>933</v>
      </c>
      <c r="O457" t="s">
        <v>934</v>
      </c>
      <c r="P457">
        <v>78</v>
      </c>
      <c r="Q457">
        <v>4.5</v>
      </c>
      <c r="R457" t="b">
        <v>1</v>
      </c>
      <c r="S457" t="s">
        <v>940</v>
      </c>
      <c r="T457">
        <v>1518</v>
      </c>
      <c r="U457" t="s">
        <v>942</v>
      </c>
      <c r="V457" t="s">
        <v>946</v>
      </c>
      <c r="W457" t="s">
        <v>953</v>
      </c>
      <c r="X457" t="str">
        <f>LEFT(Userdata[[#This Row],[Last_Login]],2)</f>
        <v>11</v>
      </c>
      <c r="Y457" t="str">
        <f>RIGHT(Userdata[[#This Row],[Last_Login]],4)</f>
        <v>2024</v>
      </c>
      <c r="Z457" t="str">
        <f>MID(Userdata[[#This Row],[Last_Login]],4,2)</f>
        <v>24</v>
      </c>
      <c r="AA457" t="str">
        <f>SUBSTITUTE(Userdata[[#This Row],[Column3]],"/","")</f>
        <v>24</v>
      </c>
      <c r="AB457" s="12" t="str">
        <f>TEXT(DATE(Userdata[[#This Row],[Column2]],Userdata[[#This Row],[Column1]],Userdata[[#This Row],[Column4]]),"DD/MM/YYYY")</f>
        <v>24/11/2024</v>
      </c>
      <c r="AC457" s="12">
        <f t="shared" ca="1" si="7"/>
        <v>45794</v>
      </c>
      <c r="AD457">
        <f ca="1">Userdata[[#This Row],[Column6]]-Userdata[[#This Row],[Last Login]]</f>
        <v>174</v>
      </c>
      <c r="AE457" t="str">
        <f>LEFT(Userdata[[#This Row],[Join_Date]],2)</f>
        <v>12</v>
      </c>
      <c r="AF457" t="str">
        <f>RIGHT(Userdata[[#This Row],[Join_Date]],4)</f>
        <v>2023</v>
      </c>
      <c r="AG457" t="str">
        <f>MID(Userdata[[#This Row],[Join_Date]],3,2)</f>
        <v>/7</v>
      </c>
      <c r="AH457" t="str">
        <f>SUBSTITUTE(Userdata[[#This Row],[Column5]],"/","")</f>
        <v>12</v>
      </c>
      <c r="AI457" t="str">
        <f>SUBSTITUTE(Userdata[[#This Row],[Column53]],"/","")</f>
        <v>7</v>
      </c>
      <c r="AJ457" t="str">
        <f>TEXT(DATE(Userdata[[#This Row],[Column52]],Userdata[[#This Row],[Start Month]],Userdata[[#This Row],[Start Date]]),"DD/MM/YYYY")</f>
        <v>07/12/2023</v>
      </c>
    </row>
    <row r="458" spans="1:36" x14ac:dyDescent="0.3">
      <c r="A458">
        <v>8172</v>
      </c>
      <c r="B458" t="s">
        <v>254</v>
      </c>
      <c r="C458" t="s">
        <v>695</v>
      </c>
      <c r="D458" s="12" t="s">
        <v>472</v>
      </c>
      <c r="E458">
        <v>11.99</v>
      </c>
      <c r="F458">
        <v>195</v>
      </c>
      <c r="G458" t="s">
        <v>922</v>
      </c>
      <c r="H458">
        <v>5</v>
      </c>
      <c r="I458">
        <v>6</v>
      </c>
      <c r="J458" t="b">
        <v>1</v>
      </c>
      <c r="K458">
        <v>997</v>
      </c>
      <c r="L458">
        <v>107</v>
      </c>
      <c r="M458" t="s">
        <v>924</v>
      </c>
      <c r="N458" t="s">
        <v>932</v>
      </c>
      <c r="O458" t="s">
        <v>939</v>
      </c>
      <c r="P458">
        <v>78</v>
      </c>
      <c r="Q458">
        <v>4.9000000000000004</v>
      </c>
      <c r="R458" t="b">
        <v>0</v>
      </c>
      <c r="S458" t="s">
        <v>940</v>
      </c>
      <c r="T458">
        <v>708</v>
      </c>
      <c r="U458" t="s">
        <v>945</v>
      </c>
      <c r="V458" t="s">
        <v>949</v>
      </c>
      <c r="W458" t="s">
        <v>952</v>
      </c>
      <c r="X458" t="str">
        <f>LEFT(Userdata[[#This Row],[Last_Login]],2)</f>
        <v>12</v>
      </c>
      <c r="Y458" t="str">
        <f>RIGHT(Userdata[[#This Row],[Last_Login]],4)</f>
        <v>2024</v>
      </c>
      <c r="Z458" t="str">
        <f>MID(Userdata[[#This Row],[Last_Login]],4,2)</f>
        <v>17</v>
      </c>
      <c r="AA458" t="str">
        <f>SUBSTITUTE(Userdata[[#This Row],[Column3]],"/","")</f>
        <v>17</v>
      </c>
      <c r="AB458" s="12" t="str">
        <f>TEXT(DATE(Userdata[[#This Row],[Column2]],Userdata[[#This Row],[Column1]],Userdata[[#This Row],[Column4]]),"DD/MM/YYYY")</f>
        <v>17/12/2024</v>
      </c>
      <c r="AC458" s="12">
        <f t="shared" ca="1" si="7"/>
        <v>45794</v>
      </c>
      <c r="AD458">
        <f ca="1">Userdata[[#This Row],[Column6]]-Userdata[[#This Row],[Last Login]]</f>
        <v>151</v>
      </c>
      <c r="AE458" t="str">
        <f>LEFT(Userdata[[#This Row],[Join_Date]],2)</f>
        <v>3/</v>
      </c>
      <c r="AF458" t="str">
        <f>RIGHT(Userdata[[#This Row],[Join_Date]],4)</f>
        <v>2024</v>
      </c>
      <c r="AG458" t="str">
        <f>MID(Userdata[[#This Row],[Join_Date]],3,2)</f>
        <v>21</v>
      </c>
      <c r="AH458" t="str">
        <f>SUBSTITUTE(Userdata[[#This Row],[Column5]],"/","")</f>
        <v>3</v>
      </c>
      <c r="AI458" t="str">
        <f>SUBSTITUTE(Userdata[[#This Row],[Column53]],"/","")</f>
        <v>21</v>
      </c>
      <c r="AJ458" t="str">
        <f>TEXT(DATE(Userdata[[#This Row],[Column52]],Userdata[[#This Row],[Start Month]],Userdata[[#This Row],[Start Date]]),"DD/MM/YYYY")</f>
        <v>21/03/2024</v>
      </c>
    </row>
    <row r="459" spans="1:36" x14ac:dyDescent="0.3">
      <c r="A459">
        <v>2154</v>
      </c>
      <c r="B459" t="s">
        <v>41</v>
      </c>
      <c r="C459" t="s">
        <v>696</v>
      </c>
      <c r="D459" s="12" t="s">
        <v>554</v>
      </c>
      <c r="E459">
        <v>7.99</v>
      </c>
      <c r="F459">
        <v>454</v>
      </c>
      <c r="G459" t="s">
        <v>917</v>
      </c>
      <c r="H459">
        <v>5</v>
      </c>
      <c r="I459">
        <v>1</v>
      </c>
      <c r="J459" t="b">
        <v>1</v>
      </c>
      <c r="K459">
        <v>722</v>
      </c>
      <c r="L459">
        <v>98</v>
      </c>
      <c r="M459" t="s">
        <v>925</v>
      </c>
      <c r="N459" t="s">
        <v>932</v>
      </c>
      <c r="O459" t="s">
        <v>936</v>
      </c>
      <c r="P459">
        <v>36</v>
      </c>
      <c r="Q459">
        <v>3.4</v>
      </c>
      <c r="R459" t="b">
        <v>0</v>
      </c>
      <c r="S459" t="s">
        <v>940</v>
      </c>
      <c r="T459">
        <v>4651</v>
      </c>
      <c r="U459" t="s">
        <v>945</v>
      </c>
      <c r="V459" t="s">
        <v>946</v>
      </c>
      <c r="W459" t="s">
        <v>952</v>
      </c>
      <c r="X459" t="str">
        <f>LEFT(Userdata[[#This Row],[Last_Login]],2)</f>
        <v>12</v>
      </c>
      <c r="Y459" t="str">
        <f>RIGHT(Userdata[[#This Row],[Last_Login]],4)</f>
        <v>2024</v>
      </c>
      <c r="Z459" t="str">
        <f>MID(Userdata[[#This Row],[Last_Login]],4,2)</f>
        <v>5/</v>
      </c>
      <c r="AA459" t="str">
        <f>SUBSTITUTE(Userdata[[#This Row],[Column3]],"/","")</f>
        <v>5</v>
      </c>
      <c r="AB459" s="12" t="str">
        <f>TEXT(DATE(Userdata[[#This Row],[Column2]],Userdata[[#This Row],[Column1]],Userdata[[#This Row],[Column4]]),"DD/MM/YYYY")</f>
        <v>05/12/2024</v>
      </c>
      <c r="AC459" s="12">
        <f t="shared" ca="1" si="7"/>
        <v>45794</v>
      </c>
      <c r="AD459">
        <f ca="1">Userdata[[#This Row],[Column6]]-Userdata[[#This Row],[Last Login]]</f>
        <v>163</v>
      </c>
      <c r="AE459" t="str">
        <f>LEFT(Userdata[[#This Row],[Join_Date]],2)</f>
        <v>12</v>
      </c>
      <c r="AF459" t="str">
        <f>RIGHT(Userdata[[#This Row],[Join_Date]],4)</f>
        <v>2023</v>
      </c>
      <c r="AG459" t="str">
        <f>MID(Userdata[[#This Row],[Join_Date]],3,2)</f>
        <v>/1</v>
      </c>
      <c r="AH459" t="str">
        <f>SUBSTITUTE(Userdata[[#This Row],[Column5]],"/","")</f>
        <v>12</v>
      </c>
      <c r="AI459" t="str">
        <f>SUBSTITUTE(Userdata[[#This Row],[Column53]],"/","")</f>
        <v>1</v>
      </c>
      <c r="AJ459" t="str">
        <f>TEXT(DATE(Userdata[[#This Row],[Column52]],Userdata[[#This Row],[Start Month]],Userdata[[#This Row],[Start Date]]),"DD/MM/YYYY")</f>
        <v>01/12/2023</v>
      </c>
    </row>
    <row r="460" spans="1:36" x14ac:dyDescent="0.3">
      <c r="A460">
        <v>5013</v>
      </c>
      <c r="B460" t="s">
        <v>255</v>
      </c>
      <c r="C460" t="s">
        <v>697</v>
      </c>
      <c r="D460" s="12" t="s">
        <v>424</v>
      </c>
      <c r="E460">
        <v>15.99</v>
      </c>
      <c r="F460">
        <v>187</v>
      </c>
      <c r="G460" t="s">
        <v>917</v>
      </c>
      <c r="H460">
        <v>1</v>
      </c>
      <c r="I460">
        <v>1</v>
      </c>
      <c r="J460" t="b">
        <v>0</v>
      </c>
      <c r="K460">
        <v>316</v>
      </c>
      <c r="L460">
        <v>10</v>
      </c>
      <c r="M460" t="s">
        <v>925</v>
      </c>
      <c r="N460" t="s">
        <v>930</v>
      </c>
      <c r="O460" t="s">
        <v>938</v>
      </c>
      <c r="P460">
        <v>8</v>
      </c>
      <c r="Q460">
        <v>4.7</v>
      </c>
      <c r="R460" t="b">
        <v>0</v>
      </c>
      <c r="S460" t="s">
        <v>940</v>
      </c>
      <c r="T460">
        <v>4397</v>
      </c>
      <c r="U460" t="s">
        <v>941</v>
      </c>
      <c r="V460" t="s">
        <v>950</v>
      </c>
      <c r="W460" t="s">
        <v>951</v>
      </c>
      <c r="X460" t="str">
        <f>LEFT(Userdata[[#This Row],[Last_Login]],2)</f>
        <v>11</v>
      </c>
      <c r="Y460" t="str">
        <f>RIGHT(Userdata[[#This Row],[Last_Login]],4)</f>
        <v>2024</v>
      </c>
      <c r="Z460" t="str">
        <f>MID(Userdata[[#This Row],[Last_Login]],4,2)</f>
        <v>24</v>
      </c>
      <c r="AA460" t="str">
        <f>SUBSTITUTE(Userdata[[#This Row],[Column3]],"/","")</f>
        <v>24</v>
      </c>
      <c r="AB460" s="12" t="str">
        <f>TEXT(DATE(Userdata[[#This Row],[Column2]],Userdata[[#This Row],[Column1]],Userdata[[#This Row],[Column4]]),"DD/MM/YYYY")</f>
        <v>24/11/2024</v>
      </c>
      <c r="AC460" s="12">
        <f t="shared" ca="1" si="7"/>
        <v>45794</v>
      </c>
      <c r="AD460">
        <f ca="1">Userdata[[#This Row],[Column6]]-Userdata[[#This Row],[Last Login]]</f>
        <v>174</v>
      </c>
      <c r="AE460" t="str">
        <f>LEFT(Userdata[[#This Row],[Join_Date]],2)</f>
        <v>8/</v>
      </c>
      <c r="AF460" t="str">
        <f>RIGHT(Userdata[[#This Row],[Join_Date]],4)</f>
        <v>2023</v>
      </c>
      <c r="AG460" t="str">
        <f>MID(Userdata[[#This Row],[Join_Date]],3,2)</f>
        <v>26</v>
      </c>
      <c r="AH460" t="str">
        <f>SUBSTITUTE(Userdata[[#This Row],[Column5]],"/","")</f>
        <v>8</v>
      </c>
      <c r="AI460" t="str">
        <f>SUBSTITUTE(Userdata[[#This Row],[Column53]],"/","")</f>
        <v>26</v>
      </c>
      <c r="AJ460" t="str">
        <f>TEXT(DATE(Userdata[[#This Row],[Column52]],Userdata[[#This Row],[Start Month]],Userdata[[#This Row],[Start Date]]),"DD/MM/YYYY")</f>
        <v>26/08/2023</v>
      </c>
    </row>
    <row r="461" spans="1:36" x14ac:dyDescent="0.3">
      <c r="A461">
        <v>4211</v>
      </c>
      <c r="B461" t="s">
        <v>256</v>
      </c>
      <c r="C461" t="s">
        <v>698</v>
      </c>
      <c r="D461" s="12" t="s">
        <v>494</v>
      </c>
      <c r="E461">
        <v>7.99</v>
      </c>
      <c r="F461">
        <v>277</v>
      </c>
      <c r="G461" t="s">
        <v>922</v>
      </c>
      <c r="H461">
        <v>1</v>
      </c>
      <c r="I461">
        <v>3</v>
      </c>
      <c r="J461" t="b">
        <v>1</v>
      </c>
      <c r="K461">
        <v>455</v>
      </c>
      <c r="L461">
        <v>120</v>
      </c>
      <c r="M461" t="s">
        <v>929</v>
      </c>
      <c r="N461" t="s">
        <v>930</v>
      </c>
      <c r="O461" t="s">
        <v>937</v>
      </c>
      <c r="P461">
        <v>92</v>
      </c>
      <c r="Q461">
        <v>4.7</v>
      </c>
      <c r="R461" t="b">
        <v>0</v>
      </c>
      <c r="S461" t="s">
        <v>940</v>
      </c>
      <c r="T461">
        <v>1360</v>
      </c>
      <c r="U461" t="s">
        <v>944</v>
      </c>
      <c r="V461" t="s">
        <v>948</v>
      </c>
      <c r="W461" t="s">
        <v>954</v>
      </c>
      <c r="X461" t="str">
        <f>LEFT(Userdata[[#This Row],[Last_Login]],2)</f>
        <v>12</v>
      </c>
      <c r="Y461" t="str">
        <f>RIGHT(Userdata[[#This Row],[Last_Login]],4)</f>
        <v>2024</v>
      </c>
      <c r="Z461" t="str">
        <f>MID(Userdata[[#This Row],[Last_Login]],4,2)</f>
        <v>1/</v>
      </c>
      <c r="AA461" t="str">
        <f>SUBSTITUTE(Userdata[[#This Row],[Column3]],"/","")</f>
        <v>1</v>
      </c>
      <c r="AB461" s="12" t="str">
        <f>TEXT(DATE(Userdata[[#This Row],[Column2]],Userdata[[#This Row],[Column1]],Userdata[[#This Row],[Column4]]),"DD/MM/YYYY")</f>
        <v>01/12/2024</v>
      </c>
      <c r="AC461" s="12">
        <f t="shared" ca="1" si="7"/>
        <v>45794</v>
      </c>
      <c r="AD461">
        <f ca="1">Userdata[[#This Row],[Column6]]-Userdata[[#This Row],[Last Login]]</f>
        <v>167</v>
      </c>
      <c r="AE461" t="str">
        <f>LEFT(Userdata[[#This Row],[Join_Date]],2)</f>
        <v>10</v>
      </c>
      <c r="AF461" t="str">
        <f>RIGHT(Userdata[[#This Row],[Join_Date]],4)</f>
        <v>2024</v>
      </c>
      <c r="AG461" t="str">
        <f>MID(Userdata[[#This Row],[Join_Date]],3,2)</f>
        <v>/7</v>
      </c>
      <c r="AH461" t="str">
        <f>SUBSTITUTE(Userdata[[#This Row],[Column5]],"/","")</f>
        <v>10</v>
      </c>
      <c r="AI461" t="str">
        <f>SUBSTITUTE(Userdata[[#This Row],[Column53]],"/","")</f>
        <v>7</v>
      </c>
      <c r="AJ461" t="str">
        <f>TEXT(DATE(Userdata[[#This Row],[Column52]],Userdata[[#This Row],[Start Month]],Userdata[[#This Row],[Start Date]]),"DD/MM/YYYY")</f>
        <v>07/10/2024</v>
      </c>
    </row>
    <row r="462" spans="1:36" x14ac:dyDescent="0.3">
      <c r="A462">
        <v>4408</v>
      </c>
      <c r="B462" t="s">
        <v>116</v>
      </c>
      <c r="C462" t="s">
        <v>699</v>
      </c>
      <c r="D462" s="12" t="s">
        <v>910</v>
      </c>
      <c r="E462">
        <v>7.99</v>
      </c>
      <c r="F462">
        <v>257</v>
      </c>
      <c r="G462" t="s">
        <v>922</v>
      </c>
      <c r="H462">
        <v>3</v>
      </c>
      <c r="I462">
        <v>6</v>
      </c>
      <c r="J462" t="b">
        <v>1</v>
      </c>
      <c r="K462">
        <v>985</v>
      </c>
      <c r="L462">
        <v>97</v>
      </c>
      <c r="M462" t="s">
        <v>925</v>
      </c>
      <c r="N462" t="s">
        <v>932</v>
      </c>
      <c r="O462" t="s">
        <v>936</v>
      </c>
      <c r="P462">
        <v>88</v>
      </c>
      <c r="Q462">
        <v>3.9</v>
      </c>
      <c r="R462" t="b">
        <v>1</v>
      </c>
      <c r="S462" t="s">
        <v>940</v>
      </c>
      <c r="T462">
        <v>4155</v>
      </c>
      <c r="U462" t="s">
        <v>942</v>
      </c>
      <c r="V462" t="s">
        <v>948</v>
      </c>
      <c r="W462" t="s">
        <v>953</v>
      </c>
      <c r="X462" t="str">
        <f>LEFT(Userdata[[#This Row],[Last_Login]],2)</f>
        <v>11</v>
      </c>
      <c r="Y462" t="str">
        <f>RIGHT(Userdata[[#This Row],[Last_Login]],4)</f>
        <v>2024</v>
      </c>
      <c r="Z462" t="str">
        <f>MID(Userdata[[#This Row],[Last_Login]],4,2)</f>
        <v>30</v>
      </c>
      <c r="AA462" t="str">
        <f>SUBSTITUTE(Userdata[[#This Row],[Column3]],"/","")</f>
        <v>30</v>
      </c>
      <c r="AB462" s="12" t="str">
        <f>TEXT(DATE(Userdata[[#This Row],[Column2]],Userdata[[#This Row],[Column1]],Userdata[[#This Row],[Column4]]),"DD/MM/YYYY")</f>
        <v>30/11/2024</v>
      </c>
      <c r="AC462" s="12">
        <f t="shared" ca="1" si="7"/>
        <v>45794</v>
      </c>
      <c r="AD462">
        <f ca="1">Userdata[[#This Row],[Column6]]-Userdata[[#This Row],[Last Login]]</f>
        <v>168</v>
      </c>
      <c r="AE462" t="str">
        <f>LEFT(Userdata[[#This Row],[Join_Date]],2)</f>
        <v>9/</v>
      </c>
      <c r="AF462" t="str">
        <f>RIGHT(Userdata[[#This Row],[Join_Date]],4)</f>
        <v>2023</v>
      </c>
      <c r="AG462" t="str">
        <f>MID(Userdata[[#This Row],[Join_Date]],3,2)</f>
        <v>28</v>
      </c>
      <c r="AH462" t="str">
        <f>SUBSTITUTE(Userdata[[#This Row],[Column5]],"/","")</f>
        <v>9</v>
      </c>
      <c r="AI462" t="str">
        <f>SUBSTITUTE(Userdata[[#This Row],[Column53]],"/","")</f>
        <v>28</v>
      </c>
      <c r="AJ462" t="str">
        <f>TEXT(DATE(Userdata[[#This Row],[Column52]],Userdata[[#This Row],[Start Month]],Userdata[[#This Row],[Start Date]]),"DD/MM/YYYY")</f>
        <v>28/09/2023</v>
      </c>
    </row>
    <row r="463" spans="1:36" x14ac:dyDescent="0.3">
      <c r="A463">
        <v>8473</v>
      </c>
      <c r="B463" t="s">
        <v>257</v>
      </c>
      <c r="C463" t="s">
        <v>518</v>
      </c>
      <c r="D463" s="12" t="s">
        <v>490</v>
      </c>
      <c r="E463">
        <v>11.99</v>
      </c>
      <c r="F463">
        <v>12</v>
      </c>
      <c r="G463" t="s">
        <v>919</v>
      </c>
      <c r="H463">
        <v>4</v>
      </c>
      <c r="I463">
        <v>6</v>
      </c>
      <c r="J463" t="b">
        <v>0</v>
      </c>
      <c r="K463">
        <v>718</v>
      </c>
      <c r="L463">
        <v>100</v>
      </c>
      <c r="M463" t="s">
        <v>929</v>
      </c>
      <c r="N463" t="s">
        <v>931</v>
      </c>
      <c r="O463" t="s">
        <v>936</v>
      </c>
      <c r="P463">
        <v>24</v>
      </c>
      <c r="Q463">
        <v>4.0999999999999996</v>
      </c>
      <c r="R463" t="b">
        <v>0</v>
      </c>
      <c r="S463" t="s">
        <v>940</v>
      </c>
      <c r="T463">
        <v>1289</v>
      </c>
      <c r="U463" t="s">
        <v>941</v>
      </c>
      <c r="V463" t="s">
        <v>948</v>
      </c>
      <c r="W463" t="s">
        <v>953</v>
      </c>
      <c r="X463" t="str">
        <f>LEFT(Userdata[[#This Row],[Last_Login]],2)</f>
        <v>12</v>
      </c>
      <c r="Y463" t="str">
        <f>RIGHT(Userdata[[#This Row],[Last_Login]],4)</f>
        <v>2024</v>
      </c>
      <c r="Z463" t="str">
        <f>MID(Userdata[[#This Row],[Last_Login]],4,2)</f>
        <v>12</v>
      </c>
      <c r="AA463" t="str">
        <f>SUBSTITUTE(Userdata[[#This Row],[Column3]],"/","")</f>
        <v>12</v>
      </c>
      <c r="AB463" s="12" t="str">
        <f>TEXT(DATE(Userdata[[#This Row],[Column2]],Userdata[[#This Row],[Column1]],Userdata[[#This Row],[Column4]]),"DD/MM/YYYY")</f>
        <v>12/12/2024</v>
      </c>
      <c r="AC463" s="12">
        <f t="shared" ca="1" si="7"/>
        <v>45794</v>
      </c>
      <c r="AD463">
        <f ca="1">Userdata[[#This Row],[Column6]]-Userdata[[#This Row],[Last Login]]</f>
        <v>156</v>
      </c>
      <c r="AE463" t="str">
        <f>LEFT(Userdata[[#This Row],[Join_Date]],2)</f>
        <v>2/</v>
      </c>
      <c r="AF463" t="str">
        <f>RIGHT(Userdata[[#This Row],[Join_Date]],4)</f>
        <v>2023</v>
      </c>
      <c r="AG463" t="str">
        <f>MID(Userdata[[#This Row],[Join_Date]],3,2)</f>
        <v>25</v>
      </c>
      <c r="AH463" t="str">
        <f>SUBSTITUTE(Userdata[[#This Row],[Column5]],"/","")</f>
        <v>2</v>
      </c>
      <c r="AI463" t="str">
        <f>SUBSTITUTE(Userdata[[#This Row],[Column53]],"/","")</f>
        <v>25</v>
      </c>
      <c r="AJ463" t="str">
        <f>TEXT(DATE(Userdata[[#This Row],[Column52]],Userdata[[#This Row],[Start Month]],Userdata[[#This Row],[Start Date]]),"DD/MM/YYYY")</f>
        <v>25/02/2023</v>
      </c>
    </row>
    <row r="464" spans="1:36" x14ac:dyDescent="0.3">
      <c r="A464">
        <v>7510</v>
      </c>
      <c r="B464" t="s">
        <v>258</v>
      </c>
      <c r="C464" t="s">
        <v>700</v>
      </c>
      <c r="D464" s="12" t="s">
        <v>914</v>
      </c>
      <c r="E464">
        <v>7.99</v>
      </c>
      <c r="F464">
        <v>362</v>
      </c>
      <c r="G464" t="s">
        <v>922</v>
      </c>
      <c r="H464">
        <v>2</v>
      </c>
      <c r="I464">
        <v>4</v>
      </c>
      <c r="J464" t="b">
        <v>1</v>
      </c>
      <c r="K464">
        <v>923</v>
      </c>
      <c r="L464">
        <v>57</v>
      </c>
      <c r="M464" t="s">
        <v>929</v>
      </c>
      <c r="N464" t="s">
        <v>930</v>
      </c>
      <c r="O464" t="s">
        <v>935</v>
      </c>
      <c r="P464">
        <v>38</v>
      </c>
      <c r="Q464">
        <v>4.8</v>
      </c>
      <c r="R464" t="b">
        <v>0</v>
      </c>
      <c r="S464" t="s">
        <v>940</v>
      </c>
      <c r="T464">
        <v>2922</v>
      </c>
      <c r="U464" t="s">
        <v>944</v>
      </c>
      <c r="V464" t="s">
        <v>946</v>
      </c>
      <c r="W464" t="s">
        <v>954</v>
      </c>
      <c r="X464" t="str">
        <f>LEFT(Userdata[[#This Row],[Last_Login]],2)</f>
        <v>11</v>
      </c>
      <c r="Y464" t="str">
        <f>RIGHT(Userdata[[#This Row],[Last_Login]],4)</f>
        <v>2024</v>
      </c>
      <c r="Z464" t="str">
        <f>MID(Userdata[[#This Row],[Last_Login]],4,2)</f>
        <v>29</v>
      </c>
      <c r="AA464" t="str">
        <f>SUBSTITUTE(Userdata[[#This Row],[Column3]],"/","")</f>
        <v>29</v>
      </c>
      <c r="AB464" s="12" t="str">
        <f>TEXT(DATE(Userdata[[#This Row],[Column2]],Userdata[[#This Row],[Column1]],Userdata[[#This Row],[Column4]]),"DD/MM/YYYY")</f>
        <v>29/11/2024</v>
      </c>
      <c r="AC464" s="12">
        <f t="shared" ca="1" si="7"/>
        <v>45794</v>
      </c>
      <c r="AD464">
        <f ca="1">Userdata[[#This Row],[Column6]]-Userdata[[#This Row],[Last Login]]</f>
        <v>169</v>
      </c>
      <c r="AE464" t="str">
        <f>LEFT(Userdata[[#This Row],[Join_Date]],2)</f>
        <v>1/</v>
      </c>
      <c r="AF464" t="str">
        <f>RIGHT(Userdata[[#This Row],[Join_Date]],4)</f>
        <v>2023</v>
      </c>
      <c r="AG464" t="str">
        <f>MID(Userdata[[#This Row],[Join_Date]],3,2)</f>
        <v>15</v>
      </c>
      <c r="AH464" t="str">
        <f>SUBSTITUTE(Userdata[[#This Row],[Column5]],"/","")</f>
        <v>1</v>
      </c>
      <c r="AI464" t="str">
        <f>SUBSTITUTE(Userdata[[#This Row],[Column53]],"/","")</f>
        <v>15</v>
      </c>
      <c r="AJ464" t="str">
        <f>TEXT(DATE(Userdata[[#This Row],[Column52]],Userdata[[#This Row],[Start Month]],Userdata[[#This Row],[Start Date]]),"DD/MM/YYYY")</f>
        <v>15/01/2023</v>
      </c>
    </row>
    <row r="465" spans="1:36" x14ac:dyDescent="0.3">
      <c r="A465">
        <v>5376</v>
      </c>
      <c r="B465" t="s">
        <v>109</v>
      </c>
      <c r="C465" t="s">
        <v>701</v>
      </c>
      <c r="D465" s="12" t="s">
        <v>915</v>
      </c>
      <c r="E465">
        <v>7.99</v>
      </c>
      <c r="F465">
        <v>89</v>
      </c>
      <c r="G465" t="s">
        <v>922</v>
      </c>
      <c r="H465">
        <v>2</v>
      </c>
      <c r="I465">
        <v>4</v>
      </c>
      <c r="J465" t="b">
        <v>1</v>
      </c>
      <c r="K465">
        <v>174</v>
      </c>
      <c r="L465">
        <v>178</v>
      </c>
      <c r="M465" t="s">
        <v>928</v>
      </c>
      <c r="N465" t="s">
        <v>930</v>
      </c>
      <c r="O465" t="s">
        <v>939</v>
      </c>
      <c r="P465">
        <v>7</v>
      </c>
      <c r="Q465">
        <v>3.7</v>
      </c>
      <c r="R465" t="b">
        <v>0</v>
      </c>
      <c r="S465" t="s">
        <v>940</v>
      </c>
      <c r="T465">
        <v>28</v>
      </c>
      <c r="U465" t="s">
        <v>944</v>
      </c>
      <c r="V465" t="s">
        <v>946</v>
      </c>
      <c r="W465" t="s">
        <v>953</v>
      </c>
      <c r="X465" t="str">
        <f>LEFT(Userdata[[#This Row],[Last_Login]],2)</f>
        <v>11</v>
      </c>
      <c r="Y465" t="str">
        <f>RIGHT(Userdata[[#This Row],[Last_Login]],4)</f>
        <v>2024</v>
      </c>
      <c r="Z465" t="str">
        <f>MID(Userdata[[#This Row],[Last_Login]],4,2)</f>
        <v>26</v>
      </c>
      <c r="AA465" t="str">
        <f>SUBSTITUTE(Userdata[[#This Row],[Column3]],"/","")</f>
        <v>26</v>
      </c>
      <c r="AB465" s="12" t="str">
        <f>TEXT(DATE(Userdata[[#This Row],[Column2]],Userdata[[#This Row],[Column1]],Userdata[[#This Row],[Column4]]),"DD/MM/YYYY")</f>
        <v>26/11/2024</v>
      </c>
      <c r="AC465" s="12">
        <f t="shared" ca="1" si="7"/>
        <v>45794</v>
      </c>
      <c r="AD465">
        <f ca="1">Userdata[[#This Row],[Column6]]-Userdata[[#This Row],[Last Login]]</f>
        <v>172</v>
      </c>
      <c r="AE465" t="str">
        <f>LEFT(Userdata[[#This Row],[Join_Date]],2)</f>
        <v>4/</v>
      </c>
      <c r="AF465" t="str">
        <f>RIGHT(Userdata[[#This Row],[Join_Date]],4)</f>
        <v>2023</v>
      </c>
      <c r="AG465" t="str">
        <f>MID(Userdata[[#This Row],[Join_Date]],3,2)</f>
        <v>7/</v>
      </c>
      <c r="AH465" t="str">
        <f>SUBSTITUTE(Userdata[[#This Row],[Column5]],"/","")</f>
        <v>4</v>
      </c>
      <c r="AI465" t="str">
        <f>SUBSTITUTE(Userdata[[#This Row],[Column53]],"/","")</f>
        <v>7</v>
      </c>
      <c r="AJ465" t="str">
        <f>TEXT(DATE(Userdata[[#This Row],[Column52]],Userdata[[#This Row],[Start Month]],Userdata[[#This Row],[Start Date]]),"DD/MM/YYYY")</f>
        <v>07/04/2023</v>
      </c>
    </row>
    <row r="466" spans="1:36" x14ac:dyDescent="0.3">
      <c r="A466">
        <v>8005</v>
      </c>
      <c r="B466" t="s">
        <v>128</v>
      </c>
      <c r="C466" t="s">
        <v>621</v>
      </c>
      <c r="D466" s="12" t="s">
        <v>479</v>
      </c>
      <c r="E466">
        <v>7.99</v>
      </c>
      <c r="F466">
        <v>123</v>
      </c>
      <c r="G466" t="s">
        <v>919</v>
      </c>
      <c r="H466">
        <v>5</v>
      </c>
      <c r="I466">
        <v>5</v>
      </c>
      <c r="J466" t="b">
        <v>1</v>
      </c>
      <c r="K466">
        <v>253</v>
      </c>
      <c r="L466">
        <v>157</v>
      </c>
      <c r="M466" t="s">
        <v>925</v>
      </c>
      <c r="N466" t="s">
        <v>930</v>
      </c>
      <c r="O466" t="s">
        <v>937</v>
      </c>
      <c r="P466">
        <v>85</v>
      </c>
      <c r="Q466">
        <v>4</v>
      </c>
      <c r="R466" t="b">
        <v>0</v>
      </c>
      <c r="S466" t="s">
        <v>940</v>
      </c>
      <c r="T466">
        <v>3083</v>
      </c>
      <c r="U466" t="s">
        <v>943</v>
      </c>
      <c r="V466" t="s">
        <v>949</v>
      </c>
      <c r="W466" t="s">
        <v>951</v>
      </c>
      <c r="X466" t="str">
        <f>LEFT(Userdata[[#This Row],[Last_Login]],2)</f>
        <v>12</v>
      </c>
      <c r="Y466" t="str">
        <f>RIGHT(Userdata[[#This Row],[Last_Login]],4)</f>
        <v>2024</v>
      </c>
      <c r="Z466" t="str">
        <f>MID(Userdata[[#This Row],[Last_Login]],4,2)</f>
        <v>14</v>
      </c>
      <c r="AA466" t="str">
        <f>SUBSTITUTE(Userdata[[#This Row],[Column3]],"/","")</f>
        <v>14</v>
      </c>
      <c r="AB466" s="12" t="str">
        <f>TEXT(DATE(Userdata[[#This Row],[Column2]],Userdata[[#This Row],[Column1]],Userdata[[#This Row],[Column4]]),"DD/MM/YYYY")</f>
        <v>14/12/2024</v>
      </c>
      <c r="AC466" s="12">
        <f t="shared" ca="1" si="7"/>
        <v>45794</v>
      </c>
      <c r="AD466">
        <f ca="1">Userdata[[#This Row],[Column6]]-Userdata[[#This Row],[Last Login]]</f>
        <v>154</v>
      </c>
      <c r="AE466" t="str">
        <f>LEFT(Userdata[[#This Row],[Join_Date]],2)</f>
        <v>3/</v>
      </c>
      <c r="AF466" t="str">
        <f>RIGHT(Userdata[[#This Row],[Join_Date]],4)</f>
        <v>2023</v>
      </c>
      <c r="AG466" t="str">
        <f>MID(Userdata[[#This Row],[Join_Date]],3,2)</f>
        <v>8/</v>
      </c>
      <c r="AH466" t="str">
        <f>SUBSTITUTE(Userdata[[#This Row],[Column5]],"/","")</f>
        <v>3</v>
      </c>
      <c r="AI466" t="str">
        <f>SUBSTITUTE(Userdata[[#This Row],[Column53]],"/","")</f>
        <v>8</v>
      </c>
      <c r="AJ466" t="str">
        <f>TEXT(DATE(Userdata[[#This Row],[Column52]],Userdata[[#This Row],[Start Month]],Userdata[[#This Row],[Start Date]]),"DD/MM/YYYY")</f>
        <v>08/03/2023</v>
      </c>
    </row>
    <row r="467" spans="1:36" x14ac:dyDescent="0.3">
      <c r="A467">
        <v>7439</v>
      </c>
      <c r="B467" t="s">
        <v>96</v>
      </c>
      <c r="C467" t="s">
        <v>702</v>
      </c>
      <c r="D467" s="12" t="s">
        <v>554</v>
      </c>
      <c r="E467">
        <v>15.99</v>
      </c>
      <c r="F467">
        <v>427</v>
      </c>
      <c r="G467" t="s">
        <v>921</v>
      </c>
      <c r="H467">
        <v>1</v>
      </c>
      <c r="I467">
        <v>1</v>
      </c>
      <c r="J467" t="b">
        <v>0</v>
      </c>
      <c r="K467">
        <v>479</v>
      </c>
      <c r="L467">
        <v>98</v>
      </c>
      <c r="M467" t="s">
        <v>923</v>
      </c>
      <c r="N467" t="s">
        <v>930</v>
      </c>
      <c r="O467" t="s">
        <v>938</v>
      </c>
      <c r="P467">
        <v>18</v>
      </c>
      <c r="Q467">
        <v>3.8</v>
      </c>
      <c r="R467" t="b">
        <v>1</v>
      </c>
      <c r="S467" t="s">
        <v>940</v>
      </c>
      <c r="T467">
        <v>547</v>
      </c>
      <c r="U467" t="s">
        <v>945</v>
      </c>
      <c r="V467" t="s">
        <v>950</v>
      </c>
      <c r="W467" t="s">
        <v>951</v>
      </c>
      <c r="X467" t="str">
        <f>LEFT(Userdata[[#This Row],[Last_Login]],2)</f>
        <v>12</v>
      </c>
      <c r="Y467" t="str">
        <f>RIGHT(Userdata[[#This Row],[Last_Login]],4)</f>
        <v>2024</v>
      </c>
      <c r="Z467" t="str">
        <f>MID(Userdata[[#This Row],[Last_Login]],4,2)</f>
        <v>5/</v>
      </c>
      <c r="AA467" t="str">
        <f>SUBSTITUTE(Userdata[[#This Row],[Column3]],"/","")</f>
        <v>5</v>
      </c>
      <c r="AB467" s="12" t="str">
        <f>TEXT(DATE(Userdata[[#This Row],[Column2]],Userdata[[#This Row],[Column1]],Userdata[[#This Row],[Column4]]),"DD/MM/YYYY")</f>
        <v>05/12/2024</v>
      </c>
      <c r="AC467" s="12">
        <f t="shared" ca="1" si="7"/>
        <v>45794</v>
      </c>
      <c r="AD467">
        <f ca="1">Userdata[[#This Row],[Column6]]-Userdata[[#This Row],[Last Login]]</f>
        <v>163</v>
      </c>
      <c r="AE467" t="str">
        <f>LEFT(Userdata[[#This Row],[Join_Date]],2)</f>
        <v>8/</v>
      </c>
      <c r="AF467" t="str">
        <f>RIGHT(Userdata[[#This Row],[Join_Date]],4)</f>
        <v>2023</v>
      </c>
      <c r="AG467" t="str">
        <f>MID(Userdata[[#This Row],[Join_Date]],3,2)</f>
        <v>25</v>
      </c>
      <c r="AH467" t="str">
        <f>SUBSTITUTE(Userdata[[#This Row],[Column5]],"/","")</f>
        <v>8</v>
      </c>
      <c r="AI467" t="str">
        <f>SUBSTITUTE(Userdata[[#This Row],[Column53]],"/","")</f>
        <v>25</v>
      </c>
      <c r="AJ467" t="str">
        <f>TEXT(DATE(Userdata[[#This Row],[Column52]],Userdata[[#This Row],[Start Month]],Userdata[[#This Row],[Start Date]]),"DD/MM/YYYY")</f>
        <v>25/08/2023</v>
      </c>
    </row>
    <row r="468" spans="1:36" x14ac:dyDescent="0.3">
      <c r="A468">
        <v>3699</v>
      </c>
      <c r="B468" t="s">
        <v>213</v>
      </c>
      <c r="C468" t="s">
        <v>634</v>
      </c>
      <c r="D468" s="12" t="s">
        <v>424</v>
      </c>
      <c r="E468">
        <v>15.99</v>
      </c>
      <c r="F468">
        <v>439</v>
      </c>
      <c r="G468" t="s">
        <v>922</v>
      </c>
      <c r="H468">
        <v>2</v>
      </c>
      <c r="I468">
        <v>4</v>
      </c>
      <c r="J468" t="b">
        <v>0</v>
      </c>
      <c r="K468">
        <v>932</v>
      </c>
      <c r="L468">
        <v>98</v>
      </c>
      <c r="M468" t="s">
        <v>929</v>
      </c>
      <c r="N468" t="s">
        <v>933</v>
      </c>
      <c r="O468" t="s">
        <v>934</v>
      </c>
      <c r="P468">
        <v>58</v>
      </c>
      <c r="Q468">
        <v>4.9000000000000004</v>
      </c>
      <c r="R468" t="b">
        <v>0</v>
      </c>
      <c r="S468" t="s">
        <v>940</v>
      </c>
      <c r="T468">
        <v>239</v>
      </c>
      <c r="U468" t="s">
        <v>945</v>
      </c>
      <c r="V468" t="s">
        <v>946</v>
      </c>
      <c r="W468" t="s">
        <v>954</v>
      </c>
      <c r="X468" t="str">
        <f>LEFT(Userdata[[#This Row],[Last_Login]],2)</f>
        <v>11</v>
      </c>
      <c r="Y468" t="str">
        <f>RIGHT(Userdata[[#This Row],[Last_Login]],4)</f>
        <v>2024</v>
      </c>
      <c r="Z468" t="str">
        <f>MID(Userdata[[#This Row],[Last_Login]],4,2)</f>
        <v>24</v>
      </c>
      <c r="AA468" t="str">
        <f>SUBSTITUTE(Userdata[[#This Row],[Column3]],"/","")</f>
        <v>24</v>
      </c>
      <c r="AB468" s="12" t="str">
        <f>TEXT(DATE(Userdata[[#This Row],[Column2]],Userdata[[#This Row],[Column1]],Userdata[[#This Row],[Column4]]),"DD/MM/YYYY")</f>
        <v>24/11/2024</v>
      </c>
      <c r="AC468" s="12">
        <f t="shared" ca="1" si="7"/>
        <v>45794</v>
      </c>
      <c r="AD468">
        <f ca="1">Userdata[[#This Row],[Column6]]-Userdata[[#This Row],[Last Login]]</f>
        <v>174</v>
      </c>
      <c r="AE468" t="str">
        <f>LEFT(Userdata[[#This Row],[Join_Date]],2)</f>
        <v>5/</v>
      </c>
      <c r="AF468" t="str">
        <f>RIGHT(Userdata[[#This Row],[Join_Date]],4)</f>
        <v>2023</v>
      </c>
      <c r="AG468" t="str">
        <f>MID(Userdata[[#This Row],[Join_Date]],3,2)</f>
        <v>26</v>
      </c>
      <c r="AH468" t="str">
        <f>SUBSTITUTE(Userdata[[#This Row],[Column5]],"/","")</f>
        <v>5</v>
      </c>
      <c r="AI468" t="str">
        <f>SUBSTITUTE(Userdata[[#This Row],[Column53]],"/","")</f>
        <v>26</v>
      </c>
      <c r="AJ468" t="str">
        <f>TEXT(DATE(Userdata[[#This Row],[Column52]],Userdata[[#This Row],[Start Month]],Userdata[[#This Row],[Start Date]]),"DD/MM/YYYY")</f>
        <v>26/05/2023</v>
      </c>
    </row>
    <row r="469" spans="1:36" x14ac:dyDescent="0.3">
      <c r="A469">
        <v>3162</v>
      </c>
      <c r="B469" t="s">
        <v>72</v>
      </c>
      <c r="C469" t="s">
        <v>456</v>
      </c>
      <c r="D469" s="12" t="s">
        <v>905</v>
      </c>
      <c r="E469">
        <v>15.99</v>
      </c>
      <c r="F469">
        <v>396</v>
      </c>
      <c r="G469" t="s">
        <v>920</v>
      </c>
      <c r="H469">
        <v>3</v>
      </c>
      <c r="I469">
        <v>3</v>
      </c>
      <c r="J469" t="b">
        <v>1</v>
      </c>
      <c r="K469">
        <v>175</v>
      </c>
      <c r="L469">
        <v>17</v>
      </c>
      <c r="M469" t="s">
        <v>923</v>
      </c>
      <c r="N469" t="s">
        <v>932</v>
      </c>
      <c r="O469" t="s">
        <v>939</v>
      </c>
      <c r="P469">
        <v>11</v>
      </c>
      <c r="Q469">
        <v>3.4</v>
      </c>
      <c r="R469" t="b">
        <v>0</v>
      </c>
      <c r="S469" t="s">
        <v>940</v>
      </c>
      <c r="T469">
        <v>3516</v>
      </c>
      <c r="U469" t="s">
        <v>941</v>
      </c>
      <c r="V469" t="s">
        <v>946</v>
      </c>
      <c r="W469" t="s">
        <v>952</v>
      </c>
      <c r="X469" t="str">
        <f>LEFT(Userdata[[#This Row],[Last_Login]],2)</f>
        <v>12</v>
      </c>
      <c r="Y469" t="str">
        <f>RIGHT(Userdata[[#This Row],[Last_Login]],4)</f>
        <v>2024</v>
      </c>
      <c r="Z469" t="str">
        <f>MID(Userdata[[#This Row],[Last_Login]],4,2)</f>
        <v>13</v>
      </c>
      <c r="AA469" t="str">
        <f>SUBSTITUTE(Userdata[[#This Row],[Column3]],"/","")</f>
        <v>13</v>
      </c>
      <c r="AB469" s="12" t="str">
        <f>TEXT(DATE(Userdata[[#This Row],[Column2]],Userdata[[#This Row],[Column1]],Userdata[[#This Row],[Column4]]),"DD/MM/YYYY")</f>
        <v>13/12/2024</v>
      </c>
      <c r="AC469" s="12">
        <f t="shared" ca="1" si="7"/>
        <v>45794</v>
      </c>
      <c r="AD469">
        <f ca="1">Userdata[[#This Row],[Column6]]-Userdata[[#This Row],[Last Login]]</f>
        <v>155</v>
      </c>
      <c r="AE469" t="str">
        <f>LEFT(Userdata[[#This Row],[Join_Date]],2)</f>
        <v>12</v>
      </c>
      <c r="AF469" t="str">
        <f>RIGHT(Userdata[[#This Row],[Join_Date]],4)</f>
        <v>2022</v>
      </c>
      <c r="AG469" t="str">
        <f>MID(Userdata[[#This Row],[Join_Date]],3,2)</f>
        <v>/1</v>
      </c>
      <c r="AH469" t="str">
        <f>SUBSTITUTE(Userdata[[#This Row],[Column5]],"/","")</f>
        <v>12</v>
      </c>
      <c r="AI469" t="str">
        <f>SUBSTITUTE(Userdata[[#This Row],[Column53]],"/","")</f>
        <v>1</v>
      </c>
      <c r="AJ469" t="str">
        <f>TEXT(DATE(Userdata[[#This Row],[Column52]],Userdata[[#This Row],[Start Month]],Userdata[[#This Row],[Start Date]]),"DD/MM/YYYY")</f>
        <v>01/12/2022</v>
      </c>
    </row>
    <row r="470" spans="1:36" x14ac:dyDescent="0.3">
      <c r="A470">
        <v>8798</v>
      </c>
      <c r="B470" t="s">
        <v>259</v>
      </c>
      <c r="C470" t="s">
        <v>703</v>
      </c>
      <c r="D470" s="12" t="s">
        <v>906</v>
      </c>
      <c r="E470">
        <v>15.99</v>
      </c>
      <c r="F470">
        <v>453</v>
      </c>
      <c r="G470" t="s">
        <v>920</v>
      </c>
      <c r="H470">
        <v>5</v>
      </c>
      <c r="I470">
        <v>2</v>
      </c>
      <c r="J470" t="b">
        <v>1</v>
      </c>
      <c r="K470">
        <v>591</v>
      </c>
      <c r="L470">
        <v>169</v>
      </c>
      <c r="M470" t="s">
        <v>924</v>
      </c>
      <c r="N470" t="s">
        <v>930</v>
      </c>
      <c r="O470" t="s">
        <v>938</v>
      </c>
      <c r="P470">
        <v>72</v>
      </c>
      <c r="Q470">
        <v>4.0999999999999996</v>
      </c>
      <c r="R470" t="b">
        <v>1</v>
      </c>
      <c r="S470" t="s">
        <v>940</v>
      </c>
      <c r="T470">
        <v>4031</v>
      </c>
      <c r="U470" t="s">
        <v>945</v>
      </c>
      <c r="V470" t="s">
        <v>947</v>
      </c>
      <c r="W470" t="s">
        <v>952</v>
      </c>
      <c r="X470" t="str">
        <f>LEFT(Userdata[[#This Row],[Last_Login]],2)</f>
        <v>12</v>
      </c>
      <c r="Y470" t="str">
        <f>RIGHT(Userdata[[#This Row],[Last_Login]],4)</f>
        <v>2024</v>
      </c>
      <c r="Z470" t="str">
        <f>MID(Userdata[[#This Row],[Last_Login]],4,2)</f>
        <v>15</v>
      </c>
      <c r="AA470" t="str">
        <f>SUBSTITUTE(Userdata[[#This Row],[Column3]],"/","")</f>
        <v>15</v>
      </c>
      <c r="AB470" s="12" t="str">
        <f>TEXT(DATE(Userdata[[#This Row],[Column2]],Userdata[[#This Row],[Column1]],Userdata[[#This Row],[Column4]]),"DD/MM/YYYY")</f>
        <v>15/12/2024</v>
      </c>
      <c r="AC470" s="12">
        <f t="shared" ca="1" si="7"/>
        <v>45794</v>
      </c>
      <c r="AD470">
        <f ca="1">Userdata[[#This Row],[Column6]]-Userdata[[#This Row],[Last Login]]</f>
        <v>153</v>
      </c>
      <c r="AE470" t="str">
        <f>LEFT(Userdata[[#This Row],[Join_Date]],2)</f>
        <v>4/</v>
      </c>
      <c r="AF470" t="str">
        <f>RIGHT(Userdata[[#This Row],[Join_Date]],4)</f>
        <v>2023</v>
      </c>
      <c r="AG470" t="str">
        <f>MID(Userdata[[#This Row],[Join_Date]],3,2)</f>
        <v>20</v>
      </c>
      <c r="AH470" t="str">
        <f>SUBSTITUTE(Userdata[[#This Row],[Column5]],"/","")</f>
        <v>4</v>
      </c>
      <c r="AI470" t="str">
        <f>SUBSTITUTE(Userdata[[#This Row],[Column53]],"/","")</f>
        <v>20</v>
      </c>
      <c r="AJ470" t="str">
        <f>TEXT(DATE(Userdata[[#This Row],[Column52]],Userdata[[#This Row],[Start Month]],Userdata[[#This Row],[Start Date]]),"DD/MM/YYYY")</f>
        <v>20/04/2023</v>
      </c>
    </row>
    <row r="471" spans="1:36" x14ac:dyDescent="0.3">
      <c r="A471">
        <v>6400</v>
      </c>
      <c r="B471" t="s">
        <v>83</v>
      </c>
      <c r="C471" t="s">
        <v>551</v>
      </c>
      <c r="D471" s="12" t="s">
        <v>479</v>
      </c>
      <c r="E471">
        <v>11.99</v>
      </c>
      <c r="F471">
        <v>356</v>
      </c>
      <c r="G471" t="s">
        <v>920</v>
      </c>
      <c r="H471">
        <v>3</v>
      </c>
      <c r="I471">
        <v>2</v>
      </c>
      <c r="J471" t="b">
        <v>1</v>
      </c>
      <c r="K471">
        <v>776</v>
      </c>
      <c r="L471">
        <v>40</v>
      </c>
      <c r="M471" t="s">
        <v>923</v>
      </c>
      <c r="N471" t="s">
        <v>932</v>
      </c>
      <c r="O471" t="s">
        <v>936</v>
      </c>
      <c r="P471">
        <v>56</v>
      </c>
      <c r="Q471">
        <v>3.4</v>
      </c>
      <c r="R471" t="b">
        <v>1</v>
      </c>
      <c r="S471" t="s">
        <v>940</v>
      </c>
      <c r="T471">
        <v>3408</v>
      </c>
      <c r="U471" t="s">
        <v>945</v>
      </c>
      <c r="V471" t="s">
        <v>946</v>
      </c>
      <c r="W471" t="s">
        <v>952</v>
      </c>
      <c r="X471" t="str">
        <f>LEFT(Userdata[[#This Row],[Last_Login]],2)</f>
        <v>12</v>
      </c>
      <c r="Y471" t="str">
        <f>RIGHT(Userdata[[#This Row],[Last_Login]],4)</f>
        <v>2024</v>
      </c>
      <c r="Z471" t="str">
        <f>MID(Userdata[[#This Row],[Last_Login]],4,2)</f>
        <v>14</v>
      </c>
      <c r="AA471" t="str">
        <f>SUBSTITUTE(Userdata[[#This Row],[Column3]],"/","")</f>
        <v>14</v>
      </c>
      <c r="AB471" s="12" t="str">
        <f>TEXT(DATE(Userdata[[#This Row],[Column2]],Userdata[[#This Row],[Column1]],Userdata[[#This Row],[Column4]]),"DD/MM/YYYY")</f>
        <v>14/12/2024</v>
      </c>
      <c r="AC471" s="12">
        <f t="shared" ca="1" si="7"/>
        <v>45794</v>
      </c>
      <c r="AD471">
        <f ca="1">Userdata[[#This Row],[Column6]]-Userdata[[#This Row],[Last Login]]</f>
        <v>154</v>
      </c>
      <c r="AE471" t="str">
        <f>LEFT(Userdata[[#This Row],[Join_Date]],2)</f>
        <v>2/</v>
      </c>
      <c r="AF471" t="str">
        <f>RIGHT(Userdata[[#This Row],[Join_Date]],4)</f>
        <v>2024</v>
      </c>
      <c r="AG471" t="str">
        <f>MID(Userdata[[#This Row],[Join_Date]],3,2)</f>
        <v>27</v>
      </c>
      <c r="AH471" t="str">
        <f>SUBSTITUTE(Userdata[[#This Row],[Column5]],"/","")</f>
        <v>2</v>
      </c>
      <c r="AI471" t="str">
        <f>SUBSTITUTE(Userdata[[#This Row],[Column53]],"/","")</f>
        <v>27</v>
      </c>
      <c r="AJ471" t="str">
        <f>TEXT(DATE(Userdata[[#This Row],[Column52]],Userdata[[#This Row],[Start Month]],Userdata[[#This Row],[Start Date]]),"DD/MM/YYYY")</f>
        <v>27/02/2024</v>
      </c>
    </row>
    <row r="472" spans="1:36" x14ac:dyDescent="0.3">
      <c r="A472">
        <v>9404</v>
      </c>
      <c r="B472" t="s">
        <v>72</v>
      </c>
      <c r="C472" t="s">
        <v>704</v>
      </c>
      <c r="D472" s="12" t="s">
        <v>913</v>
      </c>
      <c r="E472">
        <v>15.99</v>
      </c>
      <c r="F472">
        <v>192</v>
      </c>
      <c r="G472" t="s">
        <v>918</v>
      </c>
      <c r="H472">
        <v>1</v>
      </c>
      <c r="I472">
        <v>3</v>
      </c>
      <c r="J472" t="b">
        <v>1</v>
      </c>
      <c r="K472">
        <v>229</v>
      </c>
      <c r="L472">
        <v>54</v>
      </c>
      <c r="M472" t="s">
        <v>928</v>
      </c>
      <c r="N472" t="s">
        <v>930</v>
      </c>
      <c r="O472" t="s">
        <v>937</v>
      </c>
      <c r="P472">
        <v>87</v>
      </c>
      <c r="Q472">
        <v>3.1</v>
      </c>
      <c r="R472" t="b">
        <v>0</v>
      </c>
      <c r="S472" t="s">
        <v>940</v>
      </c>
      <c r="T472">
        <v>3849</v>
      </c>
      <c r="U472" t="s">
        <v>943</v>
      </c>
      <c r="V472" t="s">
        <v>949</v>
      </c>
      <c r="W472" t="s">
        <v>954</v>
      </c>
      <c r="X472" t="str">
        <f>LEFT(Userdata[[#This Row],[Last_Login]],2)</f>
        <v>12</v>
      </c>
      <c r="Y472" t="str">
        <f>RIGHT(Userdata[[#This Row],[Last_Login]],4)</f>
        <v>2024</v>
      </c>
      <c r="Z472" t="str">
        <f>MID(Userdata[[#This Row],[Last_Login]],4,2)</f>
        <v>3/</v>
      </c>
      <c r="AA472" t="str">
        <f>SUBSTITUTE(Userdata[[#This Row],[Column3]],"/","")</f>
        <v>3</v>
      </c>
      <c r="AB472" s="12" t="str">
        <f>TEXT(DATE(Userdata[[#This Row],[Column2]],Userdata[[#This Row],[Column1]],Userdata[[#This Row],[Column4]]),"DD/MM/YYYY")</f>
        <v>03/12/2024</v>
      </c>
      <c r="AC472" s="12">
        <f t="shared" ca="1" si="7"/>
        <v>45794</v>
      </c>
      <c r="AD472">
        <f ca="1">Userdata[[#This Row],[Column6]]-Userdata[[#This Row],[Last Login]]</f>
        <v>165</v>
      </c>
      <c r="AE472" t="str">
        <f>LEFT(Userdata[[#This Row],[Join_Date]],2)</f>
        <v>9/</v>
      </c>
      <c r="AF472" t="str">
        <f>RIGHT(Userdata[[#This Row],[Join_Date]],4)</f>
        <v>2023</v>
      </c>
      <c r="AG472" t="str">
        <f>MID(Userdata[[#This Row],[Join_Date]],3,2)</f>
        <v>10</v>
      </c>
      <c r="AH472" t="str">
        <f>SUBSTITUTE(Userdata[[#This Row],[Column5]],"/","")</f>
        <v>9</v>
      </c>
      <c r="AI472" t="str">
        <f>SUBSTITUTE(Userdata[[#This Row],[Column53]],"/","")</f>
        <v>10</v>
      </c>
      <c r="AJ472" t="str">
        <f>TEXT(DATE(Userdata[[#This Row],[Column52]],Userdata[[#This Row],[Start Month]],Userdata[[#This Row],[Start Date]]),"DD/MM/YYYY")</f>
        <v>10/09/2023</v>
      </c>
    </row>
    <row r="473" spans="1:36" x14ac:dyDescent="0.3">
      <c r="A473">
        <v>8151</v>
      </c>
      <c r="B473" t="s">
        <v>45</v>
      </c>
      <c r="C473" t="s">
        <v>705</v>
      </c>
      <c r="D473" s="12" t="s">
        <v>424</v>
      </c>
      <c r="E473">
        <v>11.99</v>
      </c>
      <c r="F473">
        <v>483</v>
      </c>
      <c r="G473" t="s">
        <v>922</v>
      </c>
      <c r="H473">
        <v>3</v>
      </c>
      <c r="I473">
        <v>6</v>
      </c>
      <c r="J473" t="b">
        <v>0</v>
      </c>
      <c r="K473">
        <v>730</v>
      </c>
      <c r="L473">
        <v>98</v>
      </c>
      <c r="M473" t="s">
        <v>924</v>
      </c>
      <c r="N473" t="s">
        <v>933</v>
      </c>
      <c r="O473" t="s">
        <v>936</v>
      </c>
      <c r="P473">
        <v>29</v>
      </c>
      <c r="Q473">
        <v>3.8</v>
      </c>
      <c r="R473" t="b">
        <v>0</v>
      </c>
      <c r="S473" t="s">
        <v>940</v>
      </c>
      <c r="T473">
        <v>1813</v>
      </c>
      <c r="U473" t="s">
        <v>942</v>
      </c>
      <c r="V473" t="s">
        <v>946</v>
      </c>
      <c r="W473" t="s">
        <v>952</v>
      </c>
      <c r="X473" t="str">
        <f>LEFT(Userdata[[#This Row],[Last_Login]],2)</f>
        <v>11</v>
      </c>
      <c r="Y473" t="str">
        <f>RIGHT(Userdata[[#This Row],[Last_Login]],4)</f>
        <v>2024</v>
      </c>
      <c r="Z473" t="str">
        <f>MID(Userdata[[#This Row],[Last_Login]],4,2)</f>
        <v>24</v>
      </c>
      <c r="AA473" t="str">
        <f>SUBSTITUTE(Userdata[[#This Row],[Column3]],"/","")</f>
        <v>24</v>
      </c>
      <c r="AB473" s="12" t="str">
        <f>TEXT(DATE(Userdata[[#This Row],[Column2]],Userdata[[#This Row],[Column1]],Userdata[[#This Row],[Column4]]),"DD/MM/YYYY")</f>
        <v>24/11/2024</v>
      </c>
      <c r="AC473" s="12">
        <f t="shared" ca="1" si="7"/>
        <v>45794</v>
      </c>
      <c r="AD473">
        <f ca="1">Userdata[[#This Row],[Column6]]-Userdata[[#This Row],[Last Login]]</f>
        <v>174</v>
      </c>
      <c r="AE473" t="str">
        <f>LEFT(Userdata[[#This Row],[Join_Date]],2)</f>
        <v>6/</v>
      </c>
      <c r="AF473" t="str">
        <f>RIGHT(Userdata[[#This Row],[Join_Date]],4)</f>
        <v>2024</v>
      </c>
      <c r="AG473" t="str">
        <f>MID(Userdata[[#This Row],[Join_Date]],3,2)</f>
        <v>22</v>
      </c>
      <c r="AH473" t="str">
        <f>SUBSTITUTE(Userdata[[#This Row],[Column5]],"/","")</f>
        <v>6</v>
      </c>
      <c r="AI473" t="str">
        <f>SUBSTITUTE(Userdata[[#This Row],[Column53]],"/","")</f>
        <v>22</v>
      </c>
      <c r="AJ473" t="str">
        <f>TEXT(DATE(Userdata[[#This Row],[Column52]],Userdata[[#This Row],[Start Month]],Userdata[[#This Row],[Start Date]]),"DD/MM/YYYY")</f>
        <v>22/06/2024</v>
      </c>
    </row>
    <row r="474" spans="1:36" x14ac:dyDescent="0.3">
      <c r="A474">
        <v>7742</v>
      </c>
      <c r="B474" t="s">
        <v>71</v>
      </c>
      <c r="C474" t="s">
        <v>617</v>
      </c>
      <c r="D474" s="12" t="s">
        <v>909</v>
      </c>
      <c r="E474">
        <v>11.99</v>
      </c>
      <c r="F474">
        <v>17</v>
      </c>
      <c r="G474" t="s">
        <v>921</v>
      </c>
      <c r="H474">
        <v>2</v>
      </c>
      <c r="I474">
        <v>3</v>
      </c>
      <c r="J474" t="b">
        <v>1</v>
      </c>
      <c r="K474">
        <v>312</v>
      </c>
      <c r="L474">
        <v>114</v>
      </c>
      <c r="M474" t="s">
        <v>923</v>
      </c>
      <c r="N474" t="s">
        <v>930</v>
      </c>
      <c r="O474" t="s">
        <v>935</v>
      </c>
      <c r="P474">
        <v>15</v>
      </c>
      <c r="Q474">
        <v>3.6</v>
      </c>
      <c r="R474" t="b">
        <v>1</v>
      </c>
      <c r="S474" t="s">
        <v>940</v>
      </c>
      <c r="T474">
        <v>2084</v>
      </c>
      <c r="U474" t="s">
        <v>945</v>
      </c>
      <c r="V474" t="s">
        <v>948</v>
      </c>
      <c r="W474" t="s">
        <v>953</v>
      </c>
      <c r="X474" t="str">
        <f>LEFT(Userdata[[#This Row],[Last_Login]],2)</f>
        <v>11</v>
      </c>
      <c r="Y474" t="str">
        <f>RIGHT(Userdata[[#This Row],[Last_Login]],4)</f>
        <v>2024</v>
      </c>
      <c r="Z474" t="str">
        <f>MID(Userdata[[#This Row],[Last_Login]],4,2)</f>
        <v>22</v>
      </c>
      <c r="AA474" t="str">
        <f>SUBSTITUTE(Userdata[[#This Row],[Column3]],"/","")</f>
        <v>22</v>
      </c>
      <c r="AB474" s="12" t="str">
        <f>TEXT(DATE(Userdata[[#This Row],[Column2]],Userdata[[#This Row],[Column1]],Userdata[[#This Row],[Column4]]),"DD/MM/YYYY")</f>
        <v>22/11/2024</v>
      </c>
      <c r="AC474" s="12">
        <f t="shared" ca="1" si="7"/>
        <v>45794</v>
      </c>
      <c r="AD474">
        <f ca="1">Userdata[[#This Row],[Column6]]-Userdata[[#This Row],[Last Login]]</f>
        <v>176</v>
      </c>
      <c r="AE474" t="str">
        <f>LEFT(Userdata[[#This Row],[Join_Date]],2)</f>
        <v>9/</v>
      </c>
      <c r="AF474" t="str">
        <f>RIGHT(Userdata[[#This Row],[Join_Date]],4)</f>
        <v>2024</v>
      </c>
      <c r="AG474" t="str">
        <f>MID(Userdata[[#This Row],[Join_Date]],3,2)</f>
        <v>27</v>
      </c>
      <c r="AH474" t="str">
        <f>SUBSTITUTE(Userdata[[#This Row],[Column5]],"/","")</f>
        <v>9</v>
      </c>
      <c r="AI474" t="str">
        <f>SUBSTITUTE(Userdata[[#This Row],[Column53]],"/","")</f>
        <v>27</v>
      </c>
      <c r="AJ474" t="str">
        <f>TEXT(DATE(Userdata[[#This Row],[Column52]],Userdata[[#This Row],[Start Month]],Userdata[[#This Row],[Start Date]]),"DD/MM/YYYY")</f>
        <v>27/09/2024</v>
      </c>
    </row>
    <row r="475" spans="1:36" x14ac:dyDescent="0.3">
      <c r="A475">
        <v>4553</v>
      </c>
      <c r="B475" t="s">
        <v>201</v>
      </c>
      <c r="C475" t="s">
        <v>706</v>
      </c>
      <c r="D475" s="12" t="s">
        <v>853</v>
      </c>
      <c r="E475">
        <v>7.99</v>
      </c>
      <c r="F475">
        <v>272</v>
      </c>
      <c r="G475" t="s">
        <v>919</v>
      </c>
      <c r="H475">
        <v>1</v>
      </c>
      <c r="I475">
        <v>6</v>
      </c>
      <c r="J475" t="b">
        <v>0</v>
      </c>
      <c r="K475">
        <v>356</v>
      </c>
      <c r="L475">
        <v>126</v>
      </c>
      <c r="M475" t="s">
        <v>926</v>
      </c>
      <c r="N475" t="s">
        <v>931</v>
      </c>
      <c r="O475" t="s">
        <v>936</v>
      </c>
      <c r="P475">
        <v>40</v>
      </c>
      <c r="Q475">
        <v>4.3</v>
      </c>
      <c r="R475" t="b">
        <v>1</v>
      </c>
      <c r="S475" t="s">
        <v>940</v>
      </c>
      <c r="T475">
        <v>749</v>
      </c>
      <c r="U475" t="s">
        <v>943</v>
      </c>
      <c r="V475" t="s">
        <v>947</v>
      </c>
      <c r="W475" t="s">
        <v>953</v>
      </c>
      <c r="X475" t="str">
        <f>LEFT(Userdata[[#This Row],[Last_Login]],2)</f>
        <v>11</v>
      </c>
      <c r="Y475" t="str">
        <f>RIGHT(Userdata[[#This Row],[Last_Login]],4)</f>
        <v>2024</v>
      </c>
      <c r="Z475" t="str">
        <f>MID(Userdata[[#This Row],[Last_Login]],4,2)</f>
        <v>27</v>
      </c>
      <c r="AA475" t="str">
        <f>SUBSTITUTE(Userdata[[#This Row],[Column3]],"/","")</f>
        <v>27</v>
      </c>
      <c r="AB475" s="12" t="str">
        <f>TEXT(DATE(Userdata[[#This Row],[Column2]],Userdata[[#This Row],[Column1]],Userdata[[#This Row],[Column4]]),"DD/MM/YYYY")</f>
        <v>27/11/2024</v>
      </c>
      <c r="AC475" s="12">
        <f t="shared" ca="1" si="7"/>
        <v>45794</v>
      </c>
      <c r="AD475">
        <f ca="1">Userdata[[#This Row],[Column6]]-Userdata[[#This Row],[Last Login]]</f>
        <v>171</v>
      </c>
      <c r="AE475" t="str">
        <f>LEFT(Userdata[[#This Row],[Join_Date]],2)</f>
        <v>6/</v>
      </c>
      <c r="AF475" t="str">
        <f>RIGHT(Userdata[[#This Row],[Join_Date]],4)</f>
        <v>2023</v>
      </c>
      <c r="AG475" t="str">
        <f>MID(Userdata[[#This Row],[Join_Date]],3,2)</f>
        <v>15</v>
      </c>
      <c r="AH475" t="str">
        <f>SUBSTITUTE(Userdata[[#This Row],[Column5]],"/","")</f>
        <v>6</v>
      </c>
      <c r="AI475" t="str">
        <f>SUBSTITUTE(Userdata[[#This Row],[Column53]],"/","")</f>
        <v>15</v>
      </c>
      <c r="AJ475" t="str">
        <f>TEXT(DATE(Userdata[[#This Row],[Column52]],Userdata[[#This Row],[Start Month]],Userdata[[#This Row],[Start Date]]),"DD/MM/YYYY")</f>
        <v>15/06/2023</v>
      </c>
    </row>
    <row r="476" spans="1:36" x14ac:dyDescent="0.3">
      <c r="A476">
        <v>6919</v>
      </c>
      <c r="B476" t="s">
        <v>260</v>
      </c>
      <c r="C476" t="s">
        <v>518</v>
      </c>
      <c r="D476" s="12" t="s">
        <v>424</v>
      </c>
      <c r="E476">
        <v>7.99</v>
      </c>
      <c r="F476">
        <v>195</v>
      </c>
      <c r="G476" t="s">
        <v>916</v>
      </c>
      <c r="H476">
        <v>4</v>
      </c>
      <c r="I476">
        <v>3</v>
      </c>
      <c r="J476" t="b">
        <v>1</v>
      </c>
      <c r="K476">
        <v>49</v>
      </c>
      <c r="L476">
        <v>30</v>
      </c>
      <c r="M476" t="s">
        <v>924</v>
      </c>
      <c r="N476" t="s">
        <v>930</v>
      </c>
      <c r="O476" t="s">
        <v>935</v>
      </c>
      <c r="P476">
        <v>68</v>
      </c>
      <c r="Q476">
        <v>4.4000000000000004</v>
      </c>
      <c r="R476" t="b">
        <v>0</v>
      </c>
      <c r="S476" t="s">
        <v>940</v>
      </c>
      <c r="T476">
        <v>3157</v>
      </c>
      <c r="U476" t="s">
        <v>943</v>
      </c>
      <c r="V476" t="s">
        <v>948</v>
      </c>
      <c r="W476" t="s">
        <v>953</v>
      </c>
      <c r="X476" t="str">
        <f>LEFT(Userdata[[#This Row],[Last_Login]],2)</f>
        <v>11</v>
      </c>
      <c r="Y476" t="str">
        <f>RIGHT(Userdata[[#This Row],[Last_Login]],4)</f>
        <v>2024</v>
      </c>
      <c r="Z476" t="str">
        <f>MID(Userdata[[#This Row],[Last_Login]],4,2)</f>
        <v>24</v>
      </c>
      <c r="AA476" t="str">
        <f>SUBSTITUTE(Userdata[[#This Row],[Column3]],"/","")</f>
        <v>24</v>
      </c>
      <c r="AB476" s="12" t="str">
        <f>TEXT(DATE(Userdata[[#This Row],[Column2]],Userdata[[#This Row],[Column1]],Userdata[[#This Row],[Column4]]),"DD/MM/YYYY")</f>
        <v>24/11/2024</v>
      </c>
      <c r="AC476" s="12">
        <f t="shared" ca="1" si="7"/>
        <v>45794</v>
      </c>
      <c r="AD476">
        <f ca="1">Userdata[[#This Row],[Column6]]-Userdata[[#This Row],[Last Login]]</f>
        <v>174</v>
      </c>
      <c r="AE476" t="str">
        <f>LEFT(Userdata[[#This Row],[Join_Date]],2)</f>
        <v>2/</v>
      </c>
      <c r="AF476" t="str">
        <f>RIGHT(Userdata[[#This Row],[Join_Date]],4)</f>
        <v>2023</v>
      </c>
      <c r="AG476" t="str">
        <f>MID(Userdata[[#This Row],[Join_Date]],3,2)</f>
        <v>25</v>
      </c>
      <c r="AH476" t="str">
        <f>SUBSTITUTE(Userdata[[#This Row],[Column5]],"/","")</f>
        <v>2</v>
      </c>
      <c r="AI476" t="str">
        <f>SUBSTITUTE(Userdata[[#This Row],[Column53]],"/","")</f>
        <v>25</v>
      </c>
      <c r="AJ476" t="str">
        <f>TEXT(DATE(Userdata[[#This Row],[Column52]],Userdata[[#This Row],[Start Month]],Userdata[[#This Row],[Start Date]]),"DD/MM/YYYY")</f>
        <v>25/02/2023</v>
      </c>
    </row>
    <row r="477" spans="1:36" x14ac:dyDescent="0.3">
      <c r="A477">
        <v>7168</v>
      </c>
      <c r="B477" t="s">
        <v>190</v>
      </c>
      <c r="C477" t="s">
        <v>398</v>
      </c>
      <c r="D477" s="12" t="s">
        <v>487</v>
      </c>
      <c r="E477">
        <v>11.99</v>
      </c>
      <c r="F477">
        <v>416</v>
      </c>
      <c r="G477" t="s">
        <v>918</v>
      </c>
      <c r="H477">
        <v>3</v>
      </c>
      <c r="I477">
        <v>1</v>
      </c>
      <c r="J477" t="b">
        <v>1</v>
      </c>
      <c r="K477">
        <v>774</v>
      </c>
      <c r="L477">
        <v>55</v>
      </c>
      <c r="M477" t="s">
        <v>929</v>
      </c>
      <c r="N477" t="s">
        <v>930</v>
      </c>
      <c r="O477" t="s">
        <v>939</v>
      </c>
      <c r="P477">
        <v>41</v>
      </c>
      <c r="Q477">
        <v>3.3</v>
      </c>
      <c r="R477" t="b">
        <v>0</v>
      </c>
      <c r="S477" t="s">
        <v>940</v>
      </c>
      <c r="T477">
        <v>173</v>
      </c>
      <c r="U477" t="s">
        <v>941</v>
      </c>
      <c r="V477" t="s">
        <v>948</v>
      </c>
      <c r="W477" t="s">
        <v>952</v>
      </c>
      <c r="X477" t="str">
        <f>LEFT(Userdata[[#This Row],[Last_Login]],2)</f>
        <v>11</v>
      </c>
      <c r="Y477" t="str">
        <f>RIGHT(Userdata[[#This Row],[Last_Login]],4)</f>
        <v>2024</v>
      </c>
      <c r="Z477" t="str">
        <f>MID(Userdata[[#This Row],[Last_Login]],4,2)</f>
        <v>21</v>
      </c>
      <c r="AA477" t="str">
        <f>SUBSTITUTE(Userdata[[#This Row],[Column3]],"/","")</f>
        <v>21</v>
      </c>
      <c r="AB477" s="12" t="str">
        <f>TEXT(DATE(Userdata[[#This Row],[Column2]],Userdata[[#This Row],[Column1]],Userdata[[#This Row],[Column4]]),"DD/MM/YYYY")</f>
        <v>21/11/2024</v>
      </c>
      <c r="AC477" s="12">
        <f t="shared" ca="1" si="7"/>
        <v>45794</v>
      </c>
      <c r="AD477">
        <f ca="1">Userdata[[#This Row],[Column6]]-Userdata[[#This Row],[Last Login]]</f>
        <v>177</v>
      </c>
      <c r="AE477" t="str">
        <f>LEFT(Userdata[[#This Row],[Join_Date]],2)</f>
        <v>1/</v>
      </c>
      <c r="AF477" t="str">
        <f>RIGHT(Userdata[[#This Row],[Join_Date]],4)</f>
        <v>2024</v>
      </c>
      <c r="AG477" t="str">
        <f>MID(Userdata[[#This Row],[Join_Date]],3,2)</f>
        <v>10</v>
      </c>
      <c r="AH477" t="str">
        <f>SUBSTITUTE(Userdata[[#This Row],[Column5]],"/","")</f>
        <v>1</v>
      </c>
      <c r="AI477" t="str">
        <f>SUBSTITUTE(Userdata[[#This Row],[Column53]],"/","")</f>
        <v>10</v>
      </c>
      <c r="AJ477" t="str">
        <f>TEXT(DATE(Userdata[[#This Row],[Column52]],Userdata[[#This Row],[Start Month]],Userdata[[#This Row],[Start Date]]),"DD/MM/YYYY")</f>
        <v>10/01/2024</v>
      </c>
    </row>
    <row r="478" spans="1:36" x14ac:dyDescent="0.3">
      <c r="A478">
        <v>6474</v>
      </c>
      <c r="B478" t="s">
        <v>139</v>
      </c>
      <c r="C478" t="s">
        <v>707</v>
      </c>
      <c r="D478" s="12" t="s">
        <v>908</v>
      </c>
      <c r="E478">
        <v>15.99</v>
      </c>
      <c r="F478">
        <v>459</v>
      </c>
      <c r="G478" t="s">
        <v>919</v>
      </c>
      <c r="H478">
        <v>5</v>
      </c>
      <c r="I478">
        <v>5</v>
      </c>
      <c r="J478" t="b">
        <v>1</v>
      </c>
      <c r="K478">
        <v>961</v>
      </c>
      <c r="L478">
        <v>173</v>
      </c>
      <c r="M478" t="s">
        <v>925</v>
      </c>
      <c r="N478" t="s">
        <v>930</v>
      </c>
      <c r="O478" t="s">
        <v>935</v>
      </c>
      <c r="P478">
        <v>92</v>
      </c>
      <c r="Q478">
        <v>3.7</v>
      </c>
      <c r="R478" t="b">
        <v>0</v>
      </c>
      <c r="S478" t="s">
        <v>940</v>
      </c>
      <c r="T478">
        <v>2925</v>
      </c>
      <c r="U478" t="s">
        <v>942</v>
      </c>
      <c r="V478" t="s">
        <v>950</v>
      </c>
      <c r="W478" t="s">
        <v>951</v>
      </c>
      <c r="X478" t="str">
        <f>LEFT(Userdata[[#This Row],[Last_Login]],2)</f>
        <v>11</v>
      </c>
      <c r="Y478" t="str">
        <f>RIGHT(Userdata[[#This Row],[Last_Login]],4)</f>
        <v>2024</v>
      </c>
      <c r="Z478" t="str">
        <f>MID(Userdata[[#This Row],[Last_Login]],4,2)</f>
        <v>19</v>
      </c>
      <c r="AA478" t="str">
        <f>SUBSTITUTE(Userdata[[#This Row],[Column3]],"/","")</f>
        <v>19</v>
      </c>
      <c r="AB478" s="12" t="str">
        <f>TEXT(DATE(Userdata[[#This Row],[Column2]],Userdata[[#This Row],[Column1]],Userdata[[#This Row],[Column4]]),"DD/MM/YYYY")</f>
        <v>19/11/2024</v>
      </c>
      <c r="AC478" s="12">
        <f t="shared" ca="1" si="7"/>
        <v>45794</v>
      </c>
      <c r="AD478">
        <f ca="1">Userdata[[#This Row],[Column6]]-Userdata[[#This Row],[Last Login]]</f>
        <v>179</v>
      </c>
      <c r="AE478" t="str">
        <f>LEFT(Userdata[[#This Row],[Join_Date]],2)</f>
        <v>10</v>
      </c>
      <c r="AF478" t="str">
        <f>RIGHT(Userdata[[#This Row],[Join_Date]],4)</f>
        <v>2023</v>
      </c>
      <c r="AG478" t="str">
        <f>MID(Userdata[[#This Row],[Join_Date]],3,2)</f>
        <v>/3</v>
      </c>
      <c r="AH478" t="str">
        <f>SUBSTITUTE(Userdata[[#This Row],[Column5]],"/","")</f>
        <v>10</v>
      </c>
      <c r="AI478" t="str">
        <f>SUBSTITUTE(Userdata[[#This Row],[Column53]],"/","")</f>
        <v>3</v>
      </c>
      <c r="AJ478" t="str">
        <f>TEXT(DATE(Userdata[[#This Row],[Column52]],Userdata[[#This Row],[Start Month]],Userdata[[#This Row],[Start Date]]),"DD/MM/YYYY")</f>
        <v>03/10/2023</v>
      </c>
    </row>
    <row r="479" spans="1:36" x14ac:dyDescent="0.3">
      <c r="A479">
        <v>4242</v>
      </c>
      <c r="B479" t="s">
        <v>27</v>
      </c>
      <c r="C479" t="s">
        <v>708</v>
      </c>
      <c r="D479" s="12" t="s">
        <v>906</v>
      </c>
      <c r="E479">
        <v>7.99</v>
      </c>
      <c r="F479">
        <v>168</v>
      </c>
      <c r="G479" t="s">
        <v>920</v>
      </c>
      <c r="H479">
        <v>5</v>
      </c>
      <c r="I479">
        <v>3</v>
      </c>
      <c r="J479" t="b">
        <v>1</v>
      </c>
      <c r="K479">
        <v>539</v>
      </c>
      <c r="L479">
        <v>48</v>
      </c>
      <c r="M479" t="s">
        <v>924</v>
      </c>
      <c r="N479" t="s">
        <v>932</v>
      </c>
      <c r="O479" t="s">
        <v>934</v>
      </c>
      <c r="P479">
        <v>82</v>
      </c>
      <c r="Q479">
        <v>4.3</v>
      </c>
      <c r="R479" t="b">
        <v>0</v>
      </c>
      <c r="S479" t="s">
        <v>940</v>
      </c>
      <c r="T479">
        <v>3182</v>
      </c>
      <c r="U479" t="s">
        <v>945</v>
      </c>
      <c r="V479" t="s">
        <v>947</v>
      </c>
      <c r="W479" t="s">
        <v>951</v>
      </c>
      <c r="X479" t="str">
        <f>LEFT(Userdata[[#This Row],[Last_Login]],2)</f>
        <v>12</v>
      </c>
      <c r="Y479" t="str">
        <f>RIGHT(Userdata[[#This Row],[Last_Login]],4)</f>
        <v>2024</v>
      </c>
      <c r="Z479" t="str">
        <f>MID(Userdata[[#This Row],[Last_Login]],4,2)</f>
        <v>15</v>
      </c>
      <c r="AA479" t="str">
        <f>SUBSTITUTE(Userdata[[#This Row],[Column3]],"/","")</f>
        <v>15</v>
      </c>
      <c r="AB479" s="12" t="str">
        <f>TEXT(DATE(Userdata[[#This Row],[Column2]],Userdata[[#This Row],[Column1]],Userdata[[#This Row],[Column4]]),"DD/MM/YYYY")</f>
        <v>15/12/2024</v>
      </c>
      <c r="AC479" s="12">
        <f t="shared" ca="1" si="7"/>
        <v>45794</v>
      </c>
      <c r="AD479">
        <f ca="1">Userdata[[#This Row],[Column6]]-Userdata[[#This Row],[Last Login]]</f>
        <v>153</v>
      </c>
      <c r="AE479" t="str">
        <f>LEFT(Userdata[[#This Row],[Join_Date]],2)</f>
        <v>11</v>
      </c>
      <c r="AF479" t="str">
        <f>RIGHT(Userdata[[#This Row],[Join_Date]],4)</f>
        <v>2023</v>
      </c>
      <c r="AG479" t="str">
        <f>MID(Userdata[[#This Row],[Join_Date]],3,2)</f>
        <v>/6</v>
      </c>
      <c r="AH479" t="str">
        <f>SUBSTITUTE(Userdata[[#This Row],[Column5]],"/","")</f>
        <v>11</v>
      </c>
      <c r="AI479" t="str">
        <f>SUBSTITUTE(Userdata[[#This Row],[Column53]],"/","")</f>
        <v>6</v>
      </c>
      <c r="AJ479" t="str">
        <f>TEXT(DATE(Userdata[[#This Row],[Column52]],Userdata[[#This Row],[Start Month]],Userdata[[#This Row],[Start Date]]),"DD/MM/YYYY")</f>
        <v>06/11/2023</v>
      </c>
    </row>
    <row r="480" spans="1:36" x14ac:dyDescent="0.3">
      <c r="A480">
        <v>3395</v>
      </c>
      <c r="B480" t="s">
        <v>72</v>
      </c>
      <c r="C480" t="s">
        <v>523</v>
      </c>
      <c r="D480" s="12" t="s">
        <v>914</v>
      </c>
      <c r="E480">
        <v>7.99</v>
      </c>
      <c r="F480">
        <v>307</v>
      </c>
      <c r="G480" t="s">
        <v>922</v>
      </c>
      <c r="H480">
        <v>5</v>
      </c>
      <c r="I480">
        <v>6</v>
      </c>
      <c r="J480" t="b">
        <v>0</v>
      </c>
      <c r="K480">
        <v>340</v>
      </c>
      <c r="L480">
        <v>174</v>
      </c>
      <c r="M480" t="s">
        <v>926</v>
      </c>
      <c r="N480" t="s">
        <v>933</v>
      </c>
      <c r="O480" t="s">
        <v>936</v>
      </c>
      <c r="P480">
        <v>11</v>
      </c>
      <c r="Q480">
        <v>4.5</v>
      </c>
      <c r="R480" t="b">
        <v>1</v>
      </c>
      <c r="S480" t="s">
        <v>940</v>
      </c>
      <c r="T480">
        <v>2432</v>
      </c>
      <c r="U480" t="s">
        <v>943</v>
      </c>
      <c r="V480" t="s">
        <v>948</v>
      </c>
      <c r="W480" t="s">
        <v>952</v>
      </c>
      <c r="X480" t="str">
        <f>LEFT(Userdata[[#This Row],[Last_Login]],2)</f>
        <v>11</v>
      </c>
      <c r="Y480" t="str">
        <f>RIGHT(Userdata[[#This Row],[Last_Login]],4)</f>
        <v>2024</v>
      </c>
      <c r="Z480" t="str">
        <f>MID(Userdata[[#This Row],[Last_Login]],4,2)</f>
        <v>29</v>
      </c>
      <c r="AA480" t="str">
        <f>SUBSTITUTE(Userdata[[#This Row],[Column3]],"/","")</f>
        <v>29</v>
      </c>
      <c r="AB480" s="12" t="str">
        <f>TEXT(DATE(Userdata[[#This Row],[Column2]],Userdata[[#This Row],[Column1]],Userdata[[#This Row],[Column4]]),"DD/MM/YYYY")</f>
        <v>29/11/2024</v>
      </c>
      <c r="AC480" s="12">
        <f t="shared" ca="1" si="7"/>
        <v>45794</v>
      </c>
      <c r="AD480">
        <f ca="1">Userdata[[#This Row],[Column6]]-Userdata[[#This Row],[Last Login]]</f>
        <v>169</v>
      </c>
      <c r="AE480" t="str">
        <f>LEFT(Userdata[[#This Row],[Join_Date]],2)</f>
        <v>3/</v>
      </c>
      <c r="AF480" t="str">
        <f>RIGHT(Userdata[[#This Row],[Join_Date]],4)</f>
        <v>2024</v>
      </c>
      <c r="AG480" t="str">
        <f>MID(Userdata[[#This Row],[Join_Date]],3,2)</f>
        <v>26</v>
      </c>
      <c r="AH480" t="str">
        <f>SUBSTITUTE(Userdata[[#This Row],[Column5]],"/","")</f>
        <v>3</v>
      </c>
      <c r="AI480" t="str">
        <f>SUBSTITUTE(Userdata[[#This Row],[Column53]],"/","")</f>
        <v>26</v>
      </c>
      <c r="AJ480" t="str">
        <f>TEXT(DATE(Userdata[[#This Row],[Column52]],Userdata[[#This Row],[Start Month]],Userdata[[#This Row],[Start Date]]),"DD/MM/YYYY")</f>
        <v>26/03/2024</v>
      </c>
    </row>
    <row r="481" spans="1:36" x14ac:dyDescent="0.3">
      <c r="A481">
        <v>8694</v>
      </c>
      <c r="B481" t="s">
        <v>261</v>
      </c>
      <c r="C481" t="s">
        <v>709</v>
      </c>
      <c r="D481" s="12" t="s">
        <v>913</v>
      </c>
      <c r="E481">
        <v>15.99</v>
      </c>
      <c r="F481">
        <v>270</v>
      </c>
      <c r="G481" t="s">
        <v>921</v>
      </c>
      <c r="H481">
        <v>2</v>
      </c>
      <c r="I481">
        <v>3</v>
      </c>
      <c r="J481" t="b">
        <v>1</v>
      </c>
      <c r="K481">
        <v>836</v>
      </c>
      <c r="L481">
        <v>67</v>
      </c>
      <c r="M481" t="s">
        <v>927</v>
      </c>
      <c r="N481" t="s">
        <v>930</v>
      </c>
      <c r="O481" t="s">
        <v>939</v>
      </c>
      <c r="P481">
        <v>51</v>
      </c>
      <c r="Q481">
        <v>4.5</v>
      </c>
      <c r="R481" t="b">
        <v>1</v>
      </c>
      <c r="S481" t="s">
        <v>940</v>
      </c>
      <c r="T481">
        <v>414</v>
      </c>
      <c r="U481" t="s">
        <v>943</v>
      </c>
      <c r="V481" t="s">
        <v>948</v>
      </c>
      <c r="W481" t="s">
        <v>953</v>
      </c>
      <c r="X481" t="str">
        <f>LEFT(Userdata[[#This Row],[Last_Login]],2)</f>
        <v>12</v>
      </c>
      <c r="Y481" t="str">
        <f>RIGHT(Userdata[[#This Row],[Last_Login]],4)</f>
        <v>2024</v>
      </c>
      <c r="Z481" t="str">
        <f>MID(Userdata[[#This Row],[Last_Login]],4,2)</f>
        <v>3/</v>
      </c>
      <c r="AA481" t="str">
        <f>SUBSTITUTE(Userdata[[#This Row],[Column3]],"/","")</f>
        <v>3</v>
      </c>
      <c r="AB481" s="12" t="str">
        <f>TEXT(DATE(Userdata[[#This Row],[Column2]],Userdata[[#This Row],[Column1]],Userdata[[#This Row],[Column4]]),"DD/MM/YYYY")</f>
        <v>03/12/2024</v>
      </c>
      <c r="AC481" s="12">
        <f t="shared" ca="1" si="7"/>
        <v>45794</v>
      </c>
      <c r="AD481">
        <f ca="1">Userdata[[#This Row],[Column6]]-Userdata[[#This Row],[Last Login]]</f>
        <v>165</v>
      </c>
      <c r="AE481" t="str">
        <f>LEFT(Userdata[[#This Row],[Join_Date]],2)</f>
        <v>12</v>
      </c>
      <c r="AF481" t="str">
        <f>RIGHT(Userdata[[#This Row],[Join_Date]],4)</f>
        <v>2023</v>
      </c>
      <c r="AG481" t="str">
        <f>MID(Userdata[[#This Row],[Join_Date]],3,2)</f>
        <v>/1</v>
      </c>
      <c r="AH481" t="str">
        <f>SUBSTITUTE(Userdata[[#This Row],[Column5]],"/","")</f>
        <v>12</v>
      </c>
      <c r="AI481" t="str">
        <f>SUBSTITUTE(Userdata[[#This Row],[Column53]],"/","")</f>
        <v>1</v>
      </c>
      <c r="AJ481" t="str">
        <f>TEXT(DATE(Userdata[[#This Row],[Column52]],Userdata[[#This Row],[Start Month]],Userdata[[#This Row],[Start Date]]),"DD/MM/YYYY")</f>
        <v>01/12/2023</v>
      </c>
    </row>
    <row r="482" spans="1:36" x14ac:dyDescent="0.3">
      <c r="A482">
        <v>7150</v>
      </c>
      <c r="B482" t="s">
        <v>62</v>
      </c>
      <c r="C482" t="s">
        <v>429</v>
      </c>
      <c r="D482" s="12" t="s">
        <v>912</v>
      </c>
      <c r="E482">
        <v>7.99</v>
      </c>
      <c r="F482">
        <v>358</v>
      </c>
      <c r="G482" t="s">
        <v>916</v>
      </c>
      <c r="H482">
        <v>4</v>
      </c>
      <c r="I482">
        <v>6</v>
      </c>
      <c r="J482" t="b">
        <v>1</v>
      </c>
      <c r="K482">
        <v>746</v>
      </c>
      <c r="L482">
        <v>200</v>
      </c>
      <c r="M482" t="s">
        <v>926</v>
      </c>
      <c r="N482" t="s">
        <v>931</v>
      </c>
      <c r="O482" t="s">
        <v>938</v>
      </c>
      <c r="P482">
        <v>35</v>
      </c>
      <c r="Q482">
        <v>3.9</v>
      </c>
      <c r="R482" t="b">
        <v>1</v>
      </c>
      <c r="S482" t="s">
        <v>940</v>
      </c>
      <c r="T482">
        <v>888</v>
      </c>
      <c r="U482" t="s">
        <v>944</v>
      </c>
      <c r="V482" t="s">
        <v>949</v>
      </c>
      <c r="W482" t="s">
        <v>951</v>
      </c>
      <c r="X482" t="str">
        <f>LEFT(Userdata[[#This Row],[Last_Login]],2)</f>
        <v>12</v>
      </c>
      <c r="Y482" t="str">
        <f>RIGHT(Userdata[[#This Row],[Last_Login]],4)</f>
        <v>2024</v>
      </c>
      <c r="Z482" t="str">
        <f>MID(Userdata[[#This Row],[Last_Login]],4,2)</f>
        <v>7/</v>
      </c>
      <c r="AA482" t="str">
        <f>SUBSTITUTE(Userdata[[#This Row],[Column3]],"/","")</f>
        <v>7</v>
      </c>
      <c r="AB482" s="12" t="str">
        <f>TEXT(DATE(Userdata[[#This Row],[Column2]],Userdata[[#This Row],[Column1]],Userdata[[#This Row],[Column4]]),"DD/MM/YYYY")</f>
        <v>07/12/2024</v>
      </c>
      <c r="AC482" s="12">
        <f t="shared" ca="1" si="7"/>
        <v>45794</v>
      </c>
      <c r="AD482">
        <f ca="1">Userdata[[#This Row],[Column6]]-Userdata[[#This Row],[Last Login]]</f>
        <v>161</v>
      </c>
      <c r="AE482" t="str">
        <f>LEFT(Userdata[[#This Row],[Join_Date]],2)</f>
        <v>4/</v>
      </c>
      <c r="AF482" t="str">
        <f>RIGHT(Userdata[[#This Row],[Join_Date]],4)</f>
        <v>2023</v>
      </c>
      <c r="AG482" t="str">
        <f>MID(Userdata[[#This Row],[Join_Date]],3,2)</f>
        <v>13</v>
      </c>
      <c r="AH482" t="str">
        <f>SUBSTITUTE(Userdata[[#This Row],[Column5]],"/","")</f>
        <v>4</v>
      </c>
      <c r="AI482" t="str">
        <f>SUBSTITUTE(Userdata[[#This Row],[Column53]],"/","")</f>
        <v>13</v>
      </c>
      <c r="AJ482" t="str">
        <f>TEXT(DATE(Userdata[[#This Row],[Column52]],Userdata[[#This Row],[Start Month]],Userdata[[#This Row],[Start Date]]),"DD/MM/YYYY")</f>
        <v>13/04/2023</v>
      </c>
    </row>
    <row r="483" spans="1:36" x14ac:dyDescent="0.3">
      <c r="A483">
        <v>4111</v>
      </c>
      <c r="B483" t="s">
        <v>184</v>
      </c>
      <c r="C483" t="s">
        <v>710</v>
      </c>
      <c r="D483" s="12" t="s">
        <v>853</v>
      </c>
      <c r="E483">
        <v>11.99</v>
      </c>
      <c r="F483">
        <v>301</v>
      </c>
      <c r="G483" t="s">
        <v>918</v>
      </c>
      <c r="H483">
        <v>2</v>
      </c>
      <c r="I483">
        <v>2</v>
      </c>
      <c r="J483" t="b">
        <v>1</v>
      </c>
      <c r="K483">
        <v>939</v>
      </c>
      <c r="L483">
        <v>21</v>
      </c>
      <c r="M483" t="s">
        <v>928</v>
      </c>
      <c r="N483" t="s">
        <v>932</v>
      </c>
      <c r="O483" t="s">
        <v>936</v>
      </c>
      <c r="P483">
        <v>83</v>
      </c>
      <c r="Q483">
        <v>4.9000000000000004</v>
      </c>
      <c r="R483" t="b">
        <v>0</v>
      </c>
      <c r="S483" t="s">
        <v>940</v>
      </c>
      <c r="T483">
        <v>1058</v>
      </c>
      <c r="U483" t="s">
        <v>943</v>
      </c>
      <c r="V483" t="s">
        <v>950</v>
      </c>
      <c r="W483" t="s">
        <v>953</v>
      </c>
      <c r="X483" t="str">
        <f>LEFT(Userdata[[#This Row],[Last_Login]],2)</f>
        <v>11</v>
      </c>
      <c r="Y483" t="str">
        <f>RIGHT(Userdata[[#This Row],[Last_Login]],4)</f>
        <v>2024</v>
      </c>
      <c r="Z483" t="str">
        <f>MID(Userdata[[#This Row],[Last_Login]],4,2)</f>
        <v>27</v>
      </c>
      <c r="AA483" t="str">
        <f>SUBSTITUTE(Userdata[[#This Row],[Column3]],"/","")</f>
        <v>27</v>
      </c>
      <c r="AB483" s="12" t="str">
        <f>TEXT(DATE(Userdata[[#This Row],[Column2]],Userdata[[#This Row],[Column1]],Userdata[[#This Row],[Column4]]),"DD/MM/YYYY")</f>
        <v>27/11/2024</v>
      </c>
      <c r="AC483" s="12">
        <f t="shared" ca="1" si="7"/>
        <v>45794</v>
      </c>
      <c r="AD483">
        <f ca="1">Userdata[[#This Row],[Column6]]-Userdata[[#This Row],[Last Login]]</f>
        <v>171</v>
      </c>
      <c r="AE483" t="str">
        <f>LEFT(Userdata[[#This Row],[Join_Date]],2)</f>
        <v>4/</v>
      </c>
      <c r="AF483" t="str">
        <f>RIGHT(Userdata[[#This Row],[Join_Date]],4)</f>
        <v>2024</v>
      </c>
      <c r="AG483" t="str">
        <f>MID(Userdata[[#This Row],[Join_Date]],3,2)</f>
        <v>23</v>
      </c>
      <c r="AH483" t="str">
        <f>SUBSTITUTE(Userdata[[#This Row],[Column5]],"/","")</f>
        <v>4</v>
      </c>
      <c r="AI483" t="str">
        <f>SUBSTITUTE(Userdata[[#This Row],[Column53]],"/","")</f>
        <v>23</v>
      </c>
      <c r="AJ483" t="str">
        <f>TEXT(DATE(Userdata[[#This Row],[Column52]],Userdata[[#This Row],[Start Month]],Userdata[[#This Row],[Start Date]]),"DD/MM/YYYY")</f>
        <v>23/04/2024</v>
      </c>
    </row>
    <row r="484" spans="1:36" x14ac:dyDescent="0.3">
      <c r="A484">
        <v>3532</v>
      </c>
      <c r="B484" t="s">
        <v>183</v>
      </c>
      <c r="C484" t="s">
        <v>711</v>
      </c>
      <c r="D484" s="12" t="s">
        <v>906</v>
      </c>
      <c r="E484">
        <v>7.99</v>
      </c>
      <c r="F484">
        <v>277</v>
      </c>
      <c r="G484" t="s">
        <v>916</v>
      </c>
      <c r="H484">
        <v>2</v>
      </c>
      <c r="I484">
        <v>4</v>
      </c>
      <c r="J484" t="b">
        <v>0</v>
      </c>
      <c r="K484">
        <v>659</v>
      </c>
      <c r="L484">
        <v>150</v>
      </c>
      <c r="M484" t="s">
        <v>923</v>
      </c>
      <c r="N484" t="s">
        <v>931</v>
      </c>
      <c r="O484" t="s">
        <v>938</v>
      </c>
      <c r="P484">
        <v>79</v>
      </c>
      <c r="Q484">
        <v>3.9</v>
      </c>
      <c r="R484" t="b">
        <v>1</v>
      </c>
      <c r="S484" t="s">
        <v>940</v>
      </c>
      <c r="T484">
        <v>2067</v>
      </c>
      <c r="U484" t="s">
        <v>943</v>
      </c>
      <c r="V484" t="s">
        <v>949</v>
      </c>
      <c r="W484" t="s">
        <v>952</v>
      </c>
      <c r="X484" t="str">
        <f>LEFT(Userdata[[#This Row],[Last_Login]],2)</f>
        <v>12</v>
      </c>
      <c r="Y484" t="str">
        <f>RIGHT(Userdata[[#This Row],[Last_Login]],4)</f>
        <v>2024</v>
      </c>
      <c r="Z484" t="str">
        <f>MID(Userdata[[#This Row],[Last_Login]],4,2)</f>
        <v>15</v>
      </c>
      <c r="AA484" t="str">
        <f>SUBSTITUTE(Userdata[[#This Row],[Column3]],"/","")</f>
        <v>15</v>
      </c>
      <c r="AB484" s="12" t="str">
        <f>TEXT(DATE(Userdata[[#This Row],[Column2]],Userdata[[#This Row],[Column1]],Userdata[[#This Row],[Column4]]),"DD/MM/YYYY")</f>
        <v>15/12/2024</v>
      </c>
      <c r="AC484" s="12">
        <f t="shared" ca="1" si="7"/>
        <v>45794</v>
      </c>
      <c r="AD484">
        <f ca="1">Userdata[[#This Row],[Column6]]-Userdata[[#This Row],[Last Login]]</f>
        <v>153</v>
      </c>
      <c r="AE484" t="str">
        <f>LEFT(Userdata[[#This Row],[Join_Date]],2)</f>
        <v>1/</v>
      </c>
      <c r="AF484" t="str">
        <f>RIGHT(Userdata[[#This Row],[Join_Date]],4)</f>
        <v>2023</v>
      </c>
      <c r="AG484" t="str">
        <f>MID(Userdata[[#This Row],[Join_Date]],3,2)</f>
        <v>29</v>
      </c>
      <c r="AH484" t="str">
        <f>SUBSTITUTE(Userdata[[#This Row],[Column5]],"/","")</f>
        <v>1</v>
      </c>
      <c r="AI484" t="str">
        <f>SUBSTITUTE(Userdata[[#This Row],[Column53]],"/","")</f>
        <v>29</v>
      </c>
      <c r="AJ484" t="str">
        <f>TEXT(DATE(Userdata[[#This Row],[Column52]],Userdata[[#This Row],[Start Month]],Userdata[[#This Row],[Start Date]]),"DD/MM/YYYY")</f>
        <v>29/01/2023</v>
      </c>
    </row>
    <row r="485" spans="1:36" x14ac:dyDescent="0.3">
      <c r="A485">
        <v>5375</v>
      </c>
      <c r="B485" t="s">
        <v>262</v>
      </c>
      <c r="C485" t="s">
        <v>418</v>
      </c>
      <c r="D485" s="12" t="s">
        <v>910</v>
      </c>
      <c r="E485">
        <v>15.99</v>
      </c>
      <c r="F485">
        <v>423</v>
      </c>
      <c r="G485" t="s">
        <v>918</v>
      </c>
      <c r="H485">
        <v>5</v>
      </c>
      <c r="I485">
        <v>2</v>
      </c>
      <c r="J485" t="b">
        <v>1</v>
      </c>
      <c r="K485">
        <v>435</v>
      </c>
      <c r="L485">
        <v>108</v>
      </c>
      <c r="M485" t="s">
        <v>925</v>
      </c>
      <c r="N485" t="s">
        <v>931</v>
      </c>
      <c r="O485" t="s">
        <v>938</v>
      </c>
      <c r="P485">
        <v>44</v>
      </c>
      <c r="Q485">
        <v>4.5999999999999996</v>
      </c>
      <c r="R485" t="b">
        <v>0</v>
      </c>
      <c r="S485" t="s">
        <v>940</v>
      </c>
      <c r="T485">
        <v>3763</v>
      </c>
      <c r="U485" t="s">
        <v>944</v>
      </c>
      <c r="V485" t="s">
        <v>949</v>
      </c>
      <c r="W485" t="s">
        <v>953</v>
      </c>
      <c r="X485" t="str">
        <f>LEFT(Userdata[[#This Row],[Last_Login]],2)</f>
        <v>11</v>
      </c>
      <c r="Y485" t="str">
        <f>RIGHT(Userdata[[#This Row],[Last_Login]],4)</f>
        <v>2024</v>
      </c>
      <c r="Z485" t="str">
        <f>MID(Userdata[[#This Row],[Last_Login]],4,2)</f>
        <v>30</v>
      </c>
      <c r="AA485" t="str">
        <f>SUBSTITUTE(Userdata[[#This Row],[Column3]],"/","")</f>
        <v>30</v>
      </c>
      <c r="AB485" s="12" t="str">
        <f>TEXT(DATE(Userdata[[#This Row],[Column2]],Userdata[[#This Row],[Column1]],Userdata[[#This Row],[Column4]]),"DD/MM/YYYY")</f>
        <v>30/11/2024</v>
      </c>
      <c r="AC485" s="12">
        <f t="shared" ca="1" si="7"/>
        <v>45794</v>
      </c>
      <c r="AD485">
        <f ca="1">Userdata[[#This Row],[Column6]]-Userdata[[#This Row],[Last Login]]</f>
        <v>168</v>
      </c>
      <c r="AE485" t="str">
        <f>LEFT(Userdata[[#This Row],[Join_Date]],2)</f>
        <v>12</v>
      </c>
      <c r="AF485" t="str">
        <f>RIGHT(Userdata[[#This Row],[Join_Date]],4)</f>
        <v>2022</v>
      </c>
      <c r="AG485" t="str">
        <f>MID(Userdata[[#This Row],[Join_Date]],3,2)</f>
        <v>/3</v>
      </c>
      <c r="AH485" t="str">
        <f>SUBSTITUTE(Userdata[[#This Row],[Column5]],"/","")</f>
        <v>12</v>
      </c>
      <c r="AI485" t="str">
        <f>SUBSTITUTE(Userdata[[#This Row],[Column53]],"/","")</f>
        <v>3</v>
      </c>
      <c r="AJ485" t="str">
        <f>TEXT(DATE(Userdata[[#This Row],[Column52]],Userdata[[#This Row],[Start Month]],Userdata[[#This Row],[Start Date]]),"DD/MM/YYYY")</f>
        <v>03/12/2022</v>
      </c>
    </row>
    <row r="486" spans="1:36" x14ac:dyDescent="0.3">
      <c r="A486">
        <v>8881</v>
      </c>
      <c r="B486" t="s">
        <v>141</v>
      </c>
      <c r="C486" t="s">
        <v>647</v>
      </c>
      <c r="D486" s="12" t="s">
        <v>424</v>
      </c>
      <c r="E486">
        <v>11.99</v>
      </c>
      <c r="F486">
        <v>197</v>
      </c>
      <c r="G486" t="s">
        <v>917</v>
      </c>
      <c r="H486">
        <v>1</v>
      </c>
      <c r="I486">
        <v>5</v>
      </c>
      <c r="J486" t="b">
        <v>0</v>
      </c>
      <c r="K486">
        <v>292</v>
      </c>
      <c r="L486">
        <v>169</v>
      </c>
      <c r="M486" t="s">
        <v>929</v>
      </c>
      <c r="N486" t="s">
        <v>933</v>
      </c>
      <c r="O486" t="s">
        <v>938</v>
      </c>
      <c r="P486">
        <v>3</v>
      </c>
      <c r="Q486">
        <v>4.5</v>
      </c>
      <c r="R486" t="b">
        <v>0</v>
      </c>
      <c r="S486" t="s">
        <v>940</v>
      </c>
      <c r="T486">
        <v>957</v>
      </c>
      <c r="U486" t="s">
        <v>942</v>
      </c>
      <c r="V486" t="s">
        <v>949</v>
      </c>
      <c r="W486" t="s">
        <v>953</v>
      </c>
      <c r="X486" t="str">
        <f>LEFT(Userdata[[#This Row],[Last_Login]],2)</f>
        <v>11</v>
      </c>
      <c r="Y486" t="str">
        <f>RIGHT(Userdata[[#This Row],[Last_Login]],4)</f>
        <v>2024</v>
      </c>
      <c r="Z486" t="str">
        <f>MID(Userdata[[#This Row],[Last_Login]],4,2)</f>
        <v>24</v>
      </c>
      <c r="AA486" t="str">
        <f>SUBSTITUTE(Userdata[[#This Row],[Column3]],"/","")</f>
        <v>24</v>
      </c>
      <c r="AB486" s="12" t="str">
        <f>TEXT(DATE(Userdata[[#This Row],[Column2]],Userdata[[#This Row],[Column1]],Userdata[[#This Row],[Column4]]),"DD/MM/YYYY")</f>
        <v>24/11/2024</v>
      </c>
      <c r="AC486" s="12">
        <f t="shared" ca="1" si="7"/>
        <v>45794</v>
      </c>
      <c r="AD486">
        <f ca="1">Userdata[[#This Row],[Column6]]-Userdata[[#This Row],[Last Login]]</f>
        <v>174</v>
      </c>
      <c r="AE486" t="str">
        <f>LEFT(Userdata[[#This Row],[Join_Date]],2)</f>
        <v>9/</v>
      </c>
      <c r="AF486" t="str">
        <f>RIGHT(Userdata[[#This Row],[Join_Date]],4)</f>
        <v>2024</v>
      </c>
      <c r="AG486" t="str">
        <f>MID(Userdata[[#This Row],[Join_Date]],3,2)</f>
        <v>16</v>
      </c>
      <c r="AH486" t="str">
        <f>SUBSTITUTE(Userdata[[#This Row],[Column5]],"/","")</f>
        <v>9</v>
      </c>
      <c r="AI486" t="str">
        <f>SUBSTITUTE(Userdata[[#This Row],[Column53]],"/","")</f>
        <v>16</v>
      </c>
      <c r="AJ486" t="str">
        <f>TEXT(DATE(Userdata[[#This Row],[Column52]],Userdata[[#This Row],[Start Month]],Userdata[[#This Row],[Start Date]]),"DD/MM/YYYY")</f>
        <v>16/09/2024</v>
      </c>
    </row>
    <row r="487" spans="1:36" x14ac:dyDescent="0.3">
      <c r="A487">
        <v>1235</v>
      </c>
      <c r="B487" t="s">
        <v>43</v>
      </c>
      <c r="C487" t="s">
        <v>707</v>
      </c>
      <c r="D487" s="12" t="s">
        <v>853</v>
      </c>
      <c r="E487">
        <v>15.99</v>
      </c>
      <c r="F487">
        <v>100</v>
      </c>
      <c r="G487" t="s">
        <v>919</v>
      </c>
      <c r="H487">
        <v>2</v>
      </c>
      <c r="I487">
        <v>6</v>
      </c>
      <c r="J487" t="b">
        <v>1</v>
      </c>
      <c r="K487">
        <v>103</v>
      </c>
      <c r="L487">
        <v>36</v>
      </c>
      <c r="M487" t="s">
        <v>926</v>
      </c>
      <c r="N487" t="s">
        <v>931</v>
      </c>
      <c r="O487" t="s">
        <v>936</v>
      </c>
      <c r="P487">
        <v>68</v>
      </c>
      <c r="Q487">
        <v>3.7</v>
      </c>
      <c r="R487" t="b">
        <v>0</v>
      </c>
      <c r="S487" t="s">
        <v>940</v>
      </c>
      <c r="T487">
        <v>3003</v>
      </c>
      <c r="U487" t="s">
        <v>945</v>
      </c>
      <c r="V487" t="s">
        <v>950</v>
      </c>
      <c r="W487" t="s">
        <v>951</v>
      </c>
      <c r="X487" t="str">
        <f>LEFT(Userdata[[#This Row],[Last_Login]],2)</f>
        <v>11</v>
      </c>
      <c r="Y487" t="str">
        <f>RIGHT(Userdata[[#This Row],[Last_Login]],4)</f>
        <v>2024</v>
      </c>
      <c r="Z487" t="str">
        <f>MID(Userdata[[#This Row],[Last_Login]],4,2)</f>
        <v>27</v>
      </c>
      <c r="AA487" t="str">
        <f>SUBSTITUTE(Userdata[[#This Row],[Column3]],"/","")</f>
        <v>27</v>
      </c>
      <c r="AB487" s="12" t="str">
        <f>TEXT(DATE(Userdata[[#This Row],[Column2]],Userdata[[#This Row],[Column1]],Userdata[[#This Row],[Column4]]),"DD/MM/YYYY")</f>
        <v>27/11/2024</v>
      </c>
      <c r="AC487" s="12">
        <f t="shared" ca="1" si="7"/>
        <v>45794</v>
      </c>
      <c r="AD487">
        <f ca="1">Userdata[[#This Row],[Column6]]-Userdata[[#This Row],[Last Login]]</f>
        <v>171</v>
      </c>
      <c r="AE487" t="str">
        <f>LEFT(Userdata[[#This Row],[Join_Date]],2)</f>
        <v>10</v>
      </c>
      <c r="AF487" t="str">
        <f>RIGHT(Userdata[[#This Row],[Join_Date]],4)</f>
        <v>2023</v>
      </c>
      <c r="AG487" t="str">
        <f>MID(Userdata[[#This Row],[Join_Date]],3,2)</f>
        <v>/3</v>
      </c>
      <c r="AH487" t="str">
        <f>SUBSTITUTE(Userdata[[#This Row],[Column5]],"/","")</f>
        <v>10</v>
      </c>
      <c r="AI487" t="str">
        <f>SUBSTITUTE(Userdata[[#This Row],[Column53]],"/","")</f>
        <v>3</v>
      </c>
      <c r="AJ487" t="str">
        <f>TEXT(DATE(Userdata[[#This Row],[Column52]],Userdata[[#This Row],[Start Month]],Userdata[[#This Row],[Start Date]]),"DD/MM/YYYY")</f>
        <v>03/10/2023</v>
      </c>
    </row>
    <row r="488" spans="1:36" x14ac:dyDescent="0.3">
      <c r="A488">
        <v>2533</v>
      </c>
      <c r="B488" t="s">
        <v>160</v>
      </c>
      <c r="C488" t="s">
        <v>509</v>
      </c>
      <c r="D488" s="12" t="s">
        <v>579</v>
      </c>
      <c r="E488">
        <v>15.99</v>
      </c>
      <c r="F488">
        <v>338</v>
      </c>
      <c r="G488" t="s">
        <v>916</v>
      </c>
      <c r="H488">
        <v>4</v>
      </c>
      <c r="I488">
        <v>2</v>
      </c>
      <c r="J488" t="b">
        <v>0</v>
      </c>
      <c r="K488">
        <v>525</v>
      </c>
      <c r="L488">
        <v>140</v>
      </c>
      <c r="M488" t="s">
        <v>927</v>
      </c>
      <c r="N488" t="s">
        <v>932</v>
      </c>
      <c r="O488" t="s">
        <v>939</v>
      </c>
      <c r="P488">
        <v>75</v>
      </c>
      <c r="Q488">
        <v>4.5999999999999996</v>
      </c>
      <c r="R488" t="b">
        <v>1</v>
      </c>
      <c r="S488" t="s">
        <v>940</v>
      </c>
      <c r="T488">
        <v>354</v>
      </c>
      <c r="U488" t="s">
        <v>943</v>
      </c>
      <c r="V488" t="s">
        <v>948</v>
      </c>
      <c r="W488" t="s">
        <v>954</v>
      </c>
      <c r="X488" t="str">
        <f>LEFT(Userdata[[#This Row],[Last_Login]],2)</f>
        <v>11</v>
      </c>
      <c r="Y488" t="str">
        <f>RIGHT(Userdata[[#This Row],[Last_Login]],4)</f>
        <v>2024</v>
      </c>
      <c r="Z488" t="str">
        <f>MID(Userdata[[#This Row],[Last_Login]],4,2)</f>
        <v>23</v>
      </c>
      <c r="AA488" t="str">
        <f>SUBSTITUTE(Userdata[[#This Row],[Column3]],"/","")</f>
        <v>23</v>
      </c>
      <c r="AB488" s="12" t="str">
        <f>TEXT(DATE(Userdata[[#This Row],[Column2]],Userdata[[#This Row],[Column1]],Userdata[[#This Row],[Column4]]),"DD/MM/YYYY")</f>
        <v>23/11/2024</v>
      </c>
      <c r="AC488" s="12">
        <f t="shared" ca="1" si="7"/>
        <v>45794</v>
      </c>
      <c r="AD488">
        <f ca="1">Userdata[[#This Row],[Column6]]-Userdata[[#This Row],[Last Login]]</f>
        <v>175</v>
      </c>
      <c r="AE488" t="str">
        <f>LEFT(Userdata[[#This Row],[Join_Date]],2)</f>
        <v>11</v>
      </c>
      <c r="AF488" t="str">
        <f>RIGHT(Userdata[[#This Row],[Join_Date]],4)</f>
        <v>2023</v>
      </c>
      <c r="AG488" t="str">
        <f>MID(Userdata[[#This Row],[Join_Date]],3,2)</f>
        <v>/3</v>
      </c>
      <c r="AH488" t="str">
        <f>SUBSTITUTE(Userdata[[#This Row],[Column5]],"/","")</f>
        <v>11</v>
      </c>
      <c r="AI488" t="str">
        <f>SUBSTITUTE(Userdata[[#This Row],[Column53]],"/","")</f>
        <v>3</v>
      </c>
      <c r="AJ488" t="str">
        <f>TEXT(DATE(Userdata[[#This Row],[Column52]],Userdata[[#This Row],[Start Month]],Userdata[[#This Row],[Start Date]]),"DD/MM/YYYY")</f>
        <v>03/11/2023</v>
      </c>
    </row>
    <row r="489" spans="1:36" x14ac:dyDescent="0.3">
      <c r="A489">
        <v>2734</v>
      </c>
      <c r="B489" t="s">
        <v>149</v>
      </c>
      <c r="C489" t="s">
        <v>712</v>
      </c>
      <c r="D489" s="12" t="s">
        <v>494</v>
      </c>
      <c r="E489">
        <v>11.99</v>
      </c>
      <c r="F489">
        <v>130</v>
      </c>
      <c r="G489" t="s">
        <v>919</v>
      </c>
      <c r="H489">
        <v>1</v>
      </c>
      <c r="I489">
        <v>1</v>
      </c>
      <c r="J489" t="b">
        <v>1</v>
      </c>
      <c r="K489">
        <v>428</v>
      </c>
      <c r="L489">
        <v>119</v>
      </c>
      <c r="M489" t="s">
        <v>929</v>
      </c>
      <c r="N489" t="s">
        <v>932</v>
      </c>
      <c r="O489" t="s">
        <v>939</v>
      </c>
      <c r="P489">
        <v>53</v>
      </c>
      <c r="Q489">
        <v>4.5</v>
      </c>
      <c r="R489" t="b">
        <v>1</v>
      </c>
      <c r="S489" t="s">
        <v>940</v>
      </c>
      <c r="T489">
        <v>4922</v>
      </c>
      <c r="U489" t="s">
        <v>945</v>
      </c>
      <c r="V489" t="s">
        <v>946</v>
      </c>
      <c r="W489" t="s">
        <v>954</v>
      </c>
      <c r="X489" t="str">
        <f>LEFT(Userdata[[#This Row],[Last_Login]],2)</f>
        <v>12</v>
      </c>
      <c r="Y489" t="str">
        <f>RIGHT(Userdata[[#This Row],[Last_Login]],4)</f>
        <v>2024</v>
      </c>
      <c r="Z489" t="str">
        <f>MID(Userdata[[#This Row],[Last_Login]],4,2)</f>
        <v>1/</v>
      </c>
      <c r="AA489" t="str">
        <f>SUBSTITUTE(Userdata[[#This Row],[Column3]],"/","")</f>
        <v>1</v>
      </c>
      <c r="AB489" s="12" t="str">
        <f>TEXT(DATE(Userdata[[#This Row],[Column2]],Userdata[[#This Row],[Column1]],Userdata[[#This Row],[Column4]]),"DD/MM/YYYY")</f>
        <v>01/12/2024</v>
      </c>
      <c r="AC489" s="12">
        <f t="shared" ca="1" si="7"/>
        <v>45794</v>
      </c>
      <c r="AD489">
        <f ca="1">Userdata[[#This Row],[Column6]]-Userdata[[#This Row],[Last Login]]</f>
        <v>167</v>
      </c>
      <c r="AE489" t="str">
        <f>LEFT(Userdata[[#This Row],[Join_Date]],2)</f>
        <v>6/</v>
      </c>
      <c r="AF489" t="str">
        <f>RIGHT(Userdata[[#This Row],[Join_Date]],4)</f>
        <v>2024</v>
      </c>
      <c r="AG489" t="str">
        <f>MID(Userdata[[#This Row],[Join_Date]],3,2)</f>
        <v>6/</v>
      </c>
      <c r="AH489" t="str">
        <f>SUBSTITUTE(Userdata[[#This Row],[Column5]],"/","")</f>
        <v>6</v>
      </c>
      <c r="AI489" t="str">
        <f>SUBSTITUTE(Userdata[[#This Row],[Column53]],"/","")</f>
        <v>6</v>
      </c>
      <c r="AJ489" t="str">
        <f>TEXT(DATE(Userdata[[#This Row],[Column52]],Userdata[[#This Row],[Start Month]],Userdata[[#This Row],[Start Date]]),"DD/MM/YYYY")</f>
        <v>06/06/2024</v>
      </c>
    </row>
    <row r="490" spans="1:36" x14ac:dyDescent="0.3">
      <c r="A490">
        <v>4129</v>
      </c>
      <c r="B490" t="s">
        <v>117</v>
      </c>
      <c r="C490" t="s">
        <v>439</v>
      </c>
      <c r="D490" s="12" t="s">
        <v>736</v>
      </c>
      <c r="E490">
        <v>11.99</v>
      </c>
      <c r="F490">
        <v>383</v>
      </c>
      <c r="G490" t="s">
        <v>920</v>
      </c>
      <c r="H490">
        <v>5</v>
      </c>
      <c r="I490">
        <v>4</v>
      </c>
      <c r="J490" t="b">
        <v>1</v>
      </c>
      <c r="K490">
        <v>711</v>
      </c>
      <c r="L490">
        <v>147</v>
      </c>
      <c r="M490" t="s">
        <v>929</v>
      </c>
      <c r="N490" t="s">
        <v>930</v>
      </c>
      <c r="O490" t="s">
        <v>936</v>
      </c>
      <c r="P490">
        <v>68</v>
      </c>
      <c r="Q490">
        <v>3.9</v>
      </c>
      <c r="R490" t="b">
        <v>1</v>
      </c>
      <c r="S490" t="s">
        <v>940</v>
      </c>
      <c r="T490">
        <v>2083</v>
      </c>
      <c r="U490" t="s">
        <v>944</v>
      </c>
      <c r="V490" t="s">
        <v>948</v>
      </c>
      <c r="W490" t="s">
        <v>952</v>
      </c>
      <c r="X490" t="str">
        <f>LEFT(Userdata[[#This Row],[Last_Login]],2)</f>
        <v>11</v>
      </c>
      <c r="Y490" t="str">
        <f>RIGHT(Userdata[[#This Row],[Last_Login]],4)</f>
        <v>2024</v>
      </c>
      <c r="Z490" t="str">
        <f>MID(Userdata[[#This Row],[Last_Login]],4,2)</f>
        <v>25</v>
      </c>
      <c r="AA490" t="str">
        <f>SUBSTITUTE(Userdata[[#This Row],[Column3]],"/","")</f>
        <v>25</v>
      </c>
      <c r="AB490" s="12" t="str">
        <f>TEXT(DATE(Userdata[[#This Row],[Column2]],Userdata[[#This Row],[Column1]],Userdata[[#This Row],[Column4]]),"DD/MM/YYYY")</f>
        <v>25/11/2024</v>
      </c>
      <c r="AC490" s="12">
        <f t="shared" ca="1" si="7"/>
        <v>45794</v>
      </c>
      <c r="AD490">
        <f ca="1">Userdata[[#This Row],[Column6]]-Userdata[[#This Row],[Last Login]]</f>
        <v>173</v>
      </c>
      <c r="AE490" t="str">
        <f>LEFT(Userdata[[#This Row],[Join_Date]],2)</f>
        <v>12</v>
      </c>
      <c r="AF490" t="str">
        <f>RIGHT(Userdata[[#This Row],[Join_Date]],4)</f>
        <v>2023</v>
      </c>
      <c r="AG490" t="str">
        <f>MID(Userdata[[#This Row],[Join_Date]],3,2)</f>
        <v>/3</v>
      </c>
      <c r="AH490" t="str">
        <f>SUBSTITUTE(Userdata[[#This Row],[Column5]],"/","")</f>
        <v>12</v>
      </c>
      <c r="AI490" t="str">
        <f>SUBSTITUTE(Userdata[[#This Row],[Column53]],"/","")</f>
        <v>3</v>
      </c>
      <c r="AJ490" t="str">
        <f>TEXT(DATE(Userdata[[#This Row],[Column52]],Userdata[[#This Row],[Start Month]],Userdata[[#This Row],[Start Date]]),"DD/MM/YYYY")</f>
        <v>03/12/2023</v>
      </c>
    </row>
    <row r="491" spans="1:36" x14ac:dyDescent="0.3">
      <c r="A491">
        <v>3762</v>
      </c>
      <c r="B491" t="s">
        <v>163</v>
      </c>
      <c r="C491" t="s">
        <v>631</v>
      </c>
      <c r="D491" s="12" t="s">
        <v>910</v>
      </c>
      <c r="E491">
        <v>11.99</v>
      </c>
      <c r="F491">
        <v>411</v>
      </c>
      <c r="G491" t="s">
        <v>916</v>
      </c>
      <c r="H491">
        <v>5</v>
      </c>
      <c r="I491">
        <v>6</v>
      </c>
      <c r="J491" t="b">
        <v>1</v>
      </c>
      <c r="K491">
        <v>887</v>
      </c>
      <c r="L491">
        <v>37</v>
      </c>
      <c r="M491" t="s">
        <v>927</v>
      </c>
      <c r="N491" t="s">
        <v>930</v>
      </c>
      <c r="O491" t="s">
        <v>939</v>
      </c>
      <c r="P491">
        <v>66</v>
      </c>
      <c r="Q491">
        <v>3.9</v>
      </c>
      <c r="R491" t="b">
        <v>1</v>
      </c>
      <c r="S491" t="s">
        <v>940</v>
      </c>
      <c r="T491">
        <v>2098</v>
      </c>
      <c r="U491" t="s">
        <v>942</v>
      </c>
      <c r="V491" t="s">
        <v>949</v>
      </c>
      <c r="W491" t="s">
        <v>951</v>
      </c>
      <c r="X491" t="str">
        <f>LEFT(Userdata[[#This Row],[Last_Login]],2)</f>
        <v>11</v>
      </c>
      <c r="Y491" t="str">
        <f>RIGHT(Userdata[[#This Row],[Last_Login]],4)</f>
        <v>2024</v>
      </c>
      <c r="Z491" t="str">
        <f>MID(Userdata[[#This Row],[Last_Login]],4,2)</f>
        <v>30</v>
      </c>
      <c r="AA491" t="str">
        <f>SUBSTITUTE(Userdata[[#This Row],[Column3]],"/","")</f>
        <v>30</v>
      </c>
      <c r="AB491" s="12" t="str">
        <f>TEXT(DATE(Userdata[[#This Row],[Column2]],Userdata[[#This Row],[Column1]],Userdata[[#This Row],[Column4]]),"DD/MM/YYYY")</f>
        <v>30/11/2024</v>
      </c>
      <c r="AC491" s="12">
        <f t="shared" ca="1" si="7"/>
        <v>45794</v>
      </c>
      <c r="AD491">
        <f ca="1">Userdata[[#This Row],[Column6]]-Userdata[[#This Row],[Last Login]]</f>
        <v>168</v>
      </c>
      <c r="AE491" t="str">
        <f>LEFT(Userdata[[#This Row],[Join_Date]],2)</f>
        <v>12</v>
      </c>
      <c r="AF491" t="str">
        <f>RIGHT(Userdata[[#This Row],[Join_Date]],4)</f>
        <v>2023</v>
      </c>
      <c r="AG491" t="str">
        <f>MID(Userdata[[#This Row],[Join_Date]],3,2)</f>
        <v>/2</v>
      </c>
      <c r="AH491" t="str">
        <f>SUBSTITUTE(Userdata[[#This Row],[Column5]],"/","")</f>
        <v>12</v>
      </c>
      <c r="AI491" t="str">
        <f>SUBSTITUTE(Userdata[[#This Row],[Column53]],"/","")</f>
        <v>2</v>
      </c>
      <c r="AJ491" t="str">
        <f>TEXT(DATE(Userdata[[#This Row],[Column52]],Userdata[[#This Row],[Start Month]],Userdata[[#This Row],[Start Date]]),"DD/MM/YYYY")</f>
        <v>02/12/2023</v>
      </c>
    </row>
    <row r="492" spans="1:36" x14ac:dyDescent="0.3">
      <c r="A492">
        <v>4341</v>
      </c>
      <c r="B492" t="s">
        <v>263</v>
      </c>
      <c r="C492" t="s">
        <v>544</v>
      </c>
      <c r="D492" s="12" t="s">
        <v>912</v>
      </c>
      <c r="E492">
        <v>11.99</v>
      </c>
      <c r="F492">
        <v>347</v>
      </c>
      <c r="G492" t="s">
        <v>920</v>
      </c>
      <c r="H492">
        <v>4</v>
      </c>
      <c r="I492">
        <v>2</v>
      </c>
      <c r="J492" t="b">
        <v>1</v>
      </c>
      <c r="K492">
        <v>546</v>
      </c>
      <c r="L492">
        <v>12</v>
      </c>
      <c r="M492" t="s">
        <v>927</v>
      </c>
      <c r="N492" t="s">
        <v>930</v>
      </c>
      <c r="O492" t="s">
        <v>937</v>
      </c>
      <c r="P492">
        <v>31</v>
      </c>
      <c r="Q492">
        <v>3.1</v>
      </c>
      <c r="R492" t="b">
        <v>0</v>
      </c>
      <c r="S492" t="s">
        <v>940</v>
      </c>
      <c r="T492">
        <v>2022</v>
      </c>
      <c r="U492" t="s">
        <v>941</v>
      </c>
      <c r="V492" t="s">
        <v>946</v>
      </c>
      <c r="W492" t="s">
        <v>952</v>
      </c>
      <c r="X492" t="str">
        <f>LEFT(Userdata[[#This Row],[Last_Login]],2)</f>
        <v>12</v>
      </c>
      <c r="Y492" t="str">
        <f>RIGHT(Userdata[[#This Row],[Last_Login]],4)</f>
        <v>2024</v>
      </c>
      <c r="Z492" t="str">
        <f>MID(Userdata[[#This Row],[Last_Login]],4,2)</f>
        <v>7/</v>
      </c>
      <c r="AA492" t="str">
        <f>SUBSTITUTE(Userdata[[#This Row],[Column3]],"/","")</f>
        <v>7</v>
      </c>
      <c r="AB492" s="12" t="str">
        <f>TEXT(DATE(Userdata[[#This Row],[Column2]],Userdata[[#This Row],[Column1]],Userdata[[#This Row],[Column4]]),"DD/MM/YYYY")</f>
        <v>07/12/2024</v>
      </c>
      <c r="AC492" s="12">
        <f t="shared" ca="1" si="7"/>
        <v>45794</v>
      </c>
      <c r="AD492">
        <f ca="1">Userdata[[#This Row],[Column6]]-Userdata[[#This Row],[Last Login]]</f>
        <v>161</v>
      </c>
      <c r="AE492" t="str">
        <f>LEFT(Userdata[[#This Row],[Join_Date]],2)</f>
        <v>6/</v>
      </c>
      <c r="AF492" t="str">
        <f>RIGHT(Userdata[[#This Row],[Join_Date]],4)</f>
        <v>2023</v>
      </c>
      <c r="AG492" t="str">
        <f>MID(Userdata[[#This Row],[Join_Date]],3,2)</f>
        <v>1/</v>
      </c>
      <c r="AH492" t="str">
        <f>SUBSTITUTE(Userdata[[#This Row],[Column5]],"/","")</f>
        <v>6</v>
      </c>
      <c r="AI492" t="str">
        <f>SUBSTITUTE(Userdata[[#This Row],[Column53]],"/","")</f>
        <v>1</v>
      </c>
      <c r="AJ492" t="str">
        <f>TEXT(DATE(Userdata[[#This Row],[Column52]],Userdata[[#This Row],[Start Month]],Userdata[[#This Row],[Start Date]]),"DD/MM/YYYY")</f>
        <v>01/06/2023</v>
      </c>
    </row>
    <row r="493" spans="1:36" x14ac:dyDescent="0.3">
      <c r="A493">
        <v>6638</v>
      </c>
      <c r="B493" t="s">
        <v>264</v>
      </c>
      <c r="C493" t="s">
        <v>713</v>
      </c>
      <c r="D493" s="12" t="s">
        <v>740</v>
      </c>
      <c r="E493">
        <v>11.99</v>
      </c>
      <c r="F493">
        <v>302</v>
      </c>
      <c r="G493" t="s">
        <v>921</v>
      </c>
      <c r="H493">
        <v>4</v>
      </c>
      <c r="I493">
        <v>2</v>
      </c>
      <c r="J493" t="b">
        <v>1</v>
      </c>
      <c r="K493">
        <v>417</v>
      </c>
      <c r="L493">
        <v>143</v>
      </c>
      <c r="M493" t="s">
        <v>924</v>
      </c>
      <c r="N493" t="s">
        <v>931</v>
      </c>
      <c r="O493" t="s">
        <v>936</v>
      </c>
      <c r="P493">
        <v>14</v>
      </c>
      <c r="Q493">
        <v>4.7</v>
      </c>
      <c r="R493" t="b">
        <v>0</v>
      </c>
      <c r="S493" t="s">
        <v>940</v>
      </c>
      <c r="T493">
        <v>3791</v>
      </c>
      <c r="U493" t="s">
        <v>941</v>
      </c>
      <c r="V493" t="s">
        <v>950</v>
      </c>
      <c r="W493" t="s">
        <v>954</v>
      </c>
      <c r="X493" t="str">
        <f>LEFT(Userdata[[#This Row],[Last_Login]],2)</f>
        <v>12</v>
      </c>
      <c r="Y493" t="str">
        <f>RIGHT(Userdata[[#This Row],[Last_Login]],4)</f>
        <v>2024</v>
      </c>
      <c r="Z493" t="str">
        <f>MID(Userdata[[#This Row],[Last_Login]],4,2)</f>
        <v>11</v>
      </c>
      <c r="AA493" t="str">
        <f>SUBSTITUTE(Userdata[[#This Row],[Column3]],"/","")</f>
        <v>11</v>
      </c>
      <c r="AB493" s="12" t="str">
        <f>TEXT(DATE(Userdata[[#This Row],[Column2]],Userdata[[#This Row],[Column1]],Userdata[[#This Row],[Column4]]),"DD/MM/YYYY")</f>
        <v>11/12/2024</v>
      </c>
      <c r="AC493" s="12">
        <f t="shared" ca="1" si="7"/>
        <v>45794</v>
      </c>
      <c r="AD493">
        <f ca="1">Userdata[[#This Row],[Column6]]-Userdata[[#This Row],[Last Login]]</f>
        <v>157</v>
      </c>
      <c r="AE493" t="str">
        <f>LEFT(Userdata[[#This Row],[Join_Date]],2)</f>
        <v>10</v>
      </c>
      <c r="AF493" t="str">
        <f>RIGHT(Userdata[[#This Row],[Join_Date]],4)</f>
        <v>2023</v>
      </c>
      <c r="AG493" t="str">
        <f>MID(Userdata[[#This Row],[Join_Date]],3,2)</f>
        <v>/2</v>
      </c>
      <c r="AH493" t="str">
        <f>SUBSTITUTE(Userdata[[#This Row],[Column5]],"/","")</f>
        <v>10</v>
      </c>
      <c r="AI493" t="str">
        <f>SUBSTITUTE(Userdata[[#This Row],[Column53]],"/","")</f>
        <v>2</v>
      </c>
      <c r="AJ493" t="str">
        <f>TEXT(DATE(Userdata[[#This Row],[Column52]],Userdata[[#This Row],[Start Month]],Userdata[[#This Row],[Start Date]]),"DD/MM/YYYY")</f>
        <v>02/10/2023</v>
      </c>
    </row>
    <row r="494" spans="1:36" x14ac:dyDescent="0.3">
      <c r="A494">
        <v>5861</v>
      </c>
      <c r="B494" t="s">
        <v>166</v>
      </c>
      <c r="C494" t="s">
        <v>691</v>
      </c>
      <c r="D494" s="12" t="s">
        <v>913</v>
      </c>
      <c r="E494">
        <v>15.99</v>
      </c>
      <c r="F494">
        <v>361</v>
      </c>
      <c r="G494" t="s">
        <v>922</v>
      </c>
      <c r="H494">
        <v>3</v>
      </c>
      <c r="I494">
        <v>6</v>
      </c>
      <c r="J494" t="b">
        <v>0</v>
      </c>
      <c r="K494">
        <v>407</v>
      </c>
      <c r="L494">
        <v>126</v>
      </c>
      <c r="M494" t="s">
        <v>928</v>
      </c>
      <c r="N494" t="s">
        <v>931</v>
      </c>
      <c r="O494" t="s">
        <v>937</v>
      </c>
      <c r="P494">
        <v>80</v>
      </c>
      <c r="Q494">
        <v>4.3</v>
      </c>
      <c r="R494" t="b">
        <v>0</v>
      </c>
      <c r="S494" t="s">
        <v>940</v>
      </c>
      <c r="T494">
        <v>728</v>
      </c>
      <c r="U494" t="s">
        <v>944</v>
      </c>
      <c r="V494" t="s">
        <v>946</v>
      </c>
      <c r="W494" t="s">
        <v>951</v>
      </c>
      <c r="X494" t="str">
        <f>LEFT(Userdata[[#This Row],[Last_Login]],2)</f>
        <v>12</v>
      </c>
      <c r="Y494" t="str">
        <f>RIGHT(Userdata[[#This Row],[Last_Login]],4)</f>
        <v>2024</v>
      </c>
      <c r="Z494" t="str">
        <f>MID(Userdata[[#This Row],[Last_Login]],4,2)</f>
        <v>3/</v>
      </c>
      <c r="AA494" t="str">
        <f>SUBSTITUTE(Userdata[[#This Row],[Column3]],"/","")</f>
        <v>3</v>
      </c>
      <c r="AB494" s="12" t="str">
        <f>TEXT(DATE(Userdata[[#This Row],[Column2]],Userdata[[#This Row],[Column1]],Userdata[[#This Row],[Column4]]),"DD/MM/YYYY")</f>
        <v>03/12/2024</v>
      </c>
      <c r="AC494" s="12">
        <f t="shared" ca="1" si="7"/>
        <v>45794</v>
      </c>
      <c r="AD494">
        <f ca="1">Userdata[[#This Row],[Column6]]-Userdata[[#This Row],[Last Login]]</f>
        <v>165</v>
      </c>
      <c r="AE494" t="str">
        <f>LEFT(Userdata[[#This Row],[Join_Date]],2)</f>
        <v>5/</v>
      </c>
      <c r="AF494" t="str">
        <f>RIGHT(Userdata[[#This Row],[Join_Date]],4)</f>
        <v>2023</v>
      </c>
      <c r="AG494" t="str">
        <f>MID(Userdata[[#This Row],[Join_Date]],3,2)</f>
        <v>8/</v>
      </c>
      <c r="AH494" t="str">
        <f>SUBSTITUTE(Userdata[[#This Row],[Column5]],"/","")</f>
        <v>5</v>
      </c>
      <c r="AI494" t="str">
        <f>SUBSTITUTE(Userdata[[#This Row],[Column53]],"/","")</f>
        <v>8</v>
      </c>
      <c r="AJ494" t="str">
        <f>TEXT(DATE(Userdata[[#This Row],[Column52]],Userdata[[#This Row],[Start Month]],Userdata[[#This Row],[Start Date]]),"DD/MM/YYYY")</f>
        <v>08/05/2023</v>
      </c>
    </row>
    <row r="495" spans="1:36" x14ac:dyDescent="0.3">
      <c r="A495">
        <v>8815</v>
      </c>
      <c r="B495" t="s">
        <v>177</v>
      </c>
      <c r="C495" t="s">
        <v>714</v>
      </c>
      <c r="D495" s="12" t="s">
        <v>494</v>
      </c>
      <c r="E495">
        <v>7.99</v>
      </c>
      <c r="F495">
        <v>148</v>
      </c>
      <c r="G495" t="s">
        <v>919</v>
      </c>
      <c r="H495">
        <v>1</v>
      </c>
      <c r="I495">
        <v>1</v>
      </c>
      <c r="J495" t="b">
        <v>1</v>
      </c>
      <c r="K495">
        <v>579</v>
      </c>
      <c r="L495">
        <v>121</v>
      </c>
      <c r="M495" t="s">
        <v>929</v>
      </c>
      <c r="N495" t="s">
        <v>933</v>
      </c>
      <c r="O495" t="s">
        <v>937</v>
      </c>
      <c r="P495">
        <v>8</v>
      </c>
      <c r="Q495">
        <v>3.6</v>
      </c>
      <c r="R495" t="b">
        <v>0</v>
      </c>
      <c r="S495" t="s">
        <v>940</v>
      </c>
      <c r="T495">
        <v>3448</v>
      </c>
      <c r="U495" t="s">
        <v>943</v>
      </c>
      <c r="V495" t="s">
        <v>949</v>
      </c>
      <c r="W495" t="s">
        <v>952</v>
      </c>
      <c r="X495" t="str">
        <f>LEFT(Userdata[[#This Row],[Last_Login]],2)</f>
        <v>12</v>
      </c>
      <c r="Y495" t="str">
        <f>RIGHT(Userdata[[#This Row],[Last_Login]],4)</f>
        <v>2024</v>
      </c>
      <c r="Z495" t="str">
        <f>MID(Userdata[[#This Row],[Last_Login]],4,2)</f>
        <v>1/</v>
      </c>
      <c r="AA495" t="str">
        <f>SUBSTITUTE(Userdata[[#This Row],[Column3]],"/","")</f>
        <v>1</v>
      </c>
      <c r="AB495" s="12" t="str">
        <f>TEXT(DATE(Userdata[[#This Row],[Column2]],Userdata[[#This Row],[Column1]],Userdata[[#This Row],[Column4]]),"DD/MM/YYYY")</f>
        <v>01/12/2024</v>
      </c>
      <c r="AC495" s="12">
        <f t="shared" ca="1" si="7"/>
        <v>45794</v>
      </c>
      <c r="AD495">
        <f ca="1">Userdata[[#This Row],[Column6]]-Userdata[[#This Row],[Last Login]]</f>
        <v>167</v>
      </c>
      <c r="AE495" t="str">
        <f>LEFT(Userdata[[#This Row],[Join_Date]],2)</f>
        <v>11</v>
      </c>
      <c r="AF495" t="str">
        <f>RIGHT(Userdata[[#This Row],[Join_Date]],4)</f>
        <v>2023</v>
      </c>
      <c r="AG495" t="str">
        <f>MID(Userdata[[#This Row],[Join_Date]],3,2)</f>
        <v>/1</v>
      </c>
      <c r="AH495" t="str">
        <f>SUBSTITUTE(Userdata[[#This Row],[Column5]],"/","")</f>
        <v>11</v>
      </c>
      <c r="AI495" t="str">
        <f>SUBSTITUTE(Userdata[[#This Row],[Column53]],"/","")</f>
        <v>1</v>
      </c>
      <c r="AJ495" t="str">
        <f>TEXT(DATE(Userdata[[#This Row],[Column52]],Userdata[[#This Row],[Start Month]],Userdata[[#This Row],[Start Date]]),"DD/MM/YYYY")</f>
        <v>01/11/2023</v>
      </c>
    </row>
    <row r="496" spans="1:36" x14ac:dyDescent="0.3">
      <c r="A496">
        <v>8793</v>
      </c>
      <c r="B496" t="s">
        <v>68</v>
      </c>
      <c r="C496" t="s">
        <v>380</v>
      </c>
      <c r="D496" s="12" t="s">
        <v>487</v>
      </c>
      <c r="E496">
        <v>7.99</v>
      </c>
      <c r="F496">
        <v>162</v>
      </c>
      <c r="G496" t="s">
        <v>918</v>
      </c>
      <c r="H496">
        <v>2</v>
      </c>
      <c r="I496">
        <v>5</v>
      </c>
      <c r="J496" t="b">
        <v>1</v>
      </c>
      <c r="K496">
        <v>672</v>
      </c>
      <c r="L496">
        <v>57</v>
      </c>
      <c r="M496" t="s">
        <v>927</v>
      </c>
      <c r="N496" t="s">
        <v>931</v>
      </c>
      <c r="O496" t="s">
        <v>936</v>
      </c>
      <c r="P496">
        <v>16</v>
      </c>
      <c r="Q496">
        <v>4.3</v>
      </c>
      <c r="R496" t="b">
        <v>0</v>
      </c>
      <c r="S496" t="s">
        <v>940</v>
      </c>
      <c r="T496">
        <v>3930</v>
      </c>
      <c r="U496" t="s">
        <v>944</v>
      </c>
      <c r="V496" t="s">
        <v>948</v>
      </c>
      <c r="W496" t="s">
        <v>954</v>
      </c>
      <c r="X496" t="str">
        <f>LEFT(Userdata[[#This Row],[Last_Login]],2)</f>
        <v>11</v>
      </c>
      <c r="Y496" t="str">
        <f>RIGHT(Userdata[[#This Row],[Last_Login]],4)</f>
        <v>2024</v>
      </c>
      <c r="Z496" t="str">
        <f>MID(Userdata[[#This Row],[Last_Login]],4,2)</f>
        <v>21</v>
      </c>
      <c r="AA496" t="str">
        <f>SUBSTITUTE(Userdata[[#This Row],[Column3]],"/","")</f>
        <v>21</v>
      </c>
      <c r="AB496" s="12" t="str">
        <f>TEXT(DATE(Userdata[[#This Row],[Column2]],Userdata[[#This Row],[Column1]],Userdata[[#This Row],[Column4]]),"DD/MM/YYYY")</f>
        <v>21/11/2024</v>
      </c>
      <c r="AC496" s="12">
        <f t="shared" ca="1" si="7"/>
        <v>45794</v>
      </c>
      <c r="AD496">
        <f ca="1">Userdata[[#This Row],[Column6]]-Userdata[[#This Row],[Last Login]]</f>
        <v>177</v>
      </c>
      <c r="AE496" t="str">
        <f>LEFT(Userdata[[#This Row],[Join_Date]],2)</f>
        <v>5/</v>
      </c>
      <c r="AF496" t="str">
        <f>RIGHT(Userdata[[#This Row],[Join_Date]],4)</f>
        <v>2024</v>
      </c>
      <c r="AG496" t="str">
        <f>MID(Userdata[[#This Row],[Join_Date]],3,2)</f>
        <v>18</v>
      </c>
      <c r="AH496" t="str">
        <f>SUBSTITUTE(Userdata[[#This Row],[Column5]],"/","")</f>
        <v>5</v>
      </c>
      <c r="AI496" t="str">
        <f>SUBSTITUTE(Userdata[[#This Row],[Column53]],"/","")</f>
        <v>18</v>
      </c>
      <c r="AJ496" t="str">
        <f>TEXT(DATE(Userdata[[#This Row],[Column52]],Userdata[[#This Row],[Start Month]],Userdata[[#This Row],[Start Date]]),"DD/MM/YYYY")</f>
        <v>18/05/2024</v>
      </c>
    </row>
    <row r="497" spans="1:36" x14ac:dyDescent="0.3">
      <c r="A497">
        <v>3469</v>
      </c>
      <c r="B497" t="s">
        <v>52</v>
      </c>
      <c r="C497" t="s">
        <v>466</v>
      </c>
      <c r="D497" s="12" t="s">
        <v>524</v>
      </c>
      <c r="E497">
        <v>7.99</v>
      </c>
      <c r="F497">
        <v>379</v>
      </c>
      <c r="G497" t="s">
        <v>917</v>
      </c>
      <c r="H497">
        <v>3</v>
      </c>
      <c r="I497">
        <v>5</v>
      </c>
      <c r="J497" t="b">
        <v>1</v>
      </c>
      <c r="K497">
        <v>377</v>
      </c>
      <c r="L497">
        <v>153</v>
      </c>
      <c r="M497" t="s">
        <v>927</v>
      </c>
      <c r="N497" t="s">
        <v>933</v>
      </c>
      <c r="O497" t="s">
        <v>936</v>
      </c>
      <c r="P497">
        <v>67</v>
      </c>
      <c r="Q497">
        <v>3.6</v>
      </c>
      <c r="R497" t="b">
        <v>1</v>
      </c>
      <c r="S497" t="s">
        <v>940</v>
      </c>
      <c r="T497">
        <v>3702</v>
      </c>
      <c r="U497" t="s">
        <v>941</v>
      </c>
      <c r="V497" t="s">
        <v>948</v>
      </c>
      <c r="W497" t="s">
        <v>954</v>
      </c>
      <c r="X497" t="str">
        <f>LEFT(Userdata[[#This Row],[Last_Login]],2)</f>
        <v>12</v>
      </c>
      <c r="Y497" t="str">
        <f>RIGHT(Userdata[[#This Row],[Last_Login]],4)</f>
        <v>2024</v>
      </c>
      <c r="Z497" t="str">
        <f>MID(Userdata[[#This Row],[Last_Login]],4,2)</f>
        <v>18</v>
      </c>
      <c r="AA497" t="str">
        <f>SUBSTITUTE(Userdata[[#This Row],[Column3]],"/","")</f>
        <v>18</v>
      </c>
      <c r="AB497" s="12" t="str">
        <f>TEXT(DATE(Userdata[[#This Row],[Column2]],Userdata[[#This Row],[Column1]],Userdata[[#This Row],[Column4]]),"DD/MM/YYYY")</f>
        <v>18/12/2024</v>
      </c>
      <c r="AC497" s="12">
        <f t="shared" ca="1" si="7"/>
        <v>45794</v>
      </c>
      <c r="AD497">
        <f ca="1">Userdata[[#This Row],[Column6]]-Userdata[[#This Row],[Last Login]]</f>
        <v>150</v>
      </c>
      <c r="AE497" t="str">
        <f>LEFT(Userdata[[#This Row],[Join_Date]],2)</f>
        <v>8/</v>
      </c>
      <c r="AF497" t="str">
        <f>RIGHT(Userdata[[#This Row],[Join_Date]],4)</f>
        <v>2023</v>
      </c>
      <c r="AG497" t="str">
        <f>MID(Userdata[[#This Row],[Join_Date]],3,2)</f>
        <v>6/</v>
      </c>
      <c r="AH497" t="str">
        <f>SUBSTITUTE(Userdata[[#This Row],[Column5]],"/","")</f>
        <v>8</v>
      </c>
      <c r="AI497" t="str">
        <f>SUBSTITUTE(Userdata[[#This Row],[Column53]],"/","")</f>
        <v>6</v>
      </c>
      <c r="AJ497" t="str">
        <f>TEXT(DATE(Userdata[[#This Row],[Column52]],Userdata[[#This Row],[Start Month]],Userdata[[#This Row],[Start Date]]),"DD/MM/YYYY")</f>
        <v>06/08/2023</v>
      </c>
    </row>
    <row r="498" spans="1:36" x14ac:dyDescent="0.3">
      <c r="A498">
        <v>3654</v>
      </c>
      <c r="B498" t="s">
        <v>71</v>
      </c>
      <c r="C498" t="s">
        <v>715</v>
      </c>
      <c r="D498" s="12" t="s">
        <v>479</v>
      </c>
      <c r="E498">
        <v>15.99</v>
      </c>
      <c r="F498">
        <v>373</v>
      </c>
      <c r="G498" t="s">
        <v>921</v>
      </c>
      <c r="H498">
        <v>2</v>
      </c>
      <c r="I498">
        <v>6</v>
      </c>
      <c r="J498" t="b">
        <v>1</v>
      </c>
      <c r="K498">
        <v>818</v>
      </c>
      <c r="L498">
        <v>34</v>
      </c>
      <c r="M498" t="s">
        <v>924</v>
      </c>
      <c r="N498" t="s">
        <v>930</v>
      </c>
      <c r="O498" t="s">
        <v>938</v>
      </c>
      <c r="P498">
        <v>57</v>
      </c>
      <c r="Q498">
        <v>3.8</v>
      </c>
      <c r="R498" t="b">
        <v>1</v>
      </c>
      <c r="S498" t="s">
        <v>940</v>
      </c>
      <c r="T498">
        <v>2400</v>
      </c>
      <c r="U498" t="s">
        <v>942</v>
      </c>
      <c r="V498" t="s">
        <v>949</v>
      </c>
      <c r="W498" t="s">
        <v>952</v>
      </c>
      <c r="X498" t="str">
        <f>LEFT(Userdata[[#This Row],[Last_Login]],2)</f>
        <v>12</v>
      </c>
      <c r="Y498" t="str">
        <f>RIGHT(Userdata[[#This Row],[Last_Login]],4)</f>
        <v>2024</v>
      </c>
      <c r="Z498" t="str">
        <f>MID(Userdata[[#This Row],[Last_Login]],4,2)</f>
        <v>14</v>
      </c>
      <c r="AA498" t="str">
        <f>SUBSTITUTE(Userdata[[#This Row],[Column3]],"/","")</f>
        <v>14</v>
      </c>
      <c r="AB498" s="12" t="str">
        <f>TEXT(DATE(Userdata[[#This Row],[Column2]],Userdata[[#This Row],[Column1]],Userdata[[#This Row],[Column4]]),"DD/MM/YYYY")</f>
        <v>14/12/2024</v>
      </c>
      <c r="AC498" s="12">
        <f t="shared" ca="1" si="7"/>
        <v>45794</v>
      </c>
      <c r="AD498">
        <f ca="1">Userdata[[#This Row],[Column6]]-Userdata[[#This Row],[Last Login]]</f>
        <v>154</v>
      </c>
      <c r="AE498" t="str">
        <f>LEFT(Userdata[[#This Row],[Join_Date]],2)</f>
        <v>2/</v>
      </c>
      <c r="AF498" t="str">
        <f>RIGHT(Userdata[[#This Row],[Join_Date]],4)</f>
        <v>2024</v>
      </c>
      <c r="AG498" t="str">
        <f>MID(Userdata[[#This Row],[Join_Date]],3,2)</f>
        <v>24</v>
      </c>
      <c r="AH498" t="str">
        <f>SUBSTITUTE(Userdata[[#This Row],[Column5]],"/","")</f>
        <v>2</v>
      </c>
      <c r="AI498" t="str">
        <f>SUBSTITUTE(Userdata[[#This Row],[Column53]],"/","")</f>
        <v>24</v>
      </c>
      <c r="AJ498" t="str">
        <f>TEXT(DATE(Userdata[[#This Row],[Column52]],Userdata[[#This Row],[Start Month]],Userdata[[#This Row],[Start Date]]),"DD/MM/YYYY")</f>
        <v>24/02/2024</v>
      </c>
    </row>
    <row r="499" spans="1:36" x14ac:dyDescent="0.3">
      <c r="A499">
        <v>9555</v>
      </c>
      <c r="B499" t="s">
        <v>177</v>
      </c>
      <c r="C499" t="s">
        <v>716</v>
      </c>
      <c r="D499" s="12" t="s">
        <v>909</v>
      </c>
      <c r="E499">
        <v>11.99</v>
      </c>
      <c r="F499">
        <v>354</v>
      </c>
      <c r="G499" t="s">
        <v>919</v>
      </c>
      <c r="H499">
        <v>1</v>
      </c>
      <c r="I499">
        <v>1</v>
      </c>
      <c r="J499" t="b">
        <v>1</v>
      </c>
      <c r="K499">
        <v>225</v>
      </c>
      <c r="L499">
        <v>1</v>
      </c>
      <c r="M499" t="s">
        <v>925</v>
      </c>
      <c r="N499" t="s">
        <v>933</v>
      </c>
      <c r="O499" t="s">
        <v>934</v>
      </c>
      <c r="P499">
        <v>83</v>
      </c>
      <c r="Q499">
        <v>4.3</v>
      </c>
      <c r="R499" t="b">
        <v>1</v>
      </c>
      <c r="S499" t="s">
        <v>940</v>
      </c>
      <c r="T499">
        <v>548</v>
      </c>
      <c r="U499" t="s">
        <v>945</v>
      </c>
      <c r="V499" t="s">
        <v>950</v>
      </c>
      <c r="W499" t="s">
        <v>952</v>
      </c>
      <c r="X499" t="str">
        <f>LEFT(Userdata[[#This Row],[Last_Login]],2)</f>
        <v>11</v>
      </c>
      <c r="Y499" t="str">
        <f>RIGHT(Userdata[[#This Row],[Last_Login]],4)</f>
        <v>2024</v>
      </c>
      <c r="Z499" t="str">
        <f>MID(Userdata[[#This Row],[Last_Login]],4,2)</f>
        <v>22</v>
      </c>
      <c r="AA499" t="str">
        <f>SUBSTITUTE(Userdata[[#This Row],[Column3]],"/","")</f>
        <v>22</v>
      </c>
      <c r="AB499" s="12" t="str">
        <f>TEXT(DATE(Userdata[[#This Row],[Column2]],Userdata[[#This Row],[Column1]],Userdata[[#This Row],[Column4]]),"DD/MM/YYYY")</f>
        <v>22/11/2024</v>
      </c>
      <c r="AC499" s="12">
        <f t="shared" ca="1" si="7"/>
        <v>45794</v>
      </c>
      <c r="AD499">
        <f ca="1">Userdata[[#This Row],[Column6]]-Userdata[[#This Row],[Last Login]]</f>
        <v>176</v>
      </c>
      <c r="AE499" t="str">
        <f>LEFT(Userdata[[#This Row],[Join_Date]],2)</f>
        <v>8/</v>
      </c>
      <c r="AF499" t="str">
        <f>RIGHT(Userdata[[#This Row],[Join_Date]],4)</f>
        <v>2024</v>
      </c>
      <c r="AG499" t="str">
        <f>MID(Userdata[[#This Row],[Join_Date]],3,2)</f>
        <v>2/</v>
      </c>
      <c r="AH499" t="str">
        <f>SUBSTITUTE(Userdata[[#This Row],[Column5]],"/","")</f>
        <v>8</v>
      </c>
      <c r="AI499" t="str">
        <f>SUBSTITUTE(Userdata[[#This Row],[Column53]],"/","")</f>
        <v>2</v>
      </c>
      <c r="AJ499" t="str">
        <f>TEXT(DATE(Userdata[[#This Row],[Column52]],Userdata[[#This Row],[Start Month]],Userdata[[#This Row],[Start Date]]),"DD/MM/YYYY")</f>
        <v>02/08/2024</v>
      </c>
    </row>
    <row r="500" spans="1:36" x14ac:dyDescent="0.3">
      <c r="A500">
        <v>4028</v>
      </c>
      <c r="B500" t="s">
        <v>111</v>
      </c>
      <c r="C500" t="s">
        <v>717</v>
      </c>
      <c r="D500" s="12" t="s">
        <v>803</v>
      </c>
      <c r="E500">
        <v>7.99</v>
      </c>
      <c r="F500">
        <v>76</v>
      </c>
      <c r="G500" t="s">
        <v>920</v>
      </c>
      <c r="H500">
        <v>2</v>
      </c>
      <c r="I500">
        <v>4</v>
      </c>
      <c r="J500" t="b">
        <v>1</v>
      </c>
      <c r="K500">
        <v>324</v>
      </c>
      <c r="L500">
        <v>113</v>
      </c>
      <c r="M500" t="s">
        <v>927</v>
      </c>
      <c r="N500" t="s">
        <v>932</v>
      </c>
      <c r="O500" t="s">
        <v>939</v>
      </c>
      <c r="P500">
        <v>87</v>
      </c>
      <c r="Q500">
        <v>4.9000000000000004</v>
      </c>
      <c r="R500" t="b">
        <v>0</v>
      </c>
      <c r="S500" t="s">
        <v>940</v>
      </c>
      <c r="T500">
        <v>4702</v>
      </c>
      <c r="U500" t="s">
        <v>944</v>
      </c>
      <c r="V500" t="s">
        <v>947</v>
      </c>
      <c r="W500" t="s">
        <v>953</v>
      </c>
      <c r="X500" t="str">
        <f>LEFT(Userdata[[#This Row],[Last_Login]],2)</f>
        <v>12</v>
      </c>
      <c r="Y500" t="str">
        <f>RIGHT(Userdata[[#This Row],[Last_Login]],4)</f>
        <v>2024</v>
      </c>
      <c r="Z500" t="str">
        <f>MID(Userdata[[#This Row],[Last_Login]],4,2)</f>
        <v>9/</v>
      </c>
      <c r="AA500" t="str">
        <f>SUBSTITUTE(Userdata[[#This Row],[Column3]],"/","")</f>
        <v>9</v>
      </c>
      <c r="AB500" s="12" t="str">
        <f>TEXT(DATE(Userdata[[#This Row],[Column2]],Userdata[[#This Row],[Column1]],Userdata[[#This Row],[Column4]]),"DD/MM/YYYY")</f>
        <v>09/12/2024</v>
      </c>
      <c r="AC500" s="12">
        <f t="shared" ca="1" si="7"/>
        <v>45794</v>
      </c>
      <c r="AD500">
        <f ca="1">Userdata[[#This Row],[Column6]]-Userdata[[#This Row],[Last Login]]</f>
        <v>159</v>
      </c>
      <c r="AE500" t="str">
        <f>LEFT(Userdata[[#This Row],[Join_Date]],2)</f>
        <v>5/</v>
      </c>
      <c r="AF500" t="str">
        <f>RIGHT(Userdata[[#This Row],[Join_Date]],4)</f>
        <v>2024</v>
      </c>
      <c r="AG500" t="str">
        <f>MID(Userdata[[#This Row],[Join_Date]],3,2)</f>
        <v>4/</v>
      </c>
      <c r="AH500" t="str">
        <f>SUBSTITUTE(Userdata[[#This Row],[Column5]],"/","")</f>
        <v>5</v>
      </c>
      <c r="AI500" t="str">
        <f>SUBSTITUTE(Userdata[[#This Row],[Column53]],"/","")</f>
        <v>4</v>
      </c>
      <c r="AJ500" t="str">
        <f>TEXT(DATE(Userdata[[#This Row],[Column52]],Userdata[[#This Row],[Start Month]],Userdata[[#This Row],[Start Date]]),"DD/MM/YYYY")</f>
        <v>04/05/2024</v>
      </c>
    </row>
    <row r="501" spans="1:36" x14ac:dyDescent="0.3">
      <c r="A501">
        <v>9499</v>
      </c>
      <c r="B501" t="s">
        <v>90</v>
      </c>
      <c r="C501" t="s">
        <v>609</v>
      </c>
      <c r="D501" s="12" t="s">
        <v>479</v>
      </c>
      <c r="E501">
        <v>11.99</v>
      </c>
      <c r="F501">
        <v>316</v>
      </c>
      <c r="G501" t="s">
        <v>916</v>
      </c>
      <c r="H501">
        <v>1</v>
      </c>
      <c r="I501">
        <v>3</v>
      </c>
      <c r="J501" t="b">
        <v>0</v>
      </c>
      <c r="K501">
        <v>793</v>
      </c>
      <c r="L501">
        <v>141</v>
      </c>
      <c r="M501" t="s">
        <v>923</v>
      </c>
      <c r="N501" t="s">
        <v>930</v>
      </c>
      <c r="O501" t="s">
        <v>935</v>
      </c>
      <c r="P501">
        <v>28</v>
      </c>
      <c r="Q501">
        <v>3.4</v>
      </c>
      <c r="R501" t="b">
        <v>0</v>
      </c>
      <c r="S501" t="s">
        <v>940</v>
      </c>
      <c r="T501">
        <v>2821</v>
      </c>
      <c r="U501" t="s">
        <v>942</v>
      </c>
      <c r="V501" t="s">
        <v>949</v>
      </c>
      <c r="W501" t="s">
        <v>953</v>
      </c>
      <c r="X501" t="str">
        <f>LEFT(Userdata[[#This Row],[Last_Login]],2)</f>
        <v>12</v>
      </c>
      <c r="Y501" t="str">
        <f>RIGHT(Userdata[[#This Row],[Last_Login]],4)</f>
        <v>2024</v>
      </c>
      <c r="Z501" t="str">
        <f>MID(Userdata[[#This Row],[Last_Login]],4,2)</f>
        <v>14</v>
      </c>
      <c r="AA501" t="str">
        <f>SUBSTITUTE(Userdata[[#This Row],[Column3]],"/","")</f>
        <v>14</v>
      </c>
      <c r="AB501" s="12" t="str">
        <f>TEXT(DATE(Userdata[[#This Row],[Column2]],Userdata[[#This Row],[Column1]],Userdata[[#This Row],[Column4]]),"DD/MM/YYYY")</f>
        <v>14/12/2024</v>
      </c>
      <c r="AC501" s="12">
        <f t="shared" ca="1" si="7"/>
        <v>45794</v>
      </c>
      <c r="AD501">
        <f ca="1">Userdata[[#This Row],[Column6]]-Userdata[[#This Row],[Last Login]]</f>
        <v>154</v>
      </c>
      <c r="AE501" t="str">
        <f>LEFT(Userdata[[#This Row],[Join_Date]],2)</f>
        <v>4/</v>
      </c>
      <c r="AF501" t="str">
        <f>RIGHT(Userdata[[#This Row],[Join_Date]],4)</f>
        <v>2023</v>
      </c>
      <c r="AG501" t="str">
        <f>MID(Userdata[[#This Row],[Join_Date]],3,2)</f>
        <v>17</v>
      </c>
      <c r="AH501" t="str">
        <f>SUBSTITUTE(Userdata[[#This Row],[Column5]],"/","")</f>
        <v>4</v>
      </c>
      <c r="AI501" t="str">
        <f>SUBSTITUTE(Userdata[[#This Row],[Column53]],"/","")</f>
        <v>17</v>
      </c>
      <c r="AJ501" t="str">
        <f>TEXT(DATE(Userdata[[#This Row],[Column52]],Userdata[[#This Row],[Start Month]],Userdata[[#This Row],[Start Date]]),"DD/MM/YYYY")</f>
        <v>17/04/2023</v>
      </c>
    </row>
    <row r="502" spans="1:36" x14ac:dyDescent="0.3">
      <c r="A502">
        <v>8628</v>
      </c>
      <c r="B502" t="s">
        <v>75</v>
      </c>
      <c r="C502" t="s">
        <v>416</v>
      </c>
      <c r="D502" s="12" t="s">
        <v>914</v>
      </c>
      <c r="E502">
        <v>11.99</v>
      </c>
      <c r="F502">
        <v>331</v>
      </c>
      <c r="G502" t="s">
        <v>920</v>
      </c>
      <c r="H502">
        <v>4</v>
      </c>
      <c r="I502">
        <v>2</v>
      </c>
      <c r="J502" t="b">
        <v>1</v>
      </c>
      <c r="K502">
        <v>133</v>
      </c>
      <c r="L502">
        <v>143</v>
      </c>
      <c r="M502" t="s">
        <v>925</v>
      </c>
      <c r="N502" t="s">
        <v>930</v>
      </c>
      <c r="O502" t="s">
        <v>937</v>
      </c>
      <c r="P502">
        <v>35</v>
      </c>
      <c r="Q502">
        <v>4.5999999999999996</v>
      </c>
      <c r="R502" t="b">
        <v>1</v>
      </c>
      <c r="S502" t="s">
        <v>940</v>
      </c>
      <c r="T502">
        <v>484</v>
      </c>
      <c r="U502" t="s">
        <v>944</v>
      </c>
      <c r="V502" t="s">
        <v>950</v>
      </c>
      <c r="W502" t="s">
        <v>951</v>
      </c>
      <c r="X502" t="str">
        <f>LEFT(Userdata[[#This Row],[Last_Login]],2)</f>
        <v>11</v>
      </c>
      <c r="Y502" t="str">
        <f>RIGHT(Userdata[[#This Row],[Last_Login]],4)</f>
        <v>2024</v>
      </c>
      <c r="Z502" t="str">
        <f>MID(Userdata[[#This Row],[Last_Login]],4,2)</f>
        <v>29</v>
      </c>
      <c r="AA502" t="str">
        <f>SUBSTITUTE(Userdata[[#This Row],[Column3]],"/","")</f>
        <v>29</v>
      </c>
      <c r="AB502" s="12" t="str">
        <f>TEXT(DATE(Userdata[[#This Row],[Column2]],Userdata[[#This Row],[Column1]],Userdata[[#This Row],[Column4]]),"DD/MM/YYYY")</f>
        <v>29/11/2024</v>
      </c>
      <c r="AC502" s="12">
        <f t="shared" ca="1" si="7"/>
        <v>45794</v>
      </c>
      <c r="AD502">
        <f ca="1">Userdata[[#This Row],[Column6]]-Userdata[[#This Row],[Last Login]]</f>
        <v>169</v>
      </c>
      <c r="AE502" t="str">
        <f>LEFT(Userdata[[#This Row],[Join_Date]],2)</f>
        <v>12</v>
      </c>
      <c r="AF502" t="str">
        <f>RIGHT(Userdata[[#This Row],[Join_Date]],4)</f>
        <v>2022</v>
      </c>
      <c r="AG502" t="str">
        <f>MID(Userdata[[#This Row],[Join_Date]],3,2)</f>
        <v>/2</v>
      </c>
      <c r="AH502" t="str">
        <f>SUBSTITUTE(Userdata[[#This Row],[Column5]],"/","")</f>
        <v>12</v>
      </c>
      <c r="AI502" t="str">
        <f>SUBSTITUTE(Userdata[[#This Row],[Column53]],"/","")</f>
        <v>2</v>
      </c>
      <c r="AJ502" t="str">
        <f>TEXT(DATE(Userdata[[#This Row],[Column52]],Userdata[[#This Row],[Start Month]],Userdata[[#This Row],[Start Date]]),"DD/MM/YYYY")</f>
        <v>02/12/2022</v>
      </c>
    </row>
    <row r="503" spans="1:36" x14ac:dyDescent="0.3">
      <c r="A503">
        <v>9942</v>
      </c>
      <c r="B503" t="s">
        <v>72</v>
      </c>
      <c r="C503" t="s">
        <v>618</v>
      </c>
      <c r="D503" s="12" t="s">
        <v>676</v>
      </c>
      <c r="E503">
        <v>15.99</v>
      </c>
      <c r="F503">
        <v>418</v>
      </c>
      <c r="G503" t="s">
        <v>919</v>
      </c>
      <c r="H503">
        <v>1</v>
      </c>
      <c r="I503">
        <v>5</v>
      </c>
      <c r="J503" t="b">
        <v>1</v>
      </c>
      <c r="K503">
        <v>260</v>
      </c>
      <c r="L503">
        <v>161</v>
      </c>
      <c r="M503" t="s">
        <v>924</v>
      </c>
      <c r="N503" t="s">
        <v>933</v>
      </c>
      <c r="O503" t="s">
        <v>938</v>
      </c>
      <c r="P503">
        <v>49</v>
      </c>
      <c r="Q503">
        <v>3.6</v>
      </c>
      <c r="R503" t="b">
        <v>1</v>
      </c>
      <c r="S503" t="s">
        <v>940</v>
      </c>
      <c r="T503">
        <v>2871</v>
      </c>
      <c r="U503" t="s">
        <v>943</v>
      </c>
      <c r="V503" t="s">
        <v>947</v>
      </c>
      <c r="W503" t="s">
        <v>951</v>
      </c>
      <c r="X503" t="str">
        <f>LEFT(Userdata[[#This Row],[Last_Login]],2)</f>
        <v>11</v>
      </c>
      <c r="Y503" t="str">
        <f>RIGHT(Userdata[[#This Row],[Last_Login]],4)</f>
        <v>2024</v>
      </c>
      <c r="Z503" t="str">
        <f>MID(Userdata[[#This Row],[Last_Login]],4,2)</f>
        <v>20</v>
      </c>
      <c r="AA503" t="str">
        <f>SUBSTITUTE(Userdata[[#This Row],[Column3]],"/","")</f>
        <v>20</v>
      </c>
      <c r="AB503" s="12" t="str">
        <f>TEXT(DATE(Userdata[[#This Row],[Column2]],Userdata[[#This Row],[Column1]],Userdata[[#This Row],[Column4]]),"DD/MM/YYYY")</f>
        <v>20/11/2024</v>
      </c>
      <c r="AC503" s="12">
        <f t="shared" ca="1" si="7"/>
        <v>45794</v>
      </c>
      <c r="AD503">
        <f ca="1">Userdata[[#This Row],[Column6]]-Userdata[[#This Row],[Last Login]]</f>
        <v>178</v>
      </c>
      <c r="AE503" t="str">
        <f>LEFT(Userdata[[#This Row],[Join_Date]],2)</f>
        <v>8/</v>
      </c>
      <c r="AF503" t="str">
        <f>RIGHT(Userdata[[#This Row],[Join_Date]],4)</f>
        <v>2023</v>
      </c>
      <c r="AG503" t="str">
        <f>MID(Userdata[[#This Row],[Join_Date]],3,2)</f>
        <v>4/</v>
      </c>
      <c r="AH503" t="str">
        <f>SUBSTITUTE(Userdata[[#This Row],[Column5]],"/","")</f>
        <v>8</v>
      </c>
      <c r="AI503" t="str">
        <f>SUBSTITUTE(Userdata[[#This Row],[Column53]],"/","")</f>
        <v>4</v>
      </c>
      <c r="AJ503" t="str">
        <f>TEXT(DATE(Userdata[[#This Row],[Column52]],Userdata[[#This Row],[Start Month]],Userdata[[#This Row],[Start Date]]),"DD/MM/YYYY")</f>
        <v>04/08/2023</v>
      </c>
    </row>
    <row r="504" spans="1:36" x14ac:dyDescent="0.3">
      <c r="A504">
        <v>4044</v>
      </c>
      <c r="B504" t="s">
        <v>265</v>
      </c>
      <c r="C504" t="s">
        <v>718</v>
      </c>
      <c r="D504" s="12" t="s">
        <v>579</v>
      </c>
      <c r="E504">
        <v>15.99</v>
      </c>
      <c r="F504">
        <v>309</v>
      </c>
      <c r="G504" t="s">
        <v>922</v>
      </c>
      <c r="H504">
        <v>5</v>
      </c>
      <c r="I504">
        <v>5</v>
      </c>
      <c r="J504" t="b">
        <v>0</v>
      </c>
      <c r="K504">
        <v>851</v>
      </c>
      <c r="L504">
        <v>166</v>
      </c>
      <c r="M504" t="s">
        <v>929</v>
      </c>
      <c r="N504" t="s">
        <v>933</v>
      </c>
      <c r="O504" t="s">
        <v>937</v>
      </c>
      <c r="P504">
        <v>66</v>
      </c>
      <c r="Q504">
        <v>4</v>
      </c>
      <c r="R504" t="b">
        <v>1</v>
      </c>
      <c r="S504" t="s">
        <v>940</v>
      </c>
      <c r="T504">
        <v>4783</v>
      </c>
      <c r="U504" t="s">
        <v>944</v>
      </c>
      <c r="V504" t="s">
        <v>949</v>
      </c>
      <c r="W504" t="s">
        <v>954</v>
      </c>
      <c r="X504" t="str">
        <f>LEFT(Userdata[[#This Row],[Last_Login]],2)</f>
        <v>11</v>
      </c>
      <c r="Y504" t="str">
        <f>RIGHT(Userdata[[#This Row],[Last_Login]],4)</f>
        <v>2024</v>
      </c>
      <c r="Z504" t="str">
        <f>MID(Userdata[[#This Row],[Last_Login]],4,2)</f>
        <v>23</v>
      </c>
      <c r="AA504" t="str">
        <f>SUBSTITUTE(Userdata[[#This Row],[Column3]],"/","")</f>
        <v>23</v>
      </c>
      <c r="AB504" s="12" t="str">
        <f>TEXT(DATE(Userdata[[#This Row],[Column2]],Userdata[[#This Row],[Column1]],Userdata[[#This Row],[Column4]]),"DD/MM/YYYY")</f>
        <v>23/11/2024</v>
      </c>
      <c r="AC504" s="12">
        <f t="shared" ca="1" si="7"/>
        <v>45794</v>
      </c>
      <c r="AD504">
        <f ca="1">Userdata[[#This Row],[Column6]]-Userdata[[#This Row],[Last Login]]</f>
        <v>175</v>
      </c>
      <c r="AE504" t="str">
        <f>LEFT(Userdata[[#This Row],[Join_Date]],2)</f>
        <v>6/</v>
      </c>
      <c r="AF504" t="str">
        <f>RIGHT(Userdata[[#This Row],[Join_Date]],4)</f>
        <v>2023</v>
      </c>
      <c r="AG504" t="str">
        <f>MID(Userdata[[#This Row],[Join_Date]],3,2)</f>
        <v>4/</v>
      </c>
      <c r="AH504" t="str">
        <f>SUBSTITUTE(Userdata[[#This Row],[Column5]],"/","")</f>
        <v>6</v>
      </c>
      <c r="AI504" t="str">
        <f>SUBSTITUTE(Userdata[[#This Row],[Column53]],"/","")</f>
        <v>4</v>
      </c>
      <c r="AJ504" t="str">
        <f>TEXT(DATE(Userdata[[#This Row],[Column52]],Userdata[[#This Row],[Start Month]],Userdata[[#This Row],[Start Date]]),"DD/MM/YYYY")</f>
        <v>04/06/2023</v>
      </c>
    </row>
    <row r="505" spans="1:36" x14ac:dyDescent="0.3">
      <c r="A505">
        <v>8143</v>
      </c>
      <c r="B505" t="s">
        <v>45</v>
      </c>
      <c r="C505" t="s">
        <v>719</v>
      </c>
      <c r="D505" s="12" t="s">
        <v>740</v>
      </c>
      <c r="E505">
        <v>7.99</v>
      </c>
      <c r="F505">
        <v>252</v>
      </c>
      <c r="G505" t="s">
        <v>917</v>
      </c>
      <c r="H505">
        <v>3</v>
      </c>
      <c r="I505">
        <v>5</v>
      </c>
      <c r="J505" t="b">
        <v>1</v>
      </c>
      <c r="K505">
        <v>105</v>
      </c>
      <c r="L505">
        <v>118</v>
      </c>
      <c r="M505" t="s">
        <v>928</v>
      </c>
      <c r="N505" t="s">
        <v>931</v>
      </c>
      <c r="O505" t="s">
        <v>935</v>
      </c>
      <c r="P505">
        <v>52</v>
      </c>
      <c r="Q505">
        <v>4.4000000000000004</v>
      </c>
      <c r="R505" t="b">
        <v>1</v>
      </c>
      <c r="S505" t="s">
        <v>940</v>
      </c>
      <c r="T505">
        <v>2725</v>
      </c>
      <c r="U505" t="s">
        <v>944</v>
      </c>
      <c r="V505" t="s">
        <v>947</v>
      </c>
      <c r="W505" t="s">
        <v>953</v>
      </c>
      <c r="X505" t="str">
        <f>LEFT(Userdata[[#This Row],[Last_Login]],2)</f>
        <v>12</v>
      </c>
      <c r="Y505" t="str">
        <f>RIGHT(Userdata[[#This Row],[Last_Login]],4)</f>
        <v>2024</v>
      </c>
      <c r="Z505" t="str">
        <f>MID(Userdata[[#This Row],[Last_Login]],4,2)</f>
        <v>11</v>
      </c>
      <c r="AA505" t="str">
        <f>SUBSTITUTE(Userdata[[#This Row],[Column3]],"/","")</f>
        <v>11</v>
      </c>
      <c r="AB505" s="12" t="str">
        <f>TEXT(DATE(Userdata[[#This Row],[Column2]],Userdata[[#This Row],[Column1]],Userdata[[#This Row],[Column4]]),"DD/MM/YYYY")</f>
        <v>11/12/2024</v>
      </c>
      <c r="AC505" s="12">
        <f t="shared" ca="1" si="7"/>
        <v>45794</v>
      </c>
      <c r="AD505">
        <f ca="1">Userdata[[#This Row],[Column6]]-Userdata[[#This Row],[Last Login]]</f>
        <v>157</v>
      </c>
      <c r="AE505" t="str">
        <f>LEFT(Userdata[[#This Row],[Join_Date]],2)</f>
        <v>5/</v>
      </c>
      <c r="AF505" t="str">
        <f>RIGHT(Userdata[[#This Row],[Join_Date]],4)</f>
        <v>2024</v>
      </c>
      <c r="AG505" t="str">
        <f>MID(Userdata[[#This Row],[Join_Date]],3,2)</f>
        <v>29</v>
      </c>
      <c r="AH505" t="str">
        <f>SUBSTITUTE(Userdata[[#This Row],[Column5]],"/","")</f>
        <v>5</v>
      </c>
      <c r="AI505" t="str">
        <f>SUBSTITUTE(Userdata[[#This Row],[Column53]],"/","")</f>
        <v>29</v>
      </c>
      <c r="AJ505" t="str">
        <f>TEXT(DATE(Userdata[[#This Row],[Column52]],Userdata[[#This Row],[Start Month]],Userdata[[#This Row],[Start Date]]),"DD/MM/YYYY")</f>
        <v>29/05/2024</v>
      </c>
    </row>
    <row r="506" spans="1:36" x14ac:dyDescent="0.3">
      <c r="A506">
        <v>3984</v>
      </c>
      <c r="B506" t="s">
        <v>130</v>
      </c>
      <c r="C506" t="s">
        <v>720</v>
      </c>
      <c r="D506" s="12" t="s">
        <v>494</v>
      </c>
      <c r="E506">
        <v>15.99</v>
      </c>
      <c r="F506">
        <v>146</v>
      </c>
      <c r="G506" t="s">
        <v>921</v>
      </c>
      <c r="H506">
        <v>4</v>
      </c>
      <c r="I506">
        <v>6</v>
      </c>
      <c r="J506" t="b">
        <v>0</v>
      </c>
      <c r="K506">
        <v>646</v>
      </c>
      <c r="L506">
        <v>139</v>
      </c>
      <c r="M506" t="s">
        <v>928</v>
      </c>
      <c r="N506" t="s">
        <v>930</v>
      </c>
      <c r="O506" t="s">
        <v>935</v>
      </c>
      <c r="P506">
        <v>27</v>
      </c>
      <c r="Q506">
        <v>3.7</v>
      </c>
      <c r="R506" t="b">
        <v>1</v>
      </c>
      <c r="S506" t="s">
        <v>940</v>
      </c>
      <c r="T506">
        <v>4400</v>
      </c>
      <c r="U506" t="s">
        <v>945</v>
      </c>
      <c r="V506" t="s">
        <v>948</v>
      </c>
      <c r="W506" t="s">
        <v>951</v>
      </c>
      <c r="X506" t="str">
        <f>LEFT(Userdata[[#This Row],[Last_Login]],2)</f>
        <v>12</v>
      </c>
      <c r="Y506" t="str">
        <f>RIGHT(Userdata[[#This Row],[Last_Login]],4)</f>
        <v>2024</v>
      </c>
      <c r="Z506" t="str">
        <f>MID(Userdata[[#This Row],[Last_Login]],4,2)</f>
        <v>1/</v>
      </c>
      <c r="AA506" t="str">
        <f>SUBSTITUTE(Userdata[[#This Row],[Column3]],"/","")</f>
        <v>1</v>
      </c>
      <c r="AB506" s="12" t="str">
        <f>TEXT(DATE(Userdata[[#This Row],[Column2]],Userdata[[#This Row],[Column1]],Userdata[[#This Row],[Column4]]),"DD/MM/YYYY")</f>
        <v>01/12/2024</v>
      </c>
      <c r="AC506" s="12">
        <f t="shared" ca="1" si="7"/>
        <v>45794</v>
      </c>
      <c r="AD506">
        <f ca="1">Userdata[[#This Row],[Column6]]-Userdata[[#This Row],[Last Login]]</f>
        <v>167</v>
      </c>
      <c r="AE506" t="str">
        <f>LEFT(Userdata[[#This Row],[Join_Date]],2)</f>
        <v>3/</v>
      </c>
      <c r="AF506" t="str">
        <f>RIGHT(Userdata[[#This Row],[Join_Date]],4)</f>
        <v>2023</v>
      </c>
      <c r="AG506" t="str">
        <f>MID(Userdata[[#This Row],[Join_Date]],3,2)</f>
        <v>21</v>
      </c>
      <c r="AH506" t="str">
        <f>SUBSTITUTE(Userdata[[#This Row],[Column5]],"/","")</f>
        <v>3</v>
      </c>
      <c r="AI506" t="str">
        <f>SUBSTITUTE(Userdata[[#This Row],[Column53]],"/","")</f>
        <v>21</v>
      </c>
      <c r="AJ506" t="str">
        <f>TEXT(DATE(Userdata[[#This Row],[Column52]],Userdata[[#This Row],[Start Month]],Userdata[[#This Row],[Start Date]]),"DD/MM/YYYY")</f>
        <v>21/03/2023</v>
      </c>
    </row>
    <row r="507" spans="1:36" x14ac:dyDescent="0.3">
      <c r="A507">
        <v>9294</v>
      </c>
      <c r="B507" t="s">
        <v>266</v>
      </c>
      <c r="C507" t="s">
        <v>493</v>
      </c>
      <c r="D507" s="12" t="s">
        <v>487</v>
      </c>
      <c r="E507">
        <v>11.99</v>
      </c>
      <c r="F507">
        <v>352</v>
      </c>
      <c r="G507" t="s">
        <v>920</v>
      </c>
      <c r="H507">
        <v>4</v>
      </c>
      <c r="I507">
        <v>4</v>
      </c>
      <c r="J507" t="b">
        <v>1</v>
      </c>
      <c r="K507">
        <v>358</v>
      </c>
      <c r="L507">
        <v>6</v>
      </c>
      <c r="M507" t="s">
        <v>924</v>
      </c>
      <c r="N507" t="s">
        <v>931</v>
      </c>
      <c r="O507" t="s">
        <v>936</v>
      </c>
      <c r="P507">
        <v>32</v>
      </c>
      <c r="Q507">
        <v>3.8</v>
      </c>
      <c r="R507" t="b">
        <v>0</v>
      </c>
      <c r="S507" t="s">
        <v>940</v>
      </c>
      <c r="T507">
        <v>2218</v>
      </c>
      <c r="U507" t="s">
        <v>941</v>
      </c>
      <c r="V507" t="s">
        <v>947</v>
      </c>
      <c r="W507" t="s">
        <v>952</v>
      </c>
      <c r="X507" t="str">
        <f>LEFT(Userdata[[#This Row],[Last_Login]],2)</f>
        <v>11</v>
      </c>
      <c r="Y507" t="str">
        <f>RIGHT(Userdata[[#This Row],[Last_Login]],4)</f>
        <v>2024</v>
      </c>
      <c r="Z507" t="str">
        <f>MID(Userdata[[#This Row],[Last_Login]],4,2)</f>
        <v>21</v>
      </c>
      <c r="AA507" t="str">
        <f>SUBSTITUTE(Userdata[[#This Row],[Column3]],"/","")</f>
        <v>21</v>
      </c>
      <c r="AB507" s="12" t="str">
        <f>TEXT(DATE(Userdata[[#This Row],[Column2]],Userdata[[#This Row],[Column1]],Userdata[[#This Row],[Column4]]),"DD/MM/YYYY")</f>
        <v>21/11/2024</v>
      </c>
      <c r="AC507" s="12">
        <f t="shared" ca="1" si="7"/>
        <v>45794</v>
      </c>
      <c r="AD507">
        <f ca="1">Userdata[[#This Row],[Column6]]-Userdata[[#This Row],[Last Login]]</f>
        <v>177</v>
      </c>
      <c r="AE507" t="str">
        <f>LEFT(Userdata[[#This Row],[Join_Date]],2)</f>
        <v>2/</v>
      </c>
      <c r="AF507" t="str">
        <f>RIGHT(Userdata[[#This Row],[Join_Date]],4)</f>
        <v>2023</v>
      </c>
      <c r="AG507" t="str">
        <f>MID(Userdata[[#This Row],[Join_Date]],3,2)</f>
        <v>20</v>
      </c>
      <c r="AH507" t="str">
        <f>SUBSTITUTE(Userdata[[#This Row],[Column5]],"/","")</f>
        <v>2</v>
      </c>
      <c r="AI507" t="str">
        <f>SUBSTITUTE(Userdata[[#This Row],[Column53]],"/","")</f>
        <v>20</v>
      </c>
      <c r="AJ507" t="str">
        <f>TEXT(DATE(Userdata[[#This Row],[Column52]],Userdata[[#This Row],[Start Month]],Userdata[[#This Row],[Start Date]]),"DD/MM/YYYY")</f>
        <v>20/02/2023</v>
      </c>
    </row>
    <row r="508" spans="1:36" x14ac:dyDescent="0.3">
      <c r="A508">
        <v>4769</v>
      </c>
      <c r="B508" t="s">
        <v>72</v>
      </c>
      <c r="C508" t="s">
        <v>721</v>
      </c>
      <c r="D508" s="12" t="s">
        <v>472</v>
      </c>
      <c r="E508">
        <v>7.99</v>
      </c>
      <c r="F508">
        <v>43</v>
      </c>
      <c r="G508" t="s">
        <v>922</v>
      </c>
      <c r="H508">
        <v>5</v>
      </c>
      <c r="I508">
        <v>3</v>
      </c>
      <c r="J508" t="b">
        <v>1</v>
      </c>
      <c r="K508">
        <v>336</v>
      </c>
      <c r="L508">
        <v>135</v>
      </c>
      <c r="M508" t="s">
        <v>923</v>
      </c>
      <c r="N508" t="s">
        <v>930</v>
      </c>
      <c r="O508" t="s">
        <v>938</v>
      </c>
      <c r="P508">
        <v>70</v>
      </c>
      <c r="Q508">
        <v>4</v>
      </c>
      <c r="R508" t="b">
        <v>1</v>
      </c>
      <c r="S508" t="s">
        <v>940</v>
      </c>
      <c r="T508">
        <v>4552</v>
      </c>
      <c r="U508" t="s">
        <v>941</v>
      </c>
      <c r="V508" t="s">
        <v>948</v>
      </c>
      <c r="W508" t="s">
        <v>951</v>
      </c>
      <c r="X508" t="str">
        <f>LEFT(Userdata[[#This Row],[Last_Login]],2)</f>
        <v>12</v>
      </c>
      <c r="Y508" t="str">
        <f>RIGHT(Userdata[[#This Row],[Last_Login]],4)</f>
        <v>2024</v>
      </c>
      <c r="Z508" t="str">
        <f>MID(Userdata[[#This Row],[Last_Login]],4,2)</f>
        <v>17</v>
      </c>
      <c r="AA508" t="str">
        <f>SUBSTITUTE(Userdata[[#This Row],[Column3]],"/","")</f>
        <v>17</v>
      </c>
      <c r="AB508" s="12" t="str">
        <f>TEXT(DATE(Userdata[[#This Row],[Column2]],Userdata[[#This Row],[Column1]],Userdata[[#This Row],[Column4]]),"DD/MM/YYYY")</f>
        <v>17/12/2024</v>
      </c>
      <c r="AC508" s="12">
        <f t="shared" ca="1" si="7"/>
        <v>45794</v>
      </c>
      <c r="AD508">
        <f ca="1">Userdata[[#This Row],[Column6]]-Userdata[[#This Row],[Last Login]]</f>
        <v>151</v>
      </c>
      <c r="AE508" t="str">
        <f>LEFT(Userdata[[#This Row],[Join_Date]],2)</f>
        <v>3/</v>
      </c>
      <c r="AF508" t="str">
        <f>RIGHT(Userdata[[#This Row],[Join_Date]],4)</f>
        <v>2024</v>
      </c>
      <c r="AG508" t="str">
        <f>MID(Userdata[[#This Row],[Join_Date]],3,2)</f>
        <v>6/</v>
      </c>
      <c r="AH508" t="str">
        <f>SUBSTITUTE(Userdata[[#This Row],[Column5]],"/","")</f>
        <v>3</v>
      </c>
      <c r="AI508" t="str">
        <f>SUBSTITUTE(Userdata[[#This Row],[Column53]],"/","")</f>
        <v>6</v>
      </c>
      <c r="AJ508" t="str">
        <f>TEXT(DATE(Userdata[[#This Row],[Column52]],Userdata[[#This Row],[Start Month]],Userdata[[#This Row],[Start Date]]),"DD/MM/YYYY")</f>
        <v>06/03/2024</v>
      </c>
    </row>
    <row r="509" spans="1:36" x14ac:dyDescent="0.3">
      <c r="A509">
        <v>8864</v>
      </c>
      <c r="B509" t="s">
        <v>72</v>
      </c>
      <c r="C509" t="s">
        <v>722</v>
      </c>
      <c r="D509" s="12" t="s">
        <v>914</v>
      </c>
      <c r="E509">
        <v>11.99</v>
      </c>
      <c r="F509">
        <v>440</v>
      </c>
      <c r="G509" t="s">
        <v>917</v>
      </c>
      <c r="H509">
        <v>4</v>
      </c>
      <c r="I509">
        <v>3</v>
      </c>
      <c r="J509" t="b">
        <v>1</v>
      </c>
      <c r="K509">
        <v>80</v>
      </c>
      <c r="L509">
        <v>143</v>
      </c>
      <c r="M509" t="s">
        <v>925</v>
      </c>
      <c r="N509" t="s">
        <v>933</v>
      </c>
      <c r="O509" t="s">
        <v>935</v>
      </c>
      <c r="P509">
        <v>2</v>
      </c>
      <c r="Q509">
        <v>3.4</v>
      </c>
      <c r="R509" t="b">
        <v>0</v>
      </c>
      <c r="S509" t="s">
        <v>940</v>
      </c>
      <c r="T509">
        <v>4125</v>
      </c>
      <c r="U509" t="s">
        <v>945</v>
      </c>
      <c r="V509" t="s">
        <v>946</v>
      </c>
      <c r="W509" t="s">
        <v>951</v>
      </c>
      <c r="X509" t="str">
        <f>LEFT(Userdata[[#This Row],[Last_Login]],2)</f>
        <v>11</v>
      </c>
      <c r="Y509" t="str">
        <f>RIGHT(Userdata[[#This Row],[Last_Login]],4)</f>
        <v>2024</v>
      </c>
      <c r="Z509" t="str">
        <f>MID(Userdata[[#This Row],[Last_Login]],4,2)</f>
        <v>29</v>
      </c>
      <c r="AA509" t="str">
        <f>SUBSTITUTE(Userdata[[#This Row],[Column3]],"/","")</f>
        <v>29</v>
      </c>
      <c r="AB509" s="12" t="str">
        <f>TEXT(DATE(Userdata[[#This Row],[Column2]],Userdata[[#This Row],[Column1]],Userdata[[#This Row],[Column4]]),"DD/MM/YYYY")</f>
        <v>29/11/2024</v>
      </c>
      <c r="AC509" s="12">
        <f t="shared" ca="1" si="7"/>
        <v>45794</v>
      </c>
      <c r="AD509">
        <f ca="1">Userdata[[#This Row],[Column6]]-Userdata[[#This Row],[Last Login]]</f>
        <v>169</v>
      </c>
      <c r="AE509" t="str">
        <f>LEFT(Userdata[[#This Row],[Join_Date]],2)</f>
        <v>3/</v>
      </c>
      <c r="AF509" t="str">
        <f>RIGHT(Userdata[[#This Row],[Join_Date]],4)</f>
        <v>2024</v>
      </c>
      <c r="AG509" t="str">
        <f>MID(Userdata[[#This Row],[Join_Date]],3,2)</f>
        <v>20</v>
      </c>
      <c r="AH509" t="str">
        <f>SUBSTITUTE(Userdata[[#This Row],[Column5]],"/","")</f>
        <v>3</v>
      </c>
      <c r="AI509" t="str">
        <f>SUBSTITUTE(Userdata[[#This Row],[Column53]],"/","")</f>
        <v>20</v>
      </c>
      <c r="AJ509" t="str">
        <f>TEXT(DATE(Userdata[[#This Row],[Column52]],Userdata[[#This Row],[Start Month]],Userdata[[#This Row],[Start Date]]),"DD/MM/YYYY")</f>
        <v>20/03/2024</v>
      </c>
    </row>
    <row r="510" spans="1:36" x14ac:dyDescent="0.3">
      <c r="A510">
        <v>1857</v>
      </c>
      <c r="B510" t="s">
        <v>267</v>
      </c>
      <c r="C510" t="s">
        <v>723</v>
      </c>
      <c r="D510" s="12" t="s">
        <v>579</v>
      </c>
      <c r="E510">
        <v>15.99</v>
      </c>
      <c r="F510">
        <v>376</v>
      </c>
      <c r="G510" t="s">
        <v>922</v>
      </c>
      <c r="H510">
        <v>2</v>
      </c>
      <c r="I510">
        <v>2</v>
      </c>
      <c r="J510" t="b">
        <v>0</v>
      </c>
      <c r="K510">
        <v>326</v>
      </c>
      <c r="L510">
        <v>89</v>
      </c>
      <c r="M510" t="s">
        <v>926</v>
      </c>
      <c r="N510" t="s">
        <v>933</v>
      </c>
      <c r="O510" t="s">
        <v>937</v>
      </c>
      <c r="P510">
        <v>84</v>
      </c>
      <c r="Q510">
        <v>4.5999999999999996</v>
      </c>
      <c r="R510" t="b">
        <v>1</v>
      </c>
      <c r="S510" t="s">
        <v>940</v>
      </c>
      <c r="T510">
        <v>424</v>
      </c>
      <c r="U510" t="s">
        <v>944</v>
      </c>
      <c r="V510" t="s">
        <v>950</v>
      </c>
      <c r="W510" t="s">
        <v>951</v>
      </c>
      <c r="X510" t="str">
        <f>LEFT(Userdata[[#This Row],[Last_Login]],2)</f>
        <v>11</v>
      </c>
      <c r="Y510" t="str">
        <f>RIGHT(Userdata[[#This Row],[Last_Login]],4)</f>
        <v>2024</v>
      </c>
      <c r="Z510" t="str">
        <f>MID(Userdata[[#This Row],[Last_Login]],4,2)</f>
        <v>23</v>
      </c>
      <c r="AA510" t="str">
        <f>SUBSTITUTE(Userdata[[#This Row],[Column3]],"/","")</f>
        <v>23</v>
      </c>
      <c r="AB510" s="12" t="str">
        <f>TEXT(DATE(Userdata[[#This Row],[Column2]],Userdata[[#This Row],[Column1]],Userdata[[#This Row],[Column4]]),"DD/MM/YYYY")</f>
        <v>23/11/2024</v>
      </c>
      <c r="AC510" s="12">
        <f t="shared" ca="1" si="7"/>
        <v>45794</v>
      </c>
      <c r="AD510">
        <f ca="1">Userdata[[#This Row],[Column6]]-Userdata[[#This Row],[Last Login]]</f>
        <v>175</v>
      </c>
      <c r="AE510" t="str">
        <f>LEFT(Userdata[[#This Row],[Join_Date]],2)</f>
        <v>6/</v>
      </c>
      <c r="AF510" t="str">
        <f>RIGHT(Userdata[[#This Row],[Join_Date]],4)</f>
        <v>2024</v>
      </c>
      <c r="AG510" t="str">
        <f>MID(Userdata[[#This Row],[Join_Date]],3,2)</f>
        <v>4/</v>
      </c>
      <c r="AH510" t="str">
        <f>SUBSTITUTE(Userdata[[#This Row],[Column5]],"/","")</f>
        <v>6</v>
      </c>
      <c r="AI510" t="str">
        <f>SUBSTITUTE(Userdata[[#This Row],[Column53]],"/","")</f>
        <v>4</v>
      </c>
      <c r="AJ510" t="str">
        <f>TEXT(DATE(Userdata[[#This Row],[Column52]],Userdata[[#This Row],[Start Month]],Userdata[[#This Row],[Start Date]]),"DD/MM/YYYY")</f>
        <v>04/06/2024</v>
      </c>
    </row>
    <row r="511" spans="1:36" x14ac:dyDescent="0.3">
      <c r="A511">
        <v>5566</v>
      </c>
      <c r="B511" t="s">
        <v>177</v>
      </c>
      <c r="C511" t="s">
        <v>446</v>
      </c>
      <c r="D511" s="12" t="s">
        <v>912</v>
      </c>
      <c r="E511">
        <v>11.99</v>
      </c>
      <c r="F511">
        <v>137</v>
      </c>
      <c r="G511" t="s">
        <v>916</v>
      </c>
      <c r="H511">
        <v>3</v>
      </c>
      <c r="I511">
        <v>6</v>
      </c>
      <c r="J511" t="b">
        <v>1</v>
      </c>
      <c r="K511">
        <v>699</v>
      </c>
      <c r="L511">
        <v>70</v>
      </c>
      <c r="M511" t="s">
        <v>928</v>
      </c>
      <c r="N511" t="s">
        <v>930</v>
      </c>
      <c r="O511" t="s">
        <v>937</v>
      </c>
      <c r="P511">
        <v>25</v>
      </c>
      <c r="Q511">
        <v>3.9</v>
      </c>
      <c r="R511" t="b">
        <v>1</v>
      </c>
      <c r="S511" t="s">
        <v>940</v>
      </c>
      <c r="T511">
        <v>2418</v>
      </c>
      <c r="U511" t="s">
        <v>944</v>
      </c>
      <c r="V511" t="s">
        <v>946</v>
      </c>
      <c r="W511" t="s">
        <v>952</v>
      </c>
      <c r="X511" t="str">
        <f>LEFT(Userdata[[#This Row],[Last_Login]],2)</f>
        <v>12</v>
      </c>
      <c r="Y511" t="str">
        <f>RIGHT(Userdata[[#This Row],[Last_Login]],4)</f>
        <v>2024</v>
      </c>
      <c r="Z511" t="str">
        <f>MID(Userdata[[#This Row],[Last_Login]],4,2)</f>
        <v>7/</v>
      </c>
      <c r="AA511" t="str">
        <f>SUBSTITUTE(Userdata[[#This Row],[Column3]],"/","")</f>
        <v>7</v>
      </c>
      <c r="AB511" s="12" t="str">
        <f>TEXT(DATE(Userdata[[#This Row],[Column2]],Userdata[[#This Row],[Column1]],Userdata[[#This Row],[Column4]]),"DD/MM/YYYY")</f>
        <v>07/12/2024</v>
      </c>
      <c r="AC511" s="12">
        <f t="shared" ca="1" si="7"/>
        <v>45794</v>
      </c>
      <c r="AD511">
        <f ca="1">Userdata[[#This Row],[Column6]]-Userdata[[#This Row],[Last Login]]</f>
        <v>161</v>
      </c>
      <c r="AE511" t="str">
        <f>LEFT(Userdata[[#This Row],[Join_Date]],2)</f>
        <v>12</v>
      </c>
      <c r="AF511" t="str">
        <f>RIGHT(Userdata[[#This Row],[Join_Date]],4)</f>
        <v>2023</v>
      </c>
      <c r="AG511" t="str">
        <f>MID(Userdata[[#This Row],[Join_Date]],3,2)</f>
        <v>/1</v>
      </c>
      <c r="AH511" t="str">
        <f>SUBSTITUTE(Userdata[[#This Row],[Column5]],"/","")</f>
        <v>12</v>
      </c>
      <c r="AI511" t="str">
        <f>SUBSTITUTE(Userdata[[#This Row],[Column53]],"/","")</f>
        <v>1</v>
      </c>
      <c r="AJ511" t="str">
        <f>TEXT(DATE(Userdata[[#This Row],[Column52]],Userdata[[#This Row],[Start Month]],Userdata[[#This Row],[Start Date]]),"DD/MM/YYYY")</f>
        <v>01/12/2023</v>
      </c>
    </row>
    <row r="512" spans="1:36" x14ac:dyDescent="0.3">
      <c r="A512">
        <v>1373</v>
      </c>
      <c r="B512" t="s">
        <v>67</v>
      </c>
      <c r="C512" t="s">
        <v>517</v>
      </c>
      <c r="D512" s="12" t="s">
        <v>490</v>
      </c>
      <c r="E512">
        <v>7.99</v>
      </c>
      <c r="F512">
        <v>301</v>
      </c>
      <c r="G512" t="s">
        <v>916</v>
      </c>
      <c r="H512">
        <v>2</v>
      </c>
      <c r="I512">
        <v>5</v>
      </c>
      <c r="J512" t="b">
        <v>0</v>
      </c>
      <c r="K512">
        <v>89</v>
      </c>
      <c r="L512">
        <v>55</v>
      </c>
      <c r="M512" t="s">
        <v>923</v>
      </c>
      <c r="N512" t="s">
        <v>932</v>
      </c>
      <c r="O512" t="s">
        <v>939</v>
      </c>
      <c r="P512">
        <v>54</v>
      </c>
      <c r="Q512">
        <v>4.2</v>
      </c>
      <c r="R512" t="b">
        <v>1</v>
      </c>
      <c r="S512" t="s">
        <v>940</v>
      </c>
      <c r="T512">
        <v>756</v>
      </c>
      <c r="U512" t="s">
        <v>944</v>
      </c>
      <c r="V512" t="s">
        <v>950</v>
      </c>
      <c r="W512" t="s">
        <v>951</v>
      </c>
      <c r="X512" t="str">
        <f>LEFT(Userdata[[#This Row],[Last_Login]],2)</f>
        <v>12</v>
      </c>
      <c r="Y512" t="str">
        <f>RIGHT(Userdata[[#This Row],[Last_Login]],4)</f>
        <v>2024</v>
      </c>
      <c r="Z512" t="str">
        <f>MID(Userdata[[#This Row],[Last_Login]],4,2)</f>
        <v>12</v>
      </c>
      <c r="AA512" t="str">
        <f>SUBSTITUTE(Userdata[[#This Row],[Column3]],"/","")</f>
        <v>12</v>
      </c>
      <c r="AB512" s="12" t="str">
        <f>TEXT(DATE(Userdata[[#This Row],[Column2]],Userdata[[#This Row],[Column1]],Userdata[[#This Row],[Column4]]),"DD/MM/YYYY")</f>
        <v>12/12/2024</v>
      </c>
      <c r="AC512" s="12">
        <f t="shared" ca="1" si="7"/>
        <v>45794</v>
      </c>
      <c r="AD512">
        <f ca="1">Userdata[[#This Row],[Column6]]-Userdata[[#This Row],[Last Login]]</f>
        <v>156</v>
      </c>
      <c r="AE512" t="str">
        <f>LEFT(Userdata[[#This Row],[Join_Date]],2)</f>
        <v>3/</v>
      </c>
      <c r="AF512" t="str">
        <f>RIGHT(Userdata[[#This Row],[Join_Date]],4)</f>
        <v>2023</v>
      </c>
      <c r="AG512" t="str">
        <f>MID(Userdata[[#This Row],[Join_Date]],3,2)</f>
        <v>13</v>
      </c>
      <c r="AH512" t="str">
        <f>SUBSTITUTE(Userdata[[#This Row],[Column5]],"/","")</f>
        <v>3</v>
      </c>
      <c r="AI512" t="str">
        <f>SUBSTITUTE(Userdata[[#This Row],[Column53]],"/","")</f>
        <v>13</v>
      </c>
      <c r="AJ512" t="str">
        <f>TEXT(DATE(Userdata[[#This Row],[Column52]],Userdata[[#This Row],[Start Month]],Userdata[[#This Row],[Start Date]]),"DD/MM/YYYY")</f>
        <v>13/03/2023</v>
      </c>
    </row>
    <row r="513" spans="1:36" x14ac:dyDescent="0.3">
      <c r="A513">
        <v>6345</v>
      </c>
      <c r="B513" t="s">
        <v>268</v>
      </c>
      <c r="C513" t="s">
        <v>568</v>
      </c>
      <c r="D513" s="12" t="s">
        <v>803</v>
      </c>
      <c r="E513">
        <v>7.99</v>
      </c>
      <c r="F513">
        <v>410</v>
      </c>
      <c r="G513" t="s">
        <v>919</v>
      </c>
      <c r="H513">
        <v>1</v>
      </c>
      <c r="I513">
        <v>1</v>
      </c>
      <c r="J513" t="b">
        <v>1</v>
      </c>
      <c r="K513">
        <v>909</v>
      </c>
      <c r="L513">
        <v>99</v>
      </c>
      <c r="M513" t="s">
        <v>924</v>
      </c>
      <c r="N513" t="s">
        <v>930</v>
      </c>
      <c r="O513" t="s">
        <v>936</v>
      </c>
      <c r="P513">
        <v>22</v>
      </c>
      <c r="Q513">
        <v>3.2</v>
      </c>
      <c r="R513" t="b">
        <v>0</v>
      </c>
      <c r="S513" t="s">
        <v>940</v>
      </c>
      <c r="T513">
        <v>754</v>
      </c>
      <c r="U513" t="s">
        <v>943</v>
      </c>
      <c r="V513" t="s">
        <v>947</v>
      </c>
      <c r="W513" t="s">
        <v>952</v>
      </c>
      <c r="X513" t="str">
        <f>LEFT(Userdata[[#This Row],[Last_Login]],2)</f>
        <v>12</v>
      </c>
      <c r="Y513" t="str">
        <f>RIGHT(Userdata[[#This Row],[Last_Login]],4)</f>
        <v>2024</v>
      </c>
      <c r="Z513" t="str">
        <f>MID(Userdata[[#This Row],[Last_Login]],4,2)</f>
        <v>9/</v>
      </c>
      <c r="AA513" t="str">
        <f>SUBSTITUTE(Userdata[[#This Row],[Column3]],"/","")</f>
        <v>9</v>
      </c>
      <c r="AB513" s="12" t="str">
        <f>TEXT(DATE(Userdata[[#This Row],[Column2]],Userdata[[#This Row],[Column1]],Userdata[[#This Row],[Column4]]),"DD/MM/YYYY")</f>
        <v>09/12/2024</v>
      </c>
      <c r="AC513" s="12">
        <f t="shared" ca="1" si="7"/>
        <v>45794</v>
      </c>
      <c r="AD513">
        <f ca="1">Userdata[[#This Row],[Column6]]-Userdata[[#This Row],[Last Login]]</f>
        <v>159</v>
      </c>
      <c r="AE513" t="str">
        <f>LEFT(Userdata[[#This Row],[Join_Date]],2)</f>
        <v>1/</v>
      </c>
      <c r="AF513" t="str">
        <f>RIGHT(Userdata[[#This Row],[Join_Date]],4)</f>
        <v>2023</v>
      </c>
      <c r="AG513" t="str">
        <f>MID(Userdata[[#This Row],[Join_Date]],3,2)</f>
        <v>1/</v>
      </c>
      <c r="AH513" t="str">
        <f>SUBSTITUTE(Userdata[[#This Row],[Column5]],"/","")</f>
        <v>1</v>
      </c>
      <c r="AI513" t="str">
        <f>SUBSTITUTE(Userdata[[#This Row],[Column53]],"/","")</f>
        <v>1</v>
      </c>
      <c r="AJ513" t="str">
        <f>TEXT(DATE(Userdata[[#This Row],[Column52]],Userdata[[#This Row],[Start Month]],Userdata[[#This Row],[Start Date]]),"DD/MM/YYYY")</f>
        <v>01/01/2023</v>
      </c>
    </row>
    <row r="514" spans="1:36" x14ac:dyDescent="0.3">
      <c r="A514">
        <v>3234</v>
      </c>
      <c r="B514" t="s">
        <v>65</v>
      </c>
      <c r="C514" t="s">
        <v>724</v>
      </c>
      <c r="D514" s="12" t="s">
        <v>912</v>
      </c>
      <c r="E514">
        <v>11.99</v>
      </c>
      <c r="F514">
        <v>298</v>
      </c>
      <c r="G514" t="s">
        <v>920</v>
      </c>
      <c r="H514">
        <v>2</v>
      </c>
      <c r="I514">
        <v>1</v>
      </c>
      <c r="J514" t="b">
        <v>0</v>
      </c>
      <c r="K514">
        <v>918</v>
      </c>
      <c r="L514">
        <v>153</v>
      </c>
      <c r="M514" t="s">
        <v>927</v>
      </c>
      <c r="N514" t="s">
        <v>930</v>
      </c>
      <c r="O514" t="s">
        <v>937</v>
      </c>
      <c r="P514">
        <v>52</v>
      </c>
      <c r="Q514">
        <v>4.4000000000000004</v>
      </c>
      <c r="R514" t="b">
        <v>1</v>
      </c>
      <c r="S514" t="s">
        <v>940</v>
      </c>
      <c r="T514">
        <v>3476</v>
      </c>
      <c r="U514" t="s">
        <v>943</v>
      </c>
      <c r="V514" t="s">
        <v>948</v>
      </c>
      <c r="W514" t="s">
        <v>953</v>
      </c>
      <c r="X514" t="str">
        <f>LEFT(Userdata[[#This Row],[Last_Login]],2)</f>
        <v>12</v>
      </c>
      <c r="Y514" t="str">
        <f>RIGHT(Userdata[[#This Row],[Last_Login]],4)</f>
        <v>2024</v>
      </c>
      <c r="Z514" t="str">
        <f>MID(Userdata[[#This Row],[Last_Login]],4,2)</f>
        <v>7/</v>
      </c>
      <c r="AA514" t="str">
        <f>SUBSTITUTE(Userdata[[#This Row],[Column3]],"/","")</f>
        <v>7</v>
      </c>
      <c r="AB514" s="12" t="str">
        <f>TEXT(DATE(Userdata[[#This Row],[Column2]],Userdata[[#This Row],[Column1]],Userdata[[#This Row],[Column4]]),"DD/MM/YYYY")</f>
        <v>07/12/2024</v>
      </c>
      <c r="AC514" s="12">
        <f t="shared" ref="AC514:AC577" ca="1" si="8">TODAY()</f>
        <v>45794</v>
      </c>
      <c r="AD514">
        <f ca="1">Userdata[[#This Row],[Column6]]-Userdata[[#This Row],[Last Login]]</f>
        <v>161</v>
      </c>
      <c r="AE514" t="str">
        <f>LEFT(Userdata[[#This Row],[Join_Date]],2)</f>
        <v>1/</v>
      </c>
      <c r="AF514" t="str">
        <f>RIGHT(Userdata[[#This Row],[Join_Date]],4)</f>
        <v>2024</v>
      </c>
      <c r="AG514" t="str">
        <f>MID(Userdata[[#This Row],[Join_Date]],3,2)</f>
        <v>1/</v>
      </c>
      <c r="AH514" t="str">
        <f>SUBSTITUTE(Userdata[[#This Row],[Column5]],"/","")</f>
        <v>1</v>
      </c>
      <c r="AI514" t="str">
        <f>SUBSTITUTE(Userdata[[#This Row],[Column53]],"/","")</f>
        <v>1</v>
      </c>
      <c r="AJ514" t="str">
        <f>TEXT(DATE(Userdata[[#This Row],[Column52]],Userdata[[#This Row],[Start Month]],Userdata[[#This Row],[Start Date]]),"DD/MM/YYYY")</f>
        <v>01/01/2024</v>
      </c>
    </row>
    <row r="515" spans="1:36" x14ac:dyDescent="0.3">
      <c r="A515">
        <v>6998</v>
      </c>
      <c r="B515" t="s">
        <v>55</v>
      </c>
      <c r="C515" t="s">
        <v>725</v>
      </c>
      <c r="D515" s="12" t="s">
        <v>907</v>
      </c>
      <c r="E515">
        <v>7.99</v>
      </c>
      <c r="F515">
        <v>54</v>
      </c>
      <c r="G515" t="s">
        <v>918</v>
      </c>
      <c r="H515">
        <v>4</v>
      </c>
      <c r="I515">
        <v>5</v>
      </c>
      <c r="J515" t="b">
        <v>1</v>
      </c>
      <c r="K515">
        <v>285</v>
      </c>
      <c r="L515">
        <v>66</v>
      </c>
      <c r="M515" t="s">
        <v>926</v>
      </c>
      <c r="N515" t="s">
        <v>932</v>
      </c>
      <c r="O515" t="s">
        <v>938</v>
      </c>
      <c r="P515">
        <v>43</v>
      </c>
      <c r="Q515">
        <v>3.8</v>
      </c>
      <c r="R515" t="b">
        <v>0</v>
      </c>
      <c r="S515" t="s">
        <v>940</v>
      </c>
      <c r="T515">
        <v>290</v>
      </c>
      <c r="U515" t="s">
        <v>945</v>
      </c>
      <c r="V515" t="s">
        <v>949</v>
      </c>
      <c r="W515" t="s">
        <v>951</v>
      </c>
      <c r="X515" t="str">
        <f>LEFT(Userdata[[#This Row],[Last_Login]],2)</f>
        <v>12</v>
      </c>
      <c r="Y515" t="str">
        <f>RIGHT(Userdata[[#This Row],[Last_Login]],4)</f>
        <v>2024</v>
      </c>
      <c r="Z515" t="str">
        <f>MID(Userdata[[#This Row],[Last_Login]],4,2)</f>
        <v>2/</v>
      </c>
      <c r="AA515" t="str">
        <f>SUBSTITUTE(Userdata[[#This Row],[Column3]],"/","")</f>
        <v>2</v>
      </c>
      <c r="AB515" s="12" t="str">
        <f>TEXT(DATE(Userdata[[#This Row],[Column2]],Userdata[[#This Row],[Column1]],Userdata[[#This Row],[Column4]]),"DD/MM/YYYY")</f>
        <v>02/12/2024</v>
      </c>
      <c r="AC515" s="12">
        <f t="shared" ca="1" si="8"/>
        <v>45794</v>
      </c>
      <c r="AD515">
        <f ca="1">Userdata[[#This Row],[Column6]]-Userdata[[#This Row],[Last Login]]</f>
        <v>166</v>
      </c>
      <c r="AE515" t="str">
        <f>LEFT(Userdata[[#This Row],[Join_Date]],2)</f>
        <v>3/</v>
      </c>
      <c r="AF515" t="str">
        <f>RIGHT(Userdata[[#This Row],[Join_Date]],4)</f>
        <v>2024</v>
      </c>
      <c r="AG515" t="str">
        <f>MID(Userdata[[#This Row],[Join_Date]],3,2)</f>
        <v>22</v>
      </c>
      <c r="AH515" t="str">
        <f>SUBSTITUTE(Userdata[[#This Row],[Column5]],"/","")</f>
        <v>3</v>
      </c>
      <c r="AI515" t="str">
        <f>SUBSTITUTE(Userdata[[#This Row],[Column53]],"/","")</f>
        <v>22</v>
      </c>
      <c r="AJ515" t="str">
        <f>TEXT(DATE(Userdata[[#This Row],[Column52]],Userdata[[#This Row],[Start Month]],Userdata[[#This Row],[Start Date]]),"DD/MM/YYYY")</f>
        <v>22/03/2024</v>
      </c>
    </row>
    <row r="516" spans="1:36" x14ac:dyDescent="0.3">
      <c r="A516">
        <v>5809</v>
      </c>
      <c r="B516" t="s">
        <v>116</v>
      </c>
      <c r="C516" t="s">
        <v>683</v>
      </c>
      <c r="D516" s="12" t="s">
        <v>908</v>
      </c>
      <c r="E516">
        <v>7.99</v>
      </c>
      <c r="F516">
        <v>486</v>
      </c>
      <c r="G516" t="s">
        <v>920</v>
      </c>
      <c r="H516">
        <v>4</v>
      </c>
      <c r="I516">
        <v>3</v>
      </c>
      <c r="J516" t="b">
        <v>0</v>
      </c>
      <c r="K516">
        <v>463</v>
      </c>
      <c r="L516">
        <v>171</v>
      </c>
      <c r="M516" t="s">
        <v>925</v>
      </c>
      <c r="N516" t="s">
        <v>931</v>
      </c>
      <c r="O516" t="s">
        <v>939</v>
      </c>
      <c r="P516">
        <v>10</v>
      </c>
      <c r="Q516">
        <v>3.2</v>
      </c>
      <c r="R516" t="b">
        <v>0</v>
      </c>
      <c r="S516" t="s">
        <v>940</v>
      </c>
      <c r="T516">
        <v>987</v>
      </c>
      <c r="U516" t="s">
        <v>942</v>
      </c>
      <c r="V516" t="s">
        <v>950</v>
      </c>
      <c r="W516" t="s">
        <v>952</v>
      </c>
      <c r="X516" t="str">
        <f>LEFT(Userdata[[#This Row],[Last_Login]],2)</f>
        <v>11</v>
      </c>
      <c r="Y516" t="str">
        <f>RIGHT(Userdata[[#This Row],[Last_Login]],4)</f>
        <v>2024</v>
      </c>
      <c r="Z516" t="str">
        <f>MID(Userdata[[#This Row],[Last_Login]],4,2)</f>
        <v>19</v>
      </c>
      <c r="AA516" t="str">
        <f>SUBSTITUTE(Userdata[[#This Row],[Column3]],"/","")</f>
        <v>19</v>
      </c>
      <c r="AB516" s="12" t="str">
        <f>TEXT(DATE(Userdata[[#This Row],[Column2]],Userdata[[#This Row],[Column1]],Userdata[[#This Row],[Column4]]),"DD/MM/YYYY")</f>
        <v>19/11/2024</v>
      </c>
      <c r="AC516" s="12">
        <f t="shared" ca="1" si="8"/>
        <v>45794</v>
      </c>
      <c r="AD516">
        <f ca="1">Userdata[[#This Row],[Column6]]-Userdata[[#This Row],[Last Login]]</f>
        <v>179</v>
      </c>
      <c r="AE516" t="str">
        <f>LEFT(Userdata[[#This Row],[Join_Date]],2)</f>
        <v>9/</v>
      </c>
      <c r="AF516" t="str">
        <f>RIGHT(Userdata[[#This Row],[Join_Date]],4)</f>
        <v>2024</v>
      </c>
      <c r="AG516" t="str">
        <f>MID(Userdata[[#This Row],[Join_Date]],3,2)</f>
        <v>13</v>
      </c>
      <c r="AH516" t="str">
        <f>SUBSTITUTE(Userdata[[#This Row],[Column5]],"/","")</f>
        <v>9</v>
      </c>
      <c r="AI516" t="str">
        <f>SUBSTITUTE(Userdata[[#This Row],[Column53]],"/","")</f>
        <v>13</v>
      </c>
      <c r="AJ516" t="str">
        <f>TEXT(DATE(Userdata[[#This Row],[Column52]],Userdata[[#This Row],[Start Month]],Userdata[[#This Row],[Start Date]]),"DD/MM/YYYY")</f>
        <v>13/09/2024</v>
      </c>
    </row>
    <row r="517" spans="1:36" x14ac:dyDescent="0.3">
      <c r="A517">
        <v>6522</v>
      </c>
      <c r="B517" t="s">
        <v>269</v>
      </c>
      <c r="C517" t="s">
        <v>704</v>
      </c>
      <c r="D517" s="12" t="s">
        <v>853</v>
      </c>
      <c r="E517">
        <v>11.99</v>
      </c>
      <c r="F517">
        <v>38</v>
      </c>
      <c r="G517" t="s">
        <v>921</v>
      </c>
      <c r="H517">
        <v>1</v>
      </c>
      <c r="I517">
        <v>4</v>
      </c>
      <c r="J517" t="b">
        <v>1</v>
      </c>
      <c r="K517">
        <v>875</v>
      </c>
      <c r="L517">
        <v>115</v>
      </c>
      <c r="M517" t="s">
        <v>924</v>
      </c>
      <c r="N517" t="s">
        <v>933</v>
      </c>
      <c r="O517" t="s">
        <v>935</v>
      </c>
      <c r="P517">
        <v>75</v>
      </c>
      <c r="Q517">
        <v>4.7</v>
      </c>
      <c r="R517" t="b">
        <v>1</v>
      </c>
      <c r="S517" t="s">
        <v>940</v>
      </c>
      <c r="T517">
        <v>4972</v>
      </c>
      <c r="U517" t="s">
        <v>943</v>
      </c>
      <c r="V517" t="s">
        <v>948</v>
      </c>
      <c r="W517" t="s">
        <v>951</v>
      </c>
      <c r="X517" t="str">
        <f>LEFT(Userdata[[#This Row],[Last_Login]],2)</f>
        <v>11</v>
      </c>
      <c r="Y517" t="str">
        <f>RIGHT(Userdata[[#This Row],[Last_Login]],4)</f>
        <v>2024</v>
      </c>
      <c r="Z517" t="str">
        <f>MID(Userdata[[#This Row],[Last_Login]],4,2)</f>
        <v>27</v>
      </c>
      <c r="AA517" t="str">
        <f>SUBSTITUTE(Userdata[[#This Row],[Column3]],"/","")</f>
        <v>27</v>
      </c>
      <c r="AB517" s="12" t="str">
        <f>TEXT(DATE(Userdata[[#This Row],[Column2]],Userdata[[#This Row],[Column1]],Userdata[[#This Row],[Column4]]),"DD/MM/YYYY")</f>
        <v>27/11/2024</v>
      </c>
      <c r="AC517" s="12">
        <f t="shared" ca="1" si="8"/>
        <v>45794</v>
      </c>
      <c r="AD517">
        <f ca="1">Userdata[[#This Row],[Column6]]-Userdata[[#This Row],[Last Login]]</f>
        <v>171</v>
      </c>
      <c r="AE517" t="str">
        <f>LEFT(Userdata[[#This Row],[Join_Date]],2)</f>
        <v>9/</v>
      </c>
      <c r="AF517" t="str">
        <f>RIGHT(Userdata[[#This Row],[Join_Date]],4)</f>
        <v>2023</v>
      </c>
      <c r="AG517" t="str">
        <f>MID(Userdata[[#This Row],[Join_Date]],3,2)</f>
        <v>10</v>
      </c>
      <c r="AH517" t="str">
        <f>SUBSTITUTE(Userdata[[#This Row],[Column5]],"/","")</f>
        <v>9</v>
      </c>
      <c r="AI517" t="str">
        <f>SUBSTITUTE(Userdata[[#This Row],[Column53]],"/","")</f>
        <v>10</v>
      </c>
      <c r="AJ517" t="str">
        <f>TEXT(DATE(Userdata[[#This Row],[Column52]],Userdata[[#This Row],[Start Month]],Userdata[[#This Row],[Start Date]]),"DD/MM/YYYY")</f>
        <v>10/09/2023</v>
      </c>
    </row>
    <row r="518" spans="1:36" x14ac:dyDescent="0.3">
      <c r="A518">
        <v>3892</v>
      </c>
      <c r="B518" t="s">
        <v>144</v>
      </c>
      <c r="C518" t="s">
        <v>612</v>
      </c>
      <c r="D518" s="12" t="s">
        <v>913</v>
      </c>
      <c r="E518">
        <v>7.99</v>
      </c>
      <c r="F518">
        <v>442</v>
      </c>
      <c r="G518" t="s">
        <v>916</v>
      </c>
      <c r="H518">
        <v>3</v>
      </c>
      <c r="I518">
        <v>6</v>
      </c>
      <c r="J518" t="b">
        <v>1</v>
      </c>
      <c r="K518">
        <v>875</v>
      </c>
      <c r="L518">
        <v>70</v>
      </c>
      <c r="M518" t="s">
        <v>924</v>
      </c>
      <c r="N518" t="s">
        <v>930</v>
      </c>
      <c r="O518" t="s">
        <v>935</v>
      </c>
      <c r="P518">
        <v>96</v>
      </c>
      <c r="Q518">
        <v>3.7</v>
      </c>
      <c r="R518" t="b">
        <v>0</v>
      </c>
      <c r="S518" t="s">
        <v>940</v>
      </c>
      <c r="T518">
        <v>1628</v>
      </c>
      <c r="U518" t="s">
        <v>942</v>
      </c>
      <c r="V518" t="s">
        <v>946</v>
      </c>
      <c r="W518" t="s">
        <v>952</v>
      </c>
      <c r="X518" t="str">
        <f>LEFT(Userdata[[#This Row],[Last_Login]],2)</f>
        <v>12</v>
      </c>
      <c r="Y518" t="str">
        <f>RIGHT(Userdata[[#This Row],[Last_Login]],4)</f>
        <v>2024</v>
      </c>
      <c r="Z518" t="str">
        <f>MID(Userdata[[#This Row],[Last_Login]],4,2)</f>
        <v>3/</v>
      </c>
      <c r="AA518" t="str">
        <f>SUBSTITUTE(Userdata[[#This Row],[Column3]],"/","")</f>
        <v>3</v>
      </c>
      <c r="AB518" s="12" t="str">
        <f>TEXT(DATE(Userdata[[#This Row],[Column2]],Userdata[[#This Row],[Column1]],Userdata[[#This Row],[Column4]]),"DD/MM/YYYY")</f>
        <v>03/12/2024</v>
      </c>
      <c r="AC518" s="12">
        <f t="shared" ca="1" si="8"/>
        <v>45794</v>
      </c>
      <c r="AD518">
        <f ca="1">Userdata[[#This Row],[Column6]]-Userdata[[#This Row],[Last Login]]</f>
        <v>165</v>
      </c>
      <c r="AE518" t="str">
        <f>LEFT(Userdata[[#This Row],[Join_Date]],2)</f>
        <v>7/</v>
      </c>
      <c r="AF518" t="str">
        <f>RIGHT(Userdata[[#This Row],[Join_Date]],4)</f>
        <v>2023</v>
      </c>
      <c r="AG518" t="str">
        <f>MID(Userdata[[#This Row],[Join_Date]],3,2)</f>
        <v>21</v>
      </c>
      <c r="AH518" t="str">
        <f>SUBSTITUTE(Userdata[[#This Row],[Column5]],"/","")</f>
        <v>7</v>
      </c>
      <c r="AI518" t="str">
        <f>SUBSTITUTE(Userdata[[#This Row],[Column53]],"/","")</f>
        <v>21</v>
      </c>
      <c r="AJ518" t="str">
        <f>TEXT(DATE(Userdata[[#This Row],[Column52]],Userdata[[#This Row],[Start Month]],Userdata[[#This Row],[Start Date]]),"DD/MM/YYYY")</f>
        <v>21/07/2023</v>
      </c>
    </row>
    <row r="519" spans="1:36" x14ac:dyDescent="0.3">
      <c r="A519">
        <v>4427</v>
      </c>
      <c r="B519" t="s">
        <v>270</v>
      </c>
      <c r="C519" t="s">
        <v>373</v>
      </c>
      <c r="D519" s="12" t="s">
        <v>911</v>
      </c>
      <c r="E519">
        <v>7.99</v>
      </c>
      <c r="F519">
        <v>474</v>
      </c>
      <c r="G519" t="s">
        <v>920</v>
      </c>
      <c r="H519">
        <v>3</v>
      </c>
      <c r="I519">
        <v>5</v>
      </c>
      <c r="J519" t="b">
        <v>1</v>
      </c>
      <c r="K519">
        <v>341</v>
      </c>
      <c r="L519">
        <v>165</v>
      </c>
      <c r="M519" t="s">
        <v>927</v>
      </c>
      <c r="N519" t="s">
        <v>933</v>
      </c>
      <c r="O519" t="s">
        <v>936</v>
      </c>
      <c r="P519">
        <v>30</v>
      </c>
      <c r="Q519">
        <v>4.8</v>
      </c>
      <c r="R519" t="b">
        <v>0</v>
      </c>
      <c r="S519" t="s">
        <v>940</v>
      </c>
      <c r="T519">
        <v>1285</v>
      </c>
      <c r="U519" t="s">
        <v>941</v>
      </c>
      <c r="V519" t="s">
        <v>949</v>
      </c>
      <c r="W519" t="s">
        <v>952</v>
      </c>
      <c r="X519" t="str">
        <f>LEFT(Userdata[[#This Row],[Last_Login]],2)</f>
        <v>11</v>
      </c>
      <c r="Y519" t="str">
        <f>RIGHT(Userdata[[#This Row],[Last_Login]],4)</f>
        <v>2024</v>
      </c>
      <c r="Z519" t="str">
        <f>MID(Userdata[[#This Row],[Last_Login]],4,2)</f>
        <v>28</v>
      </c>
      <c r="AA519" t="str">
        <f>SUBSTITUTE(Userdata[[#This Row],[Column3]],"/","")</f>
        <v>28</v>
      </c>
      <c r="AB519" s="12" t="str">
        <f>TEXT(DATE(Userdata[[#This Row],[Column2]],Userdata[[#This Row],[Column1]],Userdata[[#This Row],[Column4]]),"DD/MM/YYYY")</f>
        <v>28/11/2024</v>
      </c>
      <c r="AC519" s="12">
        <f t="shared" ca="1" si="8"/>
        <v>45794</v>
      </c>
      <c r="AD519">
        <f ca="1">Userdata[[#This Row],[Column6]]-Userdata[[#This Row],[Last Login]]</f>
        <v>170</v>
      </c>
      <c r="AE519" t="str">
        <f>LEFT(Userdata[[#This Row],[Join_Date]],2)</f>
        <v>6/</v>
      </c>
      <c r="AF519" t="str">
        <f>RIGHT(Userdata[[#This Row],[Join_Date]],4)</f>
        <v>2023</v>
      </c>
      <c r="AG519" t="str">
        <f>MID(Userdata[[#This Row],[Join_Date]],3,2)</f>
        <v>17</v>
      </c>
      <c r="AH519" t="str">
        <f>SUBSTITUTE(Userdata[[#This Row],[Column5]],"/","")</f>
        <v>6</v>
      </c>
      <c r="AI519" t="str">
        <f>SUBSTITUTE(Userdata[[#This Row],[Column53]],"/","")</f>
        <v>17</v>
      </c>
      <c r="AJ519" t="str">
        <f>TEXT(DATE(Userdata[[#This Row],[Column52]],Userdata[[#This Row],[Start Month]],Userdata[[#This Row],[Start Date]]),"DD/MM/YYYY")</f>
        <v>17/06/2023</v>
      </c>
    </row>
    <row r="520" spans="1:36" x14ac:dyDescent="0.3">
      <c r="A520">
        <v>8145</v>
      </c>
      <c r="B520" t="s">
        <v>271</v>
      </c>
      <c r="C520" t="s">
        <v>726</v>
      </c>
      <c r="D520" s="12" t="s">
        <v>487</v>
      </c>
      <c r="E520">
        <v>15.99</v>
      </c>
      <c r="F520">
        <v>96</v>
      </c>
      <c r="G520" t="s">
        <v>921</v>
      </c>
      <c r="H520">
        <v>5</v>
      </c>
      <c r="I520">
        <v>1</v>
      </c>
      <c r="J520" t="b">
        <v>1</v>
      </c>
      <c r="K520">
        <v>273</v>
      </c>
      <c r="L520">
        <v>79</v>
      </c>
      <c r="M520" t="s">
        <v>925</v>
      </c>
      <c r="N520" t="s">
        <v>930</v>
      </c>
      <c r="O520" t="s">
        <v>938</v>
      </c>
      <c r="P520">
        <v>60</v>
      </c>
      <c r="Q520">
        <v>4.3</v>
      </c>
      <c r="R520" t="b">
        <v>0</v>
      </c>
      <c r="S520" t="s">
        <v>940</v>
      </c>
      <c r="T520">
        <v>1960</v>
      </c>
      <c r="U520" t="s">
        <v>942</v>
      </c>
      <c r="V520" t="s">
        <v>947</v>
      </c>
      <c r="W520" t="s">
        <v>954</v>
      </c>
      <c r="X520" t="str">
        <f>LEFT(Userdata[[#This Row],[Last_Login]],2)</f>
        <v>11</v>
      </c>
      <c r="Y520" t="str">
        <f>RIGHT(Userdata[[#This Row],[Last_Login]],4)</f>
        <v>2024</v>
      </c>
      <c r="Z520" t="str">
        <f>MID(Userdata[[#This Row],[Last_Login]],4,2)</f>
        <v>21</v>
      </c>
      <c r="AA520" t="str">
        <f>SUBSTITUTE(Userdata[[#This Row],[Column3]],"/","")</f>
        <v>21</v>
      </c>
      <c r="AB520" s="12" t="str">
        <f>TEXT(DATE(Userdata[[#This Row],[Column2]],Userdata[[#This Row],[Column1]],Userdata[[#This Row],[Column4]]),"DD/MM/YYYY")</f>
        <v>21/11/2024</v>
      </c>
      <c r="AC520" s="12">
        <f t="shared" ca="1" si="8"/>
        <v>45794</v>
      </c>
      <c r="AD520">
        <f ca="1">Userdata[[#This Row],[Column6]]-Userdata[[#This Row],[Last Login]]</f>
        <v>177</v>
      </c>
      <c r="AE520" t="str">
        <f>LEFT(Userdata[[#This Row],[Join_Date]],2)</f>
        <v>2/</v>
      </c>
      <c r="AF520" t="str">
        <f>RIGHT(Userdata[[#This Row],[Join_Date]],4)</f>
        <v>2023</v>
      </c>
      <c r="AG520" t="str">
        <f>MID(Userdata[[#This Row],[Join_Date]],3,2)</f>
        <v>10</v>
      </c>
      <c r="AH520" t="str">
        <f>SUBSTITUTE(Userdata[[#This Row],[Column5]],"/","")</f>
        <v>2</v>
      </c>
      <c r="AI520" t="str">
        <f>SUBSTITUTE(Userdata[[#This Row],[Column53]],"/","")</f>
        <v>10</v>
      </c>
      <c r="AJ520" t="str">
        <f>TEXT(DATE(Userdata[[#This Row],[Column52]],Userdata[[#This Row],[Start Month]],Userdata[[#This Row],[Start Date]]),"DD/MM/YYYY")</f>
        <v>10/02/2023</v>
      </c>
    </row>
    <row r="521" spans="1:36" x14ac:dyDescent="0.3">
      <c r="A521">
        <v>1150</v>
      </c>
      <c r="B521" t="s">
        <v>109</v>
      </c>
      <c r="C521" t="s">
        <v>599</v>
      </c>
      <c r="D521" s="12" t="s">
        <v>914</v>
      </c>
      <c r="E521">
        <v>11.99</v>
      </c>
      <c r="F521">
        <v>160</v>
      </c>
      <c r="G521" t="s">
        <v>920</v>
      </c>
      <c r="H521">
        <v>5</v>
      </c>
      <c r="I521">
        <v>5</v>
      </c>
      <c r="J521" t="b">
        <v>1</v>
      </c>
      <c r="K521">
        <v>352</v>
      </c>
      <c r="L521">
        <v>31</v>
      </c>
      <c r="M521" t="s">
        <v>926</v>
      </c>
      <c r="N521" t="s">
        <v>930</v>
      </c>
      <c r="O521" t="s">
        <v>934</v>
      </c>
      <c r="P521">
        <v>37</v>
      </c>
      <c r="Q521">
        <v>3.7</v>
      </c>
      <c r="R521" t="b">
        <v>1</v>
      </c>
      <c r="S521" t="s">
        <v>940</v>
      </c>
      <c r="T521">
        <v>771</v>
      </c>
      <c r="U521" t="s">
        <v>945</v>
      </c>
      <c r="V521" t="s">
        <v>947</v>
      </c>
      <c r="W521" t="s">
        <v>954</v>
      </c>
      <c r="X521" t="str">
        <f>LEFT(Userdata[[#This Row],[Last_Login]],2)</f>
        <v>11</v>
      </c>
      <c r="Y521" t="str">
        <f>RIGHT(Userdata[[#This Row],[Last_Login]],4)</f>
        <v>2024</v>
      </c>
      <c r="Z521" t="str">
        <f>MID(Userdata[[#This Row],[Last_Login]],4,2)</f>
        <v>29</v>
      </c>
      <c r="AA521" t="str">
        <f>SUBSTITUTE(Userdata[[#This Row],[Column3]],"/","")</f>
        <v>29</v>
      </c>
      <c r="AB521" s="12" t="str">
        <f>TEXT(DATE(Userdata[[#This Row],[Column2]],Userdata[[#This Row],[Column1]],Userdata[[#This Row],[Column4]]),"DD/MM/YYYY")</f>
        <v>29/11/2024</v>
      </c>
      <c r="AC521" s="12">
        <f t="shared" ca="1" si="8"/>
        <v>45794</v>
      </c>
      <c r="AD521">
        <f ca="1">Userdata[[#This Row],[Column6]]-Userdata[[#This Row],[Last Login]]</f>
        <v>169</v>
      </c>
      <c r="AE521" t="str">
        <f>LEFT(Userdata[[#This Row],[Join_Date]],2)</f>
        <v>10</v>
      </c>
      <c r="AF521" t="str">
        <f>RIGHT(Userdata[[#This Row],[Join_Date]],4)</f>
        <v>2023</v>
      </c>
      <c r="AG521" t="str">
        <f>MID(Userdata[[#This Row],[Join_Date]],3,2)</f>
        <v>/2</v>
      </c>
      <c r="AH521" t="str">
        <f>SUBSTITUTE(Userdata[[#This Row],[Column5]],"/","")</f>
        <v>10</v>
      </c>
      <c r="AI521" t="str">
        <f>SUBSTITUTE(Userdata[[#This Row],[Column53]],"/","")</f>
        <v>2</v>
      </c>
      <c r="AJ521" t="str">
        <f>TEXT(DATE(Userdata[[#This Row],[Column52]],Userdata[[#This Row],[Start Month]],Userdata[[#This Row],[Start Date]]),"DD/MM/YYYY")</f>
        <v>02/10/2023</v>
      </c>
    </row>
    <row r="522" spans="1:36" x14ac:dyDescent="0.3">
      <c r="A522">
        <v>7366</v>
      </c>
      <c r="B522" t="s">
        <v>272</v>
      </c>
      <c r="C522" t="s">
        <v>705</v>
      </c>
      <c r="D522" s="12" t="s">
        <v>906</v>
      </c>
      <c r="E522">
        <v>7.99</v>
      </c>
      <c r="F522">
        <v>451</v>
      </c>
      <c r="G522" t="s">
        <v>921</v>
      </c>
      <c r="H522">
        <v>3</v>
      </c>
      <c r="I522">
        <v>3</v>
      </c>
      <c r="J522" t="b">
        <v>0</v>
      </c>
      <c r="K522">
        <v>588</v>
      </c>
      <c r="L522">
        <v>147</v>
      </c>
      <c r="M522" t="s">
        <v>928</v>
      </c>
      <c r="N522" t="s">
        <v>931</v>
      </c>
      <c r="O522" t="s">
        <v>935</v>
      </c>
      <c r="P522">
        <v>75</v>
      </c>
      <c r="Q522">
        <v>3.3</v>
      </c>
      <c r="R522" t="b">
        <v>1</v>
      </c>
      <c r="S522" t="s">
        <v>940</v>
      </c>
      <c r="T522">
        <v>1785</v>
      </c>
      <c r="U522" t="s">
        <v>945</v>
      </c>
      <c r="V522" t="s">
        <v>949</v>
      </c>
      <c r="W522" t="s">
        <v>952</v>
      </c>
      <c r="X522" t="str">
        <f>LEFT(Userdata[[#This Row],[Last_Login]],2)</f>
        <v>12</v>
      </c>
      <c r="Y522" t="str">
        <f>RIGHT(Userdata[[#This Row],[Last_Login]],4)</f>
        <v>2024</v>
      </c>
      <c r="Z522" t="str">
        <f>MID(Userdata[[#This Row],[Last_Login]],4,2)</f>
        <v>15</v>
      </c>
      <c r="AA522" t="str">
        <f>SUBSTITUTE(Userdata[[#This Row],[Column3]],"/","")</f>
        <v>15</v>
      </c>
      <c r="AB522" s="12" t="str">
        <f>TEXT(DATE(Userdata[[#This Row],[Column2]],Userdata[[#This Row],[Column1]],Userdata[[#This Row],[Column4]]),"DD/MM/YYYY")</f>
        <v>15/12/2024</v>
      </c>
      <c r="AC522" s="12">
        <f t="shared" ca="1" si="8"/>
        <v>45794</v>
      </c>
      <c r="AD522">
        <f ca="1">Userdata[[#This Row],[Column6]]-Userdata[[#This Row],[Last Login]]</f>
        <v>153</v>
      </c>
      <c r="AE522" t="str">
        <f>LEFT(Userdata[[#This Row],[Join_Date]],2)</f>
        <v>6/</v>
      </c>
      <c r="AF522" t="str">
        <f>RIGHT(Userdata[[#This Row],[Join_Date]],4)</f>
        <v>2024</v>
      </c>
      <c r="AG522" t="str">
        <f>MID(Userdata[[#This Row],[Join_Date]],3,2)</f>
        <v>22</v>
      </c>
      <c r="AH522" t="str">
        <f>SUBSTITUTE(Userdata[[#This Row],[Column5]],"/","")</f>
        <v>6</v>
      </c>
      <c r="AI522" t="str">
        <f>SUBSTITUTE(Userdata[[#This Row],[Column53]],"/","")</f>
        <v>22</v>
      </c>
      <c r="AJ522" t="str">
        <f>TEXT(DATE(Userdata[[#This Row],[Column52]],Userdata[[#This Row],[Start Month]],Userdata[[#This Row],[Start Date]]),"DD/MM/YYYY")</f>
        <v>22/06/2024</v>
      </c>
    </row>
    <row r="523" spans="1:36" x14ac:dyDescent="0.3">
      <c r="A523">
        <v>3004</v>
      </c>
      <c r="B523" t="s">
        <v>158</v>
      </c>
      <c r="C523" t="s">
        <v>727</v>
      </c>
      <c r="D523" s="12" t="s">
        <v>524</v>
      </c>
      <c r="E523">
        <v>11.99</v>
      </c>
      <c r="F523">
        <v>184</v>
      </c>
      <c r="G523" t="s">
        <v>919</v>
      </c>
      <c r="H523">
        <v>3</v>
      </c>
      <c r="I523">
        <v>4</v>
      </c>
      <c r="J523" t="b">
        <v>0</v>
      </c>
      <c r="K523">
        <v>233</v>
      </c>
      <c r="L523">
        <v>15</v>
      </c>
      <c r="M523" t="s">
        <v>924</v>
      </c>
      <c r="N523" t="s">
        <v>933</v>
      </c>
      <c r="O523" t="s">
        <v>936</v>
      </c>
      <c r="P523">
        <v>28</v>
      </c>
      <c r="Q523">
        <v>3.5</v>
      </c>
      <c r="R523" t="b">
        <v>1</v>
      </c>
      <c r="S523" t="s">
        <v>940</v>
      </c>
      <c r="T523">
        <v>2760</v>
      </c>
      <c r="U523" t="s">
        <v>943</v>
      </c>
      <c r="V523" t="s">
        <v>949</v>
      </c>
      <c r="W523" t="s">
        <v>951</v>
      </c>
      <c r="X523" t="str">
        <f>LEFT(Userdata[[#This Row],[Last_Login]],2)</f>
        <v>12</v>
      </c>
      <c r="Y523" t="str">
        <f>RIGHT(Userdata[[#This Row],[Last_Login]],4)</f>
        <v>2024</v>
      </c>
      <c r="Z523" t="str">
        <f>MID(Userdata[[#This Row],[Last_Login]],4,2)</f>
        <v>18</v>
      </c>
      <c r="AA523" t="str">
        <f>SUBSTITUTE(Userdata[[#This Row],[Column3]],"/","")</f>
        <v>18</v>
      </c>
      <c r="AB523" s="12" t="str">
        <f>TEXT(DATE(Userdata[[#This Row],[Column2]],Userdata[[#This Row],[Column1]],Userdata[[#This Row],[Column4]]),"DD/MM/YYYY")</f>
        <v>18/12/2024</v>
      </c>
      <c r="AC523" s="12">
        <f t="shared" ca="1" si="8"/>
        <v>45794</v>
      </c>
      <c r="AD523">
        <f ca="1">Userdata[[#This Row],[Column6]]-Userdata[[#This Row],[Last Login]]</f>
        <v>150</v>
      </c>
      <c r="AE523" t="str">
        <f>LEFT(Userdata[[#This Row],[Join_Date]],2)</f>
        <v>10</v>
      </c>
      <c r="AF523" t="str">
        <f>RIGHT(Userdata[[#This Row],[Join_Date]],4)</f>
        <v>2024</v>
      </c>
      <c r="AG523" t="str">
        <f>MID(Userdata[[#This Row],[Join_Date]],3,2)</f>
        <v>/2</v>
      </c>
      <c r="AH523" t="str">
        <f>SUBSTITUTE(Userdata[[#This Row],[Column5]],"/","")</f>
        <v>10</v>
      </c>
      <c r="AI523" t="str">
        <f>SUBSTITUTE(Userdata[[#This Row],[Column53]],"/","")</f>
        <v>2</v>
      </c>
      <c r="AJ523" t="str">
        <f>TEXT(DATE(Userdata[[#This Row],[Column52]],Userdata[[#This Row],[Start Month]],Userdata[[#This Row],[Start Date]]),"DD/MM/YYYY")</f>
        <v>02/10/2024</v>
      </c>
    </row>
    <row r="524" spans="1:36" x14ac:dyDescent="0.3">
      <c r="A524">
        <v>9934</v>
      </c>
      <c r="B524" t="s">
        <v>273</v>
      </c>
      <c r="C524" t="s">
        <v>631</v>
      </c>
      <c r="D524" s="12" t="s">
        <v>898</v>
      </c>
      <c r="E524">
        <v>15.99</v>
      </c>
      <c r="F524">
        <v>50</v>
      </c>
      <c r="G524" t="s">
        <v>917</v>
      </c>
      <c r="H524">
        <v>2</v>
      </c>
      <c r="I524">
        <v>6</v>
      </c>
      <c r="J524" t="b">
        <v>1</v>
      </c>
      <c r="K524">
        <v>159</v>
      </c>
      <c r="L524">
        <v>131</v>
      </c>
      <c r="M524" t="s">
        <v>927</v>
      </c>
      <c r="N524" t="s">
        <v>931</v>
      </c>
      <c r="O524" t="s">
        <v>936</v>
      </c>
      <c r="P524">
        <v>49</v>
      </c>
      <c r="Q524">
        <v>3.8</v>
      </c>
      <c r="R524" t="b">
        <v>0</v>
      </c>
      <c r="S524" t="s">
        <v>940</v>
      </c>
      <c r="T524">
        <v>388</v>
      </c>
      <c r="U524" t="s">
        <v>942</v>
      </c>
      <c r="V524" t="s">
        <v>947</v>
      </c>
      <c r="W524" t="s">
        <v>954</v>
      </c>
      <c r="X524" t="str">
        <f>LEFT(Userdata[[#This Row],[Last_Login]],2)</f>
        <v>12</v>
      </c>
      <c r="Y524" t="str">
        <f>RIGHT(Userdata[[#This Row],[Last_Login]],4)</f>
        <v>2024</v>
      </c>
      <c r="Z524" t="str">
        <f>MID(Userdata[[#This Row],[Last_Login]],4,2)</f>
        <v>16</v>
      </c>
      <c r="AA524" t="str">
        <f>SUBSTITUTE(Userdata[[#This Row],[Column3]],"/","")</f>
        <v>16</v>
      </c>
      <c r="AB524" s="12" t="str">
        <f>TEXT(DATE(Userdata[[#This Row],[Column2]],Userdata[[#This Row],[Column1]],Userdata[[#This Row],[Column4]]),"DD/MM/YYYY")</f>
        <v>16/12/2024</v>
      </c>
      <c r="AC524" s="12">
        <f t="shared" ca="1" si="8"/>
        <v>45794</v>
      </c>
      <c r="AD524">
        <f ca="1">Userdata[[#This Row],[Column6]]-Userdata[[#This Row],[Last Login]]</f>
        <v>152</v>
      </c>
      <c r="AE524" t="str">
        <f>LEFT(Userdata[[#This Row],[Join_Date]],2)</f>
        <v>12</v>
      </c>
      <c r="AF524" t="str">
        <f>RIGHT(Userdata[[#This Row],[Join_Date]],4)</f>
        <v>2023</v>
      </c>
      <c r="AG524" t="str">
        <f>MID(Userdata[[#This Row],[Join_Date]],3,2)</f>
        <v>/2</v>
      </c>
      <c r="AH524" t="str">
        <f>SUBSTITUTE(Userdata[[#This Row],[Column5]],"/","")</f>
        <v>12</v>
      </c>
      <c r="AI524" t="str">
        <f>SUBSTITUTE(Userdata[[#This Row],[Column53]],"/","")</f>
        <v>2</v>
      </c>
      <c r="AJ524" t="str">
        <f>TEXT(DATE(Userdata[[#This Row],[Column52]],Userdata[[#This Row],[Start Month]],Userdata[[#This Row],[Start Date]]),"DD/MM/YYYY")</f>
        <v>02/12/2023</v>
      </c>
    </row>
    <row r="525" spans="1:36" x14ac:dyDescent="0.3">
      <c r="A525">
        <v>1228</v>
      </c>
      <c r="B525" t="s">
        <v>134</v>
      </c>
      <c r="C525" t="s">
        <v>728</v>
      </c>
      <c r="D525" s="12" t="s">
        <v>479</v>
      </c>
      <c r="E525">
        <v>7.99</v>
      </c>
      <c r="F525">
        <v>299</v>
      </c>
      <c r="G525" t="s">
        <v>920</v>
      </c>
      <c r="H525">
        <v>3</v>
      </c>
      <c r="I525">
        <v>1</v>
      </c>
      <c r="J525" t="b">
        <v>0</v>
      </c>
      <c r="K525">
        <v>488</v>
      </c>
      <c r="L525">
        <v>135</v>
      </c>
      <c r="M525" t="s">
        <v>928</v>
      </c>
      <c r="N525" t="s">
        <v>931</v>
      </c>
      <c r="O525" t="s">
        <v>935</v>
      </c>
      <c r="P525">
        <v>100</v>
      </c>
      <c r="Q525">
        <v>4.8</v>
      </c>
      <c r="R525" t="b">
        <v>0</v>
      </c>
      <c r="S525" t="s">
        <v>940</v>
      </c>
      <c r="T525">
        <v>2385</v>
      </c>
      <c r="U525" t="s">
        <v>942</v>
      </c>
      <c r="V525" t="s">
        <v>949</v>
      </c>
      <c r="W525" t="s">
        <v>954</v>
      </c>
      <c r="X525" t="str">
        <f>LEFT(Userdata[[#This Row],[Last_Login]],2)</f>
        <v>12</v>
      </c>
      <c r="Y525" t="str">
        <f>RIGHT(Userdata[[#This Row],[Last_Login]],4)</f>
        <v>2024</v>
      </c>
      <c r="Z525" t="str">
        <f>MID(Userdata[[#This Row],[Last_Login]],4,2)</f>
        <v>14</v>
      </c>
      <c r="AA525" t="str">
        <f>SUBSTITUTE(Userdata[[#This Row],[Column3]],"/","")</f>
        <v>14</v>
      </c>
      <c r="AB525" s="12" t="str">
        <f>TEXT(DATE(Userdata[[#This Row],[Column2]],Userdata[[#This Row],[Column1]],Userdata[[#This Row],[Column4]]),"DD/MM/YYYY")</f>
        <v>14/12/2024</v>
      </c>
      <c r="AC525" s="12">
        <f t="shared" ca="1" si="8"/>
        <v>45794</v>
      </c>
      <c r="AD525">
        <f ca="1">Userdata[[#This Row],[Column6]]-Userdata[[#This Row],[Last Login]]</f>
        <v>154</v>
      </c>
      <c r="AE525" t="str">
        <f>LEFT(Userdata[[#This Row],[Join_Date]],2)</f>
        <v>3/</v>
      </c>
      <c r="AF525" t="str">
        <f>RIGHT(Userdata[[#This Row],[Join_Date]],4)</f>
        <v>2023</v>
      </c>
      <c r="AG525" t="str">
        <f>MID(Userdata[[#This Row],[Join_Date]],3,2)</f>
        <v>29</v>
      </c>
      <c r="AH525" t="str">
        <f>SUBSTITUTE(Userdata[[#This Row],[Column5]],"/","")</f>
        <v>3</v>
      </c>
      <c r="AI525" t="str">
        <f>SUBSTITUTE(Userdata[[#This Row],[Column53]],"/","")</f>
        <v>29</v>
      </c>
      <c r="AJ525" t="str">
        <f>TEXT(DATE(Userdata[[#This Row],[Column52]],Userdata[[#This Row],[Start Month]],Userdata[[#This Row],[Start Date]]),"DD/MM/YYYY")</f>
        <v>29/03/2023</v>
      </c>
    </row>
    <row r="526" spans="1:36" x14ac:dyDescent="0.3">
      <c r="A526">
        <v>5806</v>
      </c>
      <c r="B526" t="s">
        <v>274</v>
      </c>
      <c r="C526" t="s">
        <v>729</v>
      </c>
      <c r="D526" s="12" t="s">
        <v>906</v>
      </c>
      <c r="E526">
        <v>7.99</v>
      </c>
      <c r="F526">
        <v>495</v>
      </c>
      <c r="G526" t="s">
        <v>917</v>
      </c>
      <c r="H526">
        <v>5</v>
      </c>
      <c r="I526">
        <v>6</v>
      </c>
      <c r="J526" t="b">
        <v>0</v>
      </c>
      <c r="K526">
        <v>522</v>
      </c>
      <c r="L526">
        <v>32</v>
      </c>
      <c r="M526" t="s">
        <v>927</v>
      </c>
      <c r="N526" t="s">
        <v>933</v>
      </c>
      <c r="O526" t="s">
        <v>939</v>
      </c>
      <c r="P526">
        <v>41</v>
      </c>
      <c r="Q526">
        <v>3.9</v>
      </c>
      <c r="R526" t="b">
        <v>1</v>
      </c>
      <c r="S526" t="s">
        <v>940</v>
      </c>
      <c r="T526">
        <v>3714</v>
      </c>
      <c r="U526" t="s">
        <v>945</v>
      </c>
      <c r="V526" t="s">
        <v>950</v>
      </c>
      <c r="W526" t="s">
        <v>954</v>
      </c>
      <c r="X526" t="str">
        <f>LEFT(Userdata[[#This Row],[Last_Login]],2)</f>
        <v>12</v>
      </c>
      <c r="Y526" t="str">
        <f>RIGHT(Userdata[[#This Row],[Last_Login]],4)</f>
        <v>2024</v>
      </c>
      <c r="Z526" t="str">
        <f>MID(Userdata[[#This Row],[Last_Login]],4,2)</f>
        <v>15</v>
      </c>
      <c r="AA526" t="str">
        <f>SUBSTITUTE(Userdata[[#This Row],[Column3]],"/","")</f>
        <v>15</v>
      </c>
      <c r="AB526" s="12" t="str">
        <f>TEXT(DATE(Userdata[[#This Row],[Column2]],Userdata[[#This Row],[Column1]],Userdata[[#This Row],[Column4]]),"DD/MM/YYYY")</f>
        <v>15/12/2024</v>
      </c>
      <c r="AC526" s="12">
        <f t="shared" ca="1" si="8"/>
        <v>45794</v>
      </c>
      <c r="AD526">
        <f ca="1">Userdata[[#This Row],[Column6]]-Userdata[[#This Row],[Last Login]]</f>
        <v>153</v>
      </c>
      <c r="AE526" t="str">
        <f>LEFT(Userdata[[#This Row],[Join_Date]],2)</f>
        <v>8/</v>
      </c>
      <c r="AF526" t="str">
        <f>RIGHT(Userdata[[#This Row],[Join_Date]],4)</f>
        <v>2024</v>
      </c>
      <c r="AG526" t="str">
        <f>MID(Userdata[[#This Row],[Join_Date]],3,2)</f>
        <v>1/</v>
      </c>
      <c r="AH526" t="str">
        <f>SUBSTITUTE(Userdata[[#This Row],[Column5]],"/","")</f>
        <v>8</v>
      </c>
      <c r="AI526" t="str">
        <f>SUBSTITUTE(Userdata[[#This Row],[Column53]],"/","")</f>
        <v>1</v>
      </c>
      <c r="AJ526" t="str">
        <f>TEXT(DATE(Userdata[[#This Row],[Column52]],Userdata[[#This Row],[Start Month]],Userdata[[#This Row],[Start Date]]),"DD/MM/YYYY")</f>
        <v>01/08/2024</v>
      </c>
    </row>
    <row r="527" spans="1:36" x14ac:dyDescent="0.3">
      <c r="A527">
        <v>7538</v>
      </c>
      <c r="B527" t="s">
        <v>113</v>
      </c>
      <c r="C527" t="s">
        <v>730</v>
      </c>
      <c r="D527" s="12" t="s">
        <v>915</v>
      </c>
      <c r="E527">
        <v>7.99</v>
      </c>
      <c r="F527">
        <v>132</v>
      </c>
      <c r="G527" t="s">
        <v>920</v>
      </c>
      <c r="H527">
        <v>4</v>
      </c>
      <c r="I527">
        <v>5</v>
      </c>
      <c r="J527" t="b">
        <v>1</v>
      </c>
      <c r="K527">
        <v>30</v>
      </c>
      <c r="L527">
        <v>177</v>
      </c>
      <c r="M527" t="s">
        <v>923</v>
      </c>
      <c r="N527" t="s">
        <v>930</v>
      </c>
      <c r="O527" t="s">
        <v>939</v>
      </c>
      <c r="P527">
        <v>31</v>
      </c>
      <c r="Q527">
        <v>5</v>
      </c>
      <c r="R527" t="b">
        <v>0</v>
      </c>
      <c r="S527" t="s">
        <v>940</v>
      </c>
      <c r="T527">
        <v>2015</v>
      </c>
      <c r="U527" t="s">
        <v>943</v>
      </c>
      <c r="V527" t="s">
        <v>949</v>
      </c>
      <c r="W527" t="s">
        <v>952</v>
      </c>
      <c r="X527" t="str">
        <f>LEFT(Userdata[[#This Row],[Last_Login]],2)</f>
        <v>11</v>
      </c>
      <c r="Y527" t="str">
        <f>RIGHT(Userdata[[#This Row],[Last_Login]],4)</f>
        <v>2024</v>
      </c>
      <c r="Z527" t="str">
        <f>MID(Userdata[[#This Row],[Last_Login]],4,2)</f>
        <v>26</v>
      </c>
      <c r="AA527" t="str">
        <f>SUBSTITUTE(Userdata[[#This Row],[Column3]],"/","")</f>
        <v>26</v>
      </c>
      <c r="AB527" s="12" t="str">
        <f>TEXT(DATE(Userdata[[#This Row],[Column2]],Userdata[[#This Row],[Column1]],Userdata[[#This Row],[Column4]]),"DD/MM/YYYY")</f>
        <v>26/11/2024</v>
      </c>
      <c r="AC527" s="12">
        <f t="shared" ca="1" si="8"/>
        <v>45794</v>
      </c>
      <c r="AD527">
        <f ca="1">Userdata[[#This Row],[Column6]]-Userdata[[#This Row],[Last Login]]</f>
        <v>172</v>
      </c>
      <c r="AE527" t="str">
        <f>LEFT(Userdata[[#This Row],[Join_Date]],2)</f>
        <v>5/</v>
      </c>
      <c r="AF527" t="str">
        <f>RIGHT(Userdata[[#This Row],[Join_Date]],4)</f>
        <v>2024</v>
      </c>
      <c r="AG527" t="str">
        <f>MID(Userdata[[#This Row],[Join_Date]],3,2)</f>
        <v>12</v>
      </c>
      <c r="AH527" t="str">
        <f>SUBSTITUTE(Userdata[[#This Row],[Column5]],"/","")</f>
        <v>5</v>
      </c>
      <c r="AI527" t="str">
        <f>SUBSTITUTE(Userdata[[#This Row],[Column53]],"/","")</f>
        <v>12</v>
      </c>
      <c r="AJ527" t="str">
        <f>TEXT(DATE(Userdata[[#This Row],[Column52]],Userdata[[#This Row],[Start Month]],Userdata[[#This Row],[Start Date]]),"DD/MM/YYYY")</f>
        <v>12/05/2024</v>
      </c>
    </row>
    <row r="528" spans="1:36" x14ac:dyDescent="0.3">
      <c r="A528">
        <v>1035</v>
      </c>
      <c r="B528" t="s">
        <v>97</v>
      </c>
      <c r="C528" t="s">
        <v>403</v>
      </c>
      <c r="D528" s="12" t="s">
        <v>909</v>
      </c>
      <c r="E528">
        <v>11.99</v>
      </c>
      <c r="F528">
        <v>395</v>
      </c>
      <c r="G528" t="s">
        <v>922</v>
      </c>
      <c r="H528">
        <v>2</v>
      </c>
      <c r="I528">
        <v>4</v>
      </c>
      <c r="J528" t="b">
        <v>1</v>
      </c>
      <c r="K528">
        <v>139</v>
      </c>
      <c r="L528">
        <v>29</v>
      </c>
      <c r="M528" t="s">
        <v>928</v>
      </c>
      <c r="N528" t="s">
        <v>931</v>
      </c>
      <c r="O528" t="s">
        <v>937</v>
      </c>
      <c r="P528">
        <v>44</v>
      </c>
      <c r="Q528">
        <v>3.9</v>
      </c>
      <c r="R528" t="b">
        <v>1</v>
      </c>
      <c r="S528" t="s">
        <v>940</v>
      </c>
      <c r="T528">
        <v>3201</v>
      </c>
      <c r="U528" t="s">
        <v>945</v>
      </c>
      <c r="V528" t="s">
        <v>949</v>
      </c>
      <c r="W528" t="s">
        <v>953</v>
      </c>
      <c r="X528" t="str">
        <f>LEFT(Userdata[[#This Row],[Last_Login]],2)</f>
        <v>11</v>
      </c>
      <c r="Y528" t="str">
        <f>RIGHT(Userdata[[#This Row],[Last_Login]],4)</f>
        <v>2024</v>
      </c>
      <c r="Z528" t="str">
        <f>MID(Userdata[[#This Row],[Last_Login]],4,2)</f>
        <v>22</v>
      </c>
      <c r="AA528" t="str">
        <f>SUBSTITUTE(Userdata[[#This Row],[Column3]],"/","")</f>
        <v>22</v>
      </c>
      <c r="AB528" s="12" t="str">
        <f>TEXT(DATE(Userdata[[#This Row],[Column2]],Userdata[[#This Row],[Column1]],Userdata[[#This Row],[Column4]]),"DD/MM/YYYY")</f>
        <v>22/11/2024</v>
      </c>
      <c r="AC528" s="12">
        <f t="shared" ca="1" si="8"/>
        <v>45794</v>
      </c>
      <c r="AD528">
        <f ca="1">Userdata[[#This Row],[Column6]]-Userdata[[#This Row],[Last Login]]</f>
        <v>176</v>
      </c>
      <c r="AE528" t="str">
        <f>LEFT(Userdata[[#This Row],[Join_Date]],2)</f>
        <v>2/</v>
      </c>
      <c r="AF528" t="str">
        <f>RIGHT(Userdata[[#This Row],[Join_Date]],4)</f>
        <v>2024</v>
      </c>
      <c r="AG528" t="str">
        <f>MID(Userdata[[#This Row],[Join_Date]],3,2)</f>
        <v>16</v>
      </c>
      <c r="AH528" t="str">
        <f>SUBSTITUTE(Userdata[[#This Row],[Column5]],"/","")</f>
        <v>2</v>
      </c>
      <c r="AI528" t="str">
        <f>SUBSTITUTE(Userdata[[#This Row],[Column53]],"/","")</f>
        <v>16</v>
      </c>
      <c r="AJ528" t="str">
        <f>TEXT(DATE(Userdata[[#This Row],[Column52]],Userdata[[#This Row],[Start Month]],Userdata[[#This Row],[Start Date]]),"DD/MM/YYYY")</f>
        <v>16/02/2024</v>
      </c>
    </row>
    <row r="529" spans="1:36" x14ac:dyDescent="0.3">
      <c r="A529">
        <v>8399</v>
      </c>
      <c r="B529" t="s">
        <v>198</v>
      </c>
      <c r="C529" t="s">
        <v>731</v>
      </c>
      <c r="D529" s="12" t="s">
        <v>913</v>
      </c>
      <c r="E529">
        <v>11.99</v>
      </c>
      <c r="F529">
        <v>34</v>
      </c>
      <c r="G529" t="s">
        <v>916</v>
      </c>
      <c r="H529">
        <v>1</v>
      </c>
      <c r="I529">
        <v>2</v>
      </c>
      <c r="J529" t="b">
        <v>1</v>
      </c>
      <c r="K529">
        <v>393</v>
      </c>
      <c r="L529">
        <v>130</v>
      </c>
      <c r="M529" t="s">
        <v>925</v>
      </c>
      <c r="N529" t="s">
        <v>933</v>
      </c>
      <c r="O529" t="s">
        <v>936</v>
      </c>
      <c r="P529">
        <v>10</v>
      </c>
      <c r="Q529">
        <v>3.9</v>
      </c>
      <c r="R529" t="b">
        <v>0</v>
      </c>
      <c r="S529" t="s">
        <v>940</v>
      </c>
      <c r="T529">
        <v>3426</v>
      </c>
      <c r="U529" t="s">
        <v>944</v>
      </c>
      <c r="V529" t="s">
        <v>946</v>
      </c>
      <c r="W529" t="s">
        <v>951</v>
      </c>
      <c r="X529" t="str">
        <f>LEFT(Userdata[[#This Row],[Last_Login]],2)</f>
        <v>12</v>
      </c>
      <c r="Y529" t="str">
        <f>RIGHT(Userdata[[#This Row],[Last_Login]],4)</f>
        <v>2024</v>
      </c>
      <c r="Z529" t="str">
        <f>MID(Userdata[[#This Row],[Last_Login]],4,2)</f>
        <v>3/</v>
      </c>
      <c r="AA529" t="str">
        <f>SUBSTITUTE(Userdata[[#This Row],[Column3]],"/","")</f>
        <v>3</v>
      </c>
      <c r="AB529" s="12" t="str">
        <f>TEXT(DATE(Userdata[[#This Row],[Column2]],Userdata[[#This Row],[Column1]],Userdata[[#This Row],[Column4]]),"DD/MM/YYYY")</f>
        <v>03/12/2024</v>
      </c>
      <c r="AC529" s="12">
        <f t="shared" ca="1" si="8"/>
        <v>45794</v>
      </c>
      <c r="AD529">
        <f ca="1">Userdata[[#This Row],[Column6]]-Userdata[[#This Row],[Last Login]]</f>
        <v>165</v>
      </c>
      <c r="AE529" t="str">
        <f>LEFT(Userdata[[#This Row],[Join_Date]],2)</f>
        <v>3/</v>
      </c>
      <c r="AF529" t="str">
        <f>RIGHT(Userdata[[#This Row],[Join_Date]],4)</f>
        <v>2023</v>
      </c>
      <c r="AG529" t="str">
        <f>MID(Userdata[[#This Row],[Join_Date]],3,2)</f>
        <v>5/</v>
      </c>
      <c r="AH529" t="str">
        <f>SUBSTITUTE(Userdata[[#This Row],[Column5]],"/","")</f>
        <v>3</v>
      </c>
      <c r="AI529" t="str">
        <f>SUBSTITUTE(Userdata[[#This Row],[Column53]],"/","")</f>
        <v>5</v>
      </c>
      <c r="AJ529" t="str">
        <f>TEXT(DATE(Userdata[[#This Row],[Column52]],Userdata[[#This Row],[Start Month]],Userdata[[#This Row],[Start Date]]),"DD/MM/YYYY")</f>
        <v>05/03/2023</v>
      </c>
    </row>
    <row r="530" spans="1:36" x14ac:dyDescent="0.3">
      <c r="A530">
        <v>1912</v>
      </c>
      <c r="B530" t="s">
        <v>145</v>
      </c>
      <c r="C530" t="s">
        <v>607</v>
      </c>
      <c r="D530" s="12" t="s">
        <v>479</v>
      </c>
      <c r="E530">
        <v>11.99</v>
      </c>
      <c r="F530">
        <v>348</v>
      </c>
      <c r="G530" t="s">
        <v>922</v>
      </c>
      <c r="H530">
        <v>1</v>
      </c>
      <c r="I530">
        <v>4</v>
      </c>
      <c r="J530" t="b">
        <v>0</v>
      </c>
      <c r="K530">
        <v>792</v>
      </c>
      <c r="L530">
        <v>67</v>
      </c>
      <c r="M530" t="s">
        <v>927</v>
      </c>
      <c r="N530" t="s">
        <v>933</v>
      </c>
      <c r="O530" t="s">
        <v>939</v>
      </c>
      <c r="P530">
        <v>60</v>
      </c>
      <c r="Q530">
        <v>4.0999999999999996</v>
      </c>
      <c r="R530" t="b">
        <v>0</v>
      </c>
      <c r="S530" t="s">
        <v>940</v>
      </c>
      <c r="T530">
        <v>3366</v>
      </c>
      <c r="U530" t="s">
        <v>942</v>
      </c>
      <c r="V530" t="s">
        <v>946</v>
      </c>
      <c r="W530" t="s">
        <v>951</v>
      </c>
      <c r="X530" t="str">
        <f>LEFT(Userdata[[#This Row],[Last_Login]],2)</f>
        <v>12</v>
      </c>
      <c r="Y530" t="str">
        <f>RIGHT(Userdata[[#This Row],[Last_Login]],4)</f>
        <v>2024</v>
      </c>
      <c r="Z530" t="str">
        <f>MID(Userdata[[#This Row],[Last_Login]],4,2)</f>
        <v>14</v>
      </c>
      <c r="AA530" t="str">
        <f>SUBSTITUTE(Userdata[[#This Row],[Column3]],"/","")</f>
        <v>14</v>
      </c>
      <c r="AB530" s="12" t="str">
        <f>TEXT(DATE(Userdata[[#This Row],[Column2]],Userdata[[#This Row],[Column1]],Userdata[[#This Row],[Column4]]),"DD/MM/YYYY")</f>
        <v>14/12/2024</v>
      </c>
      <c r="AC530" s="12">
        <f t="shared" ca="1" si="8"/>
        <v>45794</v>
      </c>
      <c r="AD530">
        <f ca="1">Userdata[[#This Row],[Column6]]-Userdata[[#This Row],[Last Login]]</f>
        <v>154</v>
      </c>
      <c r="AE530" t="str">
        <f>LEFT(Userdata[[#This Row],[Join_Date]],2)</f>
        <v>7/</v>
      </c>
      <c r="AF530" t="str">
        <f>RIGHT(Userdata[[#This Row],[Join_Date]],4)</f>
        <v>2023</v>
      </c>
      <c r="AG530" t="str">
        <f>MID(Userdata[[#This Row],[Join_Date]],3,2)</f>
        <v>28</v>
      </c>
      <c r="AH530" t="str">
        <f>SUBSTITUTE(Userdata[[#This Row],[Column5]],"/","")</f>
        <v>7</v>
      </c>
      <c r="AI530" t="str">
        <f>SUBSTITUTE(Userdata[[#This Row],[Column53]],"/","")</f>
        <v>28</v>
      </c>
      <c r="AJ530" t="str">
        <f>TEXT(DATE(Userdata[[#This Row],[Column52]],Userdata[[#This Row],[Start Month]],Userdata[[#This Row],[Start Date]]),"DD/MM/YYYY")</f>
        <v>28/07/2023</v>
      </c>
    </row>
    <row r="531" spans="1:36" x14ac:dyDescent="0.3">
      <c r="A531">
        <v>6604</v>
      </c>
      <c r="B531" t="s">
        <v>68</v>
      </c>
      <c r="C531" t="s">
        <v>732</v>
      </c>
      <c r="D531" s="12" t="s">
        <v>909</v>
      </c>
      <c r="E531">
        <v>15.99</v>
      </c>
      <c r="F531">
        <v>247</v>
      </c>
      <c r="G531" t="s">
        <v>922</v>
      </c>
      <c r="H531">
        <v>5</v>
      </c>
      <c r="I531">
        <v>4</v>
      </c>
      <c r="J531" t="b">
        <v>0</v>
      </c>
      <c r="K531">
        <v>186</v>
      </c>
      <c r="L531">
        <v>158</v>
      </c>
      <c r="M531" t="s">
        <v>925</v>
      </c>
      <c r="N531" t="s">
        <v>933</v>
      </c>
      <c r="O531" t="s">
        <v>937</v>
      </c>
      <c r="P531">
        <v>19</v>
      </c>
      <c r="Q531">
        <v>3.8</v>
      </c>
      <c r="R531" t="b">
        <v>0</v>
      </c>
      <c r="S531" t="s">
        <v>940</v>
      </c>
      <c r="T531">
        <v>125</v>
      </c>
      <c r="U531" t="s">
        <v>945</v>
      </c>
      <c r="V531" t="s">
        <v>949</v>
      </c>
      <c r="W531" t="s">
        <v>952</v>
      </c>
      <c r="X531" t="str">
        <f>LEFT(Userdata[[#This Row],[Last_Login]],2)</f>
        <v>11</v>
      </c>
      <c r="Y531" t="str">
        <f>RIGHT(Userdata[[#This Row],[Last_Login]],4)</f>
        <v>2024</v>
      </c>
      <c r="Z531" t="str">
        <f>MID(Userdata[[#This Row],[Last_Login]],4,2)</f>
        <v>22</v>
      </c>
      <c r="AA531" t="str">
        <f>SUBSTITUTE(Userdata[[#This Row],[Column3]],"/","")</f>
        <v>22</v>
      </c>
      <c r="AB531" s="12" t="str">
        <f>TEXT(DATE(Userdata[[#This Row],[Column2]],Userdata[[#This Row],[Column1]],Userdata[[#This Row],[Column4]]),"DD/MM/YYYY")</f>
        <v>22/11/2024</v>
      </c>
      <c r="AC531" s="12">
        <f t="shared" ca="1" si="8"/>
        <v>45794</v>
      </c>
      <c r="AD531">
        <f ca="1">Userdata[[#This Row],[Column6]]-Userdata[[#This Row],[Last Login]]</f>
        <v>176</v>
      </c>
      <c r="AE531" t="str">
        <f>LEFT(Userdata[[#This Row],[Join_Date]],2)</f>
        <v>6/</v>
      </c>
      <c r="AF531" t="str">
        <f>RIGHT(Userdata[[#This Row],[Join_Date]],4)</f>
        <v>2024</v>
      </c>
      <c r="AG531" t="str">
        <f>MID(Userdata[[#This Row],[Join_Date]],3,2)</f>
        <v>16</v>
      </c>
      <c r="AH531" t="str">
        <f>SUBSTITUTE(Userdata[[#This Row],[Column5]],"/","")</f>
        <v>6</v>
      </c>
      <c r="AI531" t="str">
        <f>SUBSTITUTE(Userdata[[#This Row],[Column53]],"/","")</f>
        <v>16</v>
      </c>
      <c r="AJ531" t="str">
        <f>TEXT(DATE(Userdata[[#This Row],[Column52]],Userdata[[#This Row],[Start Month]],Userdata[[#This Row],[Start Date]]),"DD/MM/YYYY")</f>
        <v>16/06/2024</v>
      </c>
    </row>
    <row r="532" spans="1:36" x14ac:dyDescent="0.3">
      <c r="A532">
        <v>8952</v>
      </c>
      <c r="B532" t="s">
        <v>86</v>
      </c>
      <c r="C532" t="s">
        <v>481</v>
      </c>
      <c r="D532" s="12" t="s">
        <v>909</v>
      </c>
      <c r="E532">
        <v>11.99</v>
      </c>
      <c r="F532">
        <v>216</v>
      </c>
      <c r="G532" t="s">
        <v>922</v>
      </c>
      <c r="H532">
        <v>1</v>
      </c>
      <c r="I532">
        <v>1</v>
      </c>
      <c r="J532" t="b">
        <v>0</v>
      </c>
      <c r="K532">
        <v>872</v>
      </c>
      <c r="L532">
        <v>150</v>
      </c>
      <c r="M532" t="s">
        <v>929</v>
      </c>
      <c r="N532" t="s">
        <v>932</v>
      </c>
      <c r="O532" t="s">
        <v>938</v>
      </c>
      <c r="P532">
        <v>10</v>
      </c>
      <c r="Q532">
        <v>3.8</v>
      </c>
      <c r="R532" t="b">
        <v>1</v>
      </c>
      <c r="S532" t="s">
        <v>940</v>
      </c>
      <c r="T532">
        <v>4037</v>
      </c>
      <c r="U532" t="s">
        <v>945</v>
      </c>
      <c r="V532" t="s">
        <v>948</v>
      </c>
      <c r="W532" t="s">
        <v>951</v>
      </c>
      <c r="X532" t="str">
        <f>LEFT(Userdata[[#This Row],[Last_Login]],2)</f>
        <v>11</v>
      </c>
      <c r="Y532" t="str">
        <f>RIGHT(Userdata[[#This Row],[Last_Login]],4)</f>
        <v>2024</v>
      </c>
      <c r="Z532" t="str">
        <f>MID(Userdata[[#This Row],[Last_Login]],4,2)</f>
        <v>22</v>
      </c>
      <c r="AA532" t="str">
        <f>SUBSTITUTE(Userdata[[#This Row],[Column3]],"/","")</f>
        <v>22</v>
      </c>
      <c r="AB532" s="12" t="str">
        <f>TEXT(DATE(Userdata[[#This Row],[Column2]],Userdata[[#This Row],[Column1]],Userdata[[#This Row],[Column4]]),"DD/MM/YYYY")</f>
        <v>22/11/2024</v>
      </c>
      <c r="AC532" s="12">
        <f t="shared" ca="1" si="8"/>
        <v>45794</v>
      </c>
      <c r="AD532">
        <f ca="1">Userdata[[#This Row],[Column6]]-Userdata[[#This Row],[Last Login]]</f>
        <v>176</v>
      </c>
      <c r="AE532" t="str">
        <f>LEFT(Userdata[[#This Row],[Join_Date]],2)</f>
        <v>2/</v>
      </c>
      <c r="AF532" t="str">
        <f>RIGHT(Userdata[[#This Row],[Join_Date]],4)</f>
        <v>2023</v>
      </c>
      <c r="AG532" t="str">
        <f>MID(Userdata[[#This Row],[Join_Date]],3,2)</f>
        <v>8/</v>
      </c>
      <c r="AH532" t="str">
        <f>SUBSTITUTE(Userdata[[#This Row],[Column5]],"/","")</f>
        <v>2</v>
      </c>
      <c r="AI532" t="str">
        <f>SUBSTITUTE(Userdata[[#This Row],[Column53]],"/","")</f>
        <v>8</v>
      </c>
      <c r="AJ532" t="str">
        <f>TEXT(DATE(Userdata[[#This Row],[Column52]],Userdata[[#This Row],[Start Month]],Userdata[[#This Row],[Start Date]]),"DD/MM/YYYY")</f>
        <v>08/02/2023</v>
      </c>
    </row>
    <row r="533" spans="1:36" x14ac:dyDescent="0.3">
      <c r="A533">
        <v>2549</v>
      </c>
      <c r="B533" t="s">
        <v>70</v>
      </c>
      <c r="C533" t="s">
        <v>553</v>
      </c>
      <c r="D533" s="12" t="s">
        <v>915</v>
      </c>
      <c r="E533">
        <v>11.99</v>
      </c>
      <c r="F533">
        <v>299</v>
      </c>
      <c r="G533" t="s">
        <v>921</v>
      </c>
      <c r="H533">
        <v>4</v>
      </c>
      <c r="I533">
        <v>6</v>
      </c>
      <c r="J533" t="b">
        <v>0</v>
      </c>
      <c r="K533">
        <v>77</v>
      </c>
      <c r="L533">
        <v>191</v>
      </c>
      <c r="M533" t="s">
        <v>927</v>
      </c>
      <c r="N533" t="s">
        <v>933</v>
      </c>
      <c r="O533" t="s">
        <v>938</v>
      </c>
      <c r="P533">
        <v>85</v>
      </c>
      <c r="Q533">
        <v>3.4</v>
      </c>
      <c r="R533" t="b">
        <v>1</v>
      </c>
      <c r="S533" t="s">
        <v>940</v>
      </c>
      <c r="T533">
        <v>4348</v>
      </c>
      <c r="U533" t="s">
        <v>942</v>
      </c>
      <c r="V533" t="s">
        <v>949</v>
      </c>
      <c r="W533" t="s">
        <v>954</v>
      </c>
      <c r="X533" t="str">
        <f>LEFT(Userdata[[#This Row],[Last_Login]],2)</f>
        <v>11</v>
      </c>
      <c r="Y533" t="str">
        <f>RIGHT(Userdata[[#This Row],[Last_Login]],4)</f>
        <v>2024</v>
      </c>
      <c r="Z533" t="str">
        <f>MID(Userdata[[#This Row],[Last_Login]],4,2)</f>
        <v>26</v>
      </c>
      <c r="AA533" t="str">
        <f>SUBSTITUTE(Userdata[[#This Row],[Column3]],"/","")</f>
        <v>26</v>
      </c>
      <c r="AB533" s="12" t="str">
        <f>TEXT(DATE(Userdata[[#This Row],[Column2]],Userdata[[#This Row],[Column1]],Userdata[[#This Row],[Column4]]),"DD/MM/YYYY")</f>
        <v>26/11/2024</v>
      </c>
      <c r="AC533" s="12">
        <f t="shared" ca="1" si="8"/>
        <v>45794</v>
      </c>
      <c r="AD533">
        <f ca="1">Userdata[[#This Row],[Column6]]-Userdata[[#This Row],[Last Login]]</f>
        <v>172</v>
      </c>
      <c r="AE533" t="str">
        <f>LEFT(Userdata[[#This Row],[Join_Date]],2)</f>
        <v>8/</v>
      </c>
      <c r="AF533" t="str">
        <f>RIGHT(Userdata[[#This Row],[Join_Date]],4)</f>
        <v>2024</v>
      </c>
      <c r="AG533" t="str">
        <f>MID(Userdata[[#This Row],[Join_Date]],3,2)</f>
        <v>16</v>
      </c>
      <c r="AH533" t="str">
        <f>SUBSTITUTE(Userdata[[#This Row],[Column5]],"/","")</f>
        <v>8</v>
      </c>
      <c r="AI533" t="str">
        <f>SUBSTITUTE(Userdata[[#This Row],[Column53]],"/","")</f>
        <v>16</v>
      </c>
      <c r="AJ533" t="str">
        <f>TEXT(DATE(Userdata[[#This Row],[Column52]],Userdata[[#This Row],[Start Month]],Userdata[[#This Row],[Start Date]]),"DD/MM/YYYY")</f>
        <v>16/08/2024</v>
      </c>
    </row>
    <row r="534" spans="1:36" x14ac:dyDescent="0.3">
      <c r="A534">
        <v>8954</v>
      </c>
      <c r="B534" t="s">
        <v>116</v>
      </c>
      <c r="C534" t="s">
        <v>714</v>
      </c>
      <c r="D534" s="12" t="s">
        <v>853</v>
      </c>
      <c r="E534">
        <v>15.99</v>
      </c>
      <c r="F534">
        <v>315</v>
      </c>
      <c r="G534" t="s">
        <v>921</v>
      </c>
      <c r="H534">
        <v>2</v>
      </c>
      <c r="I534">
        <v>1</v>
      </c>
      <c r="J534" t="b">
        <v>1</v>
      </c>
      <c r="K534">
        <v>829</v>
      </c>
      <c r="L534">
        <v>178</v>
      </c>
      <c r="M534" t="s">
        <v>923</v>
      </c>
      <c r="N534" t="s">
        <v>931</v>
      </c>
      <c r="O534" t="s">
        <v>937</v>
      </c>
      <c r="P534">
        <v>53</v>
      </c>
      <c r="Q534">
        <v>3.1</v>
      </c>
      <c r="R534" t="b">
        <v>0</v>
      </c>
      <c r="S534" t="s">
        <v>940</v>
      </c>
      <c r="T534">
        <v>546</v>
      </c>
      <c r="U534" t="s">
        <v>941</v>
      </c>
      <c r="V534" t="s">
        <v>946</v>
      </c>
      <c r="W534" t="s">
        <v>952</v>
      </c>
      <c r="X534" t="str">
        <f>LEFT(Userdata[[#This Row],[Last_Login]],2)</f>
        <v>11</v>
      </c>
      <c r="Y534" t="str">
        <f>RIGHT(Userdata[[#This Row],[Last_Login]],4)</f>
        <v>2024</v>
      </c>
      <c r="Z534" t="str">
        <f>MID(Userdata[[#This Row],[Last_Login]],4,2)</f>
        <v>27</v>
      </c>
      <c r="AA534" t="str">
        <f>SUBSTITUTE(Userdata[[#This Row],[Column3]],"/","")</f>
        <v>27</v>
      </c>
      <c r="AB534" s="12" t="str">
        <f>TEXT(DATE(Userdata[[#This Row],[Column2]],Userdata[[#This Row],[Column1]],Userdata[[#This Row],[Column4]]),"DD/MM/YYYY")</f>
        <v>27/11/2024</v>
      </c>
      <c r="AC534" s="12">
        <f t="shared" ca="1" si="8"/>
        <v>45794</v>
      </c>
      <c r="AD534">
        <f ca="1">Userdata[[#This Row],[Column6]]-Userdata[[#This Row],[Last Login]]</f>
        <v>171</v>
      </c>
      <c r="AE534" t="str">
        <f>LEFT(Userdata[[#This Row],[Join_Date]],2)</f>
        <v>11</v>
      </c>
      <c r="AF534" t="str">
        <f>RIGHT(Userdata[[#This Row],[Join_Date]],4)</f>
        <v>2023</v>
      </c>
      <c r="AG534" t="str">
        <f>MID(Userdata[[#This Row],[Join_Date]],3,2)</f>
        <v>/1</v>
      </c>
      <c r="AH534" t="str">
        <f>SUBSTITUTE(Userdata[[#This Row],[Column5]],"/","")</f>
        <v>11</v>
      </c>
      <c r="AI534" t="str">
        <f>SUBSTITUTE(Userdata[[#This Row],[Column53]],"/","")</f>
        <v>1</v>
      </c>
      <c r="AJ534" t="str">
        <f>TEXT(DATE(Userdata[[#This Row],[Column52]],Userdata[[#This Row],[Start Month]],Userdata[[#This Row],[Start Date]]),"DD/MM/YYYY")</f>
        <v>01/11/2023</v>
      </c>
    </row>
    <row r="535" spans="1:36" x14ac:dyDescent="0.3">
      <c r="A535">
        <v>1922</v>
      </c>
      <c r="B535" t="s">
        <v>44</v>
      </c>
      <c r="C535" t="s">
        <v>494</v>
      </c>
      <c r="D535" s="12" t="s">
        <v>913</v>
      </c>
      <c r="E535">
        <v>11.99</v>
      </c>
      <c r="F535">
        <v>35</v>
      </c>
      <c r="G535" t="s">
        <v>919</v>
      </c>
      <c r="H535">
        <v>2</v>
      </c>
      <c r="I535">
        <v>4</v>
      </c>
      <c r="J535" t="b">
        <v>0</v>
      </c>
      <c r="K535">
        <v>821</v>
      </c>
      <c r="L535">
        <v>7</v>
      </c>
      <c r="M535" t="s">
        <v>926</v>
      </c>
      <c r="N535" t="s">
        <v>931</v>
      </c>
      <c r="O535" t="s">
        <v>936</v>
      </c>
      <c r="P535">
        <v>3</v>
      </c>
      <c r="Q535">
        <v>3.3</v>
      </c>
      <c r="R535" t="b">
        <v>0</v>
      </c>
      <c r="S535" t="s">
        <v>940</v>
      </c>
      <c r="T535">
        <v>2785</v>
      </c>
      <c r="U535" t="s">
        <v>943</v>
      </c>
      <c r="V535" t="s">
        <v>946</v>
      </c>
      <c r="W535" t="s">
        <v>954</v>
      </c>
      <c r="X535" t="str">
        <f>LEFT(Userdata[[#This Row],[Last_Login]],2)</f>
        <v>12</v>
      </c>
      <c r="Y535" t="str">
        <f>RIGHT(Userdata[[#This Row],[Last_Login]],4)</f>
        <v>2024</v>
      </c>
      <c r="Z535" t="str">
        <f>MID(Userdata[[#This Row],[Last_Login]],4,2)</f>
        <v>3/</v>
      </c>
      <c r="AA535" t="str">
        <f>SUBSTITUTE(Userdata[[#This Row],[Column3]],"/","")</f>
        <v>3</v>
      </c>
      <c r="AB535" s="12" t="str">
        <f>TEXT(DATE(Userdata[[#This Row],[Column2]],Userdata[[#This Row],[Column1]],Userdata[[#This Row],[Column4]]),"DD/MM/YYYY")</f>
        <v>03/12/2024</v>
      </c>
      <c r="AC535" s="12">
        <f t="shared" ca="1" si="8"/>
        <v>45794</v>
      </c>
      <c r="AD535">
        <f ca="1">Userdata[[#This Row],[Column6]]-Userdata[[#This Row],[Last Login]]</f>
        <v>165</v>
      </c>
      <c r="AE535" t="str">
        <f>LEFT(Userdata[[#This Row],[Join_Date]],2)</f>
        <v>12</v>
      </c>
      <c r="AF535" t="str">
        <f>RIGHT(Userdata[[#This Row],[Join_Date]],4)</f>
        <v>2024</v>
      </c>
      <c r="AG535" t="str">
        <f>MID(Userdata[[#This Row],[Join_Date]],3,2)</f>
        <v>/1</v>
      </c>
      <c r="AH535" t="str">
        <f>SUBSTITUTE(Userdata[[#This Row],[Column5]],"/","")</f>
        <v>12</v>
      </c>
      <c r="AI535" t="str">
        <f>SUBSTITUTE(Userdata[[#This Row],[Column53]],"/","")</f>
        <v>1</v>
      </c>
      <c r="AJ535" t="str">
        <f>TEXT(DATE(Userdata[[#This Row],[Column52]],Userdata[[#This Row],[Start Month]],Userdata[[#This Row],[Start Date]]),"DD/MM/YYYY")</f>
        <v>01/12/2024</v>
      </c>
    </row>
    <row r="536" spans="1:36" x14ac:dyDescent="0.3">
      <c r="A536">
        <v>9861</v>
      </c>
      <c r="B536" t="s">
        <v>63</v>
      </c>
      <c r="C536" t="s">
        <v>694</v>
      </c>
      <c r="D536" s="12" t="s">
        <v>898</v>
      </c>
      <c r="E536">
        <v>15.99</v>
      </c>
      <c r="F536">
        <v>359</v>
      </c>
      <c r="G536" t="s">
        <v>921</v>
      </c>
      <c r="H536">
        <v>3</v>
      </c>
      <c r="I536">
        <v>1</v>
      </c>
      <c r="J536" t="b">
        <v>0</v>
      </c>
      <c r="K536">
        <v>265</v>
      </c>
      <c r="L536">
        <v>34</v>
      </c>
      <c r="M536" t="s">
        <v>927</v>
      </c>
      <c r="N536" t="s">
        <v>932</v>
      </c>
      <c r="O536" t="s">
        <v>938</v>
      </c>
      <c r="P536">
        <v>64</v>
      </c>
      <c r="Q536">
        <v>4.9000000000000004</v>
      </c>
      <c r="R536" t="b">
        <v>1</v>
      </c>
      <c r="S536" t="s">
        <v>940</v>
      </c>
      <c r="T536">
        <v>3308</v>
      </c>
      <c r="U536" t="s">
        <v>941</v>
      </c>
      <c r="V536" t="s">
        <v>947</v>
      </c>
      <c r="W536" t="s">
        <v>953</v>
      </c>
      <c r="X536" t="str">
        <f>LEFT(Userdata[[#This Row],[Last_Login]],2)</f>
        <v>12</v>
      </c>
      <c r="Y536" t="str">
        <f>RIGHT(Userdata[[#This Row],[Last_Login]],4)</f>
        <v>2024</v>
      </c>
      <c r="Z536" t="str">
        <f>MID(Userdata[[#This Row],[Last_Login]],4,2)</f>
        <v>16</v>
      </c>
      <c r="AA536" t="str">
        <f>SUBSTITUTE(Userdata[[#This Row],[Column3]],"/","")</f>
        <v>16</v>
      </c>
      <c r="AB536" s="12" t="str">
        <f>TEXT(DATE(Userdata[[#This Row],[Column2]],Userdata[[#This Row],[Column1]],Userdata[[#This Row],[Column4]]),"DD/MM/YYYY")</f>
        <v>16/12/2024</v>
      </c>
      <c r="AC536" s="12">
        <f t="shared" ca="1" si="8"/>
        <v>45794</v>
      </c>
      <c r="AD536">
        <f ca="1">Userdata[[#This Row],[Column6]]-Userdata[[#This Row],[Last Login]]</f>
        <v>152</v>
      </c>
      <c r="AE536" t="str">
        <f>LEFT(Userdata[[#This Row],[Join_Date]],2)</f>
        <v>12</v>
      </c>
      <c r="AF536" t="str">
        <f>RIGHT(Userdata[[#This Row],[Join_Date]],4)</f>
        <v>2023</v>
      </c>
      <c r="AG536" t="str">
        <f>MID(Userdata[[#This Row],[Join_Date]],3,2)</f>
        <v>/7</v>
      </c>
      <c r="AH536" t="str">
        <f>SUBSTITUTE(Userdata[[#This Row],[Column5]],"/","")</f>
        <v>12</v>
      </c>
      <c r="AI536" t="str">
        <f>SUBSTITUTE(Userdata[[#This Row],[Column53]],"/","")</f>
        <v>7</v>
      </c>
      <c r="AJ536" t="str">
        <f>TEXT(DATE(Userdata[[#This Row],[Column52]],Userdata[[#This Row],[Start Month]],Userdata[[#This Row],[Start Date]]),"DD/MM/YYYY")</f>
        <v>07/12/2023</v>
      </c>
    </row>
    <row r="537" spans="1:36" x14ac:dyDescent="0.3">
      <c r="A537">
        <v>4383</v>
      </c>
      <c r="B537" t="s">
        <v>275</v>
      </c>
      <c r="C537" t="s">
        <v>420</v>
      </c>
      <c r="D537" s="12" t="s">
        <v>910</v>
      </c>
      <c r="E537">
        <v>15.99</v>
      </c>
      <c r="F537">
        <v>361</v>
      </c>
      <c r="G537" t="s">
        <v>916</v>
      </c>
      <c r="H537">
        <v>4</v>
      </c>
      <c r="I537">
        <v>5</v>
      </c>
      <c r="J537" t="b">
        <v>1</v>
      </c>
      <c r="K537">
        <v>416</v>
      </c>
      <c r="L537">
        <v>143</v>
      </c>
      <c r="M537" t="s">
        <v>927</v>
      </c>
      <c r="N537" t="s">
        <v>932</v>
      </c>
      <c r="O537" t="s">
        <v>939</v>
      </c>
      <c r="P537">
        <v>99</v>
      </c>
      <c r="Q537">
        <v>3.7</v>
      </c>
      <c r="R537" t="b">
        <v>0</v>
      </c>
      <c r="S537" t="s">
        <v>940</v>
      </c>
      <c r="T537">
        <v>527</v>
      </c>
      <c r="U537" t="s">
        <v>943</v>
      </c>
      <c r="V537" t="s">
        <v>948</v>
      </c>
      <c r="W537" t="s">
        <v>953</v>
      </c>
      <c r="X537" t="str">
        <f>LEFT(Userdata[[#This Row],[Last_Login]],2)</f>
        <v>11</v>
      </c>
      <c r="Y537" t="str">
        <f>RIGHT(Userdata[[#This Row],[Last_Login]],4)</f>
        <v>2024</v>
      </c>
      <c r="Z537" t="str">
        <f>MID(Userdata[[#This Row],[Last_Login]],4,2)</f>
        <v>30</v>
      </c>
      <c r="AA537" t="str">
        <f>SUBSTITUTE(Userdata[[#This Row],[Column3]],"/","")</f>
        <v>30</v>
      </c>
      <c r="AB537" s="12" t="str">
        <f>TEXT(DATE(Userdata[[#This Row],[Column2]],Userdata[[#This Row],[Column1]],Userdata[[#This Row],[Column4]]),"DD/MM/YYYY")</f>
        <v>30/11/2024</v>
      </c>
      <c r="AC537" s="12">
        <f t="shared" ca="1" si="8"/>
        <v>45794</v>
      </c>
      <c r="AD537">
        <f ca="1">Userdata[[#This Row],[Column6]]-Userdata[[#This Row],[Last Login]]</f>
        <v>168</v>
      </c>
      <c r="AE537" t="str">
        <f>LEFT(Userdata[[#This Row],[Join_Date]],2)</f>
        <v>9/</v>
      </c>
      <c r="AF537" t="str">
        <f>RIGHT(Userdata[[#This Row],[Join_Date]],4)</f>
        <v>2024</v>
      </c>
      <c r="AG537" t="str">
        <f>MID(Userdata[[#This Row],[Join_Date]],3,2)</f>
        <v>8/</v>
      </c>
      <c r="AH537" t="str">
        <f>SUBSTITUTE(Userdata[[#This Row],[Column5]],"/","")</f>
        <v>9</v>
      </c>
      <c r="AI537" t="str">
        <f>SUBSTITUTE(Userdata[[#This Row],[Column53]],"/","")</f>
        <v>8</v>
      </c>
      <c r="AJ537" t="str">
        <f>TEXT(DATE(Userdata[[#This Row],[Column52]],Userdata[[#This Row],[Start Month]],Userdata[[#This Row],[Start Date]]),"DD/MM/YYYY")</f>
        <v>08/09/2024</v>
      </c>
    </row>
    <row r="538" spans="1:36" x14ac:dyDescent="0.3">
      <c r="A538">
        <v>4328</v>
      </c>
      <c r="B538" t="s">
        <v>51</v>
      </c>
      <c r="C538" t="s">
        <v>733</v>
      </c>
      <c r="D538" s="12" t="s">
        <v>424</v>
      </c>
      <c r="E538">
        <v>11.99</v>
      </c>
      <c r="F538">
        <v>273</v>
      </c>
      <c r="G538" t="s">
        <v>916</v>
      </c>
      <c r="H538">
        <v>3</v>
      </c>
      <c r="I538">
        <v>4</v>
      </c>
      <c r="J538" t="b">
        <v>1</v>
      </c>
      <c r="K538">
        <v>253</v>
      </c>
      <c r="L538">
        <v>70</v>
      </c>
      <c r="M538" t="s">
        <v>928</v>
      </c>
      <c r="N538" t="s">
        <v>930</v>
      </c>
      <c r="O538" t="s">
        <v>938</v>
      </c>
      <c r="P538">
        <v>42</v>
      </c>
      <c r="Q538">
        <v>4.9000000000000004</v>
      </c>
      <c r="R538" t="b">
        <v>0</v>
      </c>
      <c r="S538" t="s">
        <v>940</v>
      </c>
      <c r="T538">
        <v>837</v>
      </c>
      <c r="U538" t="s">
        <v>941</v>
      </c>
      <c r="V538" t="s">
        <v>947</v>
      </c>
      <c r="W538" t="s">
        <v>952</v>
      </c>
      <c r="X538" t="str">
        <f>LEFT(Userdata[[#This Row],[Last_Login]],2)</f>
        <v>11</v>
      </c>
      <c r="Y538" t="str">
        <f>RIGHT(Userdata[[#This Row],[Last_Login]],4)</f>
        <v>2024</v>
      </c>
      <c r="Z538" t="str">
        <f>MID(Userdata[[#This Row],[Last_Login]],4,2)</f>
        <v>24</v>
      </c>
      <c r="AA538" t="str">
        <f>SUBSTITUTE(Userdata[[#This Row],[Column3]],"/","")</f>
        <v>24</v>
      </c>
      <c r="AB538" s="12" t="str">
        <f>TEXT(DATE(Userdata[[#This Row],[Column2]],Userdata[[#This Row],[Column1]],Userdata[[#This Row],[Column4]]),"DD/MM/YYYY")</f>
        <v>24/11/2024</v>
      </c>
      <c r="AC538" s="12">
        <f t="shared" ca="1" si="8"/>
        <v>45794</v>
      </c>
      <c r="AD538">
        <f ca="1">Userdata[[#This Row],[Column6]]-Userdata[[#This Row],[Last Login]]</f>
        <v>174</v>
      </c>
      <c r="AE538" t="str">
        <f>LEFT(Userdata[[#This Row],[Join_Date]],2)</f>
        <v>5/</v>
      </c>
      <c r="AF538" t="str">
        <f>RIGHT(Userdata[[#This Row],[Join_Date]],4)</f>
        <v>2023</v>
      </c>
      <c r="AG538" t="str">
        <f>MID(Userdata[[#This Row],[Join_Date]],3,2)</f>
        <v>18</v>
      </c>
      <c r="AH538" t="str">
        <f>SUBSTITUTE(Userdata[[#This Row],[Column5]],"/","")</f>
        <v>5</v>
      </c>
      <c r="AI538" t="str">
        <f>SUBSTITUTE(Userdata[[#This Row],[Column53]],"/","")</f>
        <v>18</v>
      </c>
      <c r="AJ538" t="str">
        <f>TEXT(DATE(Userdata[[#This Row],[Column52]],Userdata[[#This Row],[Start Month]],Userdata[[#This Row],[Start Date]]),"DD/MM/YYYY")</f>
        <v>18/05/2023</v>
      </c>
    </row>
    <row r="539" spans="1:36" x14ac:dyDescent="0.3">
      <c r="A539">
        <v>4622</v>
      </c>
      <c r="B539" t="s">
        <v>91</v>
      </c>
      <c r="C539" t="s">
        <v>676</v>
      </c>
      <c r="D539" s="12" t="s">
        <v>906</v>
      </c>
      <c r="E539">
        <v>7.99</v>
      </c>
      <c r="F539">
        <v>47</v>
      </c>
      <c r="G539" t="s">
        <v>916</v>
      </c>
      <c r="H539">
        <v>2</v>
      </c>
      <c r="I539">
        <v>4</v>
      </c>
      <c r="J539" t="b">
        <v>1</v>
      </c>
      <c r="K539">
        <v>770</v>
      </c>
      <c r="L539">
        <v>2</v>
      </c>
      <c r="M539" t="s">
        <v>927</v>
      </c>
      <c r="N539" t="s">
        <v>932</v>
      </c>
      <c r="O539" t="s">
        <v>938</v>
      </c>
      <c r="P539">
        <v>46</v>
      </c>
      <c r="Q539">
        <v>4.7</v>
      </c>
      <c r="R539" t="b">
        <v>1</v>
      </c>
      <c r="S539" t="s">
        <v>940</v>
      </c>
      <c r="T539">
        <v>371</v>
      </c>
      <c r="U539" t="s">
        <v>942</v>
      </c>
      <c r="V539" t="s">
        <v>949</v>
      </c>
      <c r="W539" t="s">
        <v>954</v>
      </c>
      <c r="X539" t="str">
        <f>LEFT(Userdata[[#This Row],[Last_Login]],2)</f>
        <v>12</v>
      </c>
      <c r="Y539" t="str">
        <f>RIGHT(Userdata[[#This Row],[Last_Login]],4)</f>
        <v>2024</v>
      </c>
      <c r="Z539" t="str">
        <f>MID(Userdata[[#This Row],[Last_Login]],4,2)</f>
        <v>15</v>
      </c>
      <c r="AA539" t="str">
        <f>SUBSTITUTE(Userdata[[#This Row],[Column3]],"/","")</f>
        <v>15</v>
      </c>
      <c r="AB539" s="12" t="str">
        <f>TEXT(DATE(Userdata[[#This Row],[Column2]],Userdata[[#This Row],[Column1]],Userdata[[#This Row],[Column4]]),"DD/MM/YYYY")</f>
        <v>15/12/2024</v>
      </c>
      <c r="AC539" s="12">
        <f t="shared" ca="1" si="8"/>
        <v>45794</v>
      </c>
      <c r="AD539">
        <f ca="1">Userdata[[#This Row],[Column6]]-Userdata[[#This Row],[Last Login]]</f>
        <v>153</v>
      </c>
      <c r="AE539" t="str">
        <f>LEFT(Userdata[[#This Row],[Join_Date]],2)</f>
        <v>11</v>
      </c>
      <c r="AF539" t="str">
        <f>RIGHT(Userdata[[#This Row],[Join_Date]],4)</f>
        <v>2024</v>
      </c>
      <c r="AG539" t="str">
        <f>MID(Userdata[[#This Row],[Join_Date]],3,2)</f>
        <v>/2</v>
      </c>
      <c r="AH539" t="str">
        <f>SUBSTITUTE(Userdata[[#This Row],[Column5]],"/","")</f>
        <v>11</v>
      </c>
      <c r="AI539" t="str">
        <f>SUBSTITUTE(Userdata[[#This Row],[Column53]],"/","")</f>
        <v>2</v>
      </c>
      <c r="AJ539" t="str">
        <f>TEXT(DATE(Userdata[[#This Row],[Column52]],Userdata[[#This Row],[Start Month]],Userdata[[#This Row],[Start Date]]),"DD/MM/YYYY")</f>
        <v>02/11/2024</v>
      </c>
    </row>
    <row r="540" spans="1:36" x14ac:dyDescent="0.3">
      <c r="A540">
        <v>7828</v>
      </c>
      <c r="B540" t="s">
        <v>276</v>
      </c>
      <c r="C540" t="s">
        <v>734</v>
      </c>
      <c r="D540" s="12" t="s">
        <v>907</v>
      </c>
      <c r="E540">
        <v>7.99</v>
      </c>
      <c r="F540">
        <v>477</v>
      </c>
      <c r="G540" t="s">
        <v>920</v>
      </c>
      <c r="H540">
        <v>5</v>
      </c>
      <c r="I540">
        <v>5</v>
      </c>
      <c r="J540" t="b">
        <v>0</v>
      </c>
      <c r="K540">
        <v>969</v>
      </c>
      <c r="L540">
        <v>12</v>
      </c>
      <c r="M540" t="s">
        <v>929</v>
      </c>
      <c r="N540" t="s">
        <v>931</v>
      </c>
      <c r="O540" t="s">
        <v>938</v>
      </c>
      <c r="P540">
        <v>37</v>
      </c>
      <c r="Q540">
        <v>4.7</v>
      </c>
      <c r="R540" t="b">
        <v>0</v>
      </c>
      <c r="S540" t="s">
        <v>940</v>
      </c>
      <c r="T540">
        <v>877</v>
      </c>
      <c r="U540" t="s">
        <v>945</v>
      </c>
      <c r="V540" t="s">
        <v>947</v>
      </c>
      <c r="W540" t="s">
        <v>951</v>
      </c>
      <c r="X540" t="str">
        <f>LEFT(Userdata[[#This Row],[Last_Login]],2)</f>
        <v>12</v>
      </c>
      <c r="Y540" t="str">
        <f>RIGHT(Userdata[[#This Row],[Last_Login]],4)</f>
        <v>2024</v>
      </c>
      <c r="Z540" t="str">
        <f>MID(Userdata[[#This Row],[Last_Login]],4,2)</f>
        <v>2/</v>
      </c>
      <c r="AA540" t="str">
        <f>SUBSTITUTE(Userdata[[#This Row],[Column3]],"/","")</f>
        <v>2</v>
      </c>
      <c r="AB540" s="12" t="str">
        <f>TEXT(DATE(Userdata[[#This Row],[Column2]],Userdata[[#This Row],[Column1]],Userdata[[#This Row],[Column4]]),"DD/MM/YYYY")</f>
        <v>02/12/2024</v>
      </c>
      <c r="AC540" s="12">
        <f t="shared" ca="1" si="8"/>
        <v>45794</v>
      </c>
      <c r="AD540">
        <f ca="1">Userdata[[#This Row],[Column6]]-Userdata[[#This Row],[Last Login]]</f>
        <v>166</v>
      </c>
      <c r="AE540" t="str">
        <f>LEFT(Userdata[[#This Row],[Join_Date]],2)</f>
        <v>4/</v>
      </c>
      <c r="AF540" t="str">
        <f>RIGHT(Userdata[[#This Row],[Join_Date]],4)</f>
        <v>2023</v>
      </c>
      <c r="AG540" t="str">
        <f>MID(Userdata[[#This Row],[Join_Date]],3,2)</f>
        <v>8/</v>
      </c>
      <c r="AH540" t="str">
        <f>SUBSTITUTE(Userdata[[#This Row],[Column5]],"/","")</f>
        <v>4</v>
      </c>
      <c r="AI540" t="str">
        <f>SUBSTITUTE(Userdata[[#This Row],[Column53]],"/","")</f>
        <v>8</v>
      </c>
      <c r="AJ540" t="str">
        <f>TEXT(DATE(Userdata[[#This Row],[Column52]],Userdata[[#This Row],[Start Month]],Userdata[[#This Row],[Start Date]]),"DD/MM/YYYY")</f>
        <v>08/04/2023</v>
      </c>
    </row>
    <row r="541" spans="1:36" x14ac:dyDescent="0.3">
      <c r="A541">
        <v>1393</v>
      </c>
      <c r="B541" t="s">
        <v>128</v>
      </c>
      <c r="C541" t="s">
        <v>735</v>
      </c>
      <c r="D541" s="12" t="s">
        <v>913</v>
      </c>
      <c r="E541">
        <v>7.99</v>
      </c>
      <c r="F541">
        <v>418</v>
      </c>
      <c r="G541" t="s">
        <v>916</v>
      </c>
      <c r="H541">
        <v>3</v>
      </c>
      <c r="I541">
        <v>4</v>
      </c>
      <c r="J541" t="b">
        <v>1</v>
      </c>
      <c r="K541">
        <v>701</v>
      </c>
      <c r="L541">
        <v>125</v>
      </c>
      <c r="M541" t="s">
        <v>926</v>
      </c>
      <c r="N541" t="s">
        <v>931</v>
      </c>
      <c r="O541" t="s">
        <v>934</v>
      </c>
      <c r="P541">
        <v>68</v>
      </c>
      <c r="Q541">
        <v>4.8</v>
      </c>
      <c r="R541" t="b">
        <v>1</v>
      </c>
      <c r="S541" t="s">
        <v>940</v>
      </c>
      <c r="T541">
        <v>4873</v>
      </c>
      <c r="U541" t="s">
        <v>945</v>
      </c>
      <c r="V541" t="s">
        <v>947</v>
      </c>
      <c r="W541" t="s">
        <v>952</v>
      </c>
      <c r="X541" t="str">
        <f>LEFT(Userdata[[#This Row],[Last_Login]],2)</f>
        <v>12</v>
      </c>
      <c r="Y541" t="str">
        <f>RIGHT(Userdata[[#This Row],[Last_Login]],4)</f>
        <v>2024</v>
      </c>
      <c r="Z541" t="str">
        <f>MID(Userdata[[#This Row],[Last_Login]],4,2)</f>
        <v>3/</v>
      </c>
      <c r="AA541" t="str">
        <f>SUBSTITUTE(Userdata[[#This Row],[Column3]],"/","")</f>
        <v>3</v>
      </c>
      <c r="AB541" s="12" t="str">
        <f>TEXT(DATE(Userdata[[#This Row],[Column2]],Userdata[[#This Row],[Column1]],Userdata[[#This Row],[Column4]]),"DD/MM/YYYY")</f>
        <v>03/12/2024</v>
      </c>
      <c r="AC541" s="12">
        <f t="shared" ca="1" si="8"/>
        <v>45794</v>
      </c>
      <c r="AD541">
        <f ca="1">Userdata[[#This Row],[Column6]]-Userdata[[#This Row],[Last Login]]</f>
        <v>165</v>
      </c>
      <c r="AE541" t="str">
        <f>LEFT(Userdata[[#This Row],[Join_Date]],2)</f>
        <v>1/</v>
      </c>
      <c r="AF541" t="str">
        <f>RIGHT(Userdata[[#This Row],[Join_Date]],4)</f>
        <v>2023</v>
      </c>
      <c r="AG541" t="str">
        <f>MID(Userdata[[#This Row],[Join_Date]],3,2)</f>
        <v>17</v>
      </c>
      <c r="AH541" t="str">
        <f>SUBSTITUTE(Userdata[[#This Row],[Column5]],"/","")</f>
        <v>1</v>
      </c>
      <c r="AI541" t="str">
        <f>SUBSTITUTE(Userdata[[#This Row],[Column53]],"/","")</f>
        <v>17</v>
      </c>
      <c r="AJ541" t="str">
        <f>TEXT(DATE(Userdata[[#This Row],[Column52]],Userdata[[#This Row],[Start Month]],Userdata[[#This Row],[Start Date]]),"DD/MM/YYYY")</f>
        <v>17/01/2023</v>
      </c>
    </row>
    <row r="542" spans="1:36" x14ac:dyDescent="0.3">
      <c r="A542">
        <v>9239</v>
      </c>
      <c r="B542" t="s">
        <v>130</v>
      </c>
      <c r="C542" t="s">
        <v>736</v>
      </c>
      <c r="D542" s="12" t="s">
        <v>487</v>
      </c>
      <c r="E542">
        <v>15.99</v>
      </c>
      <c r="F542">
        <v>274</v>
      </c>
      <c r="G542" t="s">
        <v>917</v>
      </c>
      <c r="H542">
        <v>5</v>
      </c>
      <c r="I542">
        <v>6</v>
      </c>
      <c r="J542" t="b">
        <v>0</v>
      </c>
      <c r="K542">
        <v>732</v>
      </c>
      <c r="L542">
        <v>105</v>
      </c>
      <c r="M542" t="s">
        <v>925</v>
      </c>
      <c r="N542" t="s">
        <v>930</v>
      </c>
      <c r="O542" t="s">
        <v>934</v>
      </c>
      <c r="P542">
        <v>36</v>
      </c>
      <c r="Q542">
        <v>4.0999999999999996</v>
      </c>
      <c r="R542" t="b">
        <v>1</v>
      </c>
      <c r="S542" t="s">
        <v>940</v>
      </c>
      <c r="T542">
        <v>4194</v>
      </c>
      <c r="U542" t="s">
        <v>943</v>
      </c>
      <c r="V542" t="s">
        <v>949</v>
      </c>
      <c r="W542" t="s">
        <v>952</v>
      </c>
      <c r="X542" t="str">
        <f>LEFT(Userdata[[#This Row],[Last_Login]],2)</f>
        <v>11</v>
      </c>
      <c r="Y542" t="str">
        <f>RIGHT(Userdata[[#This Row],[Last_Login]],4)</f>
        <v>2024</v>
      </c>
      <c r="Z542" t="str">
        <f>MID(Userdata[[#This Row],[Last_Login]],4,2)</f>
        <v>21</v>
      </c>
      <c r="AA542" t="str">
        <f>SUBSTITUTE(Userdata[[#This Row],[Column3]],"/","")</f>
        <v>21</v>
      </c>
      <c r="AB542" s="12" t="str">
        <f>TEXT(DATE(Userdata[[#This Row],[Column2]],Userdata[[#This Row],[Column1]],Userdata[[#This Row],[Column4]]),"DD/MM/YYYY")</f>
        <v>21/11/2024</v>
      </c>
      <c r="AC542" s="12">
        <f t="shared" ca="1" si="8"/>
        <v>45794</v>
      </c>
      <c r="AD542">
        <f ca="1">Userdata[[#This Row],[Column6]]-Userdata[[#This Row],[Last Login]]</f>
        <v>177</v>
      </c>
      <c r="AE542" t="str">
        <f>LEFT(Userdata[[#This Row],[Join_Date]],2)</f>
        <v>11</v>
      </c>
      <c r="AF542" t="str">
        <f>RIGHT(Userdata[[#This Row],[Join_Date]],4)</f>
        <v>2024</v>
      </c>
      <c r="AG542" t="str">
        <f>MID(Userdata[[#This Row],[Join_Date]],3,2)</f>
        <v>/2</v>
      </c>
      <c r="AH542" t="str">
        <f>SUBSTITUTE(Userdata[[#This Row],[Column5]],"/","")</f>
        <v>11</v>
      </c>
      <c r="AI542" t="str">
        <f>SUBSTITUTE(Userdata[[#This Row],[Column53]],"/","")</f>
        <v>2</v>
      </c>
      <c r="AJ542" t="str">
        <f>TEXT(DATE(Userdata[[#This Row],[Column52]],Userdata[[#This Row],[Start Month]],Userdata[[#This Row],[Start Date]]),"DD/MM/YYYY")</f>
        <v>02/11/2024</v>
      </c>
    </row>
    <row r="543" spans="1:36" x14ac:dyDescent="0.3">
      <c r="A543">
        <v>1636</v>
      </c>
      <c r="B543" t="s">
        <v>67</v>
      </c>
      <c r="C543" t="s">
        <v>737</v>
      </c>
      <c r="D543" s="12" t="s">
        <v>395</v>
      </c>
      <c r="E543">
        <v>11.99</v>
      </c>
      <c r="F543">
        <v>102</v>
      </c>
      <c r="G543" t="s">
        <v>922</v>
      </c>
      <c r="H543">
        <v>5</v>
      </c>
      <c r="I543">
        <v>2</v>
      </c>
      <c r="J543" t="b">
        <v>0</v>
      </c>
      <c r="K543">
        <v>989</v>
      </c>
      <c r="L543">
        <v>44</v>
      </c>
      <c r="M543" t="s">
        <v>927</v>
      </c>
      <c r="N543" t="s">
        <v>933</v>
      </c>
      <c r="O543" t="s">
        <v>938</v>
      </c>
      <c r="P543">
        <v>63</v>
      </c>
      <c r="Q543">
        <v>4.8</v>
      </c>
      <c r="R543" t="b">
        <v>0</v>
      </c>
      <c r="S543" t="s">
        <v>940</v>
      </c>
      <c r="T543">
        <v>3118</v>
      </c>
      <c r="U543" t="s">
        <v>942</v>
      </c>
      <c r="V543" t="s">
        <v>946</v>
      </c>
      <c r="W543" t="s">
        <v>951</v>
      </c>
      <c r="X543" t="str">
        <f>LEFT(Userdata[[#This Row],[Last_Login]],2)</f>
        <v>12</v>
      </c>
      <c r="Y543" t="str">
        <f>RIGHT(Userdata[[#This Row],[Last_Login]],4)</f>
        <v>2024</v>
      </c>
      <c r="Z543" t="str">
        <f>MID(Userdata[[#This Row],[Last_Login]],4,2)</f>
        <v>6/</v>
      </c>
      <c r="AA543" t="str">
        <f>SUBSTITUTE(Userdata[[#This Row],[Column3]],"/","")</f>
        <v>6</v>
      </c>
      <c r="AB543" s="12" t="str">
        <f>TEXT(DATE(Userdata[[#This Row],[Column2]],Userdata[[#This Row],[Column1]],Userdata[[#This Row],[Column4]]),"DD/MM/YYYY")</f>
        <v>06/12/2024</v>
      </c>
      <c r="AC543" s="12">
        <f t="shared" ca="1" si="8"/>
        <v>45794</v>
      </c>
      <c r="AD543">
        <f ca="1">Userdata[[#This Row],[Column6]]-Userdata[[#This Row],[Last Login]]</f>
        <v>162</v>
      </c>
      <c r="AE543" t="str">
        <f>LEFT(Userdata[[#This Row],[Join_Date]],2)</f>
        <v>5/</v>
      </c>
      <c r="AF543" t="str">
        <f>RIGHT(Userdata[[#This Row],[Join_Date]],4)</f>
        <v>2023</v>
      </c>
      <c r="AG543" t="str">
        <f>MID(Userdata[[#This Row],[Join_Date]],3,2)</f>
        <v>27</v>
      </c>
      <c r="AH543" t="str">
        <f>SUBSTITUTE(Userdata[[#This Row],[Column5]],"/","")</f>
        <v>5</v>
      </c>
      <c r="AI543" t="str">
        <f>SUBSTITUTE(Userdata[[#This Row],[Column53]],"/","")</f>
        <v>27</v>
      </c>
      <c r="AJ543" t="str">
        <f>TEXT(DATE(Userdata[[#This Row],[Column52]],Userdata[[#This Row],[Start Month]],Userdata[[#This Row],[Start Date]]),"DD/MM/YYYY")</f>
        <v>27/05/2023</v>
      </c>
    </row>
    <row r="544" spans="1:36" x14ac:dyDescent="0.3">
      <c r="A544">
        <v>4401</v>
      </c>
      <c r="B544" t="s">
        <v>277</v>
      </c>
      <c r="C544" t="s">
        <v>738</v>
      </c>
      <c r="D544" s="12" t="s">
        <v>906</v>
      </c>
      <c r="E544">
        <v>15.99</v>
      </c>
      <c r="F544">
        <v>164</v>
      </c>
      <c r="G544" t="s">
        <v>919</v>
      </c>
      <c r="H544">
        <v>3</v>
      </c>
      <c r="I544">
        <v>5</v>
      </c>
      <c r="J544" t="b">
        <v>1</v>
      </c>
      <c r="K544">
        <v>89</v>
      </c>
      <c r="L544">
        <v>32</v>
      </c>
      <c r="M544" t="s">
        <v>928</v>
      </c>
      <c r="N544" t="s">
        <v>933</v>
      </c>
      <c r="O544" t="s">
        <v>935</v>
      </c>
      <c r="P544">
        <v>83</v>
      </c>
      <c r="Q544">
        <v>3</v>
      </c>
      <c r="R544" t="b">
        <v>1</v>
      </c>
      <c r="S544" t="s">
        <v>940</v>
      </c>
      <c r="T544">
        <v>2088</v>
      </c>
      <c r="U544" t="s">
        <v>945</v>
      </c>
      <c r="V544" t="s">
        <v>950</v>
      </c>
      <c r="W544" t="s">
        <v>952</v>
      </c>
      <c r="X544" t="str">
        <f>LEFT(Userdata[[#This Row],[Last_Login]],2)</f>
        <v>12</v>
      </c>
      <c r="Y544" t="str">
        <f>RIGHT(Userdata[[#This Row],[Last_Login]],4)</f>
        <v>2024</v>
      </c>
      <c r="Z544" t="str">
        <f>MID(Userdata[[#This Row],[Last_Login]],4,2)</f>
        <v>15</v>
      </c>
      <c r="AA544" t="str">
        <f>SUBSTITUTE(Userdata[[#This Row],[Column3]],"/","")</f>
        <v>15</v>
      </c>
      <c r="AB544" s="12" t="str">
        <f>TEXT(DATE(Userdata[[#This Row],[Column2]],Userdata[[#This Row],[Column1]],Userdata[[#This Row],[Column4]]),"DD/MM/YYYY")</f>
        <v>15/12/2024</v>
      </c>
      <c r="AC544" s="12">
        <f t="shared" ca="1" si="8"/>
        <v>45794</v>
      </c>
      <c r="AD544">
        <f ca="1">Userdata[[#This Row],[Column6]]-Userdata[[#This Row],[Last Login]]</f>
        <v>153</v>
      </c>
      <c r="AE544" t="str">
        <f>LEFT(Userdata[[#This Row],[Join_Date]],2)</f>
        <v>4/</v>
      </c>
      <c r="AF544" t="str">
        <f>RIGHT(Userdata[[#This Row],[Join_Date]],4)</f>
        <v>2024</v>
      </c>
      <c r="AG544" t="str">
        <f>MID(Userdata[[#This Row],[Join_Date]],3,2)</f>
        <v>14</v>
      </c>
      <c r="AH544" t="str">
        <f>SUBSTITUTE(Userdata[[#This Row],[Column5]],"/","")</f>
        <v>4</v>
      </c>
      <c r="AI544" t="str">
        <f>SUBSTITUTE(Userdata[[#This Row],[Column53]],"/","")</f>
        <v>14</v>
      </c>
      <c r="AJ544" t="str">
        <f>TEXT(DATE(Userdata[[#This Row],[Column52]],Userdata[[#This Row],[Start Month]],Userdata[[#This Row],[Start Date]]),"DD/MM/YYYY")</f>
        <v>14/04/2024</v>
      </c>
    </row>
    <row r="545" spans="1:36" x14ac:dyDescent="0.3">
      <c r="A545">
        <v>7135</v>
      </c>
      <c r="B545" t="s">
        <v>278</v>
      </c>
      <c r="C545" t="s">
        <v>739</v>
      </c>
      <c r="D545" s="12" t="s">
        <v>472</v>
      </c>
      <c r="E545">
        <v>15.99</v>
      </c>
      <c r="F545">
        <v>478</v>
      </c>
      <c r="G545" t="s">
        <v>917</v>
      </c>
      <c r="H545">
        <v>4</v>
      </c>
      <c r="I545">
        <v>5</v>
      </c>
      <c r="J545" t="b">
        <v>1</v>
      </c>
      <c r="K545">
        <v>578</v>
      </c>
      <c r="L545">
        <v>117</v>
      </c>
      <c r="M545" t="s">
        <v>928</v>
      </c>
      <c r="N545" t="s">
        <v>932</v>
      </c>
      <c r="O545" t="s">
        <v>934</v>
      </c>
      <c r="P545">
        <v>27</v>
      </c>
      <c r="Q545">
        <v>4.9000000000000004</v>
      </c>
      <c r="R545" t="b">
        <v>0</v>
      </c>
      <c r="S545" t="s">
        <v>940</v>
      </c>
      <c r="T545">
        <v>3468</v>
      </c>
      <c r="U545" t="s">
        <v>943</v>
      </c>
      <c r="V545" t="s">
        <v>949</v>
      </c>
      <c r="W545" t="s">
        <v>953</v>
      </c>
      <c r="X545" t="str">
        <f>LEFT(Userdata[[#This Row],[Last_Login]],2)</f>
        <v>12</v>
      </c>
      <c r="Y545" t="str">
        <f>RIGHT(Userdata[[#This Row],[Last_Login]],4)</f>
        <v>2024</v>
      </c>
      <c r="Z545" t="str">
        <f>MID(Userdata[[#This Row],[Last_Login]],4,2)</f>
        <v>17</v>
      </c>
      <c r="AA545" t="str">
        <f>SUBSTITUTE(Userdata[[#This Row],[Column3]],"/","")</f>
        <v>17</v>
      </c>
      <c r="AB545" s="12" t="str">
        <f>TEXT(DATE(Userdata[[#This Row],[Column2]],Userdata[[#This Row],[Column1]],Userdata[[#This Row],[Column4]]),"DD/MM/YYYY")</f>
        <v>17/12/2024</v>
      </c>
      <c r="AC545" s="12">
        <f t="shared" ca="1" si="8"/>
        <v>45794</v>
      </c>
      <c r="AD545">
        <f ca="1">Userdata[[#This Row],[Column6]]-Userdata[[#This Row],[Last Login]]</f>
        <v>151</v>
      </c>
      <c r="AE545" t="str">
        <f>LEFT(Userdata[[#This Row],[Join_Date]],2)</f>
        <v>12</v>
      </c>
      <c r="AF545" t="str">
        <f>RIGHT(Userdata[[#This Row],[Join_Date]],4)</f>
        <v>2023</v>
      </c>
      <c r="AG545" t="str">
        <f>MID(Userdata[[#This Row],[Join_Date]],3,2)</f>
        <v>/1</v>
      </c>
      <c r="AH545" t="str">
        <f>SUBSTITUTE(Userdata[[#This Row],[Column5]],"/","")</f>
        <v>12</v>
      </c>
      <c r="AI545" t="str">
        <f>SUBSTITUTE(Userdata[[#This Row],[Column53]],"/","")</f>
        <v>1</v>
      </c>
      <c r="AJ545" t="str">
        <f>TEXT(DATE(Userdata[[#This Row],[Column52]],Userdata[[#This Row],[Start Month]],Userdata[[#This Row],[Start Date]]),"DD/MM/YYYY")</f>
        <v>01/12/2023</v>
      </c>
    </row>
    <row r="546" spans="1:36" x14ac:dyDescent="0.3">
      <c r="A546">
        <v>8923</v>
      </c>
      <c r="B546" t="s">
        <v>87</v>
      </c>
      <c r="C546" t="s">
        <v>740</v>
      </c>
      <c r="D546" s="12" t="s">
        <v>751</v>
      </c>
      <c r="E546">
        <v>11.99</v>
      </c>
      <c r="F546">
        <v>100</v>
      </c>
      <c r="G546" t="s">
        <v>922</v>
      </c>
      <c r="H546">
        <v>3</v>
      </c>
      <c r="I546">
        <v>4</v>
      </c>
      <c r="J546" t="b">
        <v>0</v>
      </c>
      <c r="K546">
        <v>417</v>
      </c>
      <c r="L546">
        <v>87</v>
      </c>
      <c r="M546" t="s">
        <v>929</v>
      </c>
      <c r="N546" t="s">
        <v>932</v>
      </c>
      <c r="O546" t="s">
        <v>938</v>
      </c>
      <c r="P546">
        <v>14</v>
      </c>
      <c r="Q546">
        <v>3.4</v>
      </c>
      <c r="R546" t="b">
        <v>0</v>
      </c>
      <c r="S546" t="s">
        <v>940</v>
      </c>
      <c r="T546">
        <v>3183</v>
      </c>
      <c r="U546" t="s">
        <v>943</v>
      </c>
      <c r="V546" t="s">
        <v>946</v>
      </c>
      <c r="W546" t="s">
        <v>954</v>
      </c>
      <c r="X546" t="str">
        <f>LEFT(Userdata[[#This Row],[Last_Login]],2)</f>
        <v>12</v>
      </c>
      <c r="Y546" t="str">
        <f>RIGHT(Userdata[[#This Row],[Last_Login]],4)</f>
        <v>2024</v>
      </c>
      <c r="Z546" t="str">
        <f>MID(Userdata[[#This Row],[Last_Login]],4,2)</f>
        <v>10</v>
      </c>
      <c r="AA546" t="str">
        <f>SUBSTITUTE(Userdata[[#This Row],[Column3]],"/","")</f>
        <v>10</v>
      </c>
      <c r="AB546" s="12" t="str">
        <f>TEXT(DATE(Userdata[[#This Row],[Column2]],Userdata[[#This Row],[Column1]],Userdata[[#This Row],[Column4]]),"DD/MM/YYYY")</f>
        <v>10/12/2024</v>
      </c>
      <c r="AC546" s="12">
        <f t="shared" ca="1" si="8"/>
        <v>45794</v>
      </c>
      <c r="AD546">
        <f ca="1">Userdata[[#This Row],[Column6]]-Userdata[[#This Row],[Last Login]]</f>
        <v>158</v>
      </c>
      <c r="AE546" t="str">
        <f>LEFT(Userdata[[#This Row],[Join_Date]],2)</f>
        <v>12</v>
      </c>
      <c r="AF546" t="str">
        <f>RIGHT(Userdata[[#This Row],[Join_Date]],4)</f>
        <v>2024</v>
      </c>
      <c r="AG546" t="str">
        <f>MID(Userdata[[#This Row],[Join_Date]],3,2)</f>
        <v>/1</v>
      </c>
      <c r="AH546" t="str">
        <f>SUBSTITUTE(Userdata[[#This Row],[Column5]],"/","")</f>
        <v>12</v>
      </c>
      <c r="AI546" t="str">
        <f>SUBSTITUTE(Userdata[[#This Row],[Column53]],"/","")</f>
        <v>1</v>
      </c>
      <c r="AJ546" t="str">
        <f>TEXT(DATE(Userdata[[#This Row],[Column52]],Userdata[[#This Row],[Start Month]],Userdata[[#This Row],[Start Date]]),"DD/MM/YYYY")</f>
        <v>01/12/2024</v>
      </c>
    </row>
    <row r="547" spans="1:36" x14ac:dyDescent="0.3">
      <c r="A547">
        <v>9748</v>
      </c>
      <c r="B547" t="s">
        <v>165</v>
      </c>
      <c r="C547" t="s">
        <v>739</v>
      </c>
      <c r="D547" s="12" t="s">
        <v>912</v>
      </c>
      <c r="E547">
        <v>15.99</v>
      </c>
      <c r="F547">
        <v>264</v>
      </c>
      <c r="G547" t="s">
        <v>922</v>
      </c>
      <c r="H547">
        <v>2</v>
      </c>
      <c r="I547">
        <v>6</v>
      </c>
      <c r="J547" t="b">
        <v>0</v>
      </c>
      <c r="K547">
        <v>474</v>
      </c>
      <c r="L547">
        <v>10</v>
      </c>
      <c r="M547" t="s">
        <v>923</v>
      </c>
      <c r="N547" t="s">
        <v>933</v>
      </c>
      <c r="O547" t="s">
        <v>935</v>
      </c>
      <c r="P547">
        <v>18</v>
      </c>
      <c r="Q547">
        <v>4.7</v>
      </c>
      <c r="R547" t="b">
        <v>1</v>
      </c>
      <c r="S547" t="s">
        <v>940</v>
      </c>
      <c r="T547">
        <v>4070</v>
      </c>
      <c r="U547" t="s">
        <v>941</v>
      </c>
      <c r="V547" t="s">
        <v>946</v>
      </c>
      <c r="W547" t="s">
        <v>953</v>
      </c>
      <c r="X547" t="str">
        <f>LEFT(Userdata[[#This Row],[Last_Login]],2)</f>
        <v>12</v>
      </c>
      <c r="Y547" t="str">
        <f>RIGHT(Userdata[[#This Row],[Last_Login]],4)</f>
        <v>2024</v>
      </c>
      <c r="Z547" t="str">
        <f>MID(Userdata[[#This Row],[Last_Login]],4,2)</f>
        <v>7/</v>
      </c>
      <c r="AA547" t="str">
        <f>SUBSTITUTE(Userdata[[#This Row],[Column3]],"/","")</f>
        <v>7</v>
      </c>
      <c r="AB547" s="12" t="str">
        <f>TEXT(DATE(Userdata[[#This Row],[Column2]],Userdata[[#This Row],[Column1]],Userdata[[#This Row],[Column4]]),"DD/MM/YYYY")</f>
        <v>07/12/2024</v>
      </c>
      <c r="AC547" s="12">
        <f t="shared" ca="1" si="8"/>
        <v>45794</v>
      </c>
      <c r="AD547">
        <f ca="1">Userdata[[#This Row],[Column6]]-Userdata[[#This Row],[Last Login]]</f>
        <v>161</v>
      </c>
      <c r="AE547" t="str">
        <f>LEFT(Userdata[[#This Row],[Join_Date]],2)</f>
        <v>12</v>
      </c>
      <c r="AF547" t="str">
        <f>RIGHT(Userdata[[#This Row],[Join_Date]],4)</f>
        <v>2023</v>
      </c>
      <c r="AG547" t="str">
        <f>MID(Userdata[[#This Row],[Join_Date]],3,2)</f>
        <v>/1</v>
      </c>
      <c r="AH547" t="str">
        <f>SUBSTITUTE(Userdata[[#This Row],[Column5]],"/","")</f>
        <v>12</v>
      </c>
      <c r="AI547" t="str">
        <f>SUBSTITUTE(Userdata[[#This Row],[Column53]],"/","")</f>
        <v>1</v>
      </c>
      <c r="AJ547" t="str">
        <f>TEXT(DATE(Userdata[[#This Row],[Column52]],Userdata[[#This Row],[Start Month]],Userdata[[#This Row],[Start Date]]),"DD/MM/YYYY")</f>
        <v>01/12/2023</v>
      </c>
    </row>
    <row r="548" spans="1:36" x14ac:dyDescent="0.3">
      <c r="A548">
        <v>7046</v>
      </c>
      <c r="B548" t="s">
        <v>176</v>
      </c>
      <c r="C548" t="s">
        <v>741</v>
      </c>
      <c r="D548" s="12" t="s">
        <v>751</v>
      </c>
      <c r="E548">
        <v>15.99</v>
      </c>
      <c r="F548">
        <v>208</v>
      </c>
      <c r="G548" t="s">
        <v>920</v>
      </c>
      <c r="H548">
        <v>5</v>
      </c>
      <c r="I548">
        <v>6</v>
      </c>
      <c r="J548" t="b">
        <v>0</v>
      </c>
      <c r="K548">
        <v>512</v>
      </c>
      <c r="L548">
        <v>176</v>
      </c>
      <c r="M548" t="s">
        <v>927</v>
      </c>
      <c r="N548" t="s">
        <v>930</v>
      </c>
      <c r="O548" t="s">
        <v>939</v>
      </c>
      <c r="P548">
        <v>36</v>
      </c>
      <c r="Q548">
        <v>4.7</v>
      </c>
      <c r="R548" t="b">
        <v>0</v>
      </c>
      <c r="S548" t="s">
        <v>940</v>
      </c>
      <c r="T548">
        <v>4147</v>
      </c>
      <c r="U548" t="s">
        <v>941</v>
      </c>
      <c r="V548" t="s">
        <v>950</v>
      </c>
      <c r="W548" t="s">
        <v>954</v>
      </c>
      <c r="X548" t="str">
        <f>LEFT(Userdata[[#This Row],[Last_Login]],2)</f>
        <v>12</v>
      </c>
      <c r="Y548" t="str">
        <f>RIGHT(Userdata[[#This Row],[Last_Login]],4)</f>
        <v>2024</v>
      </c>
      <c r="Z548" t="str">
        <f>MID(Userdata[[#This Row],[Last_Login]],4,2)</f>
        <v>10</v>
      </c>
      <c r="AA548" t="str">
        <f>SUBSTITUTE(Userdata[[#This Row],[Column3]],"/","")</f>
        <v>10</v>
      </c>
      <c r="AB548" s="12" t="str">
        <f>TEXT(DATE(Userdata[[#This Row],[Column2]],Userdata[[#This Row],[Column1]],Userdata[[#This Row],[Column4]]),"DD/MM/YYYY")</f>
        <v>10/12/2024</v>
      </c>
      <c r="AC548" s="12">
        <f t="shared" ca="1" si="8"/>
        <v>45794</v>
      </c>
      <c r="AD548">
        <f ca="1">Userdata[[#This Row],[Column6]]-Userdata[[#This Row],[Last Login]]</f>
        <v>158</v>
      </c>
      <c r="AE548" t="str">
        <f>LEFT(Userdata[[#This Row],[Join_Date]],2)</f>
        <v>2/</v>
      </c>
      <c r="AF548" t="str">
        <f>RIGHT(Userdata[[#This Row],[Join_Date]],4)</f>
        <v>2023</v>
      </c>
      <c r="AG548" t="str">
        <f>MID(Userdata[[#This Row],[Join_Date]],3,2)</f>
        <v>26</v>
      </c>
      <c r="AH548" t="str">
        <f>SUBSTITUTE(Userdata[[#This Row],[Column5]],"/","")</f>
        <v>2</v>
      </c>
      <c r="AI548" t="str">
        <f>SUBSTITUTE(Userdata[[#This Row],[Column53]],"/","")</f>
        <v>26</v>
      </c>
      <c r="AJ548" t="str">
        <f>TEXT(DATE(Userdata[[#This Row],[Column52]],Userdata[[#This Row],[Start Month]],Userdata[[#This Row],[Start Date]]),"DD/MM/YYYY")</f>
        <v>26/02/2023</v>
      </c>
    </row>
    <row r="549" spans="1:36" x14ac:dyDescent="0.3">
      <c r="A549">
        <v>9688</v>
      </c>
      <c r="B549" t="s">
        <v>279</v>
      </c>
      <c r="C549" t="s">
        <v>648</v>
      </c>
      <c r="D549" s="12" t="s">
        <v>508</v>
      </c>
      <c r="E549">
        <v>7.99</v>
      </c>
      <c r="F549">
        <v>56</v>
      </c>
      <c r="G549" t="s">
        <v>921</v>
      </c>
      <c r="H549">
        <v>1</v>
      </c>
      <c r="I549">
        <v>2</v>
      </c>
      <c r="J549" t="b">
        <v>1</v>
      </c>
      <c r="K549">
        <v>280</v>
      </c>
      <c r="L549">
        <v>67</v>
      </c>
      <c r="M549" t="s">
        <v>929</v>
      </c>
      <c r="N549" t="s">
        <v>933</v>
      </c>
      <c r="O549" t="s">
        <v>937</v>
      </c>
      <c r="P549">
        <v>21</v>
      </c>
      <c r="Q549">
        <v>4.5999999999999996</v>
      </c>
      <c r="R549" t="b">
        <v>0</v>
      </c>
      <c r="S549" t="s">
        <v>940</v>
      </c>
      <c r="T549">
        <v>255</v>
      </c>
      <c r="U549" t="s">
        <v>941</v>
      </c>
      <c r="V549" t="s">
        <v>947</v>
      </c>
      <c r="W549" t="s">
        <v>953</v>
      </c>
      <c r="X549" t="str">
        <f>LEFT(Userdata[[#This Row],[Last_Login]],2)</f>
        <v>12</v>
      </c>
      <c r="Y549" t="str">
        <f>RIGHT(Userdata[[#This Row],[Last_Login]],4)</f>
        <v>2024</v>
      </c>
      <c r="Z549" t="str">
        <f>MID(Userdata[[#This Row],[Last_Login]],4,2)</f>
        <v>4/</v>
      </c>
      <c r="AA549" t="str">
        <f>SUBSTITUTE(Userdata[[#This Row],[Column3]],"/","")</f>
        <v>4</v>
      </c>
      <c r="AB549" s="12" t="str">
        <f>TEXT(DATE(Userdata[[#This Row],[Column2]],Userdata[[#This Row],[Column1]],Userdata[[#This Row],[Column4]]),"DD/MM/YYYY")</f>
        <v>04/12/2024</v>
      </c>
      <c r="AC549" s="12">
        <f t="shared" ca="1" si="8"/>
        <v>45794</v>
      </c>
      <c r="AD549">
        <f ca="1">Userdata[[#This Row],[Column6]]-Userdata[[#This Row],[Last Login]]</f>
        <v>164</v>
      </c>
      <c r="AE549" t="str">
        <f>LEFT(Userdata[[#This Row],[Join_Date]],2)</f>
        <v>1/</v>
      </c>
      <c r="AF549" t="str">
        <f>RIGHT(Userdata[[#This Row],[Join_Date]],4)</f>
        <v>2024</v>
      </c>
      <c r="AG549" t="str">
        <f>MID(Userdata[[#This Row],[Join_Date]],3,2)</f>
        <v>16</v>
      </c>
      <c r="AH549" t="str">
        <f>SUBSTITUTE(Userdata[[#This Row],[Column5]],"/","")</f>
        <v>1</v>
      </c>
      <c r="AI549" t="str">
        <f>SUBSTITUTE(Userdata[[#This Row],[Column53]],"/","")</f>
        <v>16</v>
      </c>
      <c r="AJ549" t="str">
        <f>TEXT(DATE(Userdata[[#This Row],[Column52]],Userdata[[#This Row],[Start Month]],Userdata[[#This Row],[Start Date]]),"DD/MM/YYYY")</f>
        <v>16/01/2024</v>
      </c>
    </row>
    <row r="550" spans="1:36" x14ac:dyDescent="0.3">
      <c r="A550">
        <v>6720</v>
      </c>
      <c r="B550" t="s">
        <v>72</v>
      </c>
      <c r="C550" t="s">
        <v>742</v>
      </c>
      <c r="D550" s="12" t="s">
        <v>905</v>
      </c>
      <c r="E550">
        <v>15.99</v>
      </c>
      <c r="F550">
        <v>207</v>
      </c>
      <c r="G550" t="s">
        <v>920</v>
      </c>
      <c r="H550">
        <v>2</v>
      </c>
      <c r="I550">
        <v>2</v>
      </c>
      <c r="J550" t="b">
        <v>1</v>
      </c>
      <c r="K550">
        <v>494</v>
      </c>
      <c r="L550">
        <v>28</v>
      </c>
      <c r="M550" t="s">
        <v>929</v>
      </c>
      <c r="N550" t="s">
        <v>933</v>
      </c>
      <c r="O550" t="s">
        <v>935</v>
      </c>
      <c r="P550">
        <v>99</v>
      </c>
      <c r="Q550">
        <v>3.6</v>
      </c>
      <c r="R550" t="b">
        <v>0</v>
      </c>
      <c r="S550" t="s">
        <v>940</v>
      </c>
      <c r="T550">
        <v>3278</v>
      </c>
      <c r="U550" t="s">
        <v>942</v>
      </c>
      <c r="V550" t="s">
        <v>950</v>
      </c>
      <c r="W550" t="s">
        <v>951</v>
      </c>
      <c r="X550" t="str">
        <f>LEFT(Userdata[[#This Row],[Last_Login]],2)</f>
        <v>12</v>
      </c>
      <c r="Y550" t="str">
        <f>RIGHT(Userdata[[#This Row],[Last_Login]],4)</f>
        <v>2024</v>
      </c>
      <c r="Z550" t="str">
        <f>MID(Userdata[[#This Row],[Last_Login]],4,2)</f>
        <v>13</v>
      </c>
      <c r="AA550" t="str">
        <f>SUBSTITUTE(Userdata[[#This Row],[Column3]],"/","")</f>
        <v>13</v>
      </c>
      <c r="AB550" s="12" t="str">
        <f>TEXT(DATE(Userdata[[#This Row],[Column2]],Userdata[[#This Row],[Column1]],Userdata[[#This Row],[Column4]]),"DD/MM/YYYY")</f>
        <v>13/12/2024</v>
      </c>
      <c r="AC550" s="12">
        <f t="shared" ca="1" si="8"/>
        <v>45794</v>
      </c>
      <c r="AD550">
        <f ca="1">Userdata[[#This Row],[Column6]]-Userdata[[#This Row],[Last Login]]</f>
        <v>155</v>
      </c>
      <c r="AE550" t="str">
        <f>LEFT(Userdata[[#This Row],[Join_Date]],2)</f>
        <v>7/</v>
      </c>
      <c r="AF550" t="str">
        <f>RIGHT(Userdata[[#This Row],[Join_Date]],4)</f>
        <v>2023</v>
      </c>
      <c r="AG550" t="str">
        <f>MID(Userdata[[#This Row],[Join_Date]],3,2)</f>
        <v>8/</v>
      </c>
      <c r="AH550" t="str">
        <f>SUBSTITUTE(Userdata[[#This Row],[Column5]],"/","")</f>
        <v>7</v>
      </c>
      <c r="AI550" t="str">
        <f>SUBSTITUTE(Userdata[[#This Row],[Column53]],"/","")</f>
        <v>8</v>
      </c>
      <c r="AJ550" t="str">
        <f>TEXT(DATE(Userdata[[#This Row],[Column52]],Userdata[[#This Row],[Start Month]],Userdata[[#This Row],[Start Date]]),"DD/MM/YYYY")</f>
        <v>08/07/2023</v>
      </c>
    </row>
    <row r="551" spans="1:36" x14ac:dyDescent="0.3">
      <c r="A551">
        <v>2766</v>
      </c>
      <c r="B551" t="s">
        <v>280</v>
      </c>
      <c r="C551" t="s">
        <v>743</v>
      </c>
      <c r="D551" s="12" t="s">
        <v>736</v>
      </c>
      <c r="E551">
        <v>7.99</v>
      </c>
      <c r="F551">
        <v>187</v>
      </c>
      <c r="G551" t="s">
        <v>919</v>
      </c>
      <c r="H551">
        <v>2</v>
      </c>
      <c r="I551">
        <v>3</v>
      </c>
      <c r="J551" t="b">
        <v>1</v>
      </c>
      <c r="K551">
        <v>697</v>
      </c>
      <c r="L551">
        <v>5</v>
      </c>
      <c r="M551" t="s">
        <v>927</v>
      </c>
      <c r="N551" t="s">
        <v>931</v>
      </c>
      <c r="O551" t="s">
        <v>935</v>
      </c>
      <c r="P551">
        <v>29</v>
      </c>
      <c r="Q551">
        <v>4.5</v>
      </c>
      <c r="R551" t="b">
        <v>0</v>
      </c>
      <c r="S551" t="s">
        <v>940</v>
      </c>
      <c r="T551">
        <v>213</v>
      </c>
      <c r="U551" t="s">
        <v>943</v>
      </c>
      <c r="V551" t="s">
        <v>948</v>
      </c>
      <c r="W551" t="s">
        <v>953</v>
      </c>
      <c r="X551" t="str">
        <f>LEFT(Userdata[[#This Row],[Last_Login]],2)</f>
        <v>11</v>
      </c>
      <c r="Y551" t="str">
        <f>RIGHT(Userdata[[#This Row],[Last_Login]],4)</f>
        <v>2024</v>
      </c>
      <c r="Z551" t="str">
        <f>MID(Userdata[[#This Row],[Last_Login]],4,2)</f>
        <v>25</v>
      </c>
      <c r="AA551" t="str">
        <f>SUBSTITUTE(Userdata[[#This Row],[Column3]],"/","")</f>
        <v>25</v>
      </c>
      <c r="AB551" s="12" t="str">
        <f>TEXT(DATE(Userdata[[#This Row],[Column2]],Userdata[[#This Row],[Column1]],Userdata[[#This Row],[Column4]]),"DD/MM/YYYY")</f>
        <v>25/11/2024</v>
      </c>
      <c r="AC551" s="12">
        <f t="shared" ca="1" si="8"/>
        <v>45794</v>
      </c>
      <c r="AD551">
        <f ca="1">Userdata[[#This Row],[Column6]]-Userdata[[#This Row],[Last Login]]</f>
        <v>173</v>
      </c>
      <c r="AE551" t="str">
        <f>LEFT(Userdata[[#This Row],[Join_Date]],2)</f>
        <v>1/</v>
      </c>
      <c r="AF551" t="str">
        <f>RIGHT(Userdata[[#This Row],[Join_Date]],4)</f>
        <v>2023</v>
      </c>
      <c r="AG551" t="str">
        <f>MID(Userdata[[#This Row],[Join_Date]],3,2)</f>
        <v>8/</v>
      </c>
      <c r="AH551" t="str">
        <f>SUBSTITUTE(Userdata[[#This Row],[Column5]],"/","")</f>
        <v>1</v>
      </c>
      <c r="AI551" t="str">
        <f>SUBSTITUTE(Userdata[[#This Row],[Column53]],"/","")</f>
        <v>8</v>
      </c>
      <c r="AJ551" t="str">
        <f>TEXT(DATE(Userdata[[#This Row],[Column52]],Userdata[[#This Row],[Start Month]],Userdata[[#This Row],[Start Date]]),"DD/MM/YYYY")</f>
        <v>08/01/2023</v>
      </c>
    </row>
    <row r="552" spans="1:36" x14ac:dyDescent="0.3">
      <c r="A552">
        <v>3847</v>
      </c>
      <c r="B552" t="s">
        <v>48</v>
      </c>
      <c r="C552" t="s">
        <v>744</v>
      </c>
      <c r="D552" s="12" t="s">
        <v>579</v>
      </c>
      <c r="E552">
        <v>11.99</v>
      </c>
      <c r="F552">
        <v>62</v>
      </c>
      <c r="G552" t="s">
        <v>916</v>
      </c>
      <c r="H552">
        <v>3</v>
      </c>
      <c r="I552">
        <v>1</v>
      </c>
      <c r="J552" t="b">
        <v>1</v>
      </c>
      <c r="K552">
        <v>879</v>
      </c>
      <c r="L552">
        <v>128</v>
      </c>
      <c r="M552" t="s">
        <v>926</v>
      </c>
      <c r="N552" t="s">
        <v>930</v>
      </c>
      <c r="O552" t="s">
        <v>936</v>
      </c>
      <c r="P552">
        <v>56</v>
      </c>
      <c r="Q552">
        <v>3.4</v>
      </c>
      <c r="R552" t="b">
        <v>0</v>
      </c>
      <c r="S552" t="s">
        <v>940</v>
      </c>
      <c r="T552">
        <v>2886</v>
      </c>
      <c r="U552" t="s">
        <v>944</v>
      </c>
      <c r="V552" t="s">
        <v>947</v>
      </c>
      <c r="W552" t="s">
        <v>951</v>
      </c>
      <c r="X552" t="str">
        <f>LEFT(Userdata[[#This Row],[Last_Login]],2)</f>
        <v>11</v>
      </c>
      <c r="Y552" t="str">
        <f>RIGHT(Userdata[[#This Row],[Last_Login]],4)</f>
        <v>2024</v>
      </c>
      <c r="Z552" t="str">
        <f>MID(Userdata[[#This Row],[Last_Login]],4,2)</f>
        <v>23</v>
      </c>
      <c r="AA552" t="str">
        <f>SUBSTITUTE(Userdata[[#This Row],[Column3]],"/","")</f>
        <v>23</v>
      </c>
      <c r="AB552" s="12" t="str">
        <f>TEXT(DATE(Userdata[[#This Row],[Column2]],Userdata[[#This Row],[Column1]],Userdata[[#This Row],[Column4]]),"DD/MM/YYYY")</f>
        <v>23/11/2024</v>
      </c>
      <c r="AC552" s="12">
        <f t="shared" ca="1" si="8"/>
        <v>45794</v>
      </c>
      <c r="AD552">
        <f ca="1">Userdata[[#This Row],[Column6]]-Userdata[[#This Row],[Last Login]]</f>
        <v>175</v>
      </c>
      <c r="AE552" t="str">
        <f>LEFT(Userdata[[#This Row],[Join_Date]],2)</f>
        <v>3/</v>
      </c>
      <c r="AF552" t="str">
        <f>RIGHT(Userdata[[#This Row],[Join_Date]],4)</f>
        <v>2024</v>
      </c>
      <c r="AG552" t="str">
        <f>MID(Userdata[[#This Row],[Join_Date]],3,2)</f>
        <v>5/</v>
      </c>
      <c r="AH552" t="str">
        <f>SUBSTITUTE(Userdata[[#This Row],[Column5]],"/","")</f>
        <v>3</v>
      </c>
      <c r="AI552" t="str">
        <f>SUBSTITUTE(Userdata[[#This Row],[Column53]],"/","")</f>
        <v>5</v>
      </c>
      <c r="AJ552" t="str">
        <f>TEXT(DATE(Userdata[[#This Row],[Column52]],Userdata[[#This Row],[Start Month]],Userdata[[#This Row],[Start Date]]),"DD/MM/YYYY")</f>
        <v>05/03/2024</v>
      </c>
    </row>
    <row r="553" spans="1:36" x14ac:dyDescent="0.3">
      <c r="A553">
        <v>8554</v>
      </c>
      <c r="B553" t="s">
        <v>71</v>
      </c>
      <c r="C553" t="s">
        <v>374</v>
      </c>
      <c r="D553" s="12" t="s">
        <v>487</v>
      </c>
      <c r="E553">
        <v>15.99</v>
      </c>
      <c r="F553">
        <v>182</v>
      </c>
      <c r="G553" t="s">
        <v>922</v>
      </c>
      <c r="H553">
        <v>1</v>
      </c>
      <c r="I553">
        <v>2</v>
      </c>
      <c r="J553" t="b">
        <v>1</v>
      </c>
      <c r="K553">
        <v>442</v>
      </c>
      <c r="L553">
        <v>87</v>
      </c>
      <c r="M553" t="s">
        <v>923</v>
      </c>
      <c r="N553" t="s">
        <v>932</v>
      </c>
      <c r="O553" t="s">
        <v>936</v>
      </c>
      <c r="P553">
        <v>62</v>
      </c>
      <c r="Q553">
        <v>4.9000000000000004</v>
      </c>
      <c r="R553" t="b">
        <v>0</v>
      </c>
      <c r="S553" t="s">
        <v>940</v>
      </c>
      <c r="T553">
        <v>1901</v>
      </c>
      <c r="U553" t="s">
        <v>942</v>
      </c>
      <c r="V553" t="s">
        <v>949</v>
      </c>
      <c r="W553" t="s">
        <v>952</v>
      </c>
      <c r="X553" t="str">
        <f>LEFT(Userdata[[#This Row],[Last_Login]],2)</f>
        <v>11</v>
      </c>
      <c r="Y553" t="str">
        <f>RIGHT(Userdata[[#This Row],[Last_Login]],4)</f>
        <v>2024</v>
      </c>
      <c r="Z553" t="str">
        <f>MID(Userdata[[#This Row],[Last_Login]],4,2)</f>
        <v>21</v>
      </c>
      <c r="AA553" t="str">
        <f>SUBSTITUTE(Userdata[[#This Row],[Column3]],"/","")</f>
        <v>21</v>
      </c>
      <c r="AB553" s="12" t="str">
        <f>TEXT(DATE(Userdata[[#This Row],[Column2]],Userdata[[#This Row],[Column1]],Userdata[[#This Row],[Column4]]),"DD/MM/YYYY")</f>
        <v>21/11/2024</v>
      </c>
      <c r="AC553" s="12">
        <f t="shared" ca="1" si="8"/>
        <v>45794</v>
      </c>
      <c r="AD553">
        <f ca="1">Userdata[[#This Row],[Column6]]-Userdata[[#This Row],[Last Login]]</f>
        <v>177</v>
      </c>
      <c r="AE553" t="str">
        <f>LEFT(Userdata[[#This Row],[Join_Date]],2)</f>
        <v>12</v>
      </c>
      <c r="AF553" t="str">
        <f>RIGHT(Userdata[[#This Row],[Join_Date]],4)</f>
        <v>2023</v>
      </c>
      <c r="AG553" t="str">
        <f>MID(Userdata[[#This Row],[Join_Date]],3,2)</f>
        <v>/2</v>
      </c>
      <c r="AH553" t="str">
        <f>SUBSTITUTE(Userdata[[#This Row],[Column5]],"/","")</f>
        <v>12</v>
      </c>
      <c r="AI553" t="str">
        <f>SUBSTITUTE(Userdata[[#This Row],[Column53]],"/","")</f>
        <v>2</v>
      </c>
      <c r="AJ553" t="str">
        <f>TEXT(DATE(Userdata[[#This Row],[Column52]],Userdata[[#This Row],[Start Month]],Userdata[[#This Row],[Start Date]]),"DD/MM/YYYY")</f>
        <v>02/12/2023</v>
      </c>
    </row>
    <row r="554" spans="1:36" x14ac:dyDescent="0.3">
      <c r="A554">
        <v>6569</v>
      </c>
      <c r="B554" t="s">
        <v>26</v>
      </c>
      <c r="C554" t="s">
        <v>707</v>
      </c>
      <c r="D554" s="12" t="s">
        <v>736</v>
      </c>
      <c r="E554">
        <v>7.99</v>
      </c>
      <c r="F554">
        <v>468</v>
      </c>
      <c r="G554" t="s">
        <v>922</v>
      </c>
      <c r="H554">
        <v>2</v>
      </c>
      <c r="I554">
        <v>3</v>
      </c>
      <c r="J554" t="b">
        <v>0</v>
      </c>
      <c r="K554">
        <v>514</v>
      </c>
      <c r="L554">
        <v>46</v>
      </c>
      <c r="M554" t="s">
        <v>924</v>
      </c>
      <c r="N554" t="s">
        <v>931</v>
      </c>
      <c r="O554" t="s">
        <v>938</v>
      </c>
      <c r="P554">
        <v>74</v>
      </c>
      <c r="Q554">
        <v>3.2</v>
      </c>
      <c r="R554" t="b">
        <v>0</v>
      </c>
      <c r="S554" t="s">
        <v>940</v>
      </c>
      <c r="T554">
        <v>4456</v>
      </c>
      <c r="U554" t="s">
        <v>941</v>
      </c>
      <c r="V554" t="s">
        <v>947</v>
      </c>
      <c r="W554" t="s">
        <v>954</v>
      </c>
      <c r="X554" t="str">
        <f>LEFT(Userdata[[#This Row],[Last_Login]],2)</f>
        <v>11</v>
      </c>
      <c r="Y554" t="str">
        <f>RIGHT(Userdata[[#This Row],[Last_Login]],4)</f>
        <v>2024</v>
      </c>
      <c r="Z554" t="str">
        <f>MID(Userdata[[#This Row],[Last_Login]],4,2)</f>
        <v>25</v>
      </c>
      <c r="AA554" t="str">
        <f>SUBSTITUTE(Userdata[[#This Row],[Column3]],"/","")</f>
        <v>25</v>
      </c>
      <c r="AB554" s="12" t="str">
        <f>TEXT(DATE(Userdata[[#This Row],[Column2]],Userdata[[#This Row],[Column1]],Userdata[[#This Row],[Column4]]),"DD/MM/YYYY")</f>
        <v>25/11/2024</v>
      </c>
      <c r="AC554" s="12">
        <f t="shared" ca="1" si="8"/>
        <v>45794</v>
      </c>
      <c r="AD554">
        <f ca="1">Userdata[[#This Row],[Column6]]-Userdata[[#This Row],[Last Login]]</f>
        <v>173</v>
      </c>
      <c r="AE554" t="str">
        <f>LEFT(Userdata[[#This Row],[Join_Date]],2)</f>
        <v>10</v>
      </c>
      <c r="AF554" t="str">
        <f>RIGHT(Userdata[[#This Row],[Join_Date]],4)</f>
        <v>2023</v>
      </c>
      <c r="AG554" t="str">
        <f>MID(Userdata[[#This Row],[Join_Date]],3,2)</f>
        <v>/3</v>
      </c>
      <c r="AH554" t="str">
        <f>SUBSTITUTE(Userdata[[#This Row],[Column5]],"/","")</f>
        <v>10</v>
      </c>
      <c r="AI554" t="str">
        <f>SUBSTITUTE(Userdata[[#This Row],[Column53]],"/","")</f>
        <v>3</v>
      </c>
      <c r="AJ554" t="str">
        <f>TEXT(DATE(Userdata[[#This Row],[Column52]],Userdata[[#This Row],[Start Month]],Userdata[[#This Row],[Start Date]]),"DD/MM/YYYY")</f>
        <v>03/10/2023</v>
      </c>
    </row>
    <row r="555" spans="1:36" x14ac:dyDescent="0.3">
      <c r="A555">
        <v>6391</v>
      </c>
      <c r="B555" t="s">
        <v>130</v>
      </c>
      <c r="C555" t="s">
        <v>745</v>
      </c>
      <c r="D555" s="12" t="s">
        <v>424</v>
      </c>
      <c r="E555">
        <v>15.99</v>
      </c>
      <c r="F555">
        <v>389</v>
      </c>
      <c r="G555" t="s">
        <v>917</v>
      </c>
      <c r="H555">
        <v>2</v>
      </c>
      <c r="I555">
        <v>2</v>
      </c>
      <c r="J555" t="b">
        <v>0</v>
      </c>
      <c r="K555">
        <v>120</v>
      </c>
      <c r="L555">
        <v>191</v>
      </c>
      <c r="M555" t="s">
        <v>925</v>
      </c>
      <c r="N555" t="s">
        <v>931</v>
      </c>
      <c r="O555" t="s">
        <v>938</v>
      </c>
      <c r="P555">
        <v>75</v>
      </c>
      <c r="Q555">
        <v>3.8</v>
      </c>
      <c r="R555" t="b">
        <v>1</v>
      </c>
      <c r="S555" t="s">
        <v>940</v>
      </c>
      <c r="T555">
        <v>237</v>
      </c>
      <c r="U555" t="s">
        <v>942</v>
      </c>
      <c r="V555" t="s">
        <v>948</v>
      </c>
      <c r="W555" t="s">
        <v>953</v>
      </c>
      <c r="X555" t="str">
        <f>LEFT(Userdata[[#This Row],[Last_Login]],2)</f>
        <v>11</v>
      </c>
      <c r="Y555" t="str">
        <f>RIGHT(Userdata[[#This Row],[Last_Login]],4)</f>
        <v>2024</v>
      </c>
      <c r="Z555" t="str">
        <f>MID(Userdata[[#This Row],[Last_Login]],4,2)</f>
        <v>24</v>
      </c>
      <c r="AA555" t="str">
        <f>SUBSTITUTE(Userdata[[#This Row],[Column3]],"/","")</f>
        <v>24</v>
      </c>
      <c r="AB555" s="12" t="str">
        <f>TEXT(DATE(Userdata[[#This Row],[Column2]],Userdata[[#This Row],[Column1]],Userdata[[#This Row],[Column4]]),"DD/MM/YYYY")</f>
        <v>24/11/2024</v>
      </c>
      <c r="AC555" s="12">
        <f t="shared" ca="1" si="8"/>
        <v>45794</v>
      </c>
      <c r="AD555">
        <f ca="1">Userdata[[#This Row],[Column6]]-Userdata[[#This Row],[Last Login]]</f>
        <v>174</v>
      </c>
      <c r="AE555" t="str">
        <f>LEFT(Userdata[[#This Row],[Join_Date]],2)</f>
        <v>5/</v>
      </c>
      <c r="AF555" t="str">
        <f>RIGHT(Userdata[[#This Row],[Join_Date]],4)</f>
        <v>2024</v>
      </c>
      <c r="AG555" t="str">
        <f>MID(Userdata[[#This Row],[Join_Date]],3,2)</f>
        <v>11</v>
      </c>
      <c r="AH555" t="str">
        <f>SUBSTITUTE(Userdata[[#This Row],[Column5]],"/","")</f>
        <v>5</v>
      </c>
      <c r="AI555" t="str">
        <f>SUBSTITUTE(Userdata[[#This Row],[Column53]],"/","")</f>
        <v>11</v>
      </c>
      <c r="AJ555" t="str">
        <f>TEXT(DATE(Userdata[[#This Row],[Column52]],Userdata[[#This Row],[Start Month]],Userdata[[#This Row],[Start Date]]),"DD/MM/YYYY")</f>
        <v>11/05/2024</v>
      </c>
    </row>
    <row r="556" spans="1:36" x14ac:dyDescent="0.3">
      <c r="A556">
        <v>4883</v>
      </c>
      <c r="B556" t="s">
        <v>281</v>
      </c>
      <c r="C556" t="s">
        <v>529</v>
      </c>
      <c r="D556" s="12" t="s">
        <v>803</v>
      </c>
      <c r="E556">
        <v>15.99</v>
      </c>
      <c r="F556">
        <v>155</v>
      </c>
      <c r="G556" t="s">
        <v>916</v>
      </c>
      <c r="H556">
        <v>4</v>
      </c>
      <c r="I556">
        <v>5</v>
      </c>
      <c r="J556" t="b">
        <v>0</v>
      </c>
      <c r="K556">
        <v>573</v>
      </c>
      <c r="L556">
        <v>190</v>
      </c>
      <c r="M556" t="s">
        <v>926</v>
      </c>
      <c r="N556" t="s">
        <v>933</v>
      </c>
      <c r="O556" t="s">
        <v>937</v>
      </c>
      <c r="P556">
        <v>86</v>
      </c>
      <c r="Q556">
        <v>3.5</v>
      </c>
      <c r="R556" t="b">
        <v>1</v>
      </c>
      <c r="S556" t="s">
        <v>940</v>
      </c>
      <c r="T556">
        <v>4659</v>
      </c>
      <c r="U556" t="s">
        <v>945</v>
      </c>
      <c r="V556" t="s">
        <v>946</v>
      </c>
      <c r="W556" t="s">
        <v>951</v>
      </c>
      <c r="X556" t="str">
        <f>LEFT(Userdata[[#This Row],[Last_Login]],2)</f>
        <v>12</v>
      </c>
      <c r="Y556" t="str">
        <f>RIGHT(Userdata[[#This Row],[Last_Login]],4)</f>
        <v>2024</v>
      </c>
      <c r="Z556" t="str">
        <f>MID(Userdata[[#This Row],[Last_Login]],4,2)</f>
        <v>9/</v>
      </c>
      <c r="AA556" t="str">
        <f>SUBSTITUTE(Userdata[[#This Row],[Column3]],"/","")</f>
        <v>9</v>
      </c>
      <c r="AB556" s="12" t="str">
        <f>TEXT(DATE(Userdata[[#This Row],[Column2]],Userdata[[#This Row],[Column1]],Userdata[[#This Row],[Column4]]),"DD/MM/YYYY")</f>
        <v>09/12/2024</v>
      </c>
      <c r="AC556" s="12">
        <f t="shared" ca="1" si="8"/>
        <v>45794</v>
      </c>
      <c r="AD556">
        <f ca="1">Userdata[[#This Row],[Column6]]-Userdata[[#This Row],[Last Login]]</f>
        <v>159</v>
      </c>
      <c r="AE556" t="str">
        <f>LEFT(Userdata[[#This Row],[Join_Date]],2)</f>
        <v>2/</v>
      </c>
      <c r="AF556" t="str">
        <f>RIGHT(Userdata[[#This Row],[Join_Date]],4)</f>
        <v>2024</v>
      </c>
      <c r="AG556" t="str">
        <f>MID(Userdata[[#This Row],[Join_Date]],3,2)</f>
        <v>7/</v>
      </c>
      <c r="AH556" t="str">
        <f>SUBSTITUTE(Userdata[[#This Row],[Column5]],"/","")</f>
        <v>2</v>
      </c>
      <c r="AI556" t="str">
        <f>SUBSTITUTE(Userdata[[#This Row],[Column53]],"/","")</f>
        <v>7</v>
      </c>
      <c r="AJ556" t="str">
        <f>TEXT(DATE(Userdata[[#This Row],[Column52]],Userdata[[#This Row],[Start Month]],Userdata[[#This Row],[Start Date]]),"DD/MM/YYYY")</f>
        <v>07/02/2024</v>
      </c>
    </row>
    <row r="557" spans="1:36" x14ac:dyDescent="0.3">
      <c r="A557">
        <v>4530</v>
      </c>
      <c r="B557" t="s">
        <v>110</v>
      </c>
      <c r="C557" t="s">
        <v>746</v>
      </c>
      <c r="D557" s="12" t="s">
        <v>915</v>
      </c>
      <c r="E557">
        <v>7.99</v>
      </c>
      <c r="F557">
        <v>331</v>
      </c>
      <c r="G557" t="s">
        <v>916</v>
      </c>
      <c r="H557">
        <v>1</v>
      </c>
      <c r="I557">
        <v>6</v>
      </c>
      <c r="J557" t="b">
        <v>1</v>
      </c>
      <c r="K557">
        <v>231</v>
      </c>
      <c r="L557">
        <v>199</v>
      </c>
      <c r="M557" t="s">
        <v>928</v>
      </c>
      <c r="N557" t="s">
        <v>930</v>
      </c>
      <c r="O557" t="s">
        <v>936</v>
      </c>
      <c r="P557">
        <v>93</v>
      </c>
      <c r="Q557">
        <v>3.4</v>
      </c>
      <c r="R557" t="b">
        <v>0</v>
      </c>
      <c r="S557" t="s">
        <v>940</v>
      </c>
      <c r="T557">
        <v>4906</v>
      </c>
      <c r="U557" t="s">
        <v>942</v>
      </c>
      <c r="V557" t="s">
        <v>950</v>
      </c>
      <c r="W557" t="s">
        <v>951</v>
      </c>
      <c r="X557" t="str">
        <f>LEFT(Userdata[[#This Row],[Last_Login]],2)</f>
        <v>11</v>
      </c>
      <c r="Y557" t="str">
        <f>RIGHT(Userdata[[#This Row],[Last_Login]],4)</f>
        <v>2024</v>
      </c>
      <c r="Z557" t="str">
        <f>MID(Userdata[[#This Row],[Last_Login]],4,2)</f>
        <v>26</v>
      </c>
      <c r="AA557" t="str">
        <f>SUBSTITUTE(Userdata[[#This Row],[Column3]],"/","")</f>
        <v>26</v>
      </c>
      <c r="AB557" s="12" t="str">
        <f>TEXT(DATE(Userdata[[#This Row],[Column2]],Userdata[[#This Row],[Column1]],Userdata[[#This Row],[Column4]]),"DD/MM/YYYY")</f>
        <v>26/11/2024</v>
      </c>
      <c r="AC557" s="12">
        <f t="shared" ca="1" si="8"/>
        <v>45794</v>
      </c>
      <c r="AD557">
        <f ca="1">Userdata[[#This Row],[Column6]]-Userdata[[#This Row],[Last Login]]</f>
        <v>172</v>
      </c>
      <c r="AE557" t="str">
        <f>LEFT(Userdata[[#This Row],[Join_Date]],2)</f>
        <v>12</v>
      </c>
      <c r="AF557" t="str">
        <f>RIGHT(Userdata[[#This Row],[Join_Date]],4)</f>
        <v>2023</v>
      </c>
      <c r="AG557" t="str">
        <f>MID(Userdata[[#This Row],[Join_Date]],3,2)</f>
        <v>/1</v>
      </c>
      <c r="AH557" t="str">
        <f>SUBSTITUTE(Userdata[[#This Row],[Column5]],"/","")</f>
        <v>12</v>
      </c>
      <c r="AI557" t="str">
        <f>SUBSTITUTE(Userdata[[#This Row],[Column53]],"/","")</f>
        <v>1</v>
      </c>
      <c r="AJ557" t="str">
        <f>TEXT(DATE(Userdata[[#This Row],[Column52]],Userdata[[#This Row],[Start Month]],Userdata[[#This Row],[Start Date]]),"DD/MM/YYYY")</f>
        <v>01/12/2023</v>
      </c>
    </row>
    <row r="558" spans="1:36" x14ac:dyDescent="0.3">
      <c r="A558">
        <v>6531</v>
      </c>
      <c r="B558" t="s">
        <v>144</v>
      </c>
      <c r="C558" t="s">
        <v>513</v>
      </c>
      <c r="D558" s="12" t="s">
        <v>490</v>
      </c>
      <c r="E558">
        <v>11.99</v>
      </c>
      <c r="F558">
        <v>131</v>
      </c>
      <c r="G558" t="s">
        <v>918</v>
      </c>
      <c r="H558">
        <v>5</v>
      </c>
      <c r="I558">
        <v>2</v>
      </c>
      <c r="J558" t="b">
        <v>0</v>
      </c>
      <c r="K558">
        <v>374</v>
      </c>
      <c r="L558">
        <v>154</v>
      </c>
      <c r="M558" t="s">
        <v>929</v>
      </c>
      <c r="N558" t="s">
        <v>931</v>
      </c>
      <c r="O558" t="s">
        <v>935</v>
      </c>
      <c r="P558">
        <v>81</v>
      </c>
      <c r="Q558">
        <v>4.4000000000000004</v>
      </c>
      <c r="R558" t="b">
        <v>0</v>
      </c>
      <c r="S558" t="s">
        <v>940</v>
      </c>
      <c r="T558">
        <v>1155</v>
      </c>
      <c r="U558" t="s">
        <v>944</v>
      </c>
      <c r="V558" t="s">
        <v>946</v>
      </c>
      <c r="W558" t="s">
        <v>953</v>
      </c>
      <c r="X558" t="str">
        <f>LEFT(Userdata[[#This Row],[Last_Login]],2)</f>
        <v>12</v>
      </c>
      <c r="Y558" t="str">
        <f>RIGHT(Userdata[[#This Row],[Last_Login]],4)</f>
        <v>2024</v>
      </c>
      <c r="Z558" t="str">
        <f>MID(Userdata[[#This Row],[Last_Login]],4,2)</f>
        <v>12</v>
      </c>
      <c r="AA558" t="str">
        <f>SUBSTITUTE(Userdata[[#This Row],[Column3]],"/","")</f>
        <v>12</v>
      </c>
      <c r="AB558" s="12" t="str">
        <f>TEXT(DATE(Userdata[[#This Row],[Column2]],Userdata[[#This Row],[Column1]],Userdata[[#This Row],[Column4]]),"DD/MM/YYYY")</f>
        <v>12/12/2024</v>
      </c>
      <c r="AC558" s="12">
        <f t="shared" ca="1" si="8"/>
        <v>45794</v>
      </c>
      <c r="AD558">
        <f ca="1">Userdata[[#This Row],[Column6]]-Userdata[[#This Row],[Last Login]]</f>
        <v>156</v>
      </c>
      <c r="AE558" t="str">
        <f>LEFT(Userdata[[#This Row],[Join_Date]],2)</f>
        <v>2/</v>
      </c>
      <c r="AF558" t="str">
        <f>RIGHT(Userdata[[#This Row],[Join_Date]],4)</f>
        <v>2023</v>
      </c>
      <c r="AG558" t="str">
        <f>MID(Userdata[[#This Row],[Join_Date]],3,2)</f>
        <v>7/</v>
      </c>
      <c r="AH558" t="str">
        <f>SUBSTITUTE(Userdata[[#This Row],[Column5]],"/","")</f>
        <v>2</v>
      </c>
      <c r="AI558" t="str">
        <f>SUBSTITUTE(Userdata[[#This Row],[Column53]],"/","")</f>
        <v>7</v>
      </c>
      <c r="AJ558" t="str">
        <f>TEXT(DATE(Userdata[[#This Row],[Column52]],Userdata[[#This Row],[Start Month]],Userdata[[#This Row],[Start Date]]),"DD/MM/YYYY")</f>
        <v>07/02/2023</v>
      </c>
    </row>
    <row r="559" spans="1:36" x14ac:dyDescent="0.3">
      <c r="A559">
        <v>9701</v>
      </c>
      <c r="B559" t="s">
        <v>282</v>
      </c>
      <c r="C559" t="s">
        <v>747</v>
      </c>
      <c r="D559" s="12" t="s">
        <v>915</v>
      </c>
      <c r="E559">
        <v>7.99</v>
      </c>
      <c r="F559">
        <v>376</v>
      </c>
      <c r="G559" t="s">
        <v>918</v>
      </c>
      <c r="H559">
        <v>3</v>
      </c>
      <c r="I559">
        <v>6</v>
      </c>
      <c r="J559" t="b">
        <v>0</v>
      </c>
      <c r="K559">
        <v>727</v>
      </c>
      <c r="L559">
        <v>13</v>
      </c>
      <c r="M559" t="s">
        <v>925</v>
      </c>
      <c r="N559" t="s">
        <v>933</v>
      </c>
      <c r="O559" t="s">
        <v>935</v>
      </c>
      <c r="P559">
        <v>5</v>
      </c>
      <c r="Q559">
        <v>3.4</v>
      </c>
      <c r="R559" t="b">
        <v>0</v>
      </c>
      <c r="S559" t="s">
        <v>940</v>
      </c>
      <c r="T559">
        <v>4378</v>
      </c>
      <c r="U559" t="s">
        <v>942</v>
      </c>
      <c r="V559" t="s">
        <v>947</v>
      </c>
      <c r="W559" t="s">
        <v>953</v>
      </c>
      <c r="X559" t="str">
        <f>LEFT(Userdata[[#This Row],[Last_Login]],2)</f>
        <v>11</v>
      </c>
      <c r="Y559" t="str">
        <f>RIGHT(Userdata[[#This Row],[Last_Login]],4)</f>
        <v>2024</v>
      </c>
      <c r="Z559" t="str">
        <f>MID(Userdata[[#This Row],[Last_Login]],4,2)</f>
        <v>26</v>
      </c>
      <c r="AA559" t="str">
        <f>SUBSTITUTE(Userdata[[#This Row],[Column3]],"/","")</f>
        <v>26</v>
      </c>
      <c r="AB559" s="12" t="str">
        <f>TEXT(DATE(Userdata[[#This Row],[Column2]],Userdata[[#This Row],[Column1]],Userdata[[#This Row],[Column4]]),"DD/MM/YYYY")</f>
        <v>26/11/2024</v>
      </c>
      <c r="AC559" s="12">
        <f t="shared" ca="1" si="8"/>
        <v>45794</v>
      </c>
      <c r="AD559">
        <f ca="1">Userdata[[#This Row],[Column6]]-Userdata[[#This Row],[Last Login]]</f>
        <v>172</v>
      </c>
      <c r="AE559" t="str">
        <f>LEFT(Userdata[[#This Row],[Join_Date]],2)</f>
        <v>3/</v>
      </c>
      <c r="AF559" t="str">
        <f>RIGHT(Userdata[[#This Row],[Join_Date]],4)</f>
        <v>2023</v>
      </c>
      <c r="AG559" t="str">
        <f>MID(Userdata[[#This Row],[Join_Date]],3,2)</f>
        <v>17</v>
      </c>
      <c r="AH559" t="str">
        <f>SUBSTITUTE(Userdata[[#This Row],[Column5]],"/","")</f>
        <v>3</v>
      </c>
      <c r="AI559" t="str">
        <f>SUBSTITUTE(Userdata[[#This Row],[Column53]],"/","")</f>
        <v>17</v>
      </c>
      <c r="AJ559" t="str">
        <f>TEXT(DATE(Userdata[[#This Row],[Column52]],Userdata[[#This Row],[Start Month]],Userdata[[#This Row],[Start Date]]),"DD/MM/YYYY")</f>
        <v>17/03/2023</v>
      </c>
    </row>
    <row r="560" spans="1:36" x14ac:dyDescent="0.3">
      <c r="A560">
        <v>4702</v>
      </c>
      <c r="B560" t="s">
        <v>199</v>
      </c>
      <c r="C560" t="s">
        <v>748</v>
      </c>
      <c r="D560" s="12" t="s">
        <v>740</v>
      </c>
      <c r="E560">
        <v>7.99</v>
      </c>
      <c r="F560">
        <v>106</v>
      </c>
      <c r="G560" t="s">
        <v>920</v>
      </c>
      <c r="H560">
        <v>4</v>
      </c>
      <c r="I560">
        <v>6</v>
      </c>
      <c r="J560" t="b">
        <v>1</v>
      </c>
      <c r="K560">
        <v>858</v>
      </c>
      <c r="L560">
        <v>12</v>
      </c>
      <c r="M560" t="s">
        <v>927</v>
      </c>
      <c r="N560" t="s">
        <v>931</v>
      </c>
      <c r="O560" t="s">
        <v>936</v>
      </c>
      <c r="P560">
        <v>25</v>
      </c>
      <c r="Q560">
        <v>3.4</v>
      </c>
      <c r="R560" t="b">
        <v>1</v>
      </c>
      <c r="S560" t="s">
        <v>940</v>
      </c>
      <c r="T560">
        <v>1674</v>
      </c>
      <c r="U560" t="s">
        <v>942</v>
      </c>
      <c r="V560" t="s">
        <v>949</v>
      </c>
      <c r="W560" t="s">
        <v>954</v>
      </c>
      <c r="X560" t="str">
        <f>LEFT(Userdata[[#This Row],[Last_Login]],2)</f>
        <v>12</v>
      </c>
      <c r="Y560" t="str">
        <f>RIGHT(Userdata[[#This Row],[Last_Login]],4)</f>
        <v>2024</v>
      </c>
      <c r="Z560" t="str">
        <f>MID(Userdata[[#This Row],[Last_Login]],4,2)</f>
        <v>11</v>
      </c>
      <c r="AA560" t="str">
        <f>SUBSTITUTE(Userdata[[#This Row],[Column3]],"/","")</f>
        <v>11</v>
      </c>
      <c r="AB560" s="12" t="str">
        <f>TEXT(DATE(Userdata[[#This Row],[Column2]],Userdata[[#This Row],[Column1]],Userdata[[#This Row],[Column4]]),"DD/MM/YYYY")</f>
        <v>11/12/2024</v>
      </c>
      <c r="AC560" s="12">
        <f t="shared" ca="1" si="8"/>
        <v>45794</v>
      </c>
      <c r="AD560">
        <f ca="1">Userdata[[#This Row],[Column6]]-Userdata[[#This Row],[Last Login]]</f>
        <v>157</v>
      </c>
      <c r="AE560" t="str">
        <f>LEFT(Userdata[[#This Row],[Join_Date]],2)</f>
        <v>3/</v>
      </c>
      <c r="AF560" t="str">
        <f>RIGHT(Userdata[[#This Row],[Join_Date]],4)</f>
        <v>2024</v>
      </c>
      <c r="AG560" t="str">
        <f>MID(Userdata[[#This Row],[Join_Date]],3,2)</f>
        <v>31</v>
      </c>
      <c r="AH560" t="str">
        <f>SUBSTITUTE(Userdata[[#This Row],[Column5]],"/","")</f>
        <v>3</v>
      </c>
      <c r="AI560" t="str">
        <f>SUBSTITUTE(Userdata[[#This Row],[Column53]],"/","")</f>
        <v>31</v>
      </c>
      <c r="AJ560" t="str">
        <f>TEXT(DATE(Userdata[[#This Row],[Column52]],Userdata[[#This Row],[Start Month]],Userdata[[#This Row],[Start Date]]),"DD/MM/YYYY")</f>
        <v>31/03/2024</v>
      </c>
    </row>
    <row r="561" spans="1:36" x14ac:dyDescent="0.3">
      <c r="A561">
        <v>3163</v>
      </c>
      <c r="B561" t="s">
        <v>212</v>
      </c>
      <c r="C561" t="s">
        <v>749</v>
      </c>
      <c r="D561" s="12" t="s">
        <v>910</v>
      </c>
      <c r="E561">
        <v>11.99</v>
      </c>
      <c r="F561">
        <v>445</v>
      </c>
      <c r="G561" t="s">
        <v>921</v>
      </c>
      <c r="H561">
        <v>4</v>
      </c>
      <c r="I561">
        <v>4</v>
      </c>
      <c r="J561" t="b">
        <v>0</v>
      </c>
      <c r="K561">
        <v>25</v>
      </c>
      <c r="L561">
        <v>132</v>
      </c>
      <c r="M561" t="s">
        <v>928</v>
      </c>
      <c r="N561" t="s">
        <v>930</v>
      </c>
      <c r="O561" t="s">
        <v>937</v>
      </c>
      <c r="P561">
        <v>50</v>
      </c>
      <c r="Q561">
        <v>3.8</v>
      </c>
      <c r="R561" t="b">
        <v>1</v>
      </c>
      <c r="S561" t="s">
        <v>940</v>
      </c>
      <c r="T561">
        <v>2407</v>
      </c>
      <c r="U561" t="s">
        <v>943</v>
      </c>
      <c r="V561" t="s">
        <v>947</v>
      </c>
      <c r="W561" t="s">
        <v>953</v>
      </c>
      <c r="X561" t="str">
        <f>LEFT(Userdata[[#This Row],[Last_Login]],2)</f>
        <v>11</v>
      </c>
      <c r="Y561" t="str">
        <f>RIGHT(Userdata[[#This Row],[Last_Login]],4)</f>
        <v>2024</v>
      </c>
      <c r="Z561" t="str">
        <f>MID(Userdata[[#This Row],[Last_Login]],4,2)</f>
        <v>30</v>
      </c>
      <c r="AA561" t="str">
        <f>SUBSTITUTE(Userdata[[#This Row],[Column3]],"/","")</f>
        <v>30</v>
      </c>
      <c r="AB561" s="12" t="str">
        <f>TEXT(DATE(Userdata[[#This Row],[Column2]],Userdata[[#This Row],[Column1]],Userdata[[#This Row],[Column4]]),"DD/MM/YYYY")</f>
        <v>30/11/2024</v>
      </c>
      <c r="AC561" s="12">
        <f t="shared" ca="1" si="8"/>
        <v>45794</v>
      </c>
      <c r="AD561">
        <f ca="1">Userdata[[#This Row],[Column6]]-Userdata[[#This Row],[Last Login]]</f>
        <v>168</v>
      </c>
      <c r="AE561" t="str">
        <f>LEFT(Userdata[[#This Row],[Join_Date]],2)</f>
        <v>7/</v>
      </c>
      <c r="AF561" t="str">
        <f>RIGHT(Userdata[[#This Row],[Join_Date]],4)</f>
        <v>2024</v>
      </c>
      <c r="AG561" t="str">
        <f>MID(Userdata[[#This Row],[Join_Date]],3,2)</f>
        <v>12</v>
      </c>
      <c r="AH561" t="str">
        <f>SUBSTITUTE(Userdata[[#This Row],[Column5]],"/","")</f>
        <v>7</v>
      </c>
      <c r="AI561" t="str">
        <f>SUBSTITUTE(Userdata[[#This Row],[Column53]],"/","")</f>
        <v>12</v>
      </c>
      <c r="AJ561" t="str">
        <f>TEXT(DATE(Userdata[[#This Row],[Column52]],Userdata[[#This Row],[Start Month]],Userdata[[#This Row],[Start Date]]),"DD/MM/YYYY")</f>
        <v>12/07/2024</v>
      </c>
    </row>
    <row r="562" spans="1:36" x14ac:dyDescent="0.3">
      <c r="A562">
        <v>8719</v>
      </c>
      <c r="B562" t="s">
        <v>55</v>
      </c>
      <c r="C562" t="s">
        <v>750</v>
      </c>
      <c r="D562" s="12" t="s">
        <v>915</v>
      </c>
      <c r="E562">
        <v>15.99</v>
      </c>
      <c r="F562">
        <v>345</v>
      </c>
      <c r="G562" t="s">
        <v>919</v>
      </c>
      <c r="H562">
        <v>4</v>
      </c>
      <c r="I562">
        <v>5</v>
      </c>
      <c r="J562" t="b">
        <v>0</v>
      </c>
      <c r="K562">
        <v>180</v>
      </c>
      <c r="L562">
        <v>99</v>
      </c>
      <c r="M562" t="s">
        <v>925</v>
      </c>
      <c r="N562" t="s">
        <v>933</v>
      </c>
      <c r="O562" t="s">
        <v>939</v>
      </c>
      <c r="P562">
        <v>73</v>
      </c>
      <c r="Q562">
        <v>4.7</v>
      </c>
      <c r="R562" t="b">
        <v>1</v>
      </c>
      <c r="S562" t="s">
        <v>940</v>
      </c>
      <c r="T562">
        <v>2636</v>
      </c>
      <c r="U562" t="s">
        <v>941</v>
      </c>
      <c r="V562" t="s">
        <v>948</v>
      </c>
      <c r="W562" t="s">
        <v>951</v>
      </c>
      <c r="X562" t="str">
        <f>LEFT(Userdata[[#This Row],[Last_Login]],2)</f>
        <v>11</v>
      </c>
      <c r="Y562" t="str">
        <f>RIGHT(Userdata[[#This Row],[Last_Login]],4)</f>
        <v>2024</v>
      </c>
      <c r="Z562" t="str">
        <f>MID(Userdata[[#This Row],[Last_Login]],4,2)</f>
        <v>26</v>
      </c>
      <c r="AA562" t="str">
        <f>SUBSTITUTE(Userdata[[#This Row],[Column3]],"/","")</f>
        <v>26</v>
      </c>
      <c r="AB562" s="12" t="str">
        <f>TEXT(DATE(Userdata[[#This Row],[Column2]],Userdata[[#This Row],[Column1]],Userdata[[#This Row],[Column4]]),"DD/MM/YYYY")</f>
        <v>26/11/2024</v>
      </c>
      <c r="AC562" s="12">
        <f t="shared" ca="1" si="8"/>
        <v>45794</v>
      </c>
      <c r="AD562">
        <f ca="1">Userdata[[#This Row],[Column6]]-Userdata[[#This Row],[Last Login]]</f>
        <v>172</v>
      </c>
      <c r="AE562" t="str">
        <f>LEFT(Userdata[[#This Row],[Join_Date]],2)</f>
        <v>9/</v>
      </c>
      <c r="AF562" t="str">
        <f>RIGHT(Userdata[[#This Row],[Join_Date]],4)</f>
        <v>2023</v>
      </c>
      <c r="AG562" t="str">
        <f>MID(Userdata[[#This Row],[Join_Date]],3,2)</f>
        <v>18</v>
      </c>
      <c r="AH562" t="str">
        <f>SUBSTITUTE(Userdata[[#This Row],[Column5]],"/","")</f>
        <v>9</v>
      </c>
      <c r="AI562" t="str">
        <f>SUBSTITUTE(Userdata[[#This Row],[Column53]],"/","")</f>
        <v>18</v>
      </c>
      <c r="AJ562" t="str">
        <f>TEXT(DATE(Userdata[[#This Row],[Column52]],Userdata[[#This Row],[Start Month]],Userdata[[#This Row],[Start Date]]),"DD/MM/YYYY")</f>
        <v>18/09/2023</v>
      </c>
    </row>
    <row r="563" spans="1:36" x14ac:dyDescent="0.3">
      <c r="A563">
        <v>1282</v>
      </c>
      <c r="B563" t="s">
        <v>51</v>
      </c>
      <c r="C563" t="s">
        <v>751</v>
      </c>
      <c r="D563" s="12" t="s">
        <v>853</v>
      </c>
      <c r="E563">
        <v>15.99</v>
      </c>
      <c r="F563">
        <v>432</v>
      </c>
      <c r="G563" t="s">
        <v>920</v>
      </c>
      <c r="H563">
        <v>4</v>
      </c>
      <c r="I563">
        <v>3</v>
      </c>
      <c r="J563" t="b">
        <v>1</v>
      </c>
      <c r="K563">
        <v>666</v>
      </c>
      <c r="L563">
        <v>76</v>
      </c>
      <c r="M563" t="s">
        <v>927</v>
      </c>
      <c r="N563" t="s">
        <v>933</v>
      </c>
      <c r="O563" t="s">
        <v>939</v>
      </c>
      <c r="P563">
        <v>92</v>
      </c>
      <c r="Q563">
        <v>4.5999999999999996</v>
      </c>
      <c r="R563" t="b">
        <v>0</v>
      </c>
      <c r="S563" t="s">
        <v>940</v>
      </c>
      <c r="T563">
        <v>4020</v>
      </c>
      <c r="U563" t="s">
        <v>945</v>
      </c>
      <c r="V563" t="s">
        <v>949</v>
      </c>
      <c r="W563" t="s">
        <v>951</v>
      </c>
      <c r="X563" t="str">
        <f>LEFT(Userdata[[#This Row],[Last_Login]],2)</f>
        <v>11</v>
      </c>
      <c r="Y563" t="str">
        <f>RIGHT(Userdata[[#This Row],[Last_Login]],4)</f>
        <v>2024</v>
      </c>
      <c r="Z563" t="str">
        <f>MID(Userdata[[#This Row],[Last_Login]],4,2)</f>
        <v>27</v>
      </c>
      <c r="AA563" t="str">
        <f>SUBSTITUTE(Userdata[[#This Row],[Column3]],"/","")</f>
        <v>27</v>
      </c>
      <c r="AB563" s="12" t="str">
        <f>TEXT(DATE(Userdata[[#This Row],[Column2]],Userdata[[#This Row],[Column1]],Userdata[[#This Row],[Column4]]),"DD/MM/YYYY")</f>
        <v>27/11/2024</v>
      </c>
      <c r="AC563" s="12">
        <f t="shared" ca="1" si="8"/>
        <v>45794</v>
      </c>
      <c r="AD563">
        <f ca="1">Userdata[[#This Row],[Column6]]-Userdata[[#This Row],[Last Login]]</f>
        <v>171</v>
      </c>
      <c r="AE563" t="str">
        <f>LEFT(Userdata[[#This Row],[Join_Date]],2)</f>
        <v>12</v>
      </c>
      <c r="AF563" t="str">
        <f>RIGHT(Userdata[[#This Row],[Join_Date]],4)</f>
        <v>2024</v>
      </c>
      <c r="AG563" t="str">
        <f>MID(Userdata[[#This Row],[Join_Date]],3,2)</f>
        <v>/1</v>
      </c>
      <c r="AH563" t="str">
        <f>SUBSTITUTE(Userdata[[#This Row],[Column5]],"/","")</f>
        <v>12</v>
      </c>
      <c r="AI563" t="str">
        <f>SUBSTITUTE(Userdata[[#This Row],[Column53]],"/","")</f>
        <v>1</v>
      </c>
      <c r="AJ563" t="str">
        <f>TEXT(DATE(Userdata[[#This Row],[Column52]],Userdata[[#This Row],[Start Month]],Userdata[[#This Row],[Start Date]]),"DD/MM/YYYY")</f>
        <v>01/12/2024</v>
      </c>
    </row>
    <row r="564" spans="1:36" x14ac:dyDescent="0.3">
      <c r="A564">
        <v>4538</v>
      </c>
      <c r="B564" t="s">
        <v>150</v>
      </c>
      <c r="C564" t="s">
        <v>752</v>
      </c>
      <c r="D564" s="12" t="s">
        <v>479</v>
      </c>
      <c r="E564">
        <v>15.99</v>
      </c>
      <c r="F564">
        <v>362</v>
      </c>
      <c r="G564" t="s">
        <v>917</v>
      </c>
      <c r="H564">
        <v>4</v>
      </c>
      <c r="I564">
        <v>1</v>
      </c>
      <c r="J564" t="b">
        <v>0</v>
      </c>
      <c r="K564">
        <v>709</v>
      </c>
      <c r="L564">
        <v>52</v>
      </c>
      <c r="M564" t="s">
        <v>923</v>
      </c>
      <c r="N564" t="s">
        <v>932</v>
      </c>
      <c r="O564" t="s">
        <v>937</v>
      </c>
      <c r="P564">
        <v>80</v>
      </c>
      <c r="Q564">
        <v>4.5</v>
      </c>
      <c r="R564" t="b">
        <v>1</v>
      </c>
      <c r="S564" t="s">
        <v>940</v>
      </c>
      <c r="T564">
        <v>4127</v>
      </c>
      <c r="U564" t="s">
        <v>943</v>
      </c>
      <c r="V564" t="s">
        <v>950</v>
      </c>
      <c r="W564" t="s">
        <v>951</v>
      </c>
      <c r="X564" t="str">
        <f>LEFT(Userdata[[#This Row],[Last_Login]],2)</f>
        <v>12</v>
      </c>
      <c r="Y564" t="str">
        <f>RIGHT(Userdata[[#This Row],[Last_Login]],4)</f>
        <v>2024</v>
      </c>
      <c r="Z564" t="str">
        <f>MID(Userdata[[#This Row],[Last_Login]],4,2)</f>
        <v>14</v>
      </c>
      <c r="AA564" t="str">
        <f>SUBSTITUTE(Userdata[[#This Row],[Column3]],"/","")</f>
        <v>14</v>
      </c>
      <c r="AB564" s="12" t="str">
        <f>TEXT(DATE(Userdata[[#This Row],[Column2]],Userdata[[#This Row],[Column1]],Userdata[[#This Row],[Column4]]),"DD/MM/YYYY")</f>
        <v>14/12/2024</v>
      </c>
      <c r="AC564" s="12">
        <f t="shared" ca="1" si="8"/>
        <v>45794</v>
      </c>
      <c r="AD564">
        <f ca="1">Userdata[[#This Row],[Column6]]-Userdata[[#This Row],[Last Login]]</f>
        <v>154</v>
      </c>
      <c r="AE564" t="str">
        <f>LEFT(Userdata[[#This Row],[Join_Date]],2)</f>
        <v>9/</v>
      </c>
      <c r="AF564" t="str">
        <f>RIGHT(Userdata[[#This Row],[Join_Date]],4)</f>
        <v>2023</v>
      </c>
      <c r="AG564" t="str">
        <f>MID(Userdata[[#This Row],[Join_Date]],3,2)</f>
        <v>13</v>
      </c>
      <c r="AH564" t="str">
        <f>SUBSTITUTE(Userdata[[#This Row],[Column5]],"/","")</f>
        <v>9</v>
      </c>
      <c r="AI564" t="str">
        <f>SUBSTITUTE(Userdata[[#This Row],[Column53]],"/","")</f>
        <v>13</v>
      </c>
      <c r="AJ564" t="str">
        <f>TEXT(DATE(Userdata[[#This Row],[Column52]],Userdata[[#This Row],[Start Month]],Userdata[[#This Row],[Start Date]]),"DD/MM/YYYY")</f>
        <v>13/09/2023</v>
      </c>
    </row>
    <row r="565" spans="1:36" x14ac:dyDescent="0.3">
      <c r="A565">
        <v>9538</v>
      </c>
      <c r="B565" t="s">
        <v>144</v>
      </c>
      <c r="C565" t="s">
        <v>638</v>
      </c>
      <c r="D565" s="12" t="s">
        <v>910</v>
      </c>
      <c r="E565">
        <v>15.99</v>
      </c>
      <c r="F565">
        <v>174</v>
      </c>
      <c r="G565" t="s">
        <v>917</v>
      </c>
      <c r="H565">
        <v>4</v>
      </c>
      <c r="I565">
        <v>3</v>
      </c>
      <c r="J565" t="b">
        <v>0</v>
      </c>
      <c r="K565">
        <v>30</v>
      </c>
      <c r="L565">
        <v>136</v>
      </c>
      <c r="M565" t="s">
        <v>923</v>
      </c>
      <c r="N565" t="s">
        <v>933</v>
      </c>
      <c r="O565" t="s">
        <v>936</v>
      </c>
      <c r="P565">
        <v>4</v>
      </c>
      <c r="Q565">
        <v>3.1</v>
      </c>
      <c r="R565" t="b">
        <v>1</v>
      </c>
      <c r="S565" t="s">
        <v>940</v>
      </c>
      <c r="T565">
        <v>4503</v>
      </c>
      <c r="U565" t="s">
        <v>941</v>
      </c>
      <c r="V565" t="s">
        <v>946</v>
      </c>
      <c r="W565" t="s">
        <v>953</v>
      </c>
      <c r="X565" t="str">
        <f>LEFT(Userdata[[#This Row],[Last_Login]],2)</f>
        <v>11</v>
      </c>
      <c r="Y565" t="str">
        <f>RIGHT(Userdata[[#This Row],[Last_Login]],4)</f>
        <v>2024</v>
      </c>
      <c r="Z565" t="str">
        <f>MID(Userdata[[#This Row],[Last_Login]],4,2)</f>
        <v>30</v>
      </c>
      <c r="AA565" t="str">
        <f>SUBSTITUTE(Userdata[[#This Row],[Column3]],"/","")</f>
        <v>30</v>
      </c>
      <c r="AB565" s="12" t="str">
        <f>TEXT(DATE(Userdata[[#This Row],[Column2]],Userdata[[#This Row],[Column1]],Userdata[[#This Row],[Column4]]),"DD/MM/YYYY")</f>
        <v>30/11/2024</v>
      </c>
      <c r="AC565" s="12">
        <f t="shared" ca="1" si="8"/>
        <v>45794</v>
      </c>
      <c r="AD565">
        <f ca="1">Userdata[[#This Row],[Column6]]-Userdata[[#This Row],[Last Login]]</f>
        <v>168</v>
      </c>
      <c r="AE565" t="str">
        <f>LEFT(Userdata[[#This Row],[Join_Date]],2)</f>
        <v>1/</v>
      </c>
      <c r="AF565" t="str">
        <f>RIGHT(Userdata[[#This Row],[Join_Date]],4)</f>
        <v>2023</v>
      </c>
      <c r="AG565" t="str">
        <f>MID(Userdata[[#This Row],[Join_Date]],3,2)</f>
        <v>25</v>
      </c>
      <c r="AH565" t="str">
        <f>SUBSTITUTE(Userdata[[#This Row],[Column5]],"/","")</f>
        <v>1</v>
      </c>
      <c r="AI565" t="str">
        <f>SUBSTITUTE(Userdata[[#This Row],[Column53]],"/","")</f>
        <v>25</v>
      </c>
      <c r="AJ565" t="str">
        <f>TEXT(DATE(Userdata[[#This Row],[Column52]],Userdata[[#This Row],[Start Month]],Userdata[[#This Row],[Start Date]]),"DD/MM/YYYY")</f>
        <v>25/01/2023</v>
      </c>
    </row>
    <row r="566" spans="1:36" x14ac:dyDescent="0.3">
      <c r="A566">
        <v>5109</v>
      </c>
      <c r="B566" t="s">
        <v>84</v>
      </c>
      <c r="C566" t="s">
        <v>753</v>
      </c>
      <c r="D566" s="12" t="s">
        <v>905</v>
      </c>
      <c r="E566">
        <v>11.99</v>
      </c>
      <c r="F566">
        <v>490</v>
      </c>
      <c r="G566" t="s">
        <v>919</v>
      </c>
      <c r="H566">
        <v>4</v>
      </c>
      <c r="I566">
        <v>3</v>
      </c>
      <c r="J566" t="b">
        <v>0</v>
      </c>
      <c r="K566">
        <v>466</v>
      </c>
      <c r="L566">
        <v>106</v>
      </c>
      <c r="M566" t="s">
        <v>928</v>
      </c>
      <c r="N566" t="s">
        <v>932</v>
      </c>
      <c r="O566" t="s">
        <v>939</v>
      </c>
      <c r="P566">
        <v>91</v>
      </c>
      <c r="Q566">
        <v>3.7</v>
      </c>
      <c r="R566" t="b">
        <v>0</v>
      </c>
      <c r="S566" t="s">
        <v>940</v>
      </c>
      <c r="T566">
        <v>1080</v>
      </c>
      <c r="U566" t="s">
        <v>942</v>
      </c>
      <c r="V566" t="s">
        <v>948</v>
      </c>
      <c r="W566" t="s">
        <v>954</v>
      </c>
      <c r="X566" t="str">
        <f>LEFT(Userdata[[#This Row],[Last_Login]],2)</f>
        <v>12</v>
      </c>
      <c r="Y566" t="str">
        <f>RIGHT(Userdata[[#This Row],[Last_Login]],4)</f>
        <v>2024</v>
      </c>
      <c r="Z566" t="str">
        <f>MID(Userdata[[#This Row],[Last_Login]],4,2)</f>
        <v>13</v>
      </c>
      <c r="AA566" t="str">
        <f>SUBSTITUTE(Userdata[[#This Row],[Column3]],"/","")</f>
        <v>13</v>
      </c>
      <c r="AB566" s="12" t="str">
        <f>TEXT(DATE(Userdata[[#This Row],[Column2]],Userdata[[#This Row],[Column1]],Userdata[[#This Row],[Column4]]),"DD/MM/YYYY")</f>
        <v>13/12/2024</v>
      </c>
      <c r="AC566" s="12">
        <f t="shared" ca="1" si="8"/>
        <v>45794</v>
      </c>
      <c r="AD566">
        <f ca="1">Userdata[[#This Row],[Column6]]-Userdata[[#This Row],[Last Login]]</f>
        <v>155</v>
      </c>
      <c r="AE566" t="str">
        <f>LEFT(Userdata[[#This Row],[Join_Date]],2)</f>
        <v>4/</v>
      </c>
      <c r="AF566" t="str">
        <f>RIGHT(Userdata[[#This Row],[Join_Date]],4)</f>
        <v>2024</v>
      </c>
      <c r="AG566" t="str">
        <f>MID(Userdata[[#This Row],[Join_Date]],3,2)</f>
        <v>24</v>
      </c>
      <c r="AH566" t="str">
        <f>SUBSTITUTE(Userdata[[#This Row],[Column5]],"/","")</f>
        <v>4</v>
      </c>
      <c r="AI566" t="str">
        <f>SUBSTITUTE(Userdata[[#This Row],[Column53]],"/","")</f>
        <v>24</v>
      </c>
      <c r="AJ566" t="str">
        <f>TEXT(DATE(Userdata[[#This Row],[Column52]],Userdata[[#This Row],[Start Month]],Userdata[[#This Row],[Start Date]]),"DD/MM/YYYY")</f>
        <v>24/04/2024</v>
      </c>
    </row>
    <row r="567" spans="1:36" x14ac:dyDescent="0.3">
      <c r="A567">
        <v>7947</v>
      </c>
      <c r="B567" t="s">
        <v>283</v>
      </c>
      <c r="C567" t="s">
        <v>580</v>
      </c>
      <c r="D567" s="12" t="s">
        <v>472</v>
      </c>
      <c r="E567">
        <v>15.99</v>
      </c>
      <c r="F567">
        <v>32</v>
      </c>
      <c r="G567" t="s">
        <v>921</v>
      </c>
      <c r="H567">
        <v>3</v>
      </c>
      <c r="I567">
        <v>4</v>
      </c>
      <c r="J567" t="b">
        <v>0</v>
      </c>
      <c r="K567">
        <v>385</v>
      </c>
      <c r="L567">
        <v>106</v>
      </c>
      <c r="M567" t="s">
        <v>925</v>
      </c>
      <c r="N567" t="s">
        <v>932</v>
      </c>
      <c r="O567" t="s">
        <v>937</v>
      </c>
      <c r="P567">
        <v>75</v>
      </c>
      <c r="Q567">
        <v>3.7</v>
      </c>
      <c r="R567" t="b">
        <v>0</v>
      </c>
      <c r="S567" t="s">
        <v>940</v>
      </c>
      <c r="T567">
        <v>1610</v>
      </c>
      <c r="U567" t="s">
        <v>944</v>
      </c>
      <c r="V567" t="s">
        <v>946</v>
      </c>
      <c r="W567" t="s">
        <v>951</v>
      </c>
      <c r="X567" t="str">
        <f>LEFT(Userdata[[#This Row],[Last_Login]],2)</f>
        <v>12</v>
      </c>
      <c r="Y567" t="str">
        <f>RIGHT(Userdata[[#This Row],[Last_Login]],4)</f>
        <v>2024</v>
      </c>
      <c r="Z567" t="str">
        <f>MID(Userdata[[#This Row],[Last_Login]],4,2)</f>
        <v>17</v>
      </c>
      <c r="AA567" t="str">
        <f>SUBSTITUTE(Userdata[[#This Row],[Column3]],"/","")</f>
        <v>17</v>
      </c>
      <c r="AB567" s="12" t="str">
        <f>TEXT(DATE(Userdata[[#This Row],[Column2]],Userdata[[#This Row],[Column1]],Userdata[[#This Row],[Column4]]),"DD/MM/YYYY")</f>
        <v>17/12/2024</v>
      </c>
      <c r="AC567" s="12">
        <f t="shared" ca="1" si="8"/>
        <v>45794</v>
      </c>
      <c r="AD567">
        <f ca="1">Userdata[[#This Row],[Column6]]-Userdata[[#This Row],[Last Login]]</f>
        <v>151</v>
      </c>
      <c r="AE567" t="str">
        <f>LEFT(Userdata[[#This Row],[Join_Date]],2)</f>
        <v>11</v>
      </c>
      <c r="AF567" t="str">
        <f>RIGHT(Userdata[[#This Row],[Join_Date]],4)</f>
        <v>2023</v>
      </c>
      <c r="AG567" t="str">
        <f>MID(Userdata[[#This Row],[Join_Date]],3,2)</f>
        <v>/1</v>
      </c>
      <c r="AH567" t="str">
        <f>SUBSTITUTE(Userdata[[#This Row],[Column5]],"/","")</f>
        <v>11</v>
      </c>
      <c r="AI567" t="str">
        <f>SUBSTITUTE(Userdata[[#This Row],[Column53]],"/","")</f>
        <v>1</v>
      </c>
      <c r="AJ567" t="str">
        <f>TEXT(DATE(Userdata[[#This Row],[Column52]],Userdata[[#This Row],[Start Month]],Userdata[[#This Row],[Start Date]]),"DD/MM/YYYY")</f>
        <v>01/11/2023</v>
      </c>
    </row>
    <row r="568" spans="1:36" x14ac:dyDescent="0.3">
      <c r="A568">
        <v>7546</v>
      </c>
      <c r="B568" t="s">
        <v>67</v>
      </c>
      <c r="C568" t="s">
        <v>754</v>
      </c>
      <c r="D568" s="12" t="s">
        <v>751</v>
      </c>
      <c r="E568">
        <v>7.99</v>
      </c>
      <c r="F568">
        <v>48</v>
      </c>
      <c r="G568" t="s">
        <v>918</v>
      </c>
      <c r="H568">
        <v>1</v>
      </c>
      <c r="I568">
        <v>4</v>
      </c>
      <c r="J568" t="b">
        <v>0</v>
      </c>
      <c r="K568">
        <v>484</v>
      </c>
      <c r="L568">
        <v>131</v>
      </c>
      <c r="M568" t="s">
        <v>926</v>
      </c>
      <c r="N568" t="s">
        <v>933</v>
      </c>
      <c r="O568" t="s">
        <v>938</v>
      </c>
      <c r="P568">
        <v>68</v>
      </c>
      <c r="Q568">
        <v>4</v>
      </c>
      <c r="R568" t="b">
        <v>0</v>
      </c>
      <c r="S568" t="s">
        <v>940</v>
      </c>
      <c r="T568">
        <v>1535</v>
      </c>
      <c r="U568" t="s">
        <v>943</v>
      </c>
      <c r="V568" t="s">
        <v>948</v>
      </c>
      <c r="W568" t="s">
        <v>954</v>
      </c>
      <c r="X568" t="str">
        <f>LEFT(Userdata[[#This Row],[Last_Login]],2)</f>
        <v>12</v>
      </c>
      <c r="Y568" t="str">
        <f>RIGHT(Userdata[[#This Row],[Last_Login]],4)</f>
        <v>2024</v>
      </c>
      <c r="Z568" t="str">
        <f>MID(Userdata[[#This Row],[Last_Login]],4,2)</f>
        <v>10</v>
      </c>
      <c r="AA568" t="str">
        <f>SUBSTITUTE(Userdata[[#This Row],[Column3]],"/","")</f>
        <v>10</v>
      </c>
      <c r="AB568" s="12" t="str">
        <f>TEXT(DATE(Userdata[[#This Row],[Column2]],Userdata[[#This Row],[Column1]],Userdata[[#This Row],[Column4]]),"DD/MM/YYYY")</f>
        <v>10/12/2024</v>
      </c>
      <c r="AC568" s="12">
        <f t="shared" ca="1" si="8"/>
        <v>45794</v>
      </c>
      <c r="AD568">
        <f ca="1">Userdata[[#This Row],[Column6]]-Userdata[[#This Row],[Last Login]]</f>
        <v>158</v>
      </c>
      <c r="AE568" t="str">
        <f>LEFT(Userdata[[#This Row],[Join_Date]],2)</f>
        <v>10</v>
      </c>
      <c r="AF568" t="str">
        <f>RIGHT(Userdata[[#This Row],[Join_Date]],4)</f>
        <v>2024</v>
      </c>
      <c r="AG568" t="str">
        <f>MID(Userdata[[#This Row],[Join_Date]],3,2)</f>
        <v>/2</v>
      </c>
      <c r="AH568" t="str">
        <f>SUBSTITUTE(Userdata[[#This Row],[Column5]],"/","")</f>
        <v>10</v>
      </c>
      <c r="AI568" t="str">
        <f>SUBSTITUTE(Userdata[[#This Row],[Column53]],"/","")</f>
        <v>2</v>
      </c>
      <c r="AJ568" t="str">
        <f>TEXT(DATE(Userdata[[#This Row],[Column52]],Userdata[[#This Row],[Start Month]],Userdata[[#This Row],[Start Date]]),"DD/MM/YYYY")</f>
        <v>02/10/2024</v>
      </c>
    </row>
    <row r="569" spans="1:36" x14ac:dyDescent="0.3">
      <c r="A569">
        <v>4213</v>
      </c>
      <c r="B569" t="s">
        <v>284</v>
      </c>
      <c r="C569" t="s">
        <v>461</v>
      </c>
      <c r="D569" s="12" t="s">
        <v>579</v>
      </c>
      <c r="E569">
        <v>7.99</v>
      </c>
      <c r="F569">
        <v>141</v>
      </c>
      <c r="G569" t="s">
        <v>916</v>
      </c>
      <c r="H569">
        <v>4</v>
      </c>
      <c r="I569">
        <v>2</v>
      </c>
      <c r="J569" t="b">
        <v>1</v>
      </c>
      <c r="K569">
        <v>379</v>
      </c>
      <c r="L569">
        <v>35</v>
      </c>
      <c r="M569" t="s">
        <v>924</v>
      </c>
      <c r="N569" t="s">
        <v>933</v>
      </c>
      <c r="O569" t="s">
        <v>934</v>
      </c>
      <c r="P569">
        <v>29</v>
      </c>
      <c r="Q569">
        <v>4.9000000000000004</v>
      </c>
      <c r="R569" t="b">
        <v>1</v>
      </c>
      <c r="S569" t="s">
        <v>940</v>
      </c>
      <c r="T569">
        <v>3840</v>
      </c>
      <c r="U569" t="s">
        <v>945</v>
      </c>
      <c r="V569" t="s">
        <v>949</v>
      </c>
      <c r="W569" t="s">
        <v>951</v>
      </c>
      <c r="X569" t="str">
        <f>LEFT(Userdata[[#This Row],[Last_Login]],2)</f>
        <v>11</v>
      </c>
      <c r="Y569" t="str">
        <f>RIGHT(Userdata[[#This Row],[Last_Login]],4)</f>
        <v>2024</v>
      </c>
      <c r="Z569" t="str">
        <f>MID(Userdata[[#This Row],[Last_Login]],4,2)</f>
        <v>23</v>
      </c>
      <c r="AA569" t="str">
        <f>SUBSTITUTE(Userdata[[#This Row],[Column3]],"/","")</f>
        <v>23</v>
      </c>
      <c r="AB569" s="12" t="str">
        <f>TEXT(DATE(Userdata[[#This Row],[Column2]],Userdata[[#This Row],[Column1]],Userdata[[#This Row],[Column4]]),"DD/MM/YYYY")</f>
        <v>23/11/2024</v>
      </c>
      <c r="AC569" s="12">
        <f t="shared" ca="1" si="8"/>
        <v>45794</v>
      </c>
      <c r="AD569">
        <f ca="1">Userdata[[#This Row],[Column6]]-Userdata[[#This Row],[Last Login]]</f>
        <v>175</v>
      </c>
      <c r="AE569" t="str">
        <f>LEFT(Userdata[[#This Row],[Join_Date]],2)</f>
        <v>12</v>
      </c>
      <c r="AF569" t="str">
        <f>RIGHT(Userdata[[#This Row],[Join_Date]],4)</f>
        <v>2023</v>
      </c>
      <c r="AG569" t="str">
        <f>MID(Userdata[[#This Row],[Join_Date]],3,2)</f>
        <v>/8</v>
      </c>
      <c r="AH569" t="str">
        <f>SUBSTITUTE(Userdata[[#This Row],[Column5]],"/","")</f>
        <v>12</v>
      </c>
      <c r="AI569" t="str">
        <f>SUBSTITUTE(Userdata[[#This Row],[Column53]],"/","")</f>
        <v>8</v>
      </c>
      <c r="AJ569" t="str">
        <f>TEXT(DATE(Userdata[[#This Row],[Column52]],Userdata[[#This Row],[Start Month]],Userdata[[#This Row],[Start Date]]),"DD/MM/YYYY")</f>
        <v>08/12/2023</v>
      </c>
    </row>
    <row r="570" spans="1:36" x14ac:dyDescent="0.3">
      <c r="A570">
        <v>3135</v>
      </c>
      <c r="B570" t="s">
        <v>166</v>
      </c>
      <c r="C570" t="s">
        <v>755</v>
      </c>
      <c r="D570" s="12" t="s">
        <v>424</v>
      </c>
      <c r="E570">
        <v>7.99</v>
      </c>
      <c r="F570">
        <v>368</v>
      </c>
      <c r="G570" t="s">
        <v>920</v>
      </c>
      <c r="H570">
        <v>5</v>
      </c>
      <c r="I570">
        <v>1</v>
      </c>
      <c r="J570" t="b">
        <v>0</v>
      </c>
      <c r="K570">
        <v>481</v>
      </c>
      <c r="L570">
        <v>58</v>
      </c>
      <c r="M570" t="s">
        <v>929</v>
      </c>
      <c r="N570" t="s">
        <v>933</v>
      </c>
      <c r="O570" t="s">
        <v>935</v>
      </c>
      <c r="P570">
        <v>97</v>
      </c>
      <c r="Q570">
        <v>4</v>
      </c>
      <c r="R570" t="b">
        <v>0</v>
      </c>
      <c r="S570" t="s">
        <v>940</v>
      </c>
      <c r="T570">
        <v>1108</v>
      </c>
      <c r="U570" t="s">
        <v>942</v>
      </c>
      <c r="V570" t="s">
        <v>947</v>
      </c>
      <c r="W570" t="s">
        <v>952</v>
      </c>
      <c r="X570" t="str">
        <f>LEFT(Userdata[[#This Row],[Last_Login]],2)</f>
        <v>11</v>
      </c>
      <c r="Y570" t="str">
        <f>RIGHT(Userdata[[#This Row],[Last_Login]],4)</f>
        <v>2024</v>
      </c>
      <c r="Z570" t="str">
        <f>MID(Userdata[[#This Row],[Last_Login]],4,2)</f>
        <v>24</v>
      </c>
      <c r="AA570" t="str">
        <f>SUBSTITUTE(Userdata[[#This Row],[Column3]],"/","")</f>
        <v>24</v>
      </c>
      <c r="AB570" s="12" t="str">
        <f>TEXT(DATE(Userdata[[#This Row],[Column2]],Userdata[[#This Row],[Column1]],Userdata[[#This Row],[Column4]]),"DD/MM/YYYY")</f>
        <v>24/11/2024</v>
      </c>
      <c r="AC570" s="12">
        <f t="shared" ca="1" si="8"/>
        <v>45794</v>
      </c>
      <c r="AD570">
        <f ca="1">Userdata[[#This Row],[Column6]]-Userdata[[#This Row],[Last Login]]</f>
        <v>174</v>
      </c>
      <c r="AE570" t="str">
        <f>LEFT(Userdata[[#This Row],[Join_Date]],2)</f>
        <v>6/</v>
      </c>
      <c r="AF570" t="str">
        <f>RIGHT(Userdata[[#This Row],[Join_Date]],4)</f>
        <v>2024</v>
      </c>
      <c r="AG570" t="str">
        <f>MID(Userdata[[#This Row],[Join_Date]],3,2)</f>
        <v>7/</v>
      </c>
      <c r="AH570" t="str">
        <f>SUBSTITUTE(Userdata[[#This Row],[Column5]],"/","")</f>
        <v>6</v>
      </c>
      <c r="AI570" t="str">
        <f>SUBSTITUTE(Userdata[[#This Row],[Column53]],"/","")</f>
        <v>7</v>
      </c>
      <c r="AJ570" t="str">
        <f>TEXT(DATE(Userdata[[#This Row],[Column52]],Userdata[[#This Row],[Start Month]],Userdata[[#This Row],[Start Date]]),"DD/MM/YYYY")</f>
        <v>07/06/2024</v>
      </c>
    </row>
    <row r="571" spans="1:36" x14ac:dyDescent="0.3">
      <c r="A571">
        <v>9916</v>
      </c>
      <c r="B571" t="s">
        <v>262</v>
      </c>
      <c r="C571" t="s">
        <v>756</v>
      </c>
      <c r="D571" s="12" t="s">
        <v>487</v>
      </c>
      <c r="E571">
        <v>7.99</v>
      </c>
      <c r="F571">
        <v>227</v>
      </c>
      <c r="G571" t="s">
        <v>921</v>
      </c>
      <c r="H571">
        <v>5</v>
      </c>
      <c r="I571">
        <v>2</v>
      </c>
      <c r="J571" t="b">
        <v>1</v>
      </c>
      <c r="K571">
        <v>969</v>
      </c>
      <c r="L571">
        <v>175</v>
      </c>
      <c r="M571" t="s">
        <v>925</v>
      </c>
      <c r="N571" t="s">
        <v>932</v>
      </c>
      <c r="O571" t="s">
        <v>937</v>
      </c>
      <c r="P571">
        <v>11</v>
      </c>
      <c r="Q571">
        <v>5</v>
      </c>
      <c r="R571" t="b">
        <v>0</v>
      </c>
      <c r="S571" t="s">
        <v>940</v>
      </c>
      <c r="T571">
        <v>4510</v>
      </c>
      <c r="U571" t="s">
        <v>943</v>
      </c>
      <c r="V571" t="s">
        <v>946</v>
      </c>
      <c r="W571" t="s">
        <v>952</v>
      </c>
      <c r="X571" t="str">
        <f>LEFT(Userdata[[#This Row],[Last_Login]],2)</f>
        <v>11</v>
      </c>
      <c r="Y571" t="str">
        <f>RIGHT(Userdata[[#This Row],[Last_Login]],4)</f>
        <v>2024</v>
      </c>
      <c r="Z571" t="str">
        <f>MID(Userdata[[#This Row],[Last_Login]],4,2)</f>
        <v>21</v>
      </c>
      <c r="AA571" t="str">
        <f>SUBSTITUTE(Userdata[[#This Row],[Column3]],"/","")</f>
        <v>21</v>
      </c>
      <c r="AB571" s="12" t="str">
        <f>TEXT(DATE(Userdata[[#This Row],[Column2]],Userdata[[#This Row],[Column1]],Userdata[[#This Row],[Column4]]),"DD/MM/YYYY")</f>
        <v>21/11/2024</v>
      </c>
      <c r="AC571" s="12">
        <f t="shared" ca="1" si="8"/>
        <v>45794</v>
      </c>
      <c r="AD571">
        <f ca="1">Userdata[[#This Row],[Column6]]-Userdata[[#This Row],[Last Login]]</f>
        <v>177</v>
      </c>
      <c r="AE571" t="str">
        <f>LEFT(Userdata[[#This Row],[Join_Date]],2)</f>
        <v>2/</v>
      </c>
      <c r="AF571" t="str">
        <f>RIGHT(Userdata[[#This Row],[Join_Date]],4)</f>
        <v>2024</v>
      </c>
      <c r="AG571" t="str">
        <f>MID(Userdata[[#This Row],[Join_Date]],3,2)</f>
        <v>28</v>
      </c>
      <c r="AH571" t="str">
        <f>SUBSTITUTE(Userdata[[#This Row],[Column5]],"/","")</f>
        <v>2</v>
      </c>
      <c r="AI571" t="str">
        <f>SUBSTITUTE(Userdata[[#This Row],[Column53]],"/","")</f>
        <v>28</v>
      </c>
      <c r="AJ571" t="str">
        <f>TEXT(DATE(Userdata[[#This Row],[Column52]],Userdata[[#This Row],[Start Month]],Userdata[[#This Row],[Start Date]]),"DD/MM/YYYY")</f>
        <v>28/02/2024</v>
      </c>
    </row>
    <row r="572" spans="1:36" x14ac:dyDescent="0.3">
      <c r="A572">
        <v>2784</v>
      </c>
      <c r="B572" t="s">
        <v>62</v>
      </c>
      <c r="C572" t="s">
        <v>757</v>
      </c>
      <c r="D572" s="12" t="s">
        <v>905</v>
      </c>
      <c r="E572">
        <v>7.99</v>
      </c>
      <c r="F572">
        <v>484</v>
      </c>
      <c r="G572" t="s">
        <v>919</v>
      </c>
      <c r="H572">
        <v>5</v>
      </c>
      <c r="I572">
        <v>2</v>
      </c>
      <c r="J572" t="b">
        <v>1</v>
      </c>
      <c r="K572">
        <v>52</v>
      </c>
      <c r="L572">
        <v>151</v>
      </c>
      <c r="M572" t="s">
        <v>929</v>
      </c>
      <c r="N572" t="s">
        <v>930</v>
      </c>
      <c r="O572" t="s">
        <v>939</v>
      </c>
      <c r="P572">
        <v>15</v>
      </c>
      <c r="Q572">
        <v>3.1</v>
      </c>
      <c r="R572" t="b">
        <v>0</v>
      </c>
      <c r="S572" t="s">
        <v>940</v>
      </c>
      <c r="T572">
        <v>1042</v>
      </c>
      <c r="U572" t="s">
        <v>945</v>
      </c>
      <c r="V572" t="s">
        <v>948</v>
      </c>
      <c r="W572" t="s">
        <v>951</v>
      </c>
      <c r="X572" t="str">
        <f>LEFT(Userdata[[#This Row],[Last_Login]],2)</f>
        <v>12</v>
      </c>
      <c r="Y572" t="str">
        <f>RIGHT(Userdata[[#This Row],[Last_Login]],4)</f>
        <v>2024</v>
      </c>
      <c r="Z572" t="str">
        <f>MID(Userdata[[#This Row],[Last_Login]],4,2)</f>
        <v>13</v>
      </c>
      <c r="AA572" t="str">
        <f>SUBSTITUTE(Userdata[[#This Row],[Column3]],"/","")</f>
        <v>13</v>
      </c>
      <c r="AB572" s="12" t="str">
        <f>TEXT(DATE(Userdata[[#This Row],[Column2]],Userdata[[#This Row],[Column1]],Userdata[[#This Row],[Column4]]),"DD/MM/YYYY")</f>
        <v>13/12/2024</v>
      </c>
      <c r="AC572" s="12">
        <f t="shared" ca="1" si="8"/>
        <v>45794</v>
      </c>
      <c r="AD572">
        <f ca="1">Userdata[[#This Row],[Column6]]-Userdata[[#This Row],[Last Login]]</f>
        <v>155</v>
      </c>
      <c r="AE572" t="str">
        <f>LEFT(Userdata[[#This Row],[Join_Date]],2)</f>
        <v>11</v>
      </c>
      <c r="AF572" t="str">
        <f>RIGHT(Userdata[[#This Row],[Join_Date]],4)</f>
        <v>2023</v>
      </c>
      <c r="AG572" t="str">
        <f>MID(Userdata[[#This Row],[Join_Date]],3,2)</f>
        <v>/2</v>
      </c>
      <c r="AH572" t="str">
        <f>SUBSTITUTE(Userdata[[#This Row],[Column5]],"/","")</f>
        <v>11</v>
      </c>
      <c r="AI572" t="str">
        <f>SUBSTITUTE(Userdata[[#This Row],[Column53]],"/","")</f>
        <v>2</v>
      </c>
      <c r="AJ572" t="str">
        <f>TEXT(DATE(Userdata[[#This Row],[Column52]],Userdata[[#This Row],[Start Month]],Userdata[[#This Row],[Start Date]]),"DD/MM/YYYY")</f>
        <v>02/11/2023</v>
      </c>
    </row>
    <row r="573" spans="1:36" x14ac:dyDescent="0.3">
      <c r="A573">
        <v>5916</v>
      </c>
      <c r="B573" t="s">
        <v>68</v>
      </c>
      <c r="C573" t="s">
        <v>681</v>
      </c>
      <c r="D573" s="12" t="s">
        <v>803</v>
      </c>
      <c r="E573">
        <v>15.99</v>
      </c>
      <c r="F573">
        <v>14</v>
      </c>
      <c r="G573" t="s">
        <v>917</v>
      </c>
      <c r="H573">
        <v>4</v>
      </c>
      <c r="I573">
        <v>2</v>
      </c>
      <c r="J573" t="b">
        <v>1</v>
      </c>
      <c r="K573">
        <v>57</v>
      </c>
      <c r="L573">
        <v>175</v>
      </c>
      <c r="M573" t="s">
        <v>928</v>
      </c>
      <c r="N573" t="s">
        <v>931</v>
      </c>
      <c r="O573" t="s">
        <v>939</v>
      </c>
      <c r="P573">
        <v>41</v>
      </c>
      <c r="Q573">
        <v>3.4</v>
      </c>
      <c r="R573" t="b">
        <v>1</v>
      </c>
      <c r="S573" t="s">
        <v>940</v>
      </c>
      <c r="T573">
        <v>2175</v>
      </c>
      <c r="U573" t="s">
        <v>944</v>
      </c>
      <c r="V573" t="s">
        <v>948</v>
      </c>
      <c r="W573" t="s">
        <v>952</v>
      </c>
      <c r="X573" t="str">
        <f>LEFT(Userdata[[#This Row],[Last_Login]],2)</f>
        <v>12</v>
      </c>
      <c r="Y573" t="str">
        <f>RIGHT(Userdata[[#This Row],[Last_Login]],4)</f>
        <v>2024</v>
      </c>
      <c r="Z573" t="str">
        <f>MID(Userdata[[#This Row],[Last_Login]],4,2)</f>
        <v>9/</v>
      </c>
      <c r="AA573" t="str">
        <f>SUBSTITUTE(Userdata[[#This Row],[Column3]],"/","")</f>
        <v>9</v>
      </c>
      <c r="AB573" s="12" t="str">
        <f>TEXT(DATE(Userdata[[#This Row],[Column2]],Userdata[[#This Row],[Column1]],Userdata[[#This Row],[Column4]]),"DD/MM/YYYY")</f>
        <v>09/12/2024</v>
      </c>
      <c r="AC573" s="12">
        <f t="shared" ca="1" si="8"/>
        <v>45794</v>
      </c>
      <c r="AD573">
        <f ca="1">Userdata[[#This Row],[Column6]]-Userdata[[#This Row],[Last Login]]</f>
        <v>159</v>
      </c>
      <c r="AE573" t="str">
        <f>LEFT(Userdata[[#This Row],[Join_Date]],2)</f>
        <v>9/</v>
      </c>
      <c r="AF573" t="str">
        <f>RIGHT(Userdata[[#This Row],[Join_Date]],4)</f>
        <v>2024</v>
      </c>
      <c r="AG573" t="str">
        <f>MID(Userdata[[#This Row],[Join_Date]],3,2)</f>
        <v>18</v>
      </c>
      <c r="AH573" t="str">
        <f>SUBSTITUTE(Userdata[[#This Row],[Column5]],"/","")</f>
        <v>9</v>
      </c>
      <c r="AI573" t="str">
        <f>SUBSTITUTE(Userdata[[#This Row],[Column53]],"/","")</f>
        <v>18</v>
      </c>
      <c r="AJ573" t="str">
        <f>TEXT(DATE(Userdata[[#This Row],[Column52]],Userdata[[#This Row],[Start Month]],Userdata[[#This Row],[Start Date]]),"DD/MM/YYYY")</f>
        <v>18/09/2024</v>
      </c>
    </row>
    <row r="574" spans="1:36" x14ac:dyDescent="0.3">
      <c r="A574">
        <v>1674</v>
      </c>
      <c r="B574" t="s">
        <v>83</v>
      </c>
      <c r="C574" t="s">
        <v>758</v>
      </c>
      <c r="D574" s="12" t="s">
        <v>906</v>
      </c>
      <c r="E574">
        <v>11.99</v>
      </c>
      <c r="F574">
        <v>328</v>
      </c>
      <c r="G574" t="s">
        <v>921</v>
      </c>
      <c r="H574">
        <v>2</v>
      </c>
      <c r="I574">
        <v>2</v>
      </c>
      <c r="J574" t="b">
        <v>1</v>
      </c>
      <c r="K574">
        <v>415</v>
      </c>
      <c r="L574">
        <v>162</v>
      </c>
      <c r="M574" t="s">
        <v>925</v>
      </c>
      <c r="N574" t="s">
        <v>930</v>
      </c>
      <c r="O574" t="s">
        <v>939</v>
      </c>
      <c r="P574">
        <v>19</v>
      </c>
      <c r="Q574">
        <v>4.4000000000000004</v>
      </c>
      <c r="R574" t="b">
        <v>1</v>
      </c>
      <c r="S574" t="s">
        <v>940</v>
      </c>
      <c r="T574">
        <v>1311</v>
      </c>
      <c r="U574" t="s">
        <v>941</v>
      </c>
      <c r="V574" t="s">
        <v>946</v>
      </c>
      <c r="W574" t="s">
        <v>953</v>
      </c>
      <c r="X574" t="str">
        <f>LEFT(Userdata[[#This Row],[Last_Login]],2)</f>
        <v>12</v>
      </c>
      <c r="Y574" t="str">
        <f>RIGHT(Userdata[[#This Row],[Last_Login]],4)</f>
        <v>2024</v>
      </c>
      <c r="Z574" t="str">
        <f>MID(Userdata[[#This Row],[Last_Login]],4,2)</f>
        <v>15</v>
      </c>
      <c r="AA574" t="str">
        <f>SUBSTITUTE(Userdata[[#This Row],[Column3]],"/","")</f>
        <v>15</v>
      </c>
      <c r="AB574" s="12" t="str">
        <f>TEXT(DATE(Userdata[[#This Row],[Column2]],Userdata[[#This Row],[Column1]],Userdata[[#This Row],[Column4]]),"DD/MM/YYYY")</f>
        <v>15/12/2024</v>
      </c>
      <c r="AC574" s="12">
        <f t="shared" ca="1" si="8"/>
        <v>45794</v>
      </c>
      <c r="AD574">
        <f ca="1">Userdata[[#This Row],[Column6]]-Userdata[[#This Row],[Last Login]]</f>
        <v>153</v>
      </c>
      <c r="AE574" t="str">
        <f>LEFT(Userdata[[#This Row],[Join_Date]],2)</f>
        <v>7/</v>
      </c>
      <c r="AF574" t="str">
        <f>RIGHT(Userdata[[#This Row],[Join_Date]],4)</f>
        <v>2024</v>
      </c>
      <c r="AG574" t="str">
        <f>MID(Userdata[[#This Row],[Join_Date]],3,2)</f>
        <v>15</v>
      </c>
      <c r="AH574" t="str">
        <f>SUBSTITUTE(Userdata[[#This Row],[Column5]],"/","")</f>
        <v>7</v>
      </c>
      <c r="AI574" t="str">
        <f>SUBSTITUTE(Userdata[[#This Row],[Column53]],"/","")</f>
        <v>15</v>
      </c>
      <c r="AJ574" t="str">
        <f>TEXT(DATE(Userdata[[#This Row],[Column52]],Userdata[[#This Row],[Start Month]],Userdata[[#This Row],[Start Date]]),"DD/MM/YYYY")</f>
        <v>15/07/2024</v>
      </c>
    </row>
    <row r="575" spans="1:36" x14ac:dyDescent="0.3">
      <c r="A575">
        <v>2095</v>
      </c>
      <c r="B575" t="s">
        <v>183</v>
      </c>
      <c r="C575" t="s">
        <v>534</v>
      </c>
      <c r="D575" s="12" t="s">
        <v>914</v>
      </c>
      <c r="E575">
        <v>11.99</v>
      </c>
      <c r="F575">
        <v>279</v>
      </c>
      <c r="G575" t="s">
        <v>922</v>
      </c>
      <c r="H575">
        <v>5</v>
      </c>
      <c r="I575">
        <v>5</v>
      </c>
      <c r="J575" t="b">
        <v>1</v>
      </c>
      <c r="K575">
        <v>285</v>
      </c>
      <c r="L575">
        <v>92</v>
      </c>
      <c r="M575" t="s">
        <v>924</v>
      </c>
      <c r="N575" t="s">
        <v>933</v>
      </c>
      <c r="O575" t="s">
        <v>936</v>
      </c>
      <c r="P575">
        <v>81</v>
      </c>
      <c r="Q575">
        <v>4.7</v>
      </c>
      <c r="R575" t="b">
        <v>1</v>
      </c>
      <c r="S575" t="s">
        <v>940</v>
      </c>
      <c r="T575">
        <v>4201</v>
      </c>
      <c r="U575" t="s">
        <v>944</v>
      </c>
      <c r="V575" t="s">
        <v>950</v>
      </c>
      <c r="W575" t="s">
        <v>951</v>
      </c>
      <c r="X575" t="str">
        <f>LEFT(Userdata[[#This Row],[Last_Login]],2)</f>
        <v>11</v>
      </c>
      <c r="Y575" t="str">
        <f>RIGHT(Userdata[[#This Row],[Last_Login]],4)</f>
        <v>2024</v>
      </c>
      <c r="Z575" t="str">
        <f>MID(Userdata[[#This Row],[Last_Login]],4,2)</f>
        <v>29</v>
      </c>
      <c r="AA575" t="str">
        <f>SUBSTITUTE(Userdata[[#This Row],[Column3]],"/","")</f>
        <v>29</v>
      </c>
      <c r="AB575" s="12" t="str">
        <f>TEXT(DATE(Userdata[[#This Row],[Column2]],Userdata[[#This Row],[Column1]],Userdata[[#This Row],[Column4]]),"DD/MM/YYYY")</f>
        <v>29/11/2024</v>
      </c>
      <c r="AC575" s="12">
        <f t="shared" ca="1" si="8"/>
        <v>45794</v>
      </c>
      <c r="AD575">
        <f ca="1">Userdata[[#This Row],[Column6]]-Userdata[[#This Row],[Last Login]]</f>
        <v>169</v>
      </c>
      <c r="AE575" t="str">
        <f>LEFT(Userdata[[#This Row],[Join_Date]],2)</f>
        <v>8/</v>
      </c>
      <c r="AF575" t="str">
        <f>RIGHT(Userdata[[#This Row],[Join_Date]],4)</f>
        <v>2024</v>
      </c>
      <c r="AG575" t="str">
        <f>MID(Userdata[[#This Row],[Join_Date]],3,2)</f>
        <v>13</v>
      </c>
      <c r="AH575" t="str">
        <f>SUBSTITUTE(Userdata[[#This Row],[Column5]],"/","")</f>
        <v>8</v>
      </c>
      <c r="AI575" t="str">
        <f>SUBSTITUTE(Userdata[[#This Row],[Column53]],"/","")</f>
        <v>13</v>
      </c>
      <c r="AJ575" t="str">
        <f>TEXT(DATE(Userdata[[#This Row],[Column52]],Userdata[[#This Row],[Start Month]],Userdata[[#This Row],[Start Date]]),"DD/MM/YYYY")</f>
        <v>13/08/2024</v>
      </c>
    </row>
    <row r="576" spans="1:36" x14ac:dyDescent="0.3">
      <c r="A576">
        <v>9594</v>
      </c>
      <c r="B576" t="s">
        <v>62</v>
      </c>
      <c r="C576" t="s">
        <v>759</v>
      </c>
      <c r="D576" s="12" t="s">
        <v>913</v>
      </c>
      <c r="E576">
        <v>7.99</v>
      </c>
      <c r="F576">
        <v>158</v>
      </c>
      <c r="G576" t="s">
        <v>916</v>
      </c>
      <c r="H576">
        <v>2</v>
      </c>
      <c r="I576">
        <v>5</v>
      </c>
      <c r="J576" t="b">
        <v>1</v>
      </c>
      <c r="K576">
        <v>861</v>
      </c>
      <c r="L576">
        <v>125</v>
      </c>
      <c r="M576" t="s">
        <v>929</v>
      </c>
      <c r="N576" t="s">
        <v>932</v>
      </c>
      <c r="O576" t="s">
        <v>938</v>
      </c>
      <c r="P576">
        <v>95</v>
      </c>
      <c r="Q576">
        <v>4.4000000000000004</v>
      </c>
      <c r="R576" t="b">
        <v>1</v>
      </c>
      <c r="S576" t="s">
        <v>940</v>
      </c>
      <c r="T576">
        <v>513</v>
      </c>
      <c r="U576" t="s">
        <v>944</v>
      </c>
      <c r="V576" t="s">
        <v>948</v>
      </c>
      <c r="W576" t="s">
        <v>951</v>
      </c>
      <c r="X576" t="str">
        <f>LEFT(Userdata[[#This Row],[Last_Login]],2)</f>
        <v>12</v>
      </c>
      <c r="Y576" t="str">
        <f>RIGHT(Userdata[[#This Row],[Last_Login]],4)</f>
        <v>2024</v>
      </c>
      <c r="Z576" t="str">
        <f>MID(Userdata[[#This Row],[Last_Login]],4,2)</f>
        <v>3/</v>
      </c>
      <c r="AA576" t="str">
        <f>SUBSTITUTE(Userdata[[#This Row],[Column3]],"/","")</f>
        <v>3</v>
      </c>
      <c r="AB576" s="12" t="str">
        <f>TEXT(DATE(Userdata[[#This Row],[Column2]],Userdata[[#This Row],[Column1]],Userdata[[#This Row],[Column4]]),"DD/MM/YYYY")</f>
        <v>03/12/2024</v>
      </c>
      <c r="AC576" s="12">
        <f t="shared" ca="1" si="8"/>
        <v>45794</v>
      </c>
      <c r="AD576">
        <f ca="1">Userdata[[#This Row],[Column6]]-Userdata[[#This Row],[Last Login]]</f>
        <v>165</v>
      </c>
      <c r="AE576" t="str">
        <f>LEFT(Userdata[[#This Row],[Join_Date]],2)</f>
        <v>10</v>
      </c>
      <c r="AF576" t="str">
        <f>RIGHT(Userdata[[#This Row],[Join_Date]],4)</f>
        <v>2024</v>
      </c>
      <c r="AG576" t="str">
        <f>MID(Userdata[[#This Row],[Join_Date]],3,2)</f>
        <v>/1</v>
      </c>
      <c r="AH576" t="str">
        <f>SUBSTITUTE(Userdata[[#This Row],[Column5]],"/","")</f>
        <v>10</v>
      </c>
      <c r="AI576" t="str">
        <f>SUBSTITUTE(Userdata[[#This Row],[Column53]],"/","")</f>
        <v>1</v>
      </c>
      <c r="AJ576" t="str">
        <f>TEXT(DATE(Userdata[[#This Row],[Column52]],Userdata[[#This Row],[Start Month]],Userdata[[#This Row],[Start Date]]),"DD/MM/YYYY")</f>
        <v>01/10/2024</v>
      </c>
    </row>
    <row r="577" spans="1:36" x14ac:dyDescent="0.3">
      <c r="A577">
        <v>6750</v>
      </c>
      <c r="B577" t="s">
        <v>25</v>
      </c>
      <c r="C577" t="s">
        <v>607</v>
      </c>
      <c r="D577" s="12" t="s">
        <v>907</v>
      </c>
      <c r="E577">
        <v>7.99</v>
      </c>
      <c r="F577">
        <v>422</v>
      </c>
      <c r="G577" t="s">
        <v>918</v>
      </c>
      <c r="H577">
        <v>3</v>
      </c>
      <c r="I577">
        <v>5</v>
      </c>
      <c r="J577" t="b">
        <v>0</v>
      </c>
      <c r="K577">
        <v>399</v>
      </c>
      <c r="L577">
        <v>27</v>
      </c>
      <c r="M577" t="s">
        <v>929</v>
      </c>
      <c r="N577" t="s">
        <v>932</v>
      </c>
      <c r="O577" t="s">
        <v>938</v>
      </c>
      <c r="P577">
        <v>12</v>
      </c>
      <c r="Q577">
        <v>4.4000000000000004</v>
      </c>
      <c r="R577" t="b">
        <v>1</v>
      </c>
      <c r="S577" t="s">
        <v>940</v>
      </c>
      <c r="T577">
        <v>1330</v>
      </c>
      <c r="U577" t="s">
        <v>941</v>
      </c>
      <c r="V577" t="s">
        <v>948</v>
      </c>
      <c r="W577" t="s">
        <v>954</v>
      </c>
      <c r="X577" t="str">
        <f>LEFT(Userdata[[#This Row],[Last_Login]],2)</f>
        <v>12</v>
      </c>
      <c r="Y577" t="str">
        <f>RIGHT(Userdata[[#This Row],[Last_Login]],4)</f>
        <v>2024</v>
      </c>
      <c r="Z577" t="str">
        <f>MID(Userdata[[#This Row],[Last_Login]],4,2)</f>
        <v>2/</v>
      </c>
      <c r="AA577" t="str">
        <f>SUBSTITUTE(Userdata[[#This Row],[Column3]],"/","")</f>
        <v>2</v>
      </c>
      <c r="AB577" s="12" t="str">
        <f>TEXT(DATE(Userdata[[#This Row],[Column2]],Userdata[[#This Row],[Column1]],Userdata[[#This Row],[Column4]]),"DD/MM/YYYY")</f>
        <v>02/12/2024</v>
      </c>
      <c r="AC577" s="12">
        <f t="shared" ca="1" si="8"/>
        <v>45794</v>
      </c>
      <c r="AD577">
        <f ca="1">Userdata[[#This Row],[Column6]]-Userdata[[#This Row],[Last Login]]</f>
        <v>166</v>
      </c>
      <c r="AE577" t="str">
        <f>LEFT(Userdata[[#This Row],[Join_Date]],2)</f>
        <v>7/</v>
      </c>
      <c r="AF577" t="str">
        <f>RIGHT(Userdata[[#This Row],[Join_Date]],4)</f>
        <v>2023</v>
      </c>
      <c r="AG577" t="str">
        <f>MID(Userdata[[#This Row],[Join_Date]],3,2)</f>
        <v>28</v>
      </c>
      <c r="AH577" t="str">
        <f>SUBSTITUTE(Userdata[[#This Row],[Column5]],"/","")</f>
        <v>7</v>
      </c>
      <c r="AI577" t="str">
        <f>SUBSTITUTE(Userdata[[#This Row],[Column53]],"/","")</f>
        <v>28</v>
      </c>
      <c r="AJ577" t="str">
        <f>TEXT(DATE(Userdata[[#This Row],[Column52]],Userdata[[#This Row],[Start Month]],Userdata[[#This Row],[Start Date]]),"DD/MM/YYYY")</f>
        <v>28/07/2023</v>
      </c>
    </row>
    <row r="578" spans="1:36" x14ac:dyDescent="0.3">
      <c r="A578">
        <v>7235</v>
      </c>
      <c r="B578" t="s">
        <v>79</v>
      </c>
      <c r="C578" t="s">
        <v>586</v>
      </c>
      <c r="D578" s="12" t="s">
        <v>914</v>
      </c>
      <c r="E578">
        <v>7.99</v>
      </c>
      <c r="F578">
        <v>235</v>
      </c>
      <c r="G578" t="s">
        <v>920</v>
      </c>
      <c r="H578">
        <v>1</v>
      </c>
      <c r="I578">
        <v>2</v>
      </c>
      <c r="J578" t="b">
        <v>0</v>
      </c>
      <c r="K578">
        <v>765</v>
      </c>
      <c r="L578">
        <v>159</v>
      </c>
      <c r="M578" t="s">
        <v>925</v>
      </c>
      <c r="N578" t="s">
        <v>932</v>
      </c>
      <c r="O578" t="s">
        <v>934</v>
      </c>
      <c r="P578">
        <v>77</v>
      </c>
      <c r="Q578">
        <v>4.2</v>
      </c>
      <c r="R578" t="b">
        <v>0</v>
      </c>
      <c r="S578" t="s">
        <v>940</v>
      </c>
      <c r="T578">
        <v>3689</v>
      </c>
      <c r="U578" t="s">
        <v>943</v>
      </c>
      <c r="V578" t="s">
        <v>949</v>
      </c>
      <c r="W578" t="s">
        <v>952</v>
      </c>
      <c r="X578" t="str">
        <f>LEFT(Userdata[[#This Row],[Last_Login]],2)</f>
        <v>11</v>
      </c>
      <c r="Y578" t="str">
        <f>RIGHT(Userdata[[#This Row],[Last_Login]],4)</f>
        <v>2024</v>
      </c>
      <c r="Z578" t="str">
        <f>MID(Userdata[[#This Row],[Last_Login]],4,2)</f>
        <v>29</v>
      </c>
      <c r="AA578" t="str">
        <f>SUBSTITUTE(Userdata[[#This Row],[Column3]],"/","")</f>
        <v>29</v>
      </c>
      <c r="AB578" s="12" t="str">
        <f>TEXT(DATE(Userdata[[#This Row],[Column2]],Userdata[[#This Row],[Column1]],Userdata[[#This Row],[Column4]]),"DD/MM/YYYY")</f>
        <v>29/11/2024</v>
      </c>
      <c r="AC578" s="12">
        <f t="shared" ref="AC578:AC641" ca="1" si="9">TODAY()</f>
        <v>45794</v>
      </c>
      <c r="AD578">
        <f ca="1">Userdata[[#This Row],[Column6]]-Userdata[[#This Row],[Last Login]]</f>
        <v>169</v>
      </c>
      <c r="AE578" t="str">
        <f>LEFT(Userdata[[#This Row],[Join_Date]],2)</f>
        <v>1/</v>
      </c>
      <c r="AF578" t="str">
        <f>RIGHT(Userdata[[#This Row],[Join_Date]],4)</f>
        <v>2023</v>
      </c>
      <c r="AG578" t="str">
        <f>MID(Userdata[[#This Row],[Join_Date]],3,2)</f>
        <v>3/</v>
      </c>
      <c r="AH578" t="str">
        <f>SUBSTITUTE(Userdata[[#This Row],[Column5]],"/","")</f>
        <v>1</v>
      </c>
      <c r="AI578" t="str">
        <f>SUBSTITUTE(Userdata[[#This Row],[Column53]],"/","")</f>
        <v>3</v>
      </c>
      <c r="AJ578" t="str">
        <f>TEXT(DATE(Userdata[[#This Row],[Column52]],Userdata[[#This Row],[Start Month]],Userdata[[#This Row],[Start Date]]),"DD/MM/YYYY")</f>
        <v>03/01/2023</v>
      </c>
    </row>
    <row r="579" spans="1:36" x14ac:dyDescent="0.3">
      <c r="A579">
        <v>3910</v>
      </c>
      <c r="B579" t="s">
        <v>132</v>
      </c>
      <c r="C579" t="s">
        <v>439</v>
      </c>
      <c r="D579" s="12" t="s">
        <v>562</v>
      </c>
      <c r="E579">
        <v>11.99</v>
      </c>
      <c r="F579">
        <v>331</v>
      </c>
      <c r="G579" t="s">
        <v>922</v>
      </c>
      <c r="H579">
        <v>1</v>
      </c>
      <c r="I579">
        <v>2</v>
      </c>
      <c r="J579" t="b">
        <v>0</v>
      </c>
      <c r="K579">
        <v>667</v>
      </c>
      <c r="L579">
        <v>43</v>
      </c>
      <c r="M579" t="s">
        <v>927</v>
      </c>
      <c r="N579" t="s">
        <v>931</v>
      </c>
      <c r="O579" t="s">
        <v>936</v>
      </c>
      <c r="P579">
        <v>55</v>
      </c>
      <c r="Q579">
        <v>3.5</v>
      </c>
      <c r="R579" t="b">
        <v>0</v>
      </c>
      <c r="S579" t="s">
        <v>940</v>
      </c>
      <c r="T579">
        <v>670</v>
      </c>
      <c r="U579" t="s">
        <v>945</v>
      </c>
      <c r="V579" t="s">
        <v>948</v>
      </c>
      <c r="W579" t="s">
        <v>954</v>
      </c>
      <c r="X579" t="str">
        <f>LEFT(Userdata[[#This Row],[Last_Login]],2)</f>
        <v>12</v>
      </c>
      <c r="Y579" t="str">
        <f>RIGHT(Userdata[[#This Row],[Last_Login]],4)</f>
        <v>2024</v>
      </c>
      <c r="Z579" t="str">
        <f>MID(Userdata[[#This Row],[Last_Login]],4,2)</f>
        <v>8/</v>
      </c>
      <c r="AA579" t="str">
        <f>SUBSTITUTE(Userdata[[#This Row],[Column3]],"/","")</f>
        <v>8</v>
      </c>
      <c r="AB579" s="12" t="str">
        <f>TEXT(DATE(Userdata[[#This Row],[Column2]],Userdata[[#This Row],[Column1]],Userdata[[#This Row],[Column4]]),"DD/MM/YYYY")</f>
        <v>08/12/2024</v>
      </c>
      <c r="AC579" s="12">
        <f t="shared" ca="1" si="9"/>
        <v>45794</v>
      </c>
      <c r="AD579">
        <f ca="1">Userdata[[#This Row],[Column6]]-Userdata[[#This Row],[Last Login]]</f>
        <v>160</v>
      </c>
      <c r="AE579" t="str">
        <f>LEFT(Userdata[[#This Row],[Join_Date]],2)</f>
        <v>12</v>
      </c>
      <c r="AF579" t="str">
        <f>RIGHT(Userdata[[#This Row],[Join_Date]],4)</f>
        <v>2023</v>
      </c>
      <c r="AG579" t="str">
        <f>MID(Userdata[[#This Row],[Join_Date]],3,2)</f>
        <v>/3</v>
      </c>
      <c r="AH579" t="str">
        <f>SUBSTITUTE(Userdata[[#This Row],[Column5]],"/","")</f>
        <v>12</v>
      </c>
      <c r="AI579" t="str">
        <f>SUBSTITUTE(Userdata[[#This Row],[Column53]],"/","")</f>
        <v>3</v>
      </c>
      <c r="AJ579" t="str">
        <f>TEXT(DATE(Userdata[[#This Row],[Column52]],Userdata[[#This Row],[Start Month]],Userdata[[#This Row],[Start Date]]),"DD/MM/YYYY")</f>
        <v>03/12/2023</v>
      </c>
    </row>
    <row r="580" spans="1:36" x14ac:dyDescent="0.3">
      <c r="A580">
        <v>8190</v>
      </c>
      <c r="B580" t="s">
        <v>285</v>
      </c>
      <c r="C580" t="s">
        <v>652</v>
      </c>
      <c r="D580" s="12" t="s">
        <v>803</v>
      </c>
      <c r="E580">
        <v>11.99</v>
      </c>
      <c r="F580">
        <v>148</v>
      </c>
      <c r="G580" t="s">
        <v>919</v>
      </c>
      <c r="H580">
        <v>4</v>
      </c>
      <c r="I580">
        <v>1</v>
      </c>
      <c r="J580" t="b">
        <v>1</v>
      </c>
      <c r="K580">
        <v>409</v>
      </c>
      <c r="L580">
        <v>38</v>
      </c>
      <c r="M580" t="s">
        <v>929</v>
      </c>
      <c r="N580" t="s">
        <v>932</v>
      </c>
      <c r="O580" t="s">
        <v>938</v>
      </c>
      <c r="P580">
        <v>37</v>
      </c>
      <c r="Q580">
        <v>3.1</v>
      </c>
      <c r="R580" t="b">
        <v>1</v>
      </c>
      <c r="S580" t="s">
        <v>940</v>
      </c>
      <c r="T580">
        <v>544</v>
      </c>
      <c r="U580" t="s">
        <v>943</v>
      </c>
      <c r="V580" t="s">
        <v>946</v>
      </c>
      <c r="W580" t="s">
        <v>952</v>
      </c>
      <c r="X580" t="str">
        <f>LEFT(Userdata[[#This Row],[Last_Login]],2)</f>
        <v>12</v>
      </c>
      <c r="Y580" t="str">
        <f>RIGHT(Userdata[[#This Row],[Last_Login]],4)</f>
        <v>2024</v>
      </c>
      <c r="Z580" t="str">
        <f>MID(Userdata[[#This Row],[Last_Login]],4,2)</f>
        <v>9/</v>
      </c>
      <c r="AA580" t="str">
        <f>SUBSTITUTE(Userdata[[#This Row],[Column3]],"/","")</f>
        <v>9</v>
      </c>
      <c r="AB580" s="12" t="str">
        <f>TEXT(DATE(Userdata[[#This Row],[Column2]],Userdata[[#This Row],[Column1]],Userdata[[#This Row],[Column4]]),"DD/MM/YYYY")</f>
        <v>09/12/2024</v>
      </c>
      <c r="AC580" s="12">
        <f t="shared" ca="1" si="9"/>
        <v>45794</v>
      </c>
      <c r="AD580">
        <f ca="1">Userdata[[#This Row],[Column6]]-Userdata[[#This Row],[Last Login]]</f>
        <v>159</v>
      </c>
      <c r="AE580" t="str">
        <f>LEFT(Userdata[[#This Row],[Join_Date]],2)</f>
        <v>8/</v>
      </c>
      <c r="AF580" t="str">
        <f>RIGHT(Userdata[[#This Row],[Join_Date]],4)</f>
        <v>2024</v>
      </c>
      <c r="AG580" t="str">
        <f>MID(Userdata[[#This Row],[Join_Date]],3,2)</f>
        <v>29</v>
      </c>
      <c r="AH580" t="str">
        <f>SUBSTITUTE(Userdata[[#This Row],[Column5]],"/","")</f>
        <v>8</v>
      </c>
      <c r="AI580" t="str">
        <f>SUBSTITUTE(Userdata[[#This Row],[Column53]],"/","")</f>
        <v>29</v>
      </c>
      <c r="AJ580" t="str">
        <f>TEXT(DATE(Userdata[[#This Row],[Column52]],Userdata[[#This Row],[Start Month]],Userdata[[#This Row],[Start Date]]),"DD/MM/YYYY")</f>
        <v>29/08/2024</v>
      </c>
    </row>
    <row r="581" spans="1:36" x14ac:dyDescent="0.3">
      <c r="A581">
        <v>5315</v>
      </c>
      <c r="B581" t="s">
        <v>286</v>
      </c>
      <c r="C581" t="s">
        <v>760</v>
      </c>
      <c r="D581" s="12" t="s">
        <v>908</v>
      </c>
      <c r="E581">
        <v>7.99</v>
      </c>
      <c r="F581">
        <v>198</v>
      </c>
      <c r="G581" t="s">
        <v>920</v>
      </c>
      <c r="H581">
        <v>4</v>
      </c>
      <c r="I581">
        <v>3</v>
      </c>
      <c r="J581" t="b">
        <v>0</v>
      </c>
      <c r="K581">
        <v>202</v>
      </c>
      <c r="L581">
        <v>26</v>
      </c>
      <c r="M581" t="s">
        <v>924</v>
      </c>
      <c r="N581" t="s">
        <v>933</v>
      </c>
      <c r="O581" t="s">
        <v>939</v>
      </c>
      <c r="P581">
        <v>52</v>
      </c>
      <c r="Q581">
        <v>4.8</v>
      </c>
      <c r="R581" t="b">
        <v>0</v>
      </c>
      <c r="S581" t="s">
        <v>940</v>
      </c>
      <c r="T581">
        <v>1392</v>
      </c>
      <c r="U581" t="s">
        <v>944</v>
      </c>
      <c r="V581" t="s">
        <v>947</v>
      </c>
      <c r="W581" t="s">
        <v>954</v>
      </c>
      <c r="X581" t="str">
        <f>LEFT(Userdata[[#This Row],[Last_Login]],2)</f>
        <v>11</v>
      </c>
      <c r="Y581" t="str">
        <f>RIGHT(Userdata[[#This Row],[Last_Login]],4)</f>
        <v>2024</v>
      </c>
      <c r="Z581" t="str">
        <f>MID(Userdata[[#This Row],[Last_Login]],4,2)</f>
        <v>19</v>
      </c>
      <c r="AA581" t="str">
        <f>SUBSTITUTE(Userdata[[#This Row],[Column3]],"/","")</f>
        <v>19</v>
      </c>
      <c r="AB581" s="12" t="str">
        <f>TEXT(DATE(Userdata[[#This Row],[Column2]],Userdata[[#This Row],[Column1]],Userdata[[#This Row],[Column4]]),"DD/MM/YYYY")</f>
        <v>19/11/2024</v>
      </c>
      <c r="AC581" s="12">
        <f t="shared" ca="1" si="9"/>
        <v>45794</v>
      </c>
      <c r="AD581">
        <f ca="1">Userdata[[#This Row],[Column6]]-Userdata[[#This Row],[Last Login]]</f>
        <v>179</v>
      </c>
      <c r="AE581" t="str">
        <f>LEFT(Userdata[[#This Row],[Join_Date]],2)</f>
        <v>6/</v>
      </c>
      <c r="AF581" t="str">
        <f>RIGHT(Userdata[[#This Row],[Join_Date]],4)</f>
        <v>2023</v>
      </c>
      <c r="AG581" t="str">
        <f>MID(Userdata[[#This Row],[Join_Date]],3,2)</f>
        <v>23</v>
      </c>
      <c r="AH581" t="str">
        <f>SUBSTITUTE(Userdata[[#This Row],[Column5]],"/","")</f>
        <v>6</v>
      </c>
      <c r="AI581" t="str">
        <f>SUBSTITUTE(Userdata[[#This Row],[Column53]],"/","")</f>
        <v>23</v>
      </c>
      <c r="AJ581" t="str">
        <f>TEXT(DATE(Userdata[[#This Row],[Column52]],Userdata[[#This Row],[Start Month]],Userdata[[#This Row],[Start Date]]),"DD/MM/YYYY")</f>
        <v>23/06/2023</v>
      </c>
    </row>
    <row r="582" spans="1:36" x14ac:dyDescent="0.3">
      <c r="A582">
        <v>7503</v>
      </c>
      <c r="B582" t="s">
        <v>71</v>
      </c>
      <c r="C582" t="s">
        <v>761</v>
      </c>
      <c r="D582" s="12" t="s">
        <v>913</v>
      </c>
      <c r="E582">
        <v>15.99</v>
      </c>
      <c r="F582">
        <v>81</v>
      </c>
      <c r="G582" t="s">
        <v>920</v>
      </c>
      <c r="H582">
        <v>3</v>
      </c>
      <c r="I582">
        <v>4</v>
      </c>
      <c r="J582" t="b">
        <v>0</v>
      </c>
      <c r="K582">
        <v>208</v>
      </c>
      <c r="L582">
        <v>144</v>
      </c>
      <c r="M582" t="s">
        <v>929</v>
      </c>
      <c r="N582" t="s">
        <v>931</v>
      </c>
      <c r="O582" t="s">
        <v>938</v>
      </c>
      <c r="P582">
        <v>12</v>
      </c>
      <c r="Q582">
        <v>4.5999999999999996</v>
      </c>
      <c r="R582" t="b">
        <v>0</v>
      </c>
      <c r="S582" t="s">
        <v>940</v>
      </c>
      <c r="T582">
        <v>3199</v>
      </c>
      <c r="U582" t="s">
        <v>945</v>
      </c>
      <c r="V582" t="s">
        <v>947</v>
      </c>
      <c r="W582" t="s">
        <v>953</v>
      </c>
      <c r="X582" t="str">
        <f>LEFT(Userdata[[#This Row],[Last_Login]],2)</f>
        <v>12</v>
      </c>
      <c r="Y582" t="str">
        <f>RIGHT(Userdata[[#This Row],[Last_Login]],4)</f>
        <v>2024</v>
      </c>
      <c r="Z582" t="str">
        <f>MID(Userdata[[#This Row],[Last_Login]],4,2)</f>
        <v>3/</v>
      </c>
      <c r="AA582" t="str">
        <f>SUBSTITUTE(Userdata[[#This Row],[Column3]],"/","")</f>
        <v>3</v>
      </c>
      <c r="AB582" s="12" t="str">
        <f>TEXT(DATE(Userdata[[#This Row],[Column2]],Userdata[[#This Row],[Column1]],Userdata[[#This Row],[Column4]]),"DD/MM/YYYY")</f>
        <v>03/12/2024</v>
      </c>
      <c r="AC582" s="12">
        <f t="shared" ca="1" si="9"/>
        <v>45794</v>
      </c>
      <c r="AD582">
        <f ca="1">Userdata[[#This Row],[Column6]]-Userdata[[#This Row],[Last Login]]</f>
        <v>165</v>
      </c>
      <c r="AE582" t="str">
        <f>LEFT(Userdata[[#This Row],[Join_Date]],2)</f>
        <v>5/</v>
      </c>
      <c r="AF582" t="str">
        <f>RIGHT(Userdata[[#This Row],[Join_Date]],4)</f>
        <v>2023</v>
      </c>
      <c r="AG582" t="str">
        <f>MID(Userdata[[#This Row],[Join_Date]],3,2)</f>
        <v>19</v>
      </c>
      <c r="AH582" t="str">
        <f>SUBSTITUTE(Userdata[[#This Row],[Column5]],"/","")</f>
        <v>5</v>
      </c>
      <c r="AI582" t="str">
        <f>SUBSTITUTE(Userdata[[#This Row],[Column53]],"/","")</f>
        <v>19</v>
      </c>
      <c r="AJ582" t="str">
        <f>TEXT(DATE(Userdata[[#This Row],[Column52]],Userdata[[#This Row],[Start Month]],Userdata[[#This Row],[Start Date]]),"DD/MM/YYYY")</f>
        <v>19/05/2023</v>
      </c>
    </row>
    <row r="583" spans="1:36" x14ac:dyDescent="0.3">
      <c r="A583">
        <v>5788</v>
      </c>
      <c r="B583" t="s">
        <v>88</v>
      </c>
      <c r="C583" t="s">
        <v>497</v>
      </c>
      <c r="D583" s="12" t="s">
        <v>579</v>
      </c>
      <c r="E583">
        <v>11.99</v>
      </c>
      <c r="F583">
        <v>131</v>
      </c>
      <c r="G583" t="s">
        <v>920</v>
      </c>
      <c r="H583">
        <v>3</v>
      </c>
      <c r="I583">
        <v>3</v>
      </c>
      <c r="J583" t="b">
        <v>1</v>
      </c>
      <c r="K583">
        <v>382</v>
      </c>
      <c r="L583">
        <v>50</v>
      </c>
      <c r="M583" t="s">
        <v>928</v>
      </c>
      <c r="N583" t="s">
        <v>932</v>
      </c>
      <c r="O583" t="s">
        <v>937</v>
      </c>
      <c r="P583">
        <v>47</v>
      </c>
      <c r="Q583">
        <v>4.8</v>
      </c>
      <c r="R583" t="b">
        <v>0</v>
      </c>
      <c r="S583" t="s">
        <v>940</v>
      </c>
      <c r="T583">
        <v>4204</v>
      </c>
      <c r="U583" t="s">
        <v>944</v>
      </c>
      <c r="V583" t="s">
        <v>947</v>
      </c>
      <c r="W583" t="s">
        <v>953</v>
      </c>
      <c r="X583" t="str">
        <f>LEFT(Userdata[[#This Row],[Last_Login]],2)</f>
        <v>11</v>
      </c>
      <c r="Y583" t="str">
        <f>RIGHT(Userdata[[#This Row],[Last_Login]],4)</f>
        <v>2024</v>
      </c>
      <c r="Z583" t="str">
        <f>MID(Userdata[[#This Row],[Last_Login]],4,2)</f>
        <v>23</v>
      </c>
      <c r="AA583" t="str">
        <f>SUBSTITUTE(Userdata[[#This Row],[Column3]],"/","")</f>
        <v>23</v>
      </c>
      <c r="AB583" s="12" t="str">
        <f>TEXT(DATE(Userdata[[#This Row],[Column2]],Userdata[[#This Row],[Column1]],Userdata[[#This Row],[Column4]]),"DD/MM/YYYY")</f>
        <v>23/11/2024</v>
      </c>
      <c r="AC583" s="12">
        <f t="shared" ca="1" si="9"/>
        <v>45794</v>
      </c>
      <c r="AD583">
        <f ca="1">Userdata[[#This Row],[Column6]]-Userdata[[#This Row],[Last Login]]</f>
        <v>175</v>
      </c>
      <c r="AE583" t="str">
        <f>LEFT(Userdata[[#This Row],[Join_Date]],2)</f>
        <v>5/</v>
      </c>
      <c r="AF583" t="str">
        <f>RIGHT(Userdata[[#This Row],[Join_Date]],4)</f>
        <v>2023</v>
      </c>
      <c r="AG583" t="str">
        <f>MID(Userdata[[#This Row],[Join_Date]],3,2)</f>
        <v>5/</v>
      </c>
      <c r="AH583" t="str">
        <f>SUBSTITUTE(Userdata[[#This Row],[Column5]],"/","")</f>
        <v>5</v>
      </c>
      <c r="AI583" t="str">
        <f>SUBSTITUTE(Userdata[[#This Row],[Column53]],"/","")</f>
        <v>5</v>
      </c>
      <c r="AJ583" t="str">
        <f>TEXT(DATE(Userdata[[#This Row],[Column52]],Userdata[[#This Row],[Start Month]],Userdata[[#This Row],[Start Date]]),"DD/MM/YYYY")</f>
        <v>05/05/2023</v>
      </c>
    </row>
    <row r="584" spans="1:36" x14ac:dyDescent="0.3">
      <c r="A584">
        <v>7030</v>
      </c>
      <c r="B584" t="s">
        <v>287</v>
      </c>
      <c r="C584" t="s">
        <v>464</v>
      </c>
      <c r="D584" s="12" t="s">
        <v>579</v>
      </c>
      <c r="E584">
        <v>15.99</v>
      </c>
      <c r="F584">
        <v>210</v>
      </c>
      <c r="G584" t="s">
        <v>919</v>
      </c>
      <c r="H584">
        <v>3</v>
      </c>
      <c r="I584">
        <v>4</v>
      </c>
      <c r="J584" t="b">
        <v>0</v>
      </c>
      <c r="K584">
        <v>666</v>
      </c>
      <c r="L584">
        <v>164</v>
      </c>
      <c r="M584" t="s">
        <v>923</v>
      </c>
      <c r="N584" t="s">
        <v>930</v>
      </c>
      <c r="O584" t="s">
        <v>936</v>
      </c>
      <c r="P584">
        <v>38</v>
      </c>
      <c r="Q584">
        <v>4.2</v>
      </c>
      <c r="R584" t="b">
        <v>0</v>
      </c>
      <c r="S584" t="s">
        <v>940</v>
      </c>
      <c r="T584">
        <v>1461</v>
      </c>
      <c r="U584" t="s">
        <v>943</v>
      </c>
      <c r="V584" t="s">
        <v>950</v>
      </c>
      <c r="W584" t="s">
        <v>951</v>
      </c>
      <c r="X584" t="str">
        <f>LEFT(Userdata[[#This Row],[Last_Login]],2)</f>
        <v>11</v>
      </c>
      <c r="Y584" t="str">
        <f>RIGHT(Userdata[[#This Row],[Last_Login]],4)</f>
        <v>2024</v>
      </c>
      <c r="Z584" t="str">
        <f>MID(Userdata[[#This Row],[Last_Login]],4,2)</f>
        <v>23</v>
      </c>
      <c r="AA584" t="str">
        <f>SUBSTITUTE(Userdata[[#This Row],[Column3]],"/","")</f>
        <v>23</v>
      </c>
      <c r="AB584" s="12" t="str">
        <f>TEXT(DATE(Userdata[[#This Row],[Column2]],Userdata[[#This Row],[Column1]],Userdata[[#This Row],[Column4]]),"DD/MM/YYYY")</f>
        <v>23/11/2024</v>
      </c>
      <c r="AC584" s="12">
        <f t="shared" ca="1" si="9"/>
        <v>45794</v>
      </c>
      <c r="AD584">
        <f ca="1">Userdata[[#This Row],[Column6]]-Userdata[[#This Row],[Last Login]]</f>
        <v>175</v>
      </c>
      <c r="AE584" t="str">
        <f>LEFT(Userdata[[#This Row],[Join_Date]],2)</f>
        <v>3/</v>
      </c>
      <c r="AF584" t="str">
        <f>RIGHT(Userdata[[#This Row],[Join_Date]],4)</f>
        <v>2024</v>
      </c>
      <c r="AG584" t="str">
        <f>MID(Userdata[[#This Row],[Join_Date]],3,2)</f>
        <v>19</v>
      </c>
      <c r="AH584" t="str">
        <f>SUBSTITUTE(Userdata[[#This Row],[Column5]],"/","")</f>
        <v>3</v>
      </c>
      <c r="AI584" t="str">
        <f>SUBSTITUTE(Userdata[[#This Row],[Column53]],"/","")</f>
        <v>19</v>
      </c>
      <c r="AJ584" t="str">
        <f>TEXT(DATE(Userdata[[#This Row],[Column52]],Userdata[[#This Row],[Start Month]],Userdata[[#This Row],[Start Date]]),"DD/MM/YYYY")</f>
        <v>19/03/2024</v>
      </c>
    </row>
    <row r="585" spans="1:36" x14ac:dyDescent="0.3">
      <c r="A585">
        <v>6619</v>
      </c>
      <c r="B585" t="s">
        <v>211</v>
      </c>
      <c r="C585" t="s">
        <v>506</v>
      </c>
      <c r="D585" s="12" t="s">
        <v>898</v>
      </c>
      <c r="E585">
        <v>15.99</v>
      </c>
      <c r="F585">
        <v>301</v>
      </c>
      <c r="G585" t="s">
        <v>919</v>
      </c>
      <c r="H585">
        <v>2</v>
      </c>
      <c r="I585">
        <v>1</v>
      </c>
      <c r="J585" t="b">
        <v>1</v>
      </c>
      <c r="K585">
        <v>855</v>
      </c>
      <c r="L585">
        <v>46</v>
      </c>
      <c r="M585" t="s">
        <v>926</v>
      </c>
      <c r="N585" t="s">
        <v>933</v>
      </c>
      <c r="O585" t="s">
        <v>937</v>
      </c>
      <c r="P585">
        <v>26</v>
      </c>
      <c r="Q585">
        <v>4.4000000000000004</v>
      </c>
      <c r="R585" t="b">
        <v>0</v>
      </c>
      <c r="S585" t="s">
        <v>940</v>
      </c>
      <c r="T585">
        <v>658</v>
      </c>
      <c r="U585" t="s">
        <v>941</v>
      </c>
      <c r="V585" t="s">
        <v>946</v>
      </c>
      <c r="W585" t="s">
        <v>951</v>
      </c>
      <c r="X585" t="str">
        <f>LEFT(Userdata[[#This Row],[Last_Login]],2)</f>
        <v>12</v>
      </c>
      <c r="Y585" t="str">
        <f>RIGHT(Userdata[[#This Row],[Last_Login]],4)</f>
        <v>2024</v>
      </c>
      <c r="Z585" t="str">
        <f>MID(Userdata[[#This Row],[Last_Login]],4,2)</f>
        <v>16</v>
      </c>
      <c r="AA585" t="str">
        <f>SUBSTITUTE(Userdata[[#This Row],[Column3]],"/","")</f>
        <v>16</v>
      </c>
      <c r="AB585" s="12" t="str">
        <f>TEXT(DATE(Userdata[[#This Row],[Column2]],Userdata[[#This Row],[Column1]],Userdata[[#This Row],[Column4]]),"DD/MM/YYYY")</f>
        <v>16/12/2024</v>
      </c>
      <c r="AC585" s="12">
        <f t="shared" ca="1" si="9"/>
        <v>45794</v>
      </c>
      <c r="AD585">
        <f ca="1">Userdata[[#This Row],[Column6]]-Userdata[[#This Row],[Last Login]]</f>
        <v>152</v>
      </c>
      <c r="AE585" t="str">
        <f>LEFT(Userdata[[#This Row],[Join_Date]],2)</f>
        <v>6/</v>
      </c>
      <c r="AF585" t="str">
        <f>RIGHT(Userdata[[#This Row],[Join_Date]],4)</f>
        <v>2024</v>
      </c>
      <c r="AG585" t="str">
        <f>MID(Userdata[[#This Row],[Join_Date]],3,2)</f>
        <v>17</v>
      </c>
      <c r="AH585" t="str">
        <f>SUBSTITUTE(Userdata[[#This Row],[Column5]],"/","")</f>
        <v>6</v>
      </c>
      <c r="AI585" t="str">
        <f>SUBSTITUTE(Userdata[[#This Row],[Column53]],"/","")</f>
        <v>17</v>
      </c>
      <c r="AJ585" t="str">
        <f>TEXT(DATE(Userdata[[#This Row],[Column52]],Userdata[[#This Row],[Start Month]],Userdata[[#This Row],[Start Date]]),"DD/MM/YYYY")</f>
        <v>17/06/2024</v>
      </c>
    </row>
    <row r="586" spans="1:36" x14ac:dyDescent="0.3">
      <c r="A586">
        <v>6319</v>
      </c>
      <c r="B586" t="s">
        <v>288</v>
      </c>
      <c r="C586" t="s">
        <v>762</v>
      </c>
      <c r="D586" s="12" t="s">
        <v>898</v>
      </c>
      <c r="E586">
        <v>7.99</v>
      </c>
      <c r="F586">
        <v>466</v>
      </c>
      <c r="G586" t="s">
        <v>922</v>
      </c>
      <c r="H586">
        <v>4</v>
      </c>
      <c r="I586">
        <v>1</v>
      </c>
      <c r="J586" t="b">
        <v>1</v>
      </c>
      <c r="K586">
        <v>592</v>
      </c>
      <c r="L586">
        <v>67</v>
      </c>
      <c r="M586" t="s">
        <v>929</v>
      </c>
      <c r="N586" t="s">
        <v>931</v>
      </c>
      <c r="O586" t="s">
        <v>939</v>
      </c>
      <c r="P586">
        <v>81</v>
      </c>
      <c r="Q586">
        <v>4.8</v>
      </c>
      <c r="R586" t="b">
        <v>0</v>
      </c>
      <c r="S586" t="s">
        <v>940</v>
      </c>
      <c r="T586">
        <v>423</v>
      </c>
      <c r="U586" t="s">
        <v>942</v>
      </c>
      <c r="V586" t="s">
        <v>949</v>
      </c>
      <c r="W586" t="s">
        <v>953</v>
      </c>
      <c r="X586" t="str">
        <f>LEFT(Userdata[[#This Row],[Last_Login]],2)</f>
        <v>12</v>
      </c>
      <c r="Y586" t="str">
        <f>RIGHT(Userdata[[#This Row],[Last_Login]],4)</f>
        <v>2024</v>
      </c>
      <c r="Z586" t="str">
        <f>MID(Userdata[[#This Row],[Last_Login]],4,2)</f>
        <v>16</v>
      </c>
      <c r="AA586" t="str">
        <f>SUBSTITUTE(Userdata[[#This Row],[Column3]],"/","")</f>
        <v>16</v>
      </c>
      <c r="AB586" s="12" t="str">
        <f>TEXT(DATE(Userdata[[#This Row],[Column2]],Userdata[[#This Row],[Column1]],Userdata[[#This Row],[Column4]]),"DD/MM/YYYY")</f>
        <v>16/12/2024</v>
      </c>
      <c r="AC586" s="12">
        <f t="shared" ca="1" si="9"/>
        <v>45794</v>
      </c>
      <c r="AD586">
        <f ca="1">Userdata[[#This Row],[Column6]]-Userdata[[#This Row],[Last Login]]</f>
        <v>152</v>
      </c>
      <c r="AE586" t="str">
        <f>LEFT(Userdata[[#This Row],[Join_Date]],2)</f>
        <v>3/</v>
      </c>
      <c r="AF586" t="str">
        <f>RIGHT(Userdata[[#This Row],[Join_Date]],4)</f>
        <v>2023</v>
      </c>
      <c r="AG586" t="str">
        <f>MID(Userdata[[#This Row],[Join_Date]],3,2)</f>
        <v>3/</v>
      </c>
      <c r="AH586" t="str">
        <f>SUBSTITUTE(Userdata[[#This Row],[Column5]],"/","")</f>
        <v>3</v>
      </c>
      <c r="AI586" t="str">
        <f>SUBSTITUTE(Userdata[[#This Row],[Column53]],"/","")</f>
        <v>3</v>
      </c>
      <c r="AJ586" t="str">
        <f>TEXT(DATE(Userdata[[#This Row],[Column52]],Userdata[[#This Row],[Start Month]],Userdata[[#This Row],[Start Date]]),"DD/MM/YYYY")</f>
        <v>03/03/2023</v>
      </c>
    </row>
    <row r="587" spans="1:36" x14ac:dyDescent="0.3">
      <c r="A587">
        <v>6268</v>
      </c>
      <c r="B587" t="s">
        <v>161</v>
      </c>
      <c r="C587" t="s">
        <v>763</v>
      </c>
      <c r="D587" s="12" t="s">
        <v>915</v>
      </c>
      <c r="E587">
        <v>15.99</v>
      </c>
      <c r="F587">
        <v>336</v>
      </c>
      <c r="G587" t="s">
        <v>920</v>
      </c>
      <c r="H587">
        <v>5</v>
      </c>
      <c r="I587">
        <v>2</v>
      </c>
      <c r="J587" t="b">
        <v>0</v>
      </c>
      <c r="K587">
        <v>546</v>
      </c>
      <c r="L587">
        <v>16</v>
      </c>
      <c r="M587" t="s">
        <v>926</v>
      </c>
      <c r="N587" t="s">
        <v>930</v>
      </c>
      <c r="O587" t="s">
        <v>938</v>
      </c>
      <c r="P587">
        <v>31</v>
      </c>
      <c r="Q587">
        <v>3.6</v>
      </c>
      <c r="R587" t="b">
        <v>1</v>
      </c>
      <c r="S587" t="s">
        <v>940</v>
      </c>
      <c r="T587">
        <v>2824</v>
      </c>
      <c r="U587" t="s">
        <v>941</v>
      </c>
      <c r="V587" t="s">
        <v>950</v>
      </c>
      <c r="W587" t="s">
        <v>954</v>
      </c>
      <c r="X587" t="str">
        <f>LEFT(Userdata[[#This Row],[Last_Login]],2)</f>
        <v>11</v>
      </c>
      <c r="Y587" t="str">
        <f>RIGHT(Userdata[[#This Row],[Last_Login]],4)</f>
        <v>2024</v>
      </c>
      <c r="Z587" t="str">
        <f>MID(Userdata[[#This Row],[Last_Login]],4,2)</f>
        <v>26</v>
      </c>
      <c r="AA587" t="str">
        <f>SUBSTITUTE(Userdata[[#This Row],[Column3]],"/","")</f>
        <v>26</v>
      </c>
      <c r="AB587" s="12" t="str">
        <f>TEXT(DATE(Userdata[[#This Row],[Column2]],Userdata[[#This Row],[Column1]],Userdata[[#This Row],[Column4]]),"DD/MM/YYYY")</f>
        <v>26/11/2024</v>
      </c>
      <c r="AC587" s="12">
        <f t="shared" ca="1" si="9"/>
        <v>45794</v>
      </c>
      <c r="AD587">
        <f ca="1">Userdata[[#This Row],[Column6]]-Userdata[[#This Row],[Last Login]]</f>
        <v>172</v>
      </c>
      <c r="AE587" t="str">
        <f>LEFT(Userdata[[#This Row],[Join_Date]],2)</f>
        <v>1/</v>
      </c>
      <c r="AF587" t="str">
        <f>RIGHT(Userdata[[#This Row],[Join_Date]],4)</f>
        <v>2024</v>
      </c>
      <c r="AG587" t="str">
        <f>MID(Userdata[[#This Row],[Join_Date]],3,2)</f>
        <v>17</v>
      </c>
      <c r="AH587" t="str">
        <f>SUBSTITUTE(Userdata[[#This Row],[Column5]],"/","")</f>
        <v>1</v>
      </c>
      <c r="AI587" t="str">
        <f>SUBSTITUTE(Userdata[[#This Row],[Column53]],"/","")</f>
        <v>17</v>
      </c>
      <c r="AJ587" t="str">
        <f>TEXT(DATE(Userdata[[#This Row],[Column52]],Userdata[[#This Row],[Start Month]],Userdata[[#This Row],[Start Date]]),"DD/MM/YYYY")</f>
        <v>17/01/2024</v>
      </c>
    </row>
    <row r="588" spans="1:36" x14ac:dyDescent="0.3">
      <c r="A588">
        <v>5016</v>
      </c>
      <c r="B588" t="s">
        <v>218</v>
      </c>
      <c r="C588" t="s">
        <v>764</v>
      </c>
      <c r="D588" s="12" t="s">
        <v>740</v>
      </c>
      <c r="E588">
        <v>11.99</v>
      </c>
      <c r="F588">
        <v>280</v>
      </c>
      <c r="G588" t="s">
        <v>921</v>
      </c>
      <c r="H588">
        <v>4</v>
      </c>
      <c r="I588">
        <v>3</v>
      </c>
      <c r="J588" t="b">
        <v>0</v>
      </c>
      <c r="K588">
        <v>633</v>
      </c>
      <c r="L588">
        <v>83</v>
      </c>
      <c r="M588" t="s">
        <v>923</v>
      </c>
      <c r="N588" t="s">
        <v>930</v>
      </c>
      <c r="O588" t="s">
        <v>936</v>
      </c>
      <c r="P588">
        <v>49</v>
      </c>
      <c r="Q588">
        <v>3.3</v>
      </c>
      <c r="R588" t="b">
        <v>0</v>
      </c>
      <c r="S588" t="s">
        <v>940</v>
      </c>
      <c r="T588">
        <v>2657</v>
      </c>
      <c r="U588" t="s">
        <v>943</v>
      </c>
      <c r="V588" t="s">
        <v>950</v>
      </c>
      <c r="W588" t="s">
        <v>954</v>
      </c>
      <c r="X588" t="str">
        <f>LEFT(Userdata[[#This Row],[Last_Login]],2)</f>
        <v>12</v>
      </c>
      <c r="Y588" t="str">
        <f>RIGHT(Userdata[[#This Row],[Last_Login]],4)</f>
        <v>2024</v>
      </c>
      <c r="Z588" t="str">
        <f>MID(Userdata[[#This Row],[Last_Login]],4,2)</f>
        <v>11</v>
      </c>
      <c r="AA588" t="str">
        <f>SUBSTITUTE(Userdata[[#This Row],[Column3]],"/","")</f>
        <v>11</v>
      </c>
      <c r="AB588" s="12" t="str">
        <f>TEXT(DATE(Userdata[[#This Row],[Column2]],Userdata[[#This Row],[Column1]],Userdata[[#This Row],[Column4]]),"DD/MM/YYYY")</f>
        <v>11/12/2024</v>
      </c>
      <c r="AC588" s="12">
        <f t="shared" ca="1" si="9"/>
        <v>45794</v>
      </c>
      <c r="AD588">
        <f ca="1">Userdata[[#This Row],[Column6]]-Userdata[[#This Row],[Last Login]]</f>
        <v>157</v>
      </c>
      <c r="AE588" t="str">
        <f>LEFT(Userdata[[#This Row],[Join_Date]],2)</f>
        <v>7/</v>
      </c>
      <c r="AF588" t="str">
        <f>RIGHT(Userdata[[#This Row],[Join_Date]],4)</f>
        <v>2023</v>
      </c>
      <c r="AG588" t="str">
        <f>MID(Userdata[[#This Row],[Join_Date]],3,2)</f>
        <v>29</v>
      </c>
      <c r="AH588" t="str">
        <f>SUBSTITUTE(Userdata[[#This Row],[Column5]],"/","")</f>
        <v>7</v>
      </c>
      <c r="AI588" t="str">
        <f>SUBSTITUTE(Userdata[[#This Row],[Column53]],"/","")</f>
        <v>29</v>
      </c>
      <c r="AJ588" t="str">
        <f>TEXT(DATE(Userdata[[#This Row],[Column52]],Userdata[[#This Row],[Start Month]],Userdata[[#This Row],[Start Date]]),"DD/MM/YYYY")</f>
        <v>29/07/2023</v>
      </c>
    </row>
    <row r="589" spans="1:36" x14ac:dyDescent="0.3">
      <c r="A589">
        <v>3888</v>
      </c>
      <c r="B589" t="s">
        <v>82</v>
      </c>
      <c r="C589" t="s">
        <v>733</v>
      </c>
      <c r="D589" s="12" t="s">
        <v>479</v>
      </c>
      <c r="E589">
        <v>15.99</v>
      </c>
      <c r="F589">
        <v>495</v>
      </c>
      <c r="G589" t="s">
        <v>916</v>
      </c>
      <c r="H589">
        <v>3</v>
      </c>
      <c r="I589">
        <v>2</v>
      </c>
      <c r="J589" t="b">
        <v>1</v>
      </c>
      <c r="K589">
        <v>883</v>
      </c>
      <c r="L589">
        <v>60</v>
      </c>
      <c r="M589" t="s">
        <v>927</v>
      </c>
      <c r="N589" t="s">
        <v>933</v>
      </c>
      <c r="O589" t="s">
        <v>938</v>
      </c>
      <c r="P589">
        <v>10</v>
      </c>
      <c r="Q589">
        <v>4.5</v>
      </c>
      <c r="R589" t="b">
        <v>0</v>
      </c>
      <c r="S589" t="s">
        <v>940</v>
      </c>
      <c r="T589">
        <v>2213</v>
      </c>
      <c r="U589" t="s">
        <v>945</v>
      </c>
      <c r="V589" t="s">
        <v>950</v>
      </c>
      <c r="W589" t="s">
        <v>952</v>
      </c>
      <c r="X589" t="str">
        <f>LEFT(Userdata[[#This Row],[Last_Login]],2)</f>
        <v>12</v>
      </c>
      <c r="Y589" t="str">
        <f>RIGHT(Userdata[[#This Row],[Last_Login]],4)</f>
        <v>2024</v>
      </c>
      <c r="Z589" t="str">
        <f>MID(Userdata[[#This Row],[Last_Login]],4,2)</f>
        <v>14</v>
      </c>
      <c r="AA589" t="str">
        <f>SUBSTITUTE(Userdata[[#This Row],[Column3]],"/","")</f>
        <v>14</v>
      </c>
      <c r="AB589" s="12" t="str">
        <f>TEXT(DATE(Userdata[[#This Row],[Column2]],Userdata[[#This Row],[Column1]],Userdata[[#This Row],[Column4]]),"DD/MM/YYYY")</f>
        <v>14/12/2024</v>
      </c>
      <c r="AC589" s="12">
        <f t="shared" ca="1" si="9"/>
        <v>45794</v>
      </c>
      <c r="AD589">
        <f ca="1">Userdata[[#This Row],[Column6]]-Userdata[[#This Row],[Last Login]]</f>
        <v>154</v>
      </c>
      <c r="AE589" t="str">
        <f>LEFT(Userdata[[#This Row],[Join_Date]],2)</f>
        <v>5/</v>
      </c>
      <c r="AF589" t="str">
        <f>RIGHT(Userdata[[#This Row],[Join_Date]],4)</f>
        <v>2023</v>
      </c>
      <c r="AG589" t="str">
        <f>MID(Userdata[[#This Row],[Join_Date]],3,2)</f>
        <v>18</v>
      </c>
      <c r="AH589" t="str">
        <f>SUBSTITUTE(Userdata[[#This Row],[Column5]],"/","")</f>
        <v>5</v>
      </c>
      <c r="AI589" t="str">
        <f>SUBSTITUTE(Userdata[[#This Row],[Column53]],"/","")</f>
        <v>18</v>
      </c>
      <c r="AJ589" t="str">
        <f>TEXT(DATE(Userdata[[#This Row],[Column52]],Userdata[[#This Row],[Start Month]],Userdata[[#This Row],[Start Date]]),"DD/MM/YYYY")</f>
        <v>18/05/2023</v>
      </c>
    </row>
    <row r="590" spans="1:36" x14ac:dyDescent="0.3">
      <c r="A590">
        <v>9918</v>
      </c>
      <c r="B590" t="s">
        <v>116</v>
      </c>
      <c r="C590" t="s">
        <v>765</v>
      </c>
      <c r="D590" s="12" t="s">
        <v>490</v>
      </c>
      <c r="E590">
        <v>11.99</v>
      </c>
      <c r="F590">
        <v>144</v>
      </c>
      <c r="G590" t="s">
        <v>919</v>
      </c>
      <c r="H590">
        <v>5</v>
      </c>
      <c r="I590">
        <v>6</v>
      </c>
      <c r="J590" t="b">
        <v>0</v>
      </c>
      <c r="K590">
        <v>235</v>
      </c>
      <c r="L590">
        <v>88</v>
      </c>
      <c r="M590" t="s">
        <v>926</v>
      </c>
      <c r="N590" t="s">
        <v>930</v>
      </c>
      <c r="O590" t="s">
        <v>934</v>
      </c>
      <c r="P590">
        <v>18</v>
      </c>
      <c r="Q590">
        <v>3.1</v>
      </c>
      <c r="R590" t="b">
        <v>1</v>
      </c>
      <c r="S590" t="s">
        <v>940</v>
      </c>
      <c r="T590">
        <v>3455</v>
      </c>
      <c r="U590" t="s">
        <v>944</v>
      </c>
      <c r="V590" t="s">
        <v>948</v>
      </c>
      <c r="W590" t="s">
        <v>953</v>
      </c>
      <c r="X590" t="str">
        <f>LEFT(Userdata[[#This Row],[Last_Login]],2)</f>
        <v>12</v>
      </c>
      <c r="Y590" t="str">
        <f>RIGHT(Userdata[[#This Row],[Last_Login]],4)</f>
        <v>2024</v>
      </c>
      <c r="Z590" t="str">
        <f>MID(Userdata[[#This Row],[Last_Login]],4,2)</f>
        <v>12</v>
      </c>
      <c r="AA590" t="str">
        <f>SUBSTITUTE(Userdata[[#This Row],[Column3]],"/","")</f>
        <v>12</v>
      </c>
      <c r="AB590" s="12" t="str">
        <f>TEXT(DATE(Userdata[[#This Row],[Column2]],Userdata[[#This Row],[Column1]],Userdata[[#This Row],[Column4]]),"DD/MM/YYYY")</f>
        <v>12/12/2024</v>
      </c>
      <c r="AC590" s="12">
        <f t="shared" ca="1" si="9"/>
        <v>45794</v>
      </c>
      <c r="AD590">
        <f ca="1">Userdata[[#This Row],[Column6]]-Userdata[[#This Row],[Last Login]]</f>
        <v>156</v>
      </c>
      <c r="AE590" t="str">
        <f>LEFT(Userdata[[#This Row],[Join_Date]],2)</f>
        <v>5/</v>
      </c>
      <c r="AF590" t="str">
        <f>RIGHT(Userdata[[#This Row],[Join_Date]],4)</f>
        <v>2024</v>
      </c>
      <c r="AG590" t="str">
        <f>MID(Userdata[[#This Row],[Join_Date]],3,2)</f>
        <v>14</v>
      </c>
      <c r="AH590" t="str">
        <f>SUBSTITUTE(Userdata[[#This Row],[Column5]],"/","")</f>
        <v>5</v>
      </c>
      <c r="AI590" t="str">
        <f>SUBSTITUTE(Userdata[[#This Row],[Column53]],"/","")</f>
        <v>14</v>
      </c>
      <c r="AJ590" t="str">
        <f>TEXT(DATE(Userdata[[#This Row],[Column52]],Userdata[[#This Row],[Start Month]],Userdata[[#This Row],[Start Date]]),"DD/MM/YYYY")</f>
        <v>14/05/2024</v>
      </c>
    </row>
    <row r="591" spans="1:36" x14ac:dyDescent="0.3">
      <c r="A591">
        <v>7305</v>
      </c>
      <c r="B591" t="s">
        <v>109</v>
      </c>
      <c r="C591" t="s">
        <v>766</v>
      </c>
      <c r="D591" s="12" t="s">
        <v>907</v>
      </c>
      <c r="E591">
        <v>7.99</v>
      </c>
      <c r="F591">
        <v>165</v>
      </c>
      <c r="G591" t="s">
        <v>922</v>
      </c>
      <c r="H591">
        <v>5</v>
      </c>
      <c r="I591">
        <v>4</v>
      </c>
      <c r="J591" t="b">
        <v>0</v>
      </c>
      <c r="K591">
        <v>267</v>
      </c>
      <c r="L591">
        <v>146</v>
      </c>
      <c r="M591" t="s">
        <v>923</v>
      </c>
      <c r="N591" t="s">
        <v>932</v>
      </c>
      <c r="O591" t="s">
        <v>937</v>
      </c>
      <c r="P591">
        <v>34</v>
      </c>
      <c r="Q591">
        <v>4.2</v>
      </c>
      <c r="R591" t="b">
        <v>1</v>
      </c>
      <c r="S591" t="s">
        <v>940</v>
      </c>
      <c r="T591">
        <v>3334</v>
      </c>
      <c r="U591" t="s">
        <v>945</v>
      </c>
      <c r="V591" t="s">
        <v>947</v>
      </c>
      <c r="W591" t="s">
        <v>952</v>
      </c>
      <c r="X591" t="str">
        <f>LEFT(Userdata[[#This Row],[Last_Login]],2)</f>
        <v>12</v>
      </c>
      <c r="Y591" t="str">
        <f>RIGHT(Userdata[[#This Row],[Last_Login]],4)</f>
        <v>2024</v>
      </c>
      <c r="Z591" t="str">
        <f>MID(Userdata[[#This Row],[Last_Login]],4,2)</f>
        <v>2/</v>
      </c>
      <c r="AA591" t="str">
        <f>SUBSTITUTE(Userdata[[#This Row],[Column3]],"/","")</f>
        <v>2</v>
      </c>
      <c r="AB591" s="12" t="str">
        <f>TEXT(DATE(Userdata[[#This Row],[Column2]],Userdata[[#This Row],[Column1]],Userdata[[#This Row],[Column4]]),"DD/MM/YYYY")</f>
        <v>02/12/2024</v>
      </c>
      <c r="AC591" s="12">
        <f t="shared" ca="1" si="9"/>
        <v>45794</v>
      </c>
      <c r="AD591">
        <f ca="1">Userdata[[#This Row],[Column6]]-Userdata[[#This Row],[Last Login]]</f>
        <v>166</v>
      </c>
      <c r="AE591" t="str">
        <f>LEFT(Userdata[[#This Row],[Join_Date]],2)</f>
        <v>3/</v>
      </c>
      <c r="AF591" t="str">
        <f>RIGHT(Userdata[[#This Row],[Join_Date]],4)</f>
        <v>2023</v>
      </c>
      <c r="AG591" t="str">
        <f>MID(Userdata[[#This Row],[Join_Date]],3,2)</f>
        <v>2/</v>
      </c>
      <c r="AH591" t="str">
        <f>SUBSTITUTE(Userdata[[#This Row],[Column5]],"/","")</f>
        <v>3</v>
      </c>
      <c r="AI591" t="str">
        <f>SUBSTITUTE(Userdata[[#This Row],[Column53]],"/","")</f>
        <v>2</v>
      </c>
      <c r="AJ591" t="str">
        <f>TEXT(DATE(Userdata[[#This Row],[Column52]],Userdata[[#This Row],[Start Month]],Userdata[[#This Row],[Start Date]]),"DD/MM/YYYY")</f>
        <v>02/03/2023</v>
      </c>
    </row>
    <row r="592" spans="1:36" x14ac:dyDescent="0.3">
      <c r="A592">
        <v>5719</v>
      </c>
      <c r="B592" t="s">
        <v>262</v>
      </c>
      <c r="C592" t="s">
        <v>767</v>
      </c>
      <c r="D592" s="12" t="s">
        <v>898</v>
      </c>
      <c r="E592">
        <v>11.99</v>
      </c>
      <c r="F592">
        <v>479</v>
      </c>
      <c r="G592" t="s">
        <v>919</v>
      </c>
      <c r="H592">
        <v>5</v>
      </c>
      <c r="I592">
        <v>2</v>
      </c>
      <c r="J592" t="b">
        <v>0</v>
      </c>
      <c r="K592">
        <v>710</v>
      </c>
      <c r="L592">
        <v>68</v>
      </c>
      <c r="M592" t="s">
        <v>928</v>
      </c>
      <c r="N592" t="s">
        <v>933</v>
      </c>
      <c r="O592" t="s">
        <v>939</v>
      </c>
      <c r="P592">
        <v>54</v>
      </c>
      <c r="Q592">
        <v>4.5999999999999996</v>
      </c>
      <c r="R592" t="b">
        <v>0</v>
      </c>
      <c r="S592" t="s">
        <v>940</v>
      </c>
      <c r="T592">
        <v>105</v>
      </c>
      <c r="U592" t="s">
        <v>945</v>
      </c>
      <c r="V592" t="s">
        <v>949</v>
      </c>
      <c r="W592" t="s">
        <v>954</v>
      </c>
      <c r="X592" t="str">
        <f>LEFT(Userdata[[#This Row],[Last_Login]],2)</f>
        <v>12</v>
      </c>
      <c r="Y592" t="str">
        <f>RIGHT(Userdata[[#This Row],[Last_Login]],4)</f>
        <v>2024</v>
      </c>
      <c r="Z592" t="str">
        <f>MID(Userdata[[#This Row],[Last_Login]],4,2)</f>
        <v>16</v>
      </c>
      <c r="AA592" t="str">
        <f>SUBSTITUTE(Userdata[[#This Row],[Column3]],"/","")</f>
        <v>16</v>
      </c>
      <c r="AB592" s="12" t="str">
        <f>TEXT(DATE(Userdata[[#This Row],[Column2]],Userdata[[#This Row],[Column1]],Userdata[[#This Row],[Column4]]),"DD/MM/YYYY")</f>
        <v>16/12/2024</v>
      </c>
      <c r="AC592" s="12">
        <f t="shared" ca="1" si="9"/>
        <v>45794</v>
      </c>
      <c r="AD592">
        <f ca="1">Userdata[[#This Row],[Column6]]-Userdata[[#This Row],[Last Login]]</f>
        <v>152</v>
      </c>
      <c r="AE592" t="str">
        <f>LEFT(Userdata[[#This Row],[Join_Date]],2)</f>
        <v>8/</v>
      </c>
      <c r="AF592" t="str">
        <f>RIGHT(Userdata[[#This Row],[Join_Date]],4)</f>
        <v>2023</v>
      </c>
      <c r="AG592" t="str">
        <f>MID(Userdata[[#This Row],[Join_Date]],3,2)</f>
        <v>23</v>
      </c>
      <c r="AH592" t="str">
        <f>SUBSTITUTE(Userdata[[#This Row],[Column5]],"/","")</f>
        <v>8</v>
      </c>
      <c r="AI592" t="str">
        <f>SUBSTITUTE(Userdata[[#This Row],[Column53]],"/","")</f>
        <v>23</v>
      </c>
      <c r="AJ592" t="str">
        <f>TEXT(DATE(Userdata[[#This Row],[Column52]],Userdata[[#This Row],[Start Month]],Userdata[[#This Row],[Start Date]]),"DD/MM/YYYY")</f>
        <v>23/08/2023</v>
      </c>
    </row>
    <row r="593" spans="1:36" x14ac:dyDescent="0.3">
      <c r="A593">
        <v>2334</v>
      </c>
      <c r="B593" t="s">
        <v>234</v>
      </c>
      <c r="C593" t="s">
        <v>565</v>
      </c>
      <c r="D593" s="12" t="s">
        <v>424</v>
      </c>
      <c r="E593">
        <v>11.99</v>
      </c>
      <c r="F593">
        <v>285</v>
      </c>
      <c r="G593" t="s">
        <v>921</v>
      </c>
      <c r="H593">
        <v>2</v>
      </c>
      <c r="I593">
        <v>4</v>
      </c>
      <c r="J593" t="b">
        <v>0</v>
      </c>
      <c r="K593">
        <v>805</v>
      </c>
      <c r="L593">
        <v>42</v>
      </c>
      <c r="M593" t="s">
        <v>925</v>
      </c>
      <c r="N593" t="s">
        <v>931</v>
      </c>
      <c r="O593" t="s">
        <v>934</v>
      </c>
      <c r="P593">
        <v>90</v>
      </c>
      <c r="Q593">
        <v>4.5</v>
      </c>
      <c r="R593" t="b">
        <v>0</v>
      </c>
      <c r="S593" t="s">
        <v>940</v>
      </c>
      <c r="T593">
        <v>1404</v>
      </c>
      <c r="U593" t="s">
        <v>941</v>
      </c>
      <c r="V593" t="s">
        <v>949</v>
      </c>
      <c r="W593" t="s">
        <v>953</v>
      </c>
      <c r="X593" t="str">
        <f>LEFT(Userdata[[#This Row],[Last_Login]],2)</f>
        <v>11</v>
      </c>
      <c r="Y593" t="str">
        <f>RIGHT(Userdata[[#This Row],[Last_Login]],4)</f>
        <v>2024</v>
      </c>
      <c r="Z593" t="str">
        <f>MID(Userdata[[#This Row],[Last_Login]],4,2)</f>
        <v>24</v>
      </c>
      <c r="AA593" t="str">
        <f>SUBSTITUTE(Userdata[[#This Row],[Column3]],"/","")</f>
        <v>24</v>
      </c>
      <c r="AB593" s="12" t="str">
        <f>TEXT(DATE(Userdata[[#This Row],[Column2]],Userdata[[#This Row],[Column1]],Userdata[[#This Row],[Column4]]),"DD/MM/YYYY")</f>
        <v>24/11/2024</v>
      </c>
      <c r="AC593" s="12">
        <f t="shared" ca="1" si="9"/>
        <v>45794</v>
      </c>
      <c r="AD593">
        <f ca="1">Userdata[[#This Row],[Column6]]-Userdata[[#This Row],[Last Login]]</f>
        <v>174</v>
      </c>
      <c r="AE593" t="str">
        <f>LEFT(Userdata[[#This Row],[Join_Date]],2)</f>
        <v>2/</v>
      </c>
      <c r="AF593" t="str">
        <f>RIGHT(Userdata[[#This Row],[Join_Date]],4)</f>
        <v>2024</v>
      </c>
      <c r="AG593" t="str">
        <f>MID(Userdata[[#This Row],[Join_Date]],3,2)</f>
        <v>26</v>
      </c>
      <c r="AH593" t="str">
        <f>SUBSTITUTE(Userdata[[#This Row],[Column5]],"/","")</f>
        <v>2</v>
      </c>
      <c r="AI593" t="str">
        <f>SUBSTITUTE(Userdata[[#This Row],[Column53]],"/","")</f>
        <v>26</v>
      </c>
      <c r="AJ593" t="str">
        <f>TEXT(DATE(Userdata[[#This Row],[Column52]],Userdata[[#This Row],[Start Month]],Userdata[[#This Row],[Start Date]]),"DD/MM/YYYY")</f>
        <v>26/02/2024</v>
      </c>
    </row>
    <row r="594" spans="1:36" x14ac:dyDescent="0.3">
      <c r="A594">
        <v>1006</v>
      </c>
      <c r="B594" t="s">
        <v>289</v>
      </c>
      <c r="C594" t="s">
        <v>768</v>
      </c>
      <c r="D594" s="12" t="s">
        <v>914</v>
      </c>
      <c r="E594">
        <v>11.99</v>
      </c>
      <c r="F594">
        <v>93</v>
      </c>
      <c r="G594" t="s">
        <v>917</v>
      </c>
      <c r="H594">
        <v>4</v>
      </c>
      <c r="I594">
        <v>6</v>
      </c>
      <c r="J594" t="b">
        <v>0</v>
      </c>
      <c r="K594">
        <v>209</v>
      </c>
      <c r="L594">
        <v>151</v>
      </c>
      <c r="M594" t="s">
        <v>926</v>
      </c>
      <c r="N594" t="s">
        <v>932</v>
      </c>
      <c r="O594" t="s">
        <v>938</v>
      </c>
      <c r="P594">
        <v>74</v>
      </c>
      <c r="Q594">
        <v>3</v>
      </c>
      <c r="R594" t="b">
        <v>0</v>
      </c>
      <c r="S594" t="s">
        <v>940</v>
      </c>
      <c r="T594">
        <v>1017</v>
      </c>
      <c r="U594" t="s">
        <v>943</v>
      </c>
      <c r="V594" t="s">
        <v>950</v>
      </c>
      <c r="W594" t="s">
        <v>953</v>
      </c>
      <c r="X594" t="str">
        <f>LEFT(Userdata[[#This Row],[Last_Login]],2)</f>
        <v>11</v>
      </c>
      <c r="Y594" t="str">
        <f>RIGHT(Userdata[[#This Row],[Last_Login]],4)</f>
        <v>2024</v>
      </c>
      <c r="Z594" t="str">
        <f>MID(Userdata[[#This Row],[Last_Login]],4,2)</f>
        <v>29</v>
      </c>
      <c r="AA594" t="str">
        <f>SUBSTITUTE(Userdata[[#This Row],[Column3]],"/","")</f>
        <v>29</v>
      </c>
      <c r="AB594" s="12" t="str">
        <f>TEXT(DATE(Userdata[[#This Row],[Column2]],Userdata[[#This Row],[Column1]],Userdata[[#This Row],[Column4]]),"DD/MM/YYYY")</f>
        <v>29/11/2024</v>
      </c>
      <c r="AC594" s="12">
        <f t="shared" ca="1" si="9"/>
        <v>45794</v>
      </c>
      <c r="AD594">
        <f ca="1">Userdata[[#This Row],[Column6]]-Userdata[[#This Row],[Last Login]]</f>
        <v>169</v>
      </c>
      <c r="AE594" t="str">
        <f>LEFT(Userdata[[#This Row],[Join_Date]],2)</f>
        <v>8/</v>
      </c>
      <c r="AF594" t="str">
        <f>RIGHT(Userdata[[#This Row],[Join_Date]],4)</f>
        <v>2023</v>
      </c>
      <c r="AG594" t="str">
        <f>MID(Userdata[[#This Row],[Join_Date]],3,2)</f>
        <v>31</v>
      </c>
      <c r="AH594" t="str">
        <f>SUBSTITUTE(Userdata[[#This Row],[Column5]],"/","")</f>
        <v>8</v>
      </c>
      <c r="AI594" t="str">
        <f>SUBSTITUTE(Userdata[[#This Row],[Column53]],"/","")</f>
        <v>31</v>
      </c>
      <c r="AJ594" t="str">
        <f>TEXT(DATE(Userdata[[#This Row],[Column52]],Userdata[[#This Row],[Start Month]],Userdata[[#This Row],[Start Date]]),"DD/MM/YYYY")</f>
        <v>31/08/2023</v>
      </c>
    </row>
    <row r="595" spans="1:36" x14ac:dyDescent="0.3">
      <c r="A595">
        <v>6719</v>
      </c>
      <c r="B595" t="s">
        <v>48</v>
      </c>
      <c r="C595" t="s">
        <v>542</v>
      </c>
      <c r="D595" s="12" t="s">
        <v>736</v>
      </c>
      <c r="E595">
        <v>15.99</v>
      </c>
      <c r="F595">
        <v>299</v>
      </c>
      <c r="G595" t="s">
        <v>920</v>
      </c>
      <c r="H595">
        <v>5</v>
      </c>
      <c r="I595">
        <v>2</v>
      </c>
      <c r="J595" t="b">
        <v>0</v>
      </c>
      <c r="K595">
        <v>803</v>
      </c>
      <c r="L595">
        <v>197</v>
      </c>
      <c r="M595" t="s">
        <v>927</v>
      </c>
      <c r="N595" t="s">
        <v>933</v>
      </c>
      <c r="O595" t="s">
        <v>939</v>
      </c>
      <c r="P595">
        <v>58</v>
      </c>
      <c r="Q595">
        <v>4.8</v>
      </c>
      <c r="R595" t="b">
        <v>0</v>
      </c>
      <c r="S595" t="s">
        <v>940</v>
      </c>
      <c r="T595">
        <v>2812</v>
      </c>
      <c r="U595" t="s">
        <v>942</v>
      </c>
      <c r="V595" t="s">
        <v>947</v>
      </c>
      <c r="W595" t="s">
        <v>952</v>
      </c>
      <c r="X595" t="str">
        <f>LEFT(Userdata[[#This Row],[Last_Login]],2)</f>
        <v>11</v>
      </c>
      <c r="Y595" t="str">
        <f>RIGHT(Userdata[[#This Row],[Last_Login]],4)</f>
        <v>2024</v>
      </c>
      <c r="Z595" t="str">
        <f>MID(Userdata[[#This Row],[Last_Login]],4,2)</f>
        <v>25</v>
      </c>
      <c r="AA595" t="str">
        <f>SUBSTITUTE(Userdata[[#This Row],[Column3]],"/","")</f>
        <v>25</v>
      </c>
      <c r="AB595" s="12" t="str">
        <f>TEXT(DATE(Userdata[[#This Row],[Column2]],Userdata[[#This Row],[Column1]],Userdata[[#This Row],[Column4]]),"DD/MM/YYYY")</f>
        <v>25/11/2024</v>
      </c>
      <c r="AC595" s="12">
        <f t="shared" ca="1" si="9"/>
        <v>45794</v>
      </c>
      <c r="AD595">
        <f ca="1">Userdata[[#This Row],[Column6]]-Userdata[[#This Row],[Last Login]]</f>
        <v>173</v>
      </c>
      <c r="AE595" t="str">
        <f>LEFT(Userdata[[#This Row],[Join_Date]],2)</f>
        <v>1/</v>
      </c>
      <c r="AF595" t="str">
        <f>RIGHT(Userdata[[#This Row],[Join_Date]],4)</f>
        <v>2023</v>
      </c>
      <c r="AG595" t="str">
        <f>MID(Userdata[[#This Row],[Join_Date]],3,2)</f>
        <v>19</v>
      </c>
      <c r="AH595" t="str">
        <f>SUBSTITUTE(Userdata[[#This Row],[Column5]],"/","")</f>
        <v>1</v>
      </c>
      <c r="AI595" t="str">
        <f>SUBSTITUTE(Userdata[[#This Row],[Column53]],"/","")</f>
        <v>19</v>
      </c>
      <c r="AJ595" t="str">
        <f>TEXT(DATE(Userdata[[#This Row],[Column52]],Userdata[[#This Row],[Start Month]],Userdata[[#This Row],[Start Date]]),"DD/MM/YYYY")</f>
        <v>19/01/2023</v>
      </c>
    </row>
    <row r="596" spans="1:36" x14ac:dyDescent="0.3">
      <c r="A596">
        <v>6138</v>
      </c>
      <c r="B596" t="s">
        <v>33</v>
      </c>
      <c r="C596" t="s">
        <v>570</v>
      </c>
      <c r="D596" s="12" t="s">
        <v>579</v>
      </c>
      <c r="E596">
        <v>15.99</v>
      </c>
      <c r="F596">
        <v>10</v>
      </c>
      <c r="G596" t="s">
        <v>919</v>
      </c>
      <c r="H596">
        <v>4</v>
      </c>
      <c r="I596">
        <v>6</v>
      </c>
      <c r="J596" t="b">
        <v>1</v>
      </c>
      <c r="K596">
        <v>236</v>
      </c>
      <c r="L596">
        <v>183</v>
      </c>
      <c r="M596" t="s">
        <v>926</v>
      </c>
      <c r="N596" t="s">
        <v>932</v>
      </c>
      <c r="O596" t="s">
        <v>938</v>
      </c>
      <c r="P596">
        <v>86</v>
      </c>
      <c r="Q596">
        <v>3.8</v>
      </c>
      <c r="R596" t="b">
        <v>0</v>
      </c>
      <c r="S596" t="s">
        <v>940</v>
      </c>
      <c r="T596">
        <v>959</v>
      </c>
      <c r="U596" t="s">
        <v>941</v>
      </c>
      <c r="V596" t="s">
        <v>949</v>
      </c>
      <c r="W596" t="s">
        <v>951</v>
      </c>
      <c r="X596" t="str">
        <f>LEFT(Userdata[[#This Row],[Last_Login]],2)</f>
        <v>11</v>
      </c>
      <c r="Y596" t="str">
        <f>RIGHT(Userdata[[#This Row],[Last_Login]],4)</f>
        <v>2024</v>
      </c>
      <c r="Z596" t="str">
        <f>MID(Userdata[[#This Row],[Last_Login]],4,2)</f>
        <v>23</v>
      </c>
      <c r="AA596" t="str">
        <f>SUBSTITUTE(Userdata[[#This Row],[Column3]],"/","")</f>
        <v>23</v>
      </c>
      <c r="AB596" s="12" t="str">
        <f>TEXT(DATE(Userdata[[#This Row],[Column2]],Userdata[[#This Row],[Column1]],Userdata[[#This Row],[Column4]]),"DD/MM/YYYY")</f>
        <v>23/11/2024</v>
      </c>
      <c r="AC596" s="12">
        <f t="shared" ca="1" si="9"/>
        <v>45794</v>
      </c>
      <c r="AD596">
        <f ca="1">Userdata[[#This Row],[Column6]]-Userdata[[#This Row],[Last Login]]</f>
        <v>175</v>
      </c>
      <c r="AE596" t="str">
        <f>LEFT(Userdata[[#This Row],[Join_Date]],2)</f>
        <v>1/</v>
      </c>
      <c r="AF596" t="str">
        <f>RIGHT(Userdata[[#This Row],[Join_Date]],4)</f>
        <v>2024</v>
      </c>
      <c r="AG596" t="str">
        <f>MID(Userdata[[#This Row],[Join_Date]],3,2)</f>
        <v>9/</v>
      </c>
      <c r="AH596" t="str">
        <f>SUBSTITUTE(Userdata[[#This Row],[Column5]],"/","")</f>
        <v>1</v>
      </c>
      <c r="AI596" t="str">
        <f>SUBSTITUTE(Userdata[[#This Row],[Column53]],"/","")</f>
        <v>9</v>
      </c>
      <c r="AJ596" t="str">
        <f>TEXT(DATE(Userdata[[#This Row],[Column52]],Userdata[[#This Row],[Start Month]],Userdata[[#This Row],[Start Date]]),"DD/MM/YYYY")</f>
        <v>09/01/2024</v>
      </c>
    </row>
    <row r="597" spans="1:36" x14ac:dyDescent="0.3">
      <c r="A597">
        <v>1255</v>
      </c>
      <c r="B597" t="s">
        <v>52</v>
      </c>
      <c r="C597" t="s">
        <v>769</v>
      </c>
      <c r="D597" s="12" t="s">
        <v>751</v>
      </c>
      <c r="E597">
        <v>11.99</v>
      </c>
      <c r="F597">
        <v>82</v>
      </c>
      <c r="G597" t="s">
        <v>919</v>
      </c>
      <c r="H597">
        <v>4</v>
      </c>
      <c r="I597">
        <v>3</v>
      </c>
      <c r="J597" t="b">
        <v>1</v>
      </c>
      <c r="K597">
        <v>264</v>
      </c>
      <c r="L597">
        <v>115</v>
      </c>
      <c r="M597" t="s">
        <v>926</v>
      </c>
      <c r="N597" t="s">
        <v>933</v>
      </c>
      <c r="O597" t="s">
        <v>939</v>
      </c>
      <c r="P597">
        <v>30</v>
      </c>
      <c r="Q597">
        <v>4.7</v>
      </c>
      <c r="R597" t="b">
        <v>1</v>
      </c>
      <c r="S597" t="s">
        <v>940</v>
      </c>
      <c r="T597">
        <v>1870</v>
      </c>
      <c r="U597" t="s">
        <v>943</v>
      </c>
      <c r="V597" t="s">
        <v>948</v>
      </c>
      <c r="W597" t="s">
        <v>954</v>
      </c>
      <c r="X597" t="str">
        <f>LEFT(Userdata[[#This Row],[Last_Login]],2)</f>
        <v>12</v>
      </c>
      <c r="Y597" t="str">
        <f>RIGHT(Userdata[[#This Row],[Last_Login]],4)</f>
        <v>2024</v>
      </c>
      <c r="Z597" t="str">
        <f>MID(Userdata[[#This Row],[Last_Login]],4,2)</f>
        <v>10</v>
      </c>
      <c r="AA597" t="str">
        <f>SUBSTITUTE(Userdata[[#This Row],[Column3]],"/","")</f>
        <v>10</v>
      </c>
      <c r="AB597" s="12" t="str">
        <f>TEXT(DATE(Userdata[[#This Row],[Column2]],Userdata[[#This Row],[Column1]],Userdata[[#This Row],[Column4]]),"DD/MM/YYYY")</f>
        <v>10/12/2024</v>
      </c>
      <c r="AC597" s="12">
        <f t="shared" ca="1" si="9"/>
        <v>45794</v>
      </c>
      <c r="AD597">
        <f ca="1">Userdata[[#This Row],[Column6]]-Userdata[[#This Row],[Last Login]]</f>
        <v>158</v>
      </c>
      <c r="AE597" t="str">
        <f>LEFT(Userdata[[#This Row],[Join_Date]],2)</f>
        <v>5/</v>
      </c>
      <c r="AF597" t="str">
        <f>RIGHT(Userdata[[#This Row],[Join_Date]],4)</f>
        <v>2023</v>
      </c>
      <c r="AG597" t="str">
        <f>MID(Userdata[[#This Row],[Join_Date]],3,2)</f>
        <v>7/</v>
      </c>
      <c r="AH597" t="str">
        <f>SUBSTITUTE(Userdata[[#This Row],[Column5]],"/","")</f>
        <v>5</v>
      </c>
      <c r="AI597" t="str">
        <f>SUBSTITUTE(Userdata[[#This Row],[Column53]],"/","")</f>
        <v>7</v>
      </c>
      <c r="AJ597" t="str">
        <f>TEXT(DATE(Userdata[[#This Row],[Column52]],Userdata[[#This Row],[Start Month]],Userdata[[#This Row],[Start Date]]),"DD/MM/YYYY")</f>
        <v>07/05/2023</v>
      </c>
    </row>
    <row r="598" spans="1:36" x14ac:dyDescent="0.3">
      <c r="A598">
        <v>5528</v>
      </c>
      <c r="B598" t="s">
        <v>84</v>
      </c>
      <c r="C598" t="s">
        <v>695</v>
      </c>
      <c r="D598" s="12" t="s">
        <v>751</v>
      </c>
      <c r="E598">
        <v>11.99</v>
      </c>
      <c r="F598">
        <v>27</v>
      </c>
      <c r="G598" t="s">
        <v>916</v>
      </c>
      <c r="H598">
        <v>3</v>
      </c>
      <c r="I598">
        <v>6</v>
      </c>
      <c r="J598" t="b">
        <v>1</v>
      </c>
      <c r="K598">
        <v>767</v>
      </c>
      <c r="L598">
        <v>5</v>
      </c>
      <c r="M598" t="s">
        <v>927</v>
      </c>
      <c r="N598" t="s">
        <v>931</v>
      </c>
      <c r="O598" t="s">
        <v>939</v>
      </c>
      <c r="P598">
        <v>69</v>
      </c>
      <c r="Q598">
        <v>3.2</v>
      </c>
      <c r="R598" t="b">
        <v>1</v>
      </c>
      <c r="S598" t="s">
        <v>940</v>
      </c>
      <c r="T598">
        <v>2984</v>
      </c>
      <c r="U598" t="s">
        <v>943</v>
      </c>
      <c r="V598" t="s">
        <v>949</v>
      </c>
      <c r="W598" t="s">
        <v>954</v>
      </c>
      <c r="X598" t="str">
        <f>LEFT(Userdata[[#This Row],[Last_Login]],2)</f>
        <v>12</v>
      </c>
      <c r="Y598" t="str">
        <f>RIGHT(Userdata[[#This Row],[Last_Login]],4)</f>
        <v>2024</v>
      </c>
      <c r="Z598" t="str">
        <f>MID(Userdata[[#This Row],[Last_Login]],4,2)</f>
        <v>10</v>
      </c>
      <c r="AA598" t="str">
        <f>SUBSTITUTE(Userdata[[#This Row],[Column3]],"/","")</f>
        <v>10</v>
      </c>
      <c r="AB598" s="12" t="str">
        <f>TEXT(DATE(Userdata[[#This Row],[Column2]],Userdata[[#This Row],[Column1]],Userdata[[#This Row],[Column4]]),"DD/MM/YYYY")</f>
        <v>10/12/2024</v>
      </c>
      <c r="AC598" s="12">
        <f t="shared" ca="1" si="9"/>
        <v>45794</v>
      </c>
      <c r="AD598">
        <f ca="1">Userdata[[#This Row],[Column6]]-Userdata[[#This Row],[Last Login]]</f>
        <v>158</v>
      </c>
      <c r="AE598" t="str">
        <f>LEFT(Userdata[[#This Row],[Join_Date]],2)</f>
        <v>3/</v>
      </c>
      <c r="AF598" t="str">
        <f>RIGHT(Userdata[[#This Row],[Join_Date]],4)</f>
        <v>2024</v>
      </c>
      <c r="AG598" t="str">
        <f>MID(Userdata[[#This Row],[Join_Date]],3,2)</f>
        <v>21</v>
      </c>
      <c r="AH598" t="str">
        <f>SUBSTITUTE(Userdata[[#This Row],[Column5]],"/","")</f>
        <v>3</v>
      </c>
      <c r="AI598" t="str">
        <f>SUBSTITUTE(Userdata[[#This Row],[Column53]],"/","")</f>
        <v>21</v>
      </c>
      <c r="AJ598" t="str">
        <f>TEXT(DATE(Userdata[[#This Row],[Column52]],Userdata[[#This Row],[Start Month]],Userdata[[#This Row],[Start Date]]),"DD/MM/YYYY")</f>
        <v>21/03/2024</v>
      </c>
    </row>
    <row r="599" spans="1:36" x14ac:dyDescent="0.3">
      <c r="A599">
        <v>2517</v>
      </c>
      <c r="B599" t="s">
        <v>72</v>
      </c>
      <c r="C599" t="s">
        <v>770</v>
      </c>
      <c r="D599" s="12" t="s">
        <v>494</v>
      </c>
      <c r="E599">
        <v>7.99</v>
      </c>
      <c r="F599">
        <v>105</v>
      </c>
      <c r="G599" t="s">
        <v>918</v>
      </c>
      <c r="H599">
        <v>2</v>
      </c>
      <c r="I599">
        <v>1</v>
      </c>
      <c r="J599" t="b">
        <v>1</v>
      </c>
      <c r="K599">
        <v>247</v>
      </c>
      <c r="L599">
        <v>104</v>
      </c>
      <c r="M599" t="s">
        <v>929</v>
      </c>
      <c r="N599" t="s">
        <v>930</v>
      </c>
      <c r="O599" t="s">
        <v>937</v>
      </c>
      <c r="P599">
        <v>19</v>
      </c>
      <c r="Q599">
        <v>3.2</v>
      </c>
      <c r="R599" t="b">
        <v>1</v>
      </c>
      <c r="S599" t="s">
        <v>940</v>
      </c>
      <c r="T599">
        <v>3379</v>
      </c>
      <c r="U599" t="s">
        <v>941</v>
      </c>
      <c r="V599" t="s">
        <v>946</v>
      </c>
      <c r="W599" t="s">
        <v>954</v>
      </c>
      <c r="X599" t="str">
        <f>LEFT(Userdata[[#This Row],[Last_Login]],2)</f>
        <v>12</v>
      </c>
      <c r="Y599" t="str">
        <f>RIGHT(Userdata[[#This Row],[Last_Login]],4)</f>
        <v>2024</v>
      </c>
      <c r="Z599" t="str">
        <f>MID(Userdata[[#This Row],[Last_Login]],4,2)</f>
        <v>1/</v>
      </c>
      <c r="AA599" t="str">
        <f>SUBSTITUTE(Userdata[[#This Row],[Column3]],"/","")</f>
        <v>1</v>
      </c>
      <c r="AB599" s="12" t="str">
        <f>TEXT(DATE(Userdata[[#This Row],[Column2]],Userdata[[#This Row],[Column1]],Userdata[[#This Row],[Column4]]),"DD/MM/YYYY")</f>
        <v>01/12/2024</v>
      </c>
      <c r="AC599" s="12">
        <f t="shared" ca="1" si="9"/>
        <v>45794</v>
      </c>
      <c r="AD599">
        <f ca="1">Userdata[[#This Row],[Column6]]-Userdata[[#This Row],[Last Login]]</f>
        <v>167</v>
      </c>
      <c r="AE599" t="str">
        <f>LEFT(Userdata[[#This Row],[Join_Date]],2)</f>
        <v>4/</v>
      </c>
      <c r="AF599" t="str">
        <f>RIGHT(Userdata[[#This Row],[Join_Date]],4)</f>
        <v>2024</v>
      </c>
      <c r="AG599" t="str">
        <f>MID(Userdata[[#This Row],[Join_Date]],3,2)</f>
        <v>29</v>
      </c>
      <c r="AH599" t="str">
        <f>SUBSTITUTE(Userdata[[#This Row],[Column5]],"/","")</f>
        <v>4</v>
      </c>
      <c r="AI599" t="str">
        <f>SUBSTITUTE(Userdata[[#This Row],[Column53]],"/","")</f>
        <v>29</v>
      </c>
      <c r="AJ599" t="str">
        <f>TEXT(DATE(Userdata[[#This Row],[Column52]],Userdata[[#This Row],[Start Month]],Userdata[[#This Row],[Start Date]]),"DD/MM/YYYY")</f>
        <v>29/04/2024</v>
      </c>
    </row>
    <row r="600" spans="1:36" x14ac:dyDescent="0.3">
      <c r="A600">
        <v>9593</v>
      </c>
      <c r="B600" t="s">
        <v>290</v>
      </c>
      <c r="C600" t="s">
        <v>422</v>
      </c>
      <c r="D600" s="12" t="s">
        <v>424</v>
      </c>
      <c r="E600">
        <v>15.99</v>
      </c>
      <c r="F600">
        <v>330</v>
      </c>
      <c r="G600" t="s">
        <v>920</v>
      </c>
      <c r="H600">
        <v>3</v>
      </c>
      <c r="I600">
        <v>1</v>
      </c>
      <c r="J600" t="b">
        <v>1</v>
      </c>
      <c r="K600">
        <v>69</v>
      </c>
      <c r="L600">
        <v>101</v>
      </c>
      <c r="M600" t="s">
        <v>925</v>
      </c>
      <c r="N600" t="s">
        <v>930</v>
      </c>
      <c r="O600" t="s">
        <v>938</v>
      </c>
      <c r="P600">
        <v>38</v>
      </c>
      <c r="Q600">
        <v>3</v>
      </c>
      <c r="R600" t="b">
        <v>1</v>
      </c>
      <c r="S600" t="s">
        <v>940</v>
      </c>
      <c r="T600">
        <v>4990</v>
      </c>
      <c r="U600" t="s">
        <v>942</v>
      </c>
      <c r="V600" t="s">
        <v>950</v>
      </c>
      <c r="W600" t="s">
        <v>952</v>
      </c>
      <c r="X600" t="str">
        <f>LEFT(Userdata[[#This Row],[Last_Login]],2)</f>
        <v>11</v>
      </c>
      <c r="Y600" t="str">
        <f>RIGHT(Userdata[[#This Row],[Last_Login]],4)</f>
        <v>2024</v>
      </c>
      <c r="Z600" t="str">
        <f>MID(Userdata[[#This Row],[Last_Login]],4,2)</f>
        <v>24</v>
      </c>
      <c r="AA600" t="str">
        <f>SUBSTITUTE(Userdata[[#This Row],[Column3]],"/","")</f>
        <v>24</v>
      </c>
      <c r="AB600" s="12" t="str">
        <f>TEXT(DATE(Userdata[[#This Row],[Column2]],Userdata[[#This Row],[Column1]],Userdata[[#This Row],[Column4]]),"DD/MM/YYYY")</f>
        <v>24/11/2024</v>
      </c>
      <c r="AC600" s="12">
        <f t="shared" ca="1" si="9"/>
        <v>45794</v>
      </c>
      <c r="AD600">
        <f ca="1">Userdata[[#This Row],[Column6]]-Userdata[[#This Row],[Last Login]]</f>
        <v>174</v>
      </c>
      <c r="AE600" t="str">
        <f>LEFT(Userdata[[#This Row],[Join_Date]],2)</f>
        <v>10</v>
      </c>
      <c r="AF600" t="str">
        <f>RIGHT(Userdata[[#This Row],[Join_Date]],4)</f>
        <v>2023</v>
      </c>
      <c r="AG600" t="str">
        <f>MID(Userdata[[#This Row],[Join_Date]],3,2)</f>
        <v>/1</v>
      </c>
      <c r="AH600" t="str">
        <f>SUBSTITUTE(Userdata[[#This Row],[Column5]],"/","")</f>
        <v>10</v>
      </c>
      <c r="AI600" t="str">
        <f>SUBSTITUTE(Userdata[[#This Row],[Column53]],"/","")</f>
        <v>1</v>
      </c>
      <c r="AJ600" t="str">
        <f>TEXT(DATE(Userdata[[#This Row],[Column52]],Userdata[[#This Row],[Start Month]],Userdata[[#This Row],[Start Date]]),"DD/MM/YYYY")</f>
        <v>01/10/2023</v>
      </c>
    </row>
    <row r="601" spans="1:36" x14ac:dyDescent="0.3">
      <c r="A601">
        <v>7507</v>
      </c>
      <c r="B601" t="s">
        <v>208</v>
      </c>
      <c r="C601" t="s">
        <v>721</v>
      </c>
      <c r="D601" s="12" t="s">
        <v>751</v>
      </c>
      <c r="E601">
        <v>11.99</v>
      </c>
      <c r="F601">
        <v>462</v>
      </c>
      <c r="G601" t="s">
        <v>919</v>
      </c>
      <c r="H601">
        <v>2</v>
      </c>
      <c r="I601">
        <v>4</v>
      </c>
      <c r="J601" t="b">
        <v>1</v>
      </c>
      <c r="K601">
        <v>958</v>
      </c>
      <c r="L601">
        <v>153</v>
      </c>
      <c r="M601" t="s">
        <v>929</v>
      </c>
      <c r="N601" t="s">
        <v>932</v>
      </c>
      <c r="O601" t="s">
        <v>935</v>
      </c>
      <c r="P601">
        <v>71</v>
      </c>
      <c r="Q601">
        <v>4.8</v>
      </c>
      <c r="R601" t="b">
        <v>0</v>
      </c>
      <c r="S601" t="s">
        <v>940</v>
      </c>
      <c r="T601">
        <v>2554</v>
      </c>
      <c r="U601" t="s">
        <v>943</v>
      </c>
      <c r="V601" t="s">
        <v>946</v>
      </c>
      <c r="W601" t="s">
        <v>952</v>
      </c>
      <c r="X601" t="str">
        <f>LEFT(Userdata[[#This Row],[Last_Login]],2)</f>
        <v>12</v>
      </c>
      <c r="Y601" t="str">
        <f>RIGHT(Userdata[[#This Row],[Last_Login]],4)</f>
        <v>2024</v>
      </c>
      <c r="Z601" t="str">
        <f>MID(Userdata[[#This Row],[Last_Login]],4,2)</f>
        <v>10</v>
      </c>
      <c r="AA601" t="str">
        <f>SUBSTITUTE(Userdata[[#This Row],[Column3]],"/","")</f>
        <v>10</v>
      </c>
      <c r="AB601" s="12" t="str">
        <f>TEXT(DATE(Userdata[[#This Row],[Column2]],Userdata[[#This Row],[Column1]],Userdata[[#This Row],[Column4]]),"DD/MM/YYYY")</f>
        <v>10/12/2024</v>
      </c>
      <c r="AC601" s="12">
        <f t="shared" ca="1" si="9"/>
        <v>45794</v>
      </c>
      <c r="AD601">
        <f ca="1">Userdata[[#This Row],[Column6]]-Userdata[[#This Row],[Last Login]]</f>
        <v>158</v>
      </c>
      <c r="AE601" t="str">
        <f>LEFT(Userdata[[#This Row],[Join_Date]],2)</f>
        <v>3/</v>
      </c>
      <c r="AF601" t="str">
        <f>RIGHT(Userdata[[#This Row],[Join_Date]],4)</f>
        <v>2024</v>
      </c>
      <c r="AG601" t="str">
        <f>MID(Userdata[[#This Row],[Join_Date]],3,2)</f>
        <v>6/</v>
      </c>
      <c r="AH601" t="str">
        <f>SUBSTITUTE(Userdata[[#This Row],[Column5]],"/","")</f>
        <v>3</v>
      </c>
      <c r="AI601" t="str">
        <f>SUBSTITUTE(Userdata[[#This Row],[Column53]],"/","")</f>
        <v>6</v>
      </c>
      <c r="AJ601" t="str">
        <f>TEXT(DATE(Userdata[[#This Row],[Column52]],Userdata[[#This Row],[Start Month]],Userdata[[#This Row],[Start Date]]),"DD/MM/YYYY")</f>
        <v>06/03/2024</v>
      </c>
    </row>
    <row r="602" spans="1:36" x14ac:dyDescent="0.3">
      <c r="A602">
        <v>2884</v>
      </c>
      <c r="B602" t="s">
        <v>273</v>
      </c>
      <c r="C602" t="s">
        <v>653</v>
      </c>
      <c r="D602" s="12" t="s">
        <v>906</v>
      </c>
      <c r="E602">
        <v>15.99</v>
      </c>
      <c r="F602">
        <v>250</v>
      </c>
      <c r="G602" t="s">
        <v>916</v>
      </c>
      <c r="H602">
        <v>4</v>
      </c>
      <c r="I602">
        <v>6</v>
      </c>
      <c r="J602" t="b">
        <v>0</v>
      </c>
      <c r="K602">
        <v>271</v>
      </c>
      <c r="L602">
        <v>50</v>
      </c>
      <c r="M602" t="s">
        <v>928</v>
      </c>
      <c r="N602" t="s">
        <v>933</v>
      </c>
      <c r="O602" t="s">
        <v>934</v>
      </c>
      <c r="P602">
        <v>34</v>
      </c>
      <c r="Q602">
        <v>4.7</v>
      </c>
      <c r="R602" t="b">
        <v>0</v>
      </c>
      <c r="S602" t="s">
        <v>940</v>
      </c>
      <c r="T602">
        <v>4307</v>
      </c>
      <c r="U602" t="s">
        <v>945</v>
      </c>
      <c r="V602" t="s">
        <v>948</v>
      </c>
      <c r="W602" t="s">
        <v>952</v>
      </c>
      <c r="X602" t="str">
        <f>LEFT(Userdata[[#This Row],[Last_Login]],2)</f>
        <v>12</v>
      </c>
      <c r="Y602" t="str">
        <f>RIGHT(Userdata[[#This Row],[Last_Login]],4)</f>
        <v>2024</v>
      </c>
      <c r="Z602" t="str">
        <f>MID(Userdata[[#This Row],[Last_Login]],4,2)</f>
        <v>15</v>
      </c>
      <c r="AA602" t="str">
        <f>SUBSTITUTE(Userdata[[#This Row],[Column3]],"/","")</f>
        <v>15</v>
      </c>
      <c r="AB602" s="12" t="str">
        <f>TEXT(DATE(Userdata[[#This Row],[Column2]],Userdata[[#This Row],[Column1]],Userdata[[#This Row],[Column4]]),"DD/MM/YYYY")</f>
        <v>15/12/2024</v>
      </c>
      <c r="AC602" s="12">
        <f t="shared" ca="1" si="9"/>
        <v>45794</v>
      </c>
      <c r="AD602">
        <f ca="1">Userdata[[#This Row],[Column6]]-Userdata[[#This Row],[Last Login]]</f>
        <v>153</v>
      </c>
      <c r="AE602" t="str">
        <f>LEFT(Userdata[[#This Row],[Join_Date]],2)</f>
        <v>11</v>
      </c>
      <c r="AF602" t="str">
        <f>RIGHT(Userdata[[#This Row],[Join_Date]],4)</f>
        <v>2023</v>
      </c>
      <c r="AG602" t="str">
        <f>MID(Userdata[[#This Row],[Join_Date]],3,2)</f>
        <v>/3</v>
      </c>
      <c r="AH602" t="str">
        <f>SUBSTITUTE(Userdata[[#This Row],[Column5]],"/","")</f>
        <v>11</v>
      </c>
      <c r="AI602" t="str">
        <f>SUBSTITUTE(Userdata[[#This Row],[Column53]],"/","")</f>
        <v>3</v>
      </c>
      <c r="AJ602" t="str">
        <f>TEXT(DATE(Userdata[[#This Row],[Column52]],Userdata[[#This Row],[Start Month]],Userdata[[#This Row],[Start Date]]),"DD/MM/YYYY")</f>
        <v>03/11/2023</v>
      </c>
    </row>
    <row r="603" spans="1:36" x14ac:dyDescent="0.3">
      <c r="A603">
        <v>6374</v>
      </c>
      <c r="B603" t="s">
        <v>244</v>
      </c>
      <c r="C603" t="s">
        <v>771</v>
      </c>
      <c r="D603" s="12" t="s">
        <v>908</v>
      </c>
      <c r="E603">
        <v>15.99</v>
      </c>
      <c r="F603">
        <v>30</v>
      </c>
      <c r="G603" t="s">
        <v>916</v>
      </c>
      <c r="H603">
        <v>1</v>
      </c>
      <c r="I603">
        <v>1</v>
      </c>
      <c r="J603" t="b">
        <v>0</v>
      </c>
      <c r="K603">
        <v>178</v>
      </c>
      <c r="L603">
        <v>162</v>
      </c>
      <c r="M603" t="s">
        <v>926</v>
      </c>
      <c r="N603" t="s">
        <v>930</v>
      </c>
      <c r="O603" t="s">
        <v>936</v>
      </c>
      <c r="P603">
        <v>20</v>
      </c>
      <c r="Q603">
        <v>4.5999999999999996</v>
      </c>
      <c r="R603" t="b">
        <v>1</v>
      </c>
      <c r="S603" t="s">
        <v>940</v>
      </c>
      <c r="T603">
        <v>3124</v>
      </c>
      <c r="U603" t="s">
        <v>941</v>
      </c>
      <c r="V603" t="s">
        <v>949</v>
      </c>
      <c r="W603" t="s">
        <v>954</v>
      </c>
      <c r="X603" t="str">
        <f>LEFT(Userdata[[#This Row],[Last_Login]],2)</f>
        <v>11</v>
      </c>
      <c r="Y603" t="str">
        <f>RIGHT(Userdata[[#This Row],[Last_Login]],4)</f>
        <v>2024</v>
      </c>
      <c r="Z603" t="str">
        <f>MID(Userdata[[#This Row],[Last_Login]],4,2)</f>
        <v>19</v>
      </c>
      <c r="AA603" t="str">
        <f>SUBSTITUTE(Userdata[[#This Row],[Column3]],"/","")</f>
        <v>19</v>
      </c>
      <c r="AB603" s="12" t="str">
        <f>TEXT(DATE(Userdata[[#This Row],[Column2]],Userdata[[#This Row],[Column1]],Userdata[[#This Row],[Column4]]),"DD/MM/YYYY")</f>
        <v>19/11/2024</v>
      </c>
      <c r="AC603" s="12">
        <f t="shared" ca="1" si="9"/>
        <v>45794</v>
      </c>
      <c r="AD603">
        <f ca="1">Userdata[[#This Row],[Column6]]-Userdata[[#This Row],[Last Login]]</f>
        <v>179</v>
      </c>
      <c r="AE603" t="str">
        <f>LEFT(Userdata[[#This Row],[Join_Date]],2)</f>
        <v>7/</v>
      </c>
      <c r="AF603" t="str">
        <f>RIGHT(Userdata[[#This Row],[Join_Date]],4)</f>
        <v>2023</v>
      </c>
      <c r="AG603" t="str">
        <f>MID(Userdata[[#This Row],[Join_Date]],3,2)</f>
        <v>7/</v>
      </c>
      <c r="AH603" t="str">
        <f>SUBSTITUTE(Userdata[[#This Row],[Column5]],"/","")</f>
        <v>7</v>
      </c>
      <c r="AI603" t="str">
        <f>SUBSTITUTE(Userdata[[#This Row],[Column53]],"/","")</f>
        <v>7</v>
      </c>
      <c r="AJ603" t="str">
        <f>TEXT(DATE(Userdata[[#This Row],[Column52]],Userdata[[#This Row],[Start Month]],Userdata[[#This Row],[Start Date]]),"DD/MM/YYYY")</f>
        <v>07/07/2023</v>
      </c>
    </row>
    <row r="604" spans="1:36" x14ac:dyDescent="0.3">
      <c r="A604">
        <v>6888</v>
      </c>
      <c r="B604" t="s">
        <v>94</v>
      </c>
      <c r="C604" t="s">
        <v>678</v>
      </c>
      <c r="D604" s="12" t="s">
        <v>913</v>
      </c>
      <c r="E604">
        <v>15.99</v>
      </c>
      <c r="F604">
        <v>364</v>
      </c>
      <c r="G604" t="s">
        <v>921</v>
      </c>
      <c r="H604">
        <v>2</v>
      </c>
      <c r="I604">
        <v>5</v>
      </c>
      <c r="J604" t="b">
        <v>0</v>
      </c>
      <c r="K604">
        <v>865</v>
      </c>
      <c r="L604">
        <v>104</v>
      </c>
      <c r="M604" t="s">
        <v>923</v>
      </c>
      <c r="N604" t="s">
        <v>932</v>
      </c>
      <c r="O604" t="s">
        <v>936</v>
      </c>
      <c r="P604">
        <v>31</v>
      </c>
      <c r="Q604">
        <v>3.1</v>
      </c>
      <c r="R604" t="b">
        <v>0</v>
      </c>
      <c r="S604" t="s">
        <v>940</v>
      </c>
      <c r="T604">
        <v>1261</v>
      </c>
      <c r="U604" t="s">
        <v>941</v>
      </c>
      <c r="V604" t="s">
        <v>946</v>
      </c>
      <c r="W604" t="s">
        <v>951</v>
      </c>
      <c r="X604" t="str">
        <f>LEFT(Userdata[[#This Row],[Last_Login]],2)</f>
        <v>12</v>
      </c>
      <c r="Y604" t="str">
        <f>RIGHT(Userdata[[#This Row],[Last_Login]],4)</f>
        <v>2024</v>
      </c>
      <c r="Z604" t="str">
        <f>MID(Userdata[[#This Row],[Last_Login]],4,2)</f>
        <v>3/</v>
      </c>
      <c r="AA604" t="str">
        <f>SUBSTITUTE(Userdata[[#This Row],[Column3]],"/","")</f>
        <v>3</v>
      </c>
      <c r="AB604" s="12" t="str">
        <f>TEXT(DATE(Userdata[[#This Row],[Column2]],Userdata[[#This Row],[Column1]],Userdata[[#This Row],[Column4]]),"DD/MM/YYYY")</f>
        <v>03/12/2024</v>
      </c>
      <c r="AC604" s="12">
        <f t="shared" ca="1" si="9"/>
        <v>45794</v>
      </c>
      <c r="AD604">
        <f ca="1">Userdata[[#This Row],[Column6]]-Userdata[[#This Row],[Last Login]]</f>
        <v>165</v>
      </c>
      <c r="AE604" t="str">
        <f>LEFT(Userdata[[#This Row],[Join_Date]],2)</f>
        <v>5/</v>
      </c>
      <c r="AF604" t="str">
        <f>RIGHT(Userdata[[#This Row],[Join_Date]],4)</f>
        <v>2024</v>
      </c>
      <c r="AG604" t="str">
        <f>MID(Userdata[[#This Row],[Join_Date]],3,2)</f>
        <v>8/</v>
      </c>
      <c r="AH604" t="str">
        <f>SUBSTITUTE(Userdata[[#This Row],[Column5]],"/","")</f>
        <v>5</v>
      </c>
      <c r="AI604" t="str">
        <f>SUBSTITUTE(Userdata[[#This Row],[Column53]],"/","")</f>
        <v>8</v>
      </c>
      <c r="AJ604" t="str">
        <f>TEXT(DATE(Userdata[[#This Row],[Column52]],Userdata[[#This Row],[Start Month]],Userdata[[#This Row],[Start Date]]),"DD/MM/YYYY")</f>
        <v>08/05/2024</v>
      </c>
    </row>
    <row r="605" spans="1:36" x14ac:dyDescent="0.3">
      <c r="A605">
        <v>2788</v>
      </c>
      <c r="B605" t="s">
        <v>291</v>
      </c>
      <c r="C605" t="s">
        <v>592</v>
      </c>
      <c r="D605" s="12" t="s">
        <v>395</v>
      </c>
      <c r="E605">
        <v>15.99</v>
      </c>
      <c r="F605">
        <v>404</v>
      </c>
      <c r="G605" t="s">
        <v>921</v>
      </c>
      <c r="H605">
        <v>2</v>
      </c>
      <c r="I605">
        <v>2</v>
      </c>
      <c r="J605" t="b">
        <v>0</v>
      </c>
      <c r="K605">
        <v>257</v>
      </c>
      <c r="L605">
        <v>113</v>
      </c>
      <c r="M605" t="s">
        <v>928</v>
      </c>
      <c r="N605" t="s">
        <v>932</v>
      </c>
      <c r="O605" t="s">
        <v>936</v>
      </c>
      <c r="P605">
        <v>60</v>
      </c>
      <c r="Q605">
        <v>3.8</v>
      </c>
      <c r="R605" t="b">
        <v>0</v>
      </c>
      <c r="S605" t="s">
        <v>940</v>
      </c>
      <c r="T605">
        <v>1290</v>
      </c>
      <c r="U605" t="s">
        <v>943</v>
      </c>
      <c r="V605" t="s">
        <v>946</v>
      </c>
      <c r="W605" t="s">
        <v>951</v>
      </c>
      <c r="X605" t="str">
        <f>LEFT(Userdata[[#This Row],[Last_Login]],2)</f>
        <v>12</v>
      </c>
      <c r="Y605" t="str">
        <f>RIGHT(Userdata[[#This Row],[Last_Login]],4)</f>
        <v>2024</v>
      </c>
      <c r="Z605" t="str">
        <f>MID(Userdata[[#This Row],[Last_Login]],4,2)</f>
        <v>6/</v>
      </c>
      <c r="AA605" t="str">
        <f>SUBSTITUTE(Userdata[[#This Row],[Column3]],"/","")</f>
        <v>6</v>
      </c>
      <c r="AB605" s="12" t="str">
        <f>TEXT(DATE(Userdata[[#This Row],[Column2]],Userdata[[#This Row],[Column1]],Userdata[[#This Row],[Column4]]),"DD/MM/YYYY")</f>
        <v>06/12/2024</v>
      </c>
      <c r="AC605" s="12">
        <f t="shared" ca="1" si="9"/>
        <v>45794</v>
      </c>
      <c r="AD605">
        <f ca="1">Userdata[[#This Row],[Column6]]-Userdata[[#This Row],[Last Login]]</f>
        <v>162</v>
      </c>
      <c r="AE605" t="str">
        <f>LEFT(Userdata[[#This Row],[Join_Date]],2)</f>
        <v>2/</v>
      </c>
      <c r="AF605" t="str">
        <f>RIGHT(Userdata[[#This Row],[Join_Date]],4)</f>
        <v>2023</v>
      </c>
      <c r="AG605" t="str">
        <f>MID(Userdata[[#This Row],[Join_Date]],3,2)</f>
        <v>9/</v>
      </c>
      <c r="AH605" t="str">
        <f>SUBSTITUTE(Userdata[[#This Row],[Column5]],"/","")</f>
        <v>2</v>
      </c>
      <c r="AI605" t="str">
        <f>SUBSTITUTE(Userdata[[#This Row],[Column53]],"/","")</f>
        <v>9</v>
      </c>
      <c r="AJ605" t="str">
        <f>TEXT(DATE(Userdata[[#This Row],[Column52]],Userdata[[#This Row],[Start Month]],Userdata[[#This Row],[Start Date]]),"DD/MM/YYYY")</f>
        <v>09/02/2023</v>
      </c>
    </row>
    <row r="606" spans="1:36" x14ac:dyDescent="0.3">
      <c r="A606">
        <v>7892</v>
      </c>
      <c r="B606" t="s">
        <v>61</v>
      </c>
      <c r="C606" t="s">
        <v>772</v>
      </c>
      <c r="D606" s="12" t="s">
        <v>736</v>
      </c>
      <c r="E606">
        <v>7.99</v>
      </c>
      <c r="F606">
        <v>499</v>
      </c>
      <c r="G606" t="s">
        <v>922</v>
      </c>
      <c r="H606">
        <v>4</v>
      </c>
      <c r="I606">
        <v>3</v>
      </c>
      <c r="J606" t="b">
        <v>0</v>
      </c>
      <c r="K606">
        <v>428</v>
      </c>
      <c r="L606">
        <v>168</v>
      </c>
      <c r="M606" t="s">
        <v>929</v>
      </c>
      <c r="N606" t="s">
        <v>932</v>
      </c>
      <c r="O606" t="s">
        <v>939</v>
      </c>
      <c r="P606">
        <v>82</v>
      </c>
      <c r="Q606">
        <v>3.7</v>
      </c>
      <c r="R606" t="b">
        <v>0</v>
      </c>
      <c r="S606" t="s">
        <v>940</v>
      </c>
      <c r="T606">
        <v>874</v>
      </c>
      <c r="U606" t="s">
        <v>941</v>
      </c>
      <c r="V606" t="s">
        <v>950</v>
      </c>
      <c r="W606" t="s">
        <v>953</v>
      </c>
      <c r="X606" t="str">
        <f>LEFT(Userdata[[#This Row],[Last_Login]],2)</f>
        <v>11</v>
      </c>
      <c r="Y606" t="str">
        <f>RIGHT(Userdata[[#This Row],[Last_Login]],4)</f>
        <v>2024</v>
      </c>
      <c r="Z606" t="str">
        <f>MID(Userdata[[#This Row],[Last_Login]],4,2)</f>
        <v>25</v>
      </c>
      <c r="AA606" t="str">
        <f>SUBSTITUTE(Userdata[[#This Row],[Column3]],"/","")</f>
        <v>25</v>
      </c>
      <c r="AB606" s="12" t="str">
        <f>TEXT(DATE(Userdata[[#This Row],[Column2]],Userdata[[#This Row],[Column1]],Userdata[[#This Row],[Column4]]),"DD/MM/YYYY")</f>
        <v>25/11/2024</v>
      </c>
      <c r="AC606" s="12">
        <f t="shared" ca="1" si="9"/>
        <v>45794</v>
      </c>
      <c r="AD606">
        <f ca="1">Userdata[[#This Row],[Column6]]-Userdata[[#This Row],[Last Login]]</f>
        <v>173</v>
      </c>
      <c r="AE606" t="str">
        <f>LEFT(Userdata[[#This Row],[Join_Date]],2)</f>
        <v>5/</v>
      </c>
      <c r="AF606" t="str">
        <f>RIGHT(Userdata[[#This Row],[Join_Date]],4)</f>
        <v>2024</v>
      </c>
      <c r="AG606" t="str">
        <f>MID(Userdata[[#This Row],[Join_Date]],3,2)</f>
        <v>2/</v>
      </c>
      <c r="AH606" t="str">
        <f>SUBSTITUTE(Userdata[[#This Row],[Column5]],"/","")</f>
        <v>5</v>
      </c>
      <c r="AI606" t="str">
        <f>SUBSTITUTE(Userdata[[#This Row],[Column53]],"/","")</f>
        <v>2</v>
      </c>
      <c r="AJ606" t="str">
        <f>TEXT(DATE(Userdata[[#This Row],[Column52]],Userdata[[#This Row],[Start Month]],Userdata[[#This Row],[Start Date]]),"DD/MM/YYYY")</f>
        <v>02/05/2024</v>
      </c>
    </row>
    <row r="607" spans="1:36" x14ac:dyDescent="0.3">
      <c r="A607">
        <v>4576</v>
      </c>
      <c r="B607" t="s">
        <v>62</v>
      </c>
      <c r="C607" t="s">
        <v>773</v>
      </c>
      <c r="D607" s="12" t="s">
        <v>898</v>
      </c>
      <c r="E607">
        <v>15.99</v>
      </c>
      <c r="F607">
        <v>480</v>
      </c>
      <c r="G607" t="s">
        <v>917</v>
      </c>
      <c r="H607">
        <v>2</v>
      </c>
      <c r="I607">
        <v>2</v>
      </c>
      <c r="J607" t="b">
        <v>1</v>
      </c>
      <c r="K607">
        <v>994</v>
      </c>
      <c r="L607">
        <v>78</v>
      </c>
      <c r="M607" t="s">
        <v>928</v>
      </c>
      <c r="N607" t="s">
        <v>932</v>
      </c>
      <c r="O607" t="s">
        <v>936</v>
      </c>
      <c r="P607">
        <v>39</v>
      </c>
      <c r="Q607">
        <v>4.3</v>
      </c>
      <c r="R607" t="b">
        <v>1</v>
      </c>
      <c r="S607" t="s">
        <v>940</v>
      </c>
      <c r="T607">
        <v>1734</v>
      </c>
      <c r="U607" t="s">
        <v>945</v>
      </c>
      <c r="V607" t="s">
        <v>947</v>
      </c>
      <c r="W607" t="s">
        <v>953</v>
      </c>
      <c r="X607" t="str">
        <f>LEFT(Userdata[[#This Row],[Last_Login]],2)</f>
        <v>12</v>
      </c>
      <c r="Y607" t="str">
        <f>RIGHT(Userdata[[#This Row],[Last_Login]],4)</f>
        <v>2024</v>
      </c>
      <c r="Z607" t="str">
        <f>MID(Userdata[[#This Row],[Last_Login]],4,2)</f>
        <v>16</v>
      </c>
      <c r="AA607" t="str">
        <f>SUBSTITUTE(Userdata[[#This Row],[Column3]],"/","")</f>
        <v>16</v>
      </c>
      <c r="AB607" s="12" t="str">
        <f>TEXT(DATE(Userdata[[#This Row],[Column2]],Userdata[[#This Row],[Column1]],Userdata[[#This Row],[Column4]]),"DD/MM/YYYY")</f>
        <v>16/12/2024</v>
      </c>
      <c r="AC607" s="12">
        <f t="shared" ca="1" si="9"/>
        <v>45794</v>
      </c>
      <c r="AD607">
        <f ca="1">Userdata[[#This Row],[Column6]]-Userdata[[#This Row],[Last Login]]</f>
        <v>152</v>
      </c>
      <c r="AE607" t="str">
        <f>LEFT(Userdata[[#This Row],[Join_Date]],2)</f>
        <v>7/</v>
      </c>
      <c r="AF607" t="str">
        <f>RIGHT(Userdata[[#This Row],[Join_Date]],4)</f>
        <v>2024</v>
      </c>
      <c r="AG607" t="str">
        <f>MID(Userdata[[#This Row],[Join_Date]],3,2)</f>
        <v>19</v>
      </c>
      <c r="AH607" t="str">
        <f>SUBSTITUTE(Userdata[[#This Row],[Column5]],"/","")</f>
        <v>7</v>
      </c>
      <c r="AI607" t="str">
        <f>SUBSTITUTE(Userdata[[#This Row],[Column53]],"/","")</f>
        <v>19</v>
      </c>
      <c r="AJ607" t="str">
        <f>TEXT(DATE(Userdata[[#This Row],[Column52]],Userdata[[#This Row],[Start Month]],Userdata[[#This Row],[Start Date]]),"DD/MM/YYYY")</f>
        <v>19/07/2024</v>
      </c>
    </row>
    <row r="608" spans="1:36" x14ac:dyDescent="0.3">
      <c r="A608">
        <v>8901</v>
      </c>
      <c r="B608" t="s">
        <v>292</v>
      </c>
      <c r="C608" t="s">
        <v>570</v>
      </c>
      <c r="D608" s="12" t="s">
        <v>914</v>
      </c>
      <c r="E608">
        <v>11.99</v>
      </c>
      <c r="F608">
        <v>417</v>
      </c>
      <c r="G608" t="s">
        <v>916</v>
      </c>
      <c r="H608">
        <v>5</v>
      </c>
      <c r="I608">
        <v>6</v>
      </c>
      <c r="J608" t="b">
        <v>0</v>
      </c>
      <c r="K608">
        <v>476</v>
      </c>
      <c r="L608">
        <v>37</v>
      </c>
      <c r="M608" t="s">
        <v>923</v>
      </c>
      <c r="N608" t="s">
        <v>933</v>
      </c>
      <c r="O608" t="s">
        <v>934</v>
      </c>
      <c r="P608">
        <v>12</v>
      </c>
      <c r="Q608">
        <v>4.0999999999999996</v>
      </c>
      <c r="R608" t="b">
        <v>1</v>
      </c>
      <c r="S608" t="s">
        <v>940</v>
      </c>
      <c r="T608">
        <v>2444</v>
      </c>
      <c r="U608" t="s">
        <v>945</v>
      </c>
      <c r="V608" t="s">
        <v>950</v>
      </c>
      <c r="W608" t="s">
        <v>953</v>
      </c>
      <c r="X608" t="str">
        <f>LEFT(Userdata[[#This Row],[Last_Login]],2)</f>
        <v>11</v>
      </c>
      <c r="Y608" t="str">
        <f>RIGHT(Userdata[[#This Row],[Last_Login]],4)</f>
        <v>2024</v>
      </c>
      <c r="Z608" t="str">
        <f>MID(Userdata[[#This Row],[Last_Login]],4,2)</f>
        <v>29</v>
      </c>
      <c r="AA608" t="str">
        <f>SUBSTITUTE(Userdata[[#This Row],[Column3]],"/","")</f>
        <v>29</v>
      </c>
      <c r="AB608" s="12" t="str">
        <f>TEXT(DATE(Userdata[[#This Row],[Column2]],Userdata[[#This Row],[Column1]],Userdata[[#This Row],[Column4]]),"DD/MM/YYYY")</f>
        <v>29/11/2024</v>
      </c>
      <c r="AC608" s="12">
        <f t="shared" ca="1" si="9"/>
        <v>45794</v>
      </c>
      <c r="AD608">
        <f ca="1">Userdata[[#This Row],[Column6]]-Userdata[[#This Row],[Last Login]]</f>
        <v>169</v>
      </c>
      <c r="AE608" t="str">
        <f>LEFT(Userdata[[#This Row],[Join_Date]],2)</f>
        <v>1/</v>
      </c>
      <c r="AF608" t="str">
        <f>RIGHT(Userdata[[#This Row],[Join_Date]],4)</f>
        <v>2024</v>
      </c>
      <c r="AG608" t="str">
        <f>MID(Userdata[[#This Row],[Join_Date]],3,2)</f>
        <v>9/</v>
      </c>
      <c r="AH608" t="str">
        <f>SUBSTITUTE(Userdata[[#This Row],[Column5]],"/","")</f>
        <v>1</v>
      </c>
      <c r="AI608" t="str">
        <f>SUBSTITUTE(Userdata[[#This Row],[Column53]],"/","")</f>
        <v>9</v>
      </c>
      <c r="AJ608" t="str">
        <f>TEXT(DATE(Userdata[[#This Row],[Column52]],Userdata[[#This Row],[Start Month]],Userdata[[#This Row],[Start Date]]),"DD/MM/YYYY")</f>
        <v>09/01/2024</v>
      </c>
    </row>
    <row r="609" spans="1:36" x14ac:dyDescent="0.3">
      <c r="A609">
        <v>5147</v>
      </c>
      <c r="B609" t="s">
        <v>63</v>
      </c>
      <c r="C609" t="s">
        <v>774</v>
      </c>
      <c r="D609" s="12" t="s">
        <v>479</v>
      </c>
      <c r="E609">
        <v>7.99</v>
      </c>
      <c r="F609">
        <v>215</v>
      </c>
      <c r="G609" t="s">
        <v>921</v>
      </c>
      <c r="H609">
        <v>5</v>
      </c>
      <c r="I609">
        <v>4</v>
      </c>
      <c r="J609" t="b">
        <v>1</v>
      </c>
      <c r="K609">
        <v>150</v>
      </c>
      <c r="L609">
        <v>57</v>
      </c>
      <c r="M609" t="s">
        <v>925</v>
      </c>
      <c r="N609" t="s">
        <v>930</v>
      </c>
      <c r="O609" t="s">
        <v>934</v>
      </c>
      <c r="P609">
        <v>76</v>
      </c>
      <c r="Q609">
        <v>4.5</v>
      </c>
      <c r="R609" t="b">
        <v>0</v>
      </c>
      <c r="S609" t="s">
        <v>940</v>
      </c>
      <c r="T609">
        <v>1529</v>
      </c>
      <c r="U609" t="s">
        <v>941</v>
      </c>
      <c r="V609" t="s">
        <v>946</v>
      </c>
      <c r="W609" t="s">
        <v>951</v>
      </c>
      <c r="X609" t="str">
        <f>LEFT(Userdata[[#This Row],[Last_Login]],2)</f>
        <v>12</v>
      </c>
      <c r="Y609" t="str">
        <f>RIGHT(Userdata[[#This Row],[Last_Login]],4)</f>
        <v>2024</v>
      </c>
      <c r="Z609" t="str">
        <f>MID(Userdata[[#This Row],[Last_Login]],4,2)</f>
        <v>14</v>
      </c>
      <c r="AA609" t="str">
        <f>SUBSTITUTE(Userdata[[#This Row],[Column3]],"/","")</f>
        <v>14</v>
      </c>
      <c r="AB609" s="12" t="str">
        <f>TEXT(DATE(Userdata[[#This Row],[Column2]],Userdata[[#This Row],[Column1]],Userdata[[#This Row],[Column4]]),"DD/MM/YYYY")</f>
        <v>14/12/2024</v>
      </c>
      <c r="AC609" s="12">
        <f t="shared" ca="1" si="9"/>
        <v>45794</v>
      </c>
      <c r="AD609">
        <f ca="1">Userdata[[#This Row],[Column6]]-Userdata[[#This Row],[Last Login]]</f>
        <v>154</v>
      </c>
      <c r="AE609" t="str">
        <f>LEFT(Userdata[[#This Row],[Join_Date]],2)</f>
        <v>6/</v>
      </c>
      <c r="AF609" t="str">
        <f>RIGHT(Userdata[[#This Row],[Join_Date]],4)</f>
        <v>2023</v>
      </c>
      <c r="AG609" t="str">
        <f>MID(Userdata[[#This Row],[Join_Date]],3,2)</f>
        <v>14</v>
      </c>
      <c r="AH609" t="str">
        <f>SUBSTITUTE(Userdata[[#This Row],[Column5]],"/","")</f>
        <v>6</v>
      </c>
      <c r="AI609" t="str">
        <f>SUBSTITUTE(Userdata[[#This Row],[Column53]],"/","")</f>
        <v>14</v>
      </c>
      <c r="AJ609" t="str">
        <f>TEXT(DATE(Userdata[[#This Row],[Column52]],Userdata[[#This Row],[Start Month]],Userdata[[#This Row],[Start Date]]),"DD/MM/YYYY")</f>
        <v>14/06/2023</v>
      </c>
    </row>
    <row r="610" spans="1:36" x14ac:dyDescent="0.3">
      <c r="A610">
        <v>8646</v>
      </c>
      <c r="B610" t="s">
        <v>152</v>
      </c>
      <c r="C610" t="s">
        <v>775</v>
      </c>
      <c r="D610" s="12" t="s">
        <v>395</v>
      </c>
      <c r="E610">
        <v>7.99</v>
      </c>
      <c r="F610">
        <v>234</v>
      </c>
      <c r="G610" t="s">
        <v>916</v>
      </c>
      <c r="H610">
        <v>2</v>
      </c>
      <c r="I610">
        <v>6</v>
      </c>
      <c r="J610" t="b">
        <v>1</v>
      </c>
      <c r="K610">
        <v>580</v>
      </c>
      <c r="L610">
        <v>149</v>
      </c>
      <c r="M610" t="s">
        <v>925</v>
      </c>
      <c r="N610" t="s">
        <v>930</v>
      </c>
      <c r="O610" t="s">
        <v>939</v>
      </c>
      <c r="P610">
        <v>31</v>
      </c>
      <c r="Q610">
        <v>3.8</v>
      </c>
      <c r="R610" t="b">
        <v>1</v>
      </c>
      <c r="S610" t="s">
        <v>940</v>
      </c>
      <c r="T610">
        <v>1976</v>
      </c>
      <c r="U610" t="s">
        <v>944</v>
      </c>
      <c r="V610" t="s">
        <v>950</v>
      </c>
      <c r="W610" t="s">
        <v>951</v>
      </c>
      <c r="X610" t="str">
        <f>LEFT(Userdata[[#This Row],[Last_Login]],2)</f>
        <v>12</v>
      </c>
      <c r="Y610" t="str">
        <f>RIGHT(Userdata[[#This Row],[Last_Login]],4)</f>
        <v>2024</v>
      </c>
      <c r="Z610" t="str">
        <f>MID(Userdata[[#This Row],[Last_Login]],4,2)</f>
        <v>6/</v>
      </c>
      <c r="AA610" t="str">
        <f>SUBSTITUTE(Userdata[[#This Row],[Column3]],"/","")</f>
        <v>6</v>
      </c>
      <c r="AB610" s="12" t="str">
        <f>TEXT(DATE(Userdata[[#This Row],[Column2]],Userdata[[#This Row],[Column1]],Userdata[[#This Row],[Column4]]),"DD/MM/YYYY")</f>
        <v>06/12/2024</v>
      </c>
      <c r="AC610" s="12">
        <f t="shared" ca="1" si="9"/>
        <v>45794</v>
      </c>
      <c r="AD610">
        <f ca="1">Userdata[[#This Row],[Column6]]-Userdata[[#This Row],[Last Login]]</f>
        <v>162</v>
      </c>
      <c r="AE610" t="str">
        <f>LEFT(Userdata[[#This Row],[Join_Date]],2)</f>
        <v>12</v>
      </c>
      <c r="AF610" t="str">
        <f>RIGHT(Userdata[[#This Row],[Join_Date]],4)</f>
        <v>2023</v>
      </c>
      <c r="AG610" t="str">
        <f>MID(Userdata[[#This Row],[Join_Date]],3,2)</f>
        <v>/2</v>
      </c>
      <c r="AH610" t="str">
        <f>SUBSTITUTE(Userdata[[#This Row],[Column5]],"/","")</f>
        <v>12</v>
      </c>
      <c r="AI610" t="str">
        <f>SUBSTITUTE(Userdata[[#This Row],[Column53]],"/","")</f>
        <v>2</v>
      </c>
      <c r="AJ610" t="str">
        <f>TEXT(DATE(Userdata[[#This Row],[Column52]],Userdata[[#This Row],[Start Month]],Userdata[[#This Row],[Start Date]]),"DD/MM/YYYY")</f>
        <v>02/12/2023</v>
      </c>
    </row>
    <row r="611" spans="1:36" x14ac:dyDescent="0.3">
      <c r="A611">
        <v>8343</v>
      </c>
      <c r="B611" t="s">
        <v>63</v>
      </c>
      <c r="C611" t="s">
        <v>776</v>
      </c>
      <c r="D611" s="12" t="s">
        <v>472</v>
      </c>
      <c r="E611">
        <v>7.99</v>
      </c>
      <c r="F611">
        <v>103</v>
      </c>
      <c r="G611" t="s">
        <v>916</v>
      </c>
      <c r="H611">
        <v>2</v>
      </c>
      <c r="I611">
        <v>6</v>
      </c>
      <c r="J611" t="b">
        <v>0</v>
      </c>
      <c r="K611">
        <v>284</v>
      </c>
      <c r="L611">
        <v>84</v>
      </c>
      <c r="M611" t="s">
        <v>929</v>
      </c>
      <c r="N611" t="s">
        <v>930</v>
      </c>
      <c r="O611" t="s">
        <v>938</v>
      </c>
      <c r="P611">
        <v>30</v>
      </c>
      <c r="Q611">
        <v>4</v>
      </c>
      <c r="R611" t="b">
        <v>0</v>
      </c>
      <c r="S611" t="s">
        <v>940</v>
      </c>
      <c r="T611">
        <v>3452</v>
      </c>
      <c r="U611" t="s">
        <v>941</v>
      </c>
      <c r="V611" t="s">
        <v>950</v>
      </c>
      <c r="W611" t="s">
        <v>954</v>
      </c>
      <c r="X611" t="str">
        <f>LEFT(Userdata[[#This Row],[Last_Login]],2)</f>
        <v>12</v>
      </c>
      <c r="Y611" t="str">
        <f>RIGHT(Userdata[[#This Row],[Last_Login]],4)</f>
        <v>2024</v>
      </c>
      <c r="Z611" t="str">
        <f>MID(Userdata[[#This Row],[Last_Login]],4,2)</f>
        <v>17</v>
      </c>
      <c r="AA611" t="str">
        <f>SUBSTITUTE(Userdata[[#This Row],[Column3]],"/","")</f>
        <v>17</v>
      </c>
      <c r="AB611" s="12" t="str">
        <f>TEXT(DATE(Userdata[[#This Row],[Column2]],Userdata[[#This Row],[Column1]],Userdata[[#This Row],[Column4]]),"DD/MM/YYYY")</f>
        <v>17/12/2024</v>
      </c>
      <c r="AC611" s="12">
        <f t="shared" ca="1" si="9"/>
        <v>45794</v>
      </c>
      <c r="AD611">
        <f ca="1">Userdata[[#This Row],[Column6]]-Userdata[[#This Row],[Last Login]]</f>
        <v>151</v>
      </c>
      <c r="AE611" t="str">
        <f>LEFT(Userdata[[#This Row],[Join_Date]],2)</f>
        <v>11</v>
      </c>
      <c r="AF611" t="str">
        <f>RIGHT(Userdata[[#This Row],[Join_Date]],4)</f>
        <v>2024</v>
      </c>
      <c r="AG611" t="str">
        <f>MID(Userdata[[#This Row],[Join_Date]],3,2)</f>
        <v>/2</v>
      </c>
      <c r="AH611" t="str">
        <f>SUBSTITUTE(Userdata[[#This Row],[Column5]],"/","")</f>
        <v>11</v>
      </c>
      <c r="AI611" t="str">
        <f>SUBSTITUTE(Userdata[[#This Row],[Column53]],"/","")</f>
        <v>2</v>
      </c>
      <c r="AJ611" t="str">
        <f>TEXT(DATE(Userdata[[#This Row],[Column52]],Userdata[[#This Row],[Start Month]],Userdata[[#This Row],[Start Date]]),"DD/MM/YYYY")</f>
        <v>02/11/2024</v>
      </c>
    </row>
    <row r="612" spans="1:36" x14ac:dyDescent="0.3">
      <c r="A612">
        <v>9332</v>
      </c>
      <c r="B612" t="s">
        <v>27</v>
      </c>
      <c r="C612" t="s">
        <v>598</v>
      </c>
      <c r="D612" s="12" t="s">
        <v>524</v>
      </c>
      <c r="E612">
        <v>15.99</v>
      </c>
      <c r="F612">
        <v>191</v>
      </c>
      <c r="G612" t="s">
        <v>919</v>
      </c>
      <c r="H612">
        <v>5</v>
      </c>
      <c r="I612">
        <v>1</v>
      </c>
      <c r="J612" t="b">
        <v>0</v>
      </c>
      <c r="K612">
        <v>688</v>
      </c>
      <c r="L612">
        <v>192</v>
      </c>
      <c r="M612" t="s">
        <v>923</v>
      </c>
      <c r="N612" t="s">
        <v>930</v>
      </c>
      <c r="O612" t="s">
        <v>934</v>
      </c>
      <c r="P612">
        <v>71</v>
      </c>
      <c r="Q612">
        <v>4</v>
      </c>
      <c r="R612" t="b">
        <v>0</v>
      </c>
      <c r="S612" t="s">
        <v>940</v>
      </c>
      <c r="T612">
        <v>2610</v>
      </c>
      <c r="U612" t="s">
        <v>943</v>
      </c>
      <c r="V612" t="s">
        <v>948</v>
      </c>
      <c r="W612" t="s">
        <v>953</v>
      </c>
      <c r="X612" t="str">
        <f>LEFT(Userdata[[#This Row],[Last_Login]],2)</f>
        <v>12</v>
      </c>
      <c r="Y612" t="str">
        <f>RIGHT(Userdata[[#This Row],[Last_Login]],4)</f>
        <v>2024</v>
      </c>
      <c r="Z612" t="str">
        <f>MID(Userdata[[#This Row],[Last_Login]],4,2)</f>
        <v>18</v>
      </c>
      <c r="AA612" t="str">
        <f>SUBSTITUTE(Userdata[[#This Row],[Column3]],"/","")</f>
        <v>18</v>
      </c>
      <c r="AB612" s="12" t="str">
        <f>TEXT(DATE(Userdata[[#This Row],[Column2]],Userdata[[#This Row],[Column1]],Userdata[[#This Row],[Column4]]),"DD/MM/YYYY")</f>
        <v>18/12/2024</v>
      </c>
      <c r="AC612" s="12">
        <f t="shared" ca="1" si="9"/>
        <v>45794</v>
      </c>
      <c r="AD612">
        <f ca="1">Userdata[[#This Row],[Column6]]-Userdata[[#This Row],[Last Login]]</f>
        <v>150</v>
      </c>
      <c r="AE612" t="str">
        <f>LEFT(Userdata[[#This Row],[Join_Date]],2)</f>
        <v>5/</v>
      </c>
      <c r="AF612" t="str">
        <f>RIGHT(Userdata[[#This Row],[Join_Date]],4)</f>
        <v>2023</v>
      </c>
      <c r="AG612" t="str">
        <f>MID(Userdata[[#This Row],[Join_Date]],3,2)</f>
        <v>29</v>
      </c>
      <c r="AH612" t="str">
        <f>SUBSTITUTE(Userdata[[#This Row],[Column5]],"/","")</f>
        <v>5</v>
      </c>
      <c r="AI612" t="str">
        <f>SUBSTITUTE(Userdata[[#This Row],[Column53]],"/","")</f>
        <v>29</v>
      </c>
      <c r="AJ612" t="str">
        <f>TEXT(DATE(Userdata[[#This Row],[Column52]],Userdata[[#This Row],[Start Month]],Userdata[[#This Row],[Start Date]]),"DD/MM/YYYY")</f>
        <v>29/05/2023</v>
      </c>
    </row>
    <row r="613" spans="1:36" x14ac:dyDescent="0.3">
      <c r="A613">
        <v>7398</v>
      </c>
      <c r="B613" t="s">
        <v>179</v>
      </c>
      <c r="C613" t="s">
        <v>746</v>
      </c>
      <c r="D613" s="12" t="s">
        <v>906</v>
      </c>
      <c r="E613">
        <v>11.99</v>
      </c>
      <c r="F613">
        <v>82</v>
      </c>
      <c r="G613" t="s">
        <v>917</v>
      </c>
      <c r="H613">
        <v>5</v>
      </c>
      <c r="I613">
        <v>1</v>
      </c>
      <c r="J613" t="b">
        <v>1</v>
      </c>
      <c r="K613">
        <v>93</v>
      </c>
      <c r="L613">
        <v>46</v>
      </c>
      <c r="M613" t="s">
        <v>924</v>
      </c>
      <c r="N613" t="s">
        <v>930</v>
      </c>
      <c r="O613" t="s">
        <v>935</v>
      </c>
      <c r="P613">
        <v>41</v>
      </c>
      <c r="Q613">
        <v>4.7</v>
      </c>
      <c r="R613" t="b">
        <v>1</v>
      </c>
      <c r="S613" t="s">
        <v>940</v>
      </c>
      <c r="T613">
        <v>3152</v>
      </c>
      <c r="U613" t="s">
        <v>941</v>
      </c>
      <c r="V613" t="s">
        <v>947</v>
      </c>
      <c r="W613" t="s">
        <v>952</v>
      </c>
      <c r="X613" t="str">
        <f>LEFT(Userdata[[#This Row],[Last_Login]],2)</f>
        <v>12</v>
      </c>
      <c r="Y613" t="str">
        <f>RIGHT(Userdata[[#This Row],[Last_Login]],4)</f>
        <v>2024</v>
      </c>
      <c r="Z613" t="str">
        <f>MID(Userdata[[#This Row],[Last_Login]],4,2)</f>
        <v>15</v>
      </c>
      <c r="AA613" t="str">
        <f>SUBSTITUTE(Userdata[[#This Row],[Column3]],"/","")</f>
        <v>15</v>
      </c>
      <c r="AB613" s="12" t="str">
        <f>TEXT(DATE(Userdata[[#This Row],[Column2]],Userdata[[#This Row],[Column1]],Userdata[[#This Row],[Column4]]),"DD/MM/YYYY")</f>
        <v>15/12/2024</v>
      </c>
      <c r="AC613" s="12">
        <f t="shared" ca="1" si="9"/>
        <v>45794</v>
      </c>
      <c r="AD613">
        <f ca="1">Userdata[[#This Row],[Column6]]-Userdata[[#This Row],[Last Login]]</f>
        <v>153</v>
      </c>
      <c r="AE613" t="str">
        <f>LEFT(Userdata[[#This Row],[Join_Date]],2)</f>
        <v>12</v>
      </c>
      <c r="AF613" t="str">
        <f>RIGHT(Userdata[[#This Row],[Join_Date]],4)</f>
        <v>2023</v>
      </c>
      <c r="AG613" t="str">
        <f>MID(Userdata[[#This Row],[Join_Date]],3,2)</f>
        <v>/1</v>
      </c>
      <c r="AH613" t="str">
        <f>SUBSTITUTE(Userdata[[#This Row],[Column5]],"/","")</f>
        <v>12</v>
      </c>
      <c r="AI613" t="str">
        <f>SUBSTITUTE(Userdata[[#This Row],[Column53]],"/","")</f>
        <v>1</v>
      </c>
      <c r="AJ613" t="str">
        <f>TEXT(DATE(Userdata[[#This Row],[Column52]],Userdata[[#This Row],[Start Month]],Userdata[[#This Row],[Start Date]]),"DD/MM/YYYY")</f>
        <v>01/12/2023</v>
      </c>
    </row>
    <row r="614" spans="1:36" x14ac:dyDescent="0.3">
      <c r="A614">
        <v>3572</v>
      </c>
      <c r="B614" t="s">
        <v>293</v>
      </c>
      <c r="C614" t="s">
        <v>503</v>
      </c>
      <c r="D614" s="12" t="s">
        <v>906</v>
      </c>
      <c r="E614">
        <v>11.99</v>
      </c>
      <c r="F614">
        <v>468</v>
      </c>
      <c r="G614" t="s">
        <v>919</v>
      </c>
      <c r="H614">
        <v>5</v>
      </c>
      <c r="I614">
        <v>6</v>
      </c>
      <c r="J614" t="b">
        <v>1</v>
      </c>
      <c r="K614">
        <v>799</v>
      </c>
      <c r="L614">
        <v>44</v>
      </c>
      <c r="M614" t="s">
        <v>926</v>
      </c>
      <c r="N614" t="s">
        <v>930</v>
      </c>
      <c r="O614" t="s">
        <v>937</v>
      </c>
      <c r="P614">
        <v>98</v>
      </c>
      <c r="Q614">
        <v>4.9000000000000004</v>
      </c>
      <c r="R614" t="b">
        <v>0</v>
      </c>
      <c r="S614" t="s">
        <v>940</v>
      </c>
      <c r="T614">
        <v>4963</v>
      </c>
      <c r="U614" t="s">
        <v>945</v>
      </c>
      <c r="V614" t="s">
        <v>948</v>
      </c>
      <c r="W614" t="s">
        <v>952</v>
      </c>
      <c r="X614" t="str">
        <f>LEFT(Userdata[[#This Row],[Last_Login]],2)</f>
        <v>12</v>
      </c>
      <c r="Y614" t="str">
        <f>RIGHT(Userdata[[#This Row],[Last_Login]],4)</f>
        <v>2024</v>
      </c>
      <c r="Z614" t="str">
        <f>MID(Userdata[[#This Row],[Last_Login]],4,2)</f>
        <v>15</v>
      </c>
      <c r="AA614" t="str">
        <f>SUBSTITUTE(Userdata[[#This Row],[Column3]],"/","")</f>
        <v>15</v>
      </c>
      <c r="AB614" s="12" t="str">
        <f>TEXT(DATE(Userdata[[#This Row],[Column2]],Userdata[[#This Row],[Column1]],Userdata[[#This Row],[Column4]]),"DD/MM/YYYY")</f>
        <v>15/12/2024</v>
      </c>
      <c r="AC614" s="12">
        <f t="shared" ca="1" si="9"/>
        <v>45794</v>
      </c>
      <c r="AD614">
        <f ca="1">Userdata[[#This Row],[Column6]]-Userdata[[#This Row],[Last Login]]</f>
        <v>153</v>
      </c>
      <c r="AE614" t="str">
        <f>LEFT(Userdata[[#This Row],[Join_Date]],2)</f>
        <v>4/</v>
      </c>
      <c r="AF614" t="str">
        <f>RIGHT(Userdata[[#This Row],[Join_Date]],4)</f>
        <v>2024</v>
      </c>
      <c r="AG614" t="str">
        <f>MID(Userdata[[#This Row],[Join_Date]],3,2)</f>
        <v>4/</v>
      </c>
      <c r="AH614" t="str">
        <f>SUBSTITUTE(Userdata[[#This Row],[Column5]],"/","")</f>
        <v>4</v>
      </c>
      <c r="AI614" t="str">
        <f>SUBSTITUTE(Userdata[[#This Row],[Column53]],"/","")</f>
        <v>4</v>
      </c>
      <c r="AJ614" t="str">
        <f>TEXT(DATE(Userdata[[#This Row],[Column52]],Userdata[[#This Row],[Start Month]],Userdata[[#This Row],[Start Date]]),"DD/MM/YYYY")</f>
        <v>04/04/2024</v>
      </c>
    </row>
    <row r="615" spans="1:36" x14ac:dyDescent="0.3">
      <c r="A615">
        <v>4590</v>
      </c>
      <c r="B615" t="s">
        <v>275</v>
      </c>
      <c r="C615" t="s">
        <v>463</v>
      </c>
      <c r="D615" s="12" t="s">
        <v>913</v>
      </c>
      <c r="E615">
        <v>11.99</v>
      </c>
      <c r="F615">
        <v>366</v>
      </c>
      <c r="G615" t="s">
        <v>922</v>
      </c>
      <c r="H615">
        <v>4</v>
      </c>
      <c r="I615">
        <v>3</v>
      </c>
      <c r="J615" t="b">
        <v>0</v>
      </c>
      <c r="K615">
        <v>327</v>
      </c>
      <c r="L615">
        <v>1</v>
      </c>
      <c r="M615" t="s">
        <v>925</v>
      </c>
      <c r="N615" t="s">
        <v>931</v>
      </c>
      <c r="O615" t="s">
        <v>934</v>
      </c>
      <c r="P615">
        <v>56</v>
      </c>
      <c r="Q615">
        <v>3.6</v>
      </c>
      <c r="R615" t="b">
        <v>1</v>
      </c>
      <c r="S615" t="s">
        <v>940</v>
      </c>
      <c r="T615">
        <v>3290</v>
      </c>
      <c r="U615" t="s">
        <v>942</v>
      </c>
      <c r="V615" t="s">
        <v>950</v>
      </c>
      <c r="W615" t="s">
        <v>951</v>
      </c>
      <c r="X615" t="str">
        <f>LEFT(Userdata[[#This Row],[Last_Login]],2)</f>
        <v>12</v>
      </c>
      <c r="Y615" t="str">
        <f>RIGHT(Userdata[[#This Row],[Last_Login]],4)</f>
        <v>2024</v>
      </c>
      <c r="Z615" t="str">
        <f>MID(Userdata[[#This Row],[Last_Login]],4,2)</f>
        <v>3/</v>
      </c>
      <c r="AA615" t="str">
        <f>SUBSTITUTE(Userdata[[#This Row],[Column3]],"/","")</f>
        <v>3</v>
      </c>
      <c r="AB615" s="12" t="str">
        <f>TEXT(DATE(Userdata[[#This Row],[Column2]],Userdata[[#This Row],[Column1]],Userdata[[#This Row],[Column4]]),"DD/MM/YYYY")</f>
        <v>03/12/2024</v>
      </c>
      <c r="AC615" s="12">
        <f t="shared" ca="1" si="9"/>
        <v>45794</v>
      </c>
      <c r="AD615">
        <f ca="1">Userdata[[#This Row],[Column6]]-Userdata[[#This Row],[Last Login]]</f>
        <v>165</v>
      </c>
      <c r="AE615" t="str">
        <f>LEFT(Userdata[[#This Row],[Join_Date]],2)</f>
        <v>6/</v>
      </c>
      <c r="AF615" t="str">
        <f>RIGHT(Userdata[[#This Row],[Join_Date]],4)</f>
        <v>2023</v>
      </c>
      <c r="AG615" t="str">
        <f>MID(Userdata[[#This Row],[Join_Date]],3,2)</f>
        <v>20</v>
      </c>
      <c r="AH615" t="str">
        <f>SUBSTITUTE(Userdata[[#This Row],[Column5]],"/","")</f>
        <v>6</v>
      </c>
      <c r="AI615" t="str">
        <f>SUBSTITUTE(Userdata[[#This Row],[Column53]],"/","")</f>
        <v>20</v>
      </c>
      <c r="AJ615" t="str">
        <f>TEXT(DATE(Userdata[[#This Row],[Column52]],Userdata[[#This Row],[Start Month]],Userdata[[#This Row],[Start Date]]),"DD/MM/YYYY")</f>
        <v>20/06/2023</v>
      </c>
    </row>
    <row r="616" spans="1:36" x14ac:dyDescent="0.3">
      <c r="A616">
        <v>1831</v>
      </c>
      <c r="B616" t="s">
        <v>38</v>
      </c>
      <c r="C616" t="s">
        <v>558</v>
      </c>
      <c r="D616" s="12" t="s">
        <v>740</v>
      </c>
      <c r="E616">
        <v>7.99</v>
      </c>
      <c r="F616">
        <v>53</v>
      </c>
      <c r="G616" t="s">
        <v>918</v>
      </c>
      <c r="H616">
        <v>1</v>
      </c>
      <c r="I616">
        <v>4</v>
      </c>
      <c r="J616" t="b">
        <v>0</v>
      </c>
      <c r="K616">
        <v>685</v>
      </c>
      <c r="L616">
        <v>127</v>
      </c>
      <c r="M616" t="s">
        <v>928</v>
      </c>
      <c r="N616" t="s">
        <v>932</v>
      </c>
      <c r="O616" t="s">
        <v>938</v>
      </c>
      <c r="P616">
        <v>26</v>
      </c>
      <c r="Q616">
        <v>4.0999999999999996</v>
      </c>
      <c r="R616" t="b">
        <v>1</v>
      </c>
      <c r="S616" t="s">
        <v>940</v>
      </c>
      <c r="T616">
        <v>2596</v>
      </c>
      <c r="U616" t="s">
        <v>943</v>
      </c>
      <c r="V616" t="s">
        <v>949</v>
      </c>
      <c r="W616" t="s">
        <v>951</v>
      </c>
      <c r="X616" t="str">
        <f>LEFT(Userdata[[#This Row],[Last_Login]],2)</f>
        <v>12</v>
      </c>
      <c r="Y616" t="str">
        <f>RIGHT(Userdata[[#This Row],[Last_Login]],4)</f>
        <v>2024</v>
      </c>
      <c r="Z616" t="str">
        <f>MID(Userdata[[#This Row],[Last_Login]],4,2)</f>
        <v>11</v>
      </c>
      <c r="AA616" t="str">
        <f>SUBSTITUTE(Userdata[[#This Row],[Column3]],"/","")</f>
        <v>11</v>
      </c>
      <c r="AB616" s="12" t="str">
        <f>TEXT(DATE(Userdata[[#This Row],[Column2]],Userdata[[#This Row],[Column1]],Userdata[[#This Row],[Column4]]),"DD/MM/YYYY")</f>
        <v>11/12/2024</v>
      </c>
      <c r="AC616" s="12">
        <f t="shared" ca="1" si="9"/>
        <v>45794</v>
      </c>
      <c r="AD616">
        <f ca="1">Userdata[[#This Row],[Column6]]-Userdata[[#This Row],[Last Login]]</f>
        <v>157</v>
      </c>
      <c r="AE616" t="str">
        <f>LEFT(Userdata[[#This Row],[Join_Date]],2)</f>
        <v>10</v>
      </c>
      <c r="AF616" t="str">
        <f>RIGHT(Userdata[[#This Row],[Join_Date]],4)</f>
        <v>2024</v>
      </c>
      <c r="AG616" t="str">
        <f>MID(Userdata[[#This Row],[Join_Date]],3,2)</f>
        <v>/1</v>
      </c>
      <c r="AH616" t="str">
        <f>SUBSTITUTE(Userdata[[#This Row],[Column5]],"/","")</f>
        <v>10</v>
      </c>
      <c r="AI616" t="str">
        <f>SUBSTITUTE(Userdata[[#This Row],[Column53]],"/","")</f>
        <v>1</v>
      </c>
      <c r="AJ616" t="str">
        <f>TEXT(DATE(Userdata[[#This Row],[Column52]],Userdata[[#This Row],[Start Month]],Userdata[[#This Row],[Start Date]]),"DD/MM/YYYY")</f>
        <v>01/10/2024</v>
      </c>
    </row>
    <row r="617" spans="1:36" x14ac:dyDescent="0.3">
      <c r="A617">
        <v>6899</v>
      </c>
      <c r="B617" t="s">
        <v>147</v>
      </c>
      <c r="C617" t="s">
        <v>777</v>
      </c>
      <c r="D617" s="12" t="s">
        <v>554</v>
      </c>
      <c r="E617">
        <v>15.99</v>
      </c>
      <c r="F617">
        <v>102</v>
      </c>
      <c r="G617" t="s">
        <v>920</v>
      </c>
      <c r="H617">
        <v>1</v>
      </c>
      <c r="I617">
        <v>1</v>
      </c>
      <c r="J617" t="b">
        <v>1</v>
      </c>
      <c r="K617">
        <v>604</v>
      </c>
      <c r="L617">
        <v>107</v>
      </c>
      <c r="M617" t="s">
        <v>929</v>
      </c>
      <c r="N617" t="s">
        <v>933</v>
      </c>
      <c r="O617" t="s">
        <v>939</v>
      </c>
      <c r="P617">
        <v>9</v>
      </c>
      <c r="Q617">
        <v>4.3</v>
      </c>
      <c r="R617" t="b">
        <v>0</v>
      </c>
      <c r="S617" t="s">
        <v>940</v>
      </c>
      <c r="T617">
        <v>745</v>
      </c>
      <c r="U617" t="s">
        <v>945</v>
      </c>
      <c r="V617" t="s">
        <v>947</v>
      </c>
      <c r="W617" t="s">
        <v>951</v>
      </c>
      <c r="X617" t="str">
        <f>LEFT(Userdata[[#This Row],[Last_Login]],2)</f>
        <v>12</v>
      </c>
      <c r="Y617" t="str">
        <f>RIGHT(Userdata[[#This Row],[Last_Login]],4)</f>
        <v>2024</v>
      </c>
      <c r="Z617" t="str">
        <f>MID(Userdata[[#This Row],[Last_Login]],4,2)</f>
        <v>5/</v>
      </c>
      <c r="AA617" t="str">
        <f>SUBSTITUTE(Userdata[[#This Row],[Column3]],"/","")</f>
        <v>5</v>
      </c>
      <c r="AB617" s="12" t="str">
        <f>TEXT(DATE(Userdata[[#This Row],[Column2]],Userdata[[#This Row],[Column1]],Userdata[[#This Row],[Column4]]),"DD/MM/YYYY")</f>
        <v>05/12/2024</v>
      </c>
      <c r="AC617" s="12">
        <f t="shared" ca="1" si="9"/>
        <v>45794</v>
      </c>
      <c r="AD617">
        <f ca="1">Userdata[[#This Row],[Column6]]-Userdata[[#This Row],[Last Login]]</f>
        <v>163</v>
      </c>
      <c r="AE617" t="str">
        <f>LEFT(Userdata[[#This Row],[Join_Date]],2)</f>
        <v>4/</v>
      </c>
      <c r="AF617" t="str">
        <f>RIGHT(Userdata[[#This Row],[Join_Date]],4)</f>
        <v>2023</v>
      </c>
      <c r="AG617" t="str">
        <f>MID(Userdata[[#This Row],[Join_Date]],3,2)</f>
        <v>5/</v>
      </c>
      <c r="AH617" t="str">
        <f>SUBSTITUTE(Userdata[[#This Row],[Column5]],"/","")</f>
        <v>4</v>
      </c>
      <c r="AI617" t="str">
        <f>SUBSTITUTE(Userdata[[#This Row],[Column53]],"/","")</f>
        <v>5</v>
      </c>
      <c r="AJ617" t="str">
        <f>TEXT(DATE(Userdata[[#This Row],[Column52]],Userdata[[#This Row],[Start Month]],Userdata[[#This Row],[Start Date]]),"DD/MM/YYYY")</f>
        <v>05/04/2023</v>
      </c>
    </row>
    <row r="618" spans="1:36" x14ac:dyDescent="0.3">
      <c r="A618">
        <v>1148</v>
      </c>
      <c r="B618" t="s">
        <v>38</v>
      </c>
      <c r="C618" t="s">
        <v>483</v>
      </c>
      <c r="D618" s="12" t="s">
        <v>911</v>
      </c>
      <c r="E618">
        <v>15.99</v>
      </c>
      <c r="F618">
        <v>259</v>
      </c>
      <c r="G618" t="s">
        <v>916</v>
      </c>
      <c r="H618">
        <v>1</v>
      </c>
      <c r="I618">
        <v>5</v>
      </c>
      <c r="J618" t="b">
        <v>1</v>
      </c>
      <c r="K618">
        <v>597</v>
      </c>
      <c r="L618">
        <v>165</v>
      </c>
      <c r="M618" t="s">
        <v>928</v>
      </c>
      <c r="N618" t="s">
        <v>933</v>
      </c>
      <c r="O618" t="s">
        <v>935</v>
      </c>
      <c r="P618">
        <v>33</v>
      </c>
      <c r="Q618">
        <v>4.2</v>
      </c>
      <c r="R618" t="b">
        <v>1</v>
      </c>
      <c r="S618" t="s">
        <v>940</v>
      </c>
      <c r="T618">
        <v>668</v>
      </c>
      <c r="U618" t="s">
        <v>945</v>
      </c>
      <c r="V618" t="s">
        <v>947</v>
      </c>
      <c r="W618" t="s">
        <v>953</v>
      </c>
      <c r="X618" t="str">
        <f>LEFT(Userdata[[#This Row],[Last_Login]],2)</f>
        <v>11</v>
      </c>
      <c r="Y618" t="str">
        <f>RIGHT(Userdata[[#This Row],[Last_Login]],4)</f>
        <v>2024</v>
      </c>
      <c r="Z618" t="str">
        <f>MID(Userdata[[#This Row],[Last_Login]],4,2)</f>
        <v>28</v>
      </c>
      <c r="AA618" t="str">
        <f>SUBSTITUTE(Userdata[[#This Row],[Column3]],"/","")</f>
        <v>28</v>
      </c>
      <c r="AB618" s="12" t="str">
        <f>TEXT(DATE(Userdata[[#This Row],[Column2]],Userdata[[#This Row],[Column1]],Userdata[[#This Row],[Column4]]),"DD/MM/YYYY")</f>
        <v>28/11/2024</v>
      </c>
      <c r="AC618" s="12">
        <f t="shared" ca="1" si="9"/>
        <v>45794</v>
      </c>
      <c r="AD618">
        <f ca="1">Userdata[[#This Row],[Column6]]-Userdata[[#This Row],[Last Login]]</f>
        <v>170</v>
      </c>
      <c r="AE618" t="str">
        <f>LEFT(Userdata[[#This Row],[Join_Date]],2)</f>
        <v>5/</v>
      </c>
      <c r="AF618" t="str">
        <f>RIGHT(Userdata[[#This Row],[Join_Date]],4)</f>
        <v>2024</v>
      </c>
      <c r="AG618" t="str">
        <f>MID(Userdata[[#This Row],[Join_Date]],3,2)</f>
        <v>30</v>
      </c>
      <c r="AH618" t="str">
        <f>SUBSTITUTE(Userdata[[#This Row],[Column5]],"/","")</f>
        <v>5</v>
      </c>
      <c r="AI618" t="str">
        <f>SUBSTITUTE(Userdata[[#This Row],[Column53]],"/","")</f>
        <v>30</v>
      </c>
      <c r="AJ618" t="str">
        <f>TEXT(DATE(Userdata[[#This Row],[Column52]],Userdata[[#This Row],[Start Month]],Userdata[[#This Row],[Start Date]]),"DD/MM/YYYY")</f>
        <v>30/05/2024</v>
      </c>
    </row>
    <row r="619" spans="1:36" x14ac:dyDescent="0.3">
      <c r="A619">
        <v>3745</v>
      </c>
      <c r="B619" t="s">
        <v>166</v>
      </c>
      <c r="C619" t="s">
        <v>559</v>
      </c>
      <c r="D619" s="12" t="s">
        <v>898</v>
      </c>
      <c r="E619">
        <v>11.99</v>
      </c>
      <c r="F619">
        <v>81</v>
      </c>
      <c r="G619" t="s">
        <v>922</v>
      </c>
      <c r="H619">
        <v>2</v>
      </c>
      <c r="I619">
        <v>4</v>
      </c>
      <c r="J619" t="b">
        <v>0</v>
      </c>
      <c r="K619">
        <v>451</v>
      </c>
      <c r="L619">
        <v>49</v>
      </c>
      <c r="M619" t="s">
        <v>924</v>
      </c>
      <c r="N619" t="s">
        <v>931</v>
      </c>
      <c r="O619" t="s">
        <v>938</v>
      </c>
      <c r="P619">
        <v>11</v>
      </c>
      <c r="Q619">
        <v>4.7</v>
      </c>
      <c r="R619" t="b">
        <v>1</v>
      </c>
      <c r="S619" t="s">
        <v>940</v>
      </c>
      <c r="T619">
        <v>3282</v>
      </c>
      <c r="U619" t="s">
        <v>945</v>
      </c>
      <c r="V619" t="s">
        <v>946</v>
      </c>
      <c r="W619" t="s">
        <v>951</v>
      </c>
      <c r="X619" t="str">
        <f>LEFT(Userdata[[#This Row],[Last_Login]],2)</f>
        <v>12</v>
      </c>
      <c r="Y619" t="str">
        <f>RIGHT(Userdata[[#This Row],[Last_Login]],4)</f>
        <v>2024</v>
      </c>
      <c r="Z619" t="str">
        <f>MID(Userdata[[#This Row],[Last_Login]],4,2)</f>
        <v>16</v>
      </c>
      <c r="AA619" t="str">
        <f>SUBSTITUTE(Userdata[[#This Row],[Column3]],"/","")</f>
        <v>16</v>
      </c>
      <c r="AB619" s="12" t="str">
        <f>TEXT(DATE(Userdata[[#This Row],[Column2]],Userdata[[#This Row],[Column1]],Userdata[[#This Row],[Column4]]),"DD/MM/YYYY")</f>
        <v>16/12/2024</v>
      </c>
      <c r="AC619" s="12">
        <f t="shared" ca="1" si="9"/>
        <v>45794</v>
      </c>
      <c r="AD619">
        <f ca="1">Userdata[[#This Row],[Column6]]-Userdata[[#This Row],[Last Login]]</f>
        <v>152</v>
      </c>
      <c r="AE619" t="str">
        <f>LEFT(Userdata[[#This Row],[Join_Date]],2)</f>
        <v>9/</v>
      </c>
      <c r="AF619" t="str">
        <f>RIGHT(Userdata[[#This Row],[Join_Date]],4)</f>
        <v>2024</v>
      </c>
      <c r="AG619" t="str">
        <f>MID(Userdata[[#This Row],[Join_Date]],3,2)</f>
        <v>12</v>
      </c>
      <c r="AH619" t="str">
        <f>SUBSTITUTE(Userdata[[#This Row],[Column5]],"/","")</f>
        <v>9</v>
      </c>
      <c r="AI619" t="str">
        <f>SUBSTITUTE(Userdata[[#This Row],[Column53]],"/","")</f>
        <v>12</v>
      </c>
      <c r="AJ619" t="str">
        <f>TEXT(DATE(Userdata[[#This Row],[Column52]],Userdata[[#This Row],[Start Month]],Userdata[[#This Row],[Start Date]]),"DD/MM/YYYY")</f>
        <v>12/09/2024</v>
      </c>
    </row>
    <row r="620" spans="1:36" x14ac:dyDescent="0.3">
      <c r="A620">
        <v>5084</v>
      </c>
      <c r="B620" t="s">
        <v>294</v>
      </c>
      <c r="C620" t="s">
        <v>438</v>
      </c>
      <c r="D620" s="12" t="s">
        <v>909</v>
      </c>
      <c r="E620">
        <v>11.99</v>
      </c>
      <c r="F620">
        <v>135</v>
      </c>
      <c r="G620" t="s">
        <v>916</v>
      </c>
      <c r="H620">
        <v>4</v>
      </c>
      <c r="I620">
        <v>6</v>
      </c>
      <c r="J620" t="b">
        <v>0</v>
      </c>
      <c r="K620">
        <v>50</v>
      </c>
      <c r="L620">
        <v>15</v>
      </c>
      <c r="M620" t="s">
        <v>924</v>
      </c>
      <c r="N620" t="s">
        <v>932</v>
      </c>
      <c r="O620" t="s">
        <v>939</v>
      </c>
      <c r="P620">
        <v>91</v>
      </c>
      <c r="Q620">
        <v>4.4000000000000004</v>
      </c>
      <c r="R620" t="b">
        <v>0</v>
      </c>
      <c r="S620" t="s">
        <v>940</v>
      </c>
      <c r="T620">
        <v>1510</v>
      </c>
      <c r="U620" t="s">
        <v>943</v>
      </c>
      <c r="V620" t="s">
        <v>950</v>
      </c>
      <c r="W620" t="s">
        <v>951</v>
      </c>
      <c r="X620" t="str">
        <f>LEFT(Userdata[[#This Row],[Last_Login]],2)</f>
        <v>11</v>
      </c>
      <c r="Y620" t="str">
        <f>RIGHT(Userdata[[#This Row],[Last_Login]],4)</f>
        <v>2024</v>
      </c>
      <c r="Z620" t="str">
        <f>MID(Userdata[[#This Row],[Last_Login]],4,2)</f>
        <v>22</v>
      </c>
      <c r="AA620" t="str">
        <f>SUBSTITUTE(Userdata[[#This Row],[Column3]],"/","")</f>
        <v>22</v>
      </c>
      <c r="AB620" s="12" t="str">
        <f>TEXT(DATE(Userdata[[#This Row],[Column2]],Userdata[[#This Row],[Column1]],Userdata[[#This Row],[Column4]]),"DD/MM/YYYY")</f>
        <v>22/11/2024</v>
      </c>
      <c r="AC620" s="12">
        <f t="shared" ca="1" si="9"/>
        <v>45794</v>
      </c>
      <c r="AD620">
        <f ca="1">Userdata[[#This Row],[Column6]]-Userdata[[#This Row],[Last Login]]</f>
        <v>176</v>
      </c>
      <c r="AE620" t="str">
        <f>LEFT(Userdata[[#This Row],[Join_Date]],2)</f>
        <v>10</v>
      </c>
      <c r="AF620" t="str">
        <f>RIGHT(Userdata[[#This Row],[Join_Date]],4)</f>
        <v>2023</v>
      </c>
      <c r="AG620" t="str">
        <f>MID(Userdata[[#This Row],[Join_Date]],3,2)</f>
        <v>/2</v>
      </c>
      <c r="AH620" t="str">
        <f>SUBSTITUTE(Userdata[[#This Row],[Column5]],"/","")</f>
        <v>10</v>
      </c>
      <c r="AI620" t="str">
        <f>SUBSTITUTE(Userdata[[#This Row],[Column53]],"/","")</f>
        <v>2</v>
      </c>
      <c r="AJ620" t="str">
        <f>TEXT(DATE(Userdata[[#This Row],[Column52]],Userdata[[#This Row],[Start Month]],Userdata[[#This Row],[Start Date]]),"DD/MM/YYYY")</f>
        <v>02/10/2023</v>
      </c>
    </row>
    <row r="621" spans="1:36" x14ac:dyDescent="0.3">
      <c r="A621">
        <v>7179</v>
      </c>
      <c r="B621" t="s">
        <v>72</v>
      </c>
      <c r="C621" t="s">
        <v>778</v>
      </c>
      <c r="D621" s="12" t="s">
        <v>914</v>
      </c>
      <c r="E621">
        <v>11.99</v>
      </c>
      <c r="F621">
        <v>465</v>
      </c>
      <c r="G621" t="s">
        <v>921</v>
      </c>
      <c r="H621">
        <v>2</v>
      </c>
      <c r="I621">
        <v>3</v>
      </c>
      <c r="J621" t="b">
        <v>1</v>
      </c>
      <c r="K621">
        <v>987</v>
      </c>
      <c r="L621">
        <v>91</v>
      </c>
      <c r="M621" t="s">
        <v>929</v>
      </c>
      <c r="N621" t="s">
        <v>931</v>
      </c>
      <c r="O621" t="s">
        <v>936</v>
      </c>
      <c r="P621">
        <v>8</v>
      </c>
      <c r="Q621">
        <v>4.5999999999999996</v>
      </c>
      <c r="R621" t="b">
        <v>1</v>
      </c>
      <c r="S621" t="s">
        <v>940</v>
      </c>
      <c r="T621">
        <v>1206</v>
      </c>
      <c r="U621" t="s">
        <v>941</v>
      </c>
      <c r="V621" t="s">
        <v>946</v>
      </c>
      <c r="W621" t="s">
        <v>953</v>
      </c>
      <c r="X621" t="str">
        <f>LEFT(Userdata[[#This Row],[Last_Login]],2)</f>
        <v>11</v>
      </c>
      <c r="Y621" t="str">
        <f>RIGHT(Userdata[[#This Row],[Last_Login]],4)</f>
        <v>2024</v>
      </c>
      <c r="Z621" t="str">
        <f>MID(Userdata[[#This Row],[Last_Login]],4,2)</f>
        <v>29</v>
      </c>
      <c r="AA621" t="str">
        <f>SUBSTITUTE(Userdata[[#This Row],[Column3]],"/","")</f>
        <v>29</v>
      </c>
      <c r="AB621" s="12" t="str">
        <f>TEXT(DATE(Userdata[[#This Row],[Column2]],Userdata[[#This Row],[Column1]],Userdata[[#This Row],[Column4]]),"DD/MM/YYYY")</f>
        <v>29/11/2024</v>
      </c>
      <c r="AC621" s="12">
        <f t="shared" ca="1" si="9"/>
        <v>45794</v>
      </c>
      <c r="AD621">
        <f ca="1">Userdata[[#This Row],[Column6]]-Userdata[[#This Row],[Last Login]]</f>
        <v>169</v>
      </c>
      <c r="AE621" t="str">
        <f>LEFT(Userdata[[#This Row],[Join_Date]],2)</f>
        <v>9/</v>
      </c>
      <c r="AF621" t="str">
        <f>RIGHT(Userdata[[#This Row],[Join_Date]],4)</f>
        <v>2023</v>
      </c>
      <c r="AG621" t="str">
        <f>MID(Userdata[[#This Row],[Join_Date]],3,2)</f>
        <v>9/</v>
      </c>
      <c r="AH621" t="str">
        <f>SUBSTITUTE(Userdata[[#This Row],[Column5]],"/","")</f>
        <v>9</v>
      </c>
      <c r="AI621" t="str">
        <f>SUBSTITUTE(Userdata[[#This Row],[Column53]],"/","")</f>
        <v>9</v>
      </c>
      <c r="AJ621" t="str">
        <f>TEXT(DATE(Userdata[[#This Row],[Column52]],Userdata[[#This Row],[Start Month]],Userdata[[#This Row],[Start Date]]),"DD/MM/YYYY")</f>
        <v>09/09/2023</v>
      </c>
    </row>
    <row r="622" spans="1:36" x14ac:dyDescent="0.3">
      <c r="A622">
        <v>1005</v>
      </c>
      <c r="B622" t="s">
        <v>158</v>
      </c>
      <c r="C622" t="s">
        <v>601</v>
      </c>
      <c r="D622" s="12" t="s">
        <v>751</v>
      </c>
      <c r="E622">
        <v>11.99</v>
      </c>
      <c r="F622">
        <v>163</v>
      </c>
      <c r="G622" t="s">
        <v>920</v>
      </c>
      <c r="H622">
        <v>2</v>
      </c>
      <c r="I622">
        <v>1</v>
      </c>
      <c r="J622" t="b">
        <v>0</v>
      </c>
      <c r="K622">
        <v>817</v>
      </c>
      <c r="L622">
        <v>182</v>
      </c>
      <c r="M622" t="s">
        <v>926</v>
      </c>
      <c r="N622" t="s">
        <v>932</v>
      </c>
      <c r="O622" t="s">
        <v>938</v>
      </c>
      <c r="P622">
        <v>43</v>
      </c>
      <c r="Q622">
        <v>4.5999999999999996</v>
      </c>
      <c r="R622" t="b">
        <v>1</v>
      </c>
      <c r="S622" t="s">
        <v>940</v>
      </c>
      <c r="T622">
        <v>168</v>
      </c>
      <c r="U622" t="s">
        <v>944</v>
      </c>
      <c r="V622" t="s">
        <v>950</v>
      </c>
      <c r="W622" t="s">
        <v>954</v>
      </c>
      <c r="X622" t="str">
        <f>LEFT(Userdata[[#This Row],[Last_Login]],2)</f>
        <v>12</v>
      </c>
      <c r="Y622" t="str">
        <f>RIGHT(Userdata[[#This Row],[Last_Login]],4)</f>
        <v>2024</v>
      </c>
      <c r="Z622" t="str">
        <f>MID(Userdata[[#This Row],[Last_Login]],4,2)</f>
        <v>10</v>
      </c>
      <c r="AA622" t="str">
        <f>SUBSTITUTE(Userdata[[#This Row],[Column3]],"/","")</f>
        <v>10</v>
      </c>
      <c r="AB622" s="12" t="str">
        <f>TEXT(DATE(Userdata[[#This Row],[Column2]],Userdata[[#This Row],[Column1]],Userdata[[#This Row],[Column4]]),"DD/MM/YYYY")</f>
        <v>10/12/2024</v>
      </c>
      <c r="AC622" s="12">
        <f t="shared" ca="1" si="9"/>
        <v>45794</v>
      </c>
      <c r="AD622">
        <f ca="1">Userdata[[#This Row],[Column6]]-Userdata[[#This Row],[Last Login]]</f>
        <v>158</v>
      </c>
      <c r="AE622" t="str">
        <f>LEFT(Userdata[[#This Row],[Join_Date]],2)</f>
        <v>2/</v>
      </c>
      <c r="AF622" t="str">
        <f>RIGHT(Userdata[[#This Row],[Join_Date]],4)</f>
        <v>2023</v>
      </c>
      <c r="AG622" t="str">
        <f>MID(Userdata[[#This Row],[Join_Date]],3,2)</f>
        <v>21</v>
      </c>
      <c r="AH622" t="str">
        <f>SUBSTITUTE(Userdata[[#This Row],[Column5]],"/","")</f>
        <v>2</v>
      </c>
      <c r="AI622" t="str">
        <f>SUBSTITUTE(Userdata[[#This Row],[Column53]],"/","")</f>
        <v>21</v>
      </c>
      <c r="AJ622" t="str">
        <f>TEXT(DATE(Userdata[[#This Row],[Column52]],Userdata[[#This Row],[Start Month]],Userdata[[#This Row],[Start Date]]),"DD/MM/YYYY")</f>
        <v>21/02/2023</v>
      </c>
    </row>
    <row r="623" spans="1:36" x14ac:dyDescent="0.3">
      <c r="A623">
        <v>6405</v>
      </c>
      <c r="B623" t="s">
        <v>293</v>
      </c>
      <c r="C623" t="s">
        <v>779</v>
      </c>
      <c r="D623" s="12" t="s">
        <v>740</v>
      </c>
      <c r="E623">
        <v>11.99</v>
      </c>
      <c r="F623">
        <v>321</v>
      </c>
      <c r="G623" t="s">
        <v>921</v>
      </c>
      <c r="H623">
        <v>1</v>
      </c>
      <c r="I623">
        <v>6</v>
      </c>
      <c r="J623" t="b">
        <v>1</v>
      </c>
      <c r="K623">
        <v>361</v>
      </c>
      <c r="L623">
        <v>12</v>
      </c>
      <c r="M623" t="s">
        <v>926</v>
      </c>
      <c r="N623" t="s">
        <v>933</v>
      </c>
      <c r="O623" t="s">
        <v>935</v>
      </c>
      <c r="P623">
        <v>72</v>
      </c>
      <c r="Q623">
        <v>4.9000000000000004</v>
      </c>
      <c r="R623" t="b">
        <v>1</v>
      </c>
      <c r="S623" t="s">
        <v>940</v>
      </c>
      <c r="T623">
        <v>1303</v>
      </c>
      <c r="U623" t="s">
        <v>945</v>
      </c>
      <c r="V623" t="s">
        <v>948</v>
      </c>
      <c r="W623" t="s">
        <v>951</v>
      </c>
      <c r="X623" t="str">
        <f>LEFT(Userdata[[#This Row],[Last_Login]],2)</f>
        <v>12</v>
      </c>
      <c r="Y623" t="str">
        <f>RIGHT(Userdata[[#This Row],[Last_Login]],4)</f>
        <v>2024</v>
      </c>
      <c r="Z623" t="str">
        <f>MID(Userdata[[#This Row],[Last_Login]],4,2)</f>
        <v>11</v>
      </c>
      <c r="AA623" t="str">
        <f>SUBSTITUTE(Userdata[[#This Row],[Column3]],"/","")</f>
        <v>11</v>
      </c>
      <c r="AB623" s="12" t="str">
        <f>TEXT(DATE(Userdata[[#This Row],[Column2]],Userdata[[#This Row],[Column1]],Userdata[[#This Row],[Column4]]),"DD/MM/YYYY")</f>
        <v>11/12/2024</v>
      </c>
      <c r="AC623" s="12">
        <f t="shared" ca="1" si="9"/>
        <v>45794</v>
      </c>
      <c r="AD623">
        <f ca="1">Userdata[[#This Row],[Column6]]-Userdata[[#This Row],[Last Login]]</f>
        <v>157</v>
      </c>
      <c r="AE623" t="str">
        <f>LEFT(Userdata[[#This Row],[Join_Date]],2)</f>
        <v>4/</v>
      </c>
      <c r="AF623" t="str">
        <f>RIGHT(Userdata[[#This Row],[Join_Date]],4)</f>
        <v>2023</v>
      </c>
      <c r="AG623" t="str">
        <f>MID(Userdata[[#This Row],[Join_Date]],3,2)</f>
        <v>14</v>
      </c>
      <c r="AH623" t="str">
        <f>SUBSTITUTE(Userdata[[#This Row],[Column5]],"/","")</f>
        <v>4</v>
      </c>
      <c r="AI623" t="str">
        <f>SUBSTITUTE(Userdata[[#This Row],[Column53]],"/","")</f>
        <v>14</v>
      </c>
      <c r="AJ623" t="str">
        <f>TEXT(DATE(Userdata[[#This Row],[Column52]],Userdata[[#This Row],[Start Month]],Userdata[[#This Row],[Start Date]]),"DD/MM/YYYY")</f>
        <v>14/04/2023</v>
      </c>
    </row>
    <row r="624" spans="1:36" x14ac:dyDescent="0.3">
      <c r="A624">
        <v>5215</v>
      </c>
      <c r="B624" t="s">
        <v>27</v>
      </c>
      <c r="C624" t="s">
        <v>609</v>
      </c>
      <c r="D624" s="12" t="s">
        <v>472</v>
      </c>
      <c r="E624">
        <v>7.99</v>
      </c>
      <c r="F624">
        <v>212</v>
      </c>
      <c r="G624" t="s">
        <v>922</v>
      </c>
      <c r="H624">
        <v>5</v>
      </c>
      <c r="I624">
        <v>5</v>
      </c>
      <c r="J624" t="b">
        <v>0</v>
      </c>
      <c r="K624">
        <v>146</v>
      </c>
      <c r="L624">
        <v>147</v>
      </c>
      <c r="M624" t="s">
        <v>925</v>
      </c>
      <c r="N624" t="s">
        <v>931</v>
      </c>
      <c r="O624" t="s">
        <v>939</v>
      </c>
      <c r="P624">
        <v>23</v>
      </c>
      <c r="Q624">
        <v>3.4</v>
      </c>
      <c r="R624" t="b">
        <v>0</v>
      </c>
      <c r="S624" t="s">
        <v>940</v>
      </c>
      <c r="T624">
        <v>1365</v>
      </c>
      <c r="U624" t="s">
        <v>943</v>
      </c>
      <c r="V624" t="s">
        <v>948</v>
      </c>
      <c r="W624" t="s">
        <v>954</v>
      </c>
      <c r="X624" t="str">
        <f>LEFT(Userdata[[#This Row],[Last_Login]],2)</f>
        <v>12</v>
      </c>
      <c r="Y624" t="str">
        <f>RIGHT(Userdata[[#This Row],[Last_Login]],4)</f>
        <v>2024</v>
      </c>
      <c r="Z624" t="str">
        <f>MID(Userdata[[#This Row],[Last_Login]],4,2)</f>
        <v>17</v>
      </c>
      <c r="AA624" t="str">
        <f>SUBSTITUTE(Userdata[[#This Row],[Column3]],"/","")</f>
        <v>17</v>
      </c>
      <c r="AB624" s="12" t="str">
        <f>TEXT(DATE(Userdata[[#This Row],[Column2]],Userdata[[#This Row],[Column1]],Userdata[[#This Row],[Column4]]),"DD/MM/YYYY")</f>
        <v>17/12/2024</v>
      </c>
      <c r="AC624" s="12">
        <f t="shared" ca="1" si="9"/>
        <v>45794</v>
      </c>
      <c r="AD624">
        <f ca="1">Userdata[[#This Row],[Column6]]-Userdata[[#This Row],[Last Login]]</f>
        <v>151</v>
      </c>
      <c r="AE624" t="str">
        <f>LEFT(Userdata[[#This Row],[Join_Date]],2)</f>
        <v>4/</v>
      </c>
      <c r="AF624" t="str">
        <f>RIGHT(Userdata[[#This Row],[Join_Date]],4)</f>
        <v>2023</v>
      </c>
      <c r="AG624" t="str">
        <f>MID(Userdata[[#This Row],[Join_Date]],3,2)</f>
        <v>17</v>
      </c>
      <c r="AH624" t="str">
        <f>SUBSTITUTE(Userdata[[#This Row],[Column5]],"/","")</f>
        <v>4</v>
      </c>
      <c r="AI624" t="str">
        <f>SUBSTITUTE(Userdata[[#This Row],[Column53]],"/","")</f>
        <v>17</v>
      </c>
      <c r="AJ624" t="str">
        <f>TEXT(DATE(Userdata[[#This Row],[Column52]],Userdata[[#This Row],[Start Month]],Userdata[[#This Row],[Start Date]]),"DD/MM/YYYY")</f>
        <v>17/04/2023</v>
      </c>
    </row>
    <row r="625" spans="1:36" x14ac:dyDescent="0.3">
      <c r="A625">
        <v>7525</v>
      </c>
      <c r="B625" t="s">
        <v>163</v>
      </c>
      <c r="C625" t="s">
        <v>780</v>
      </c>
      <c r="D625" s="12" t="s">
        <v>524</v>
      </c>
      <c r="E625">
        <v>15.99</v>
      </c>
      <c r="F625">
        <v>453</v>
      </c>
      <c r="G625" t="s">
        <v>916</v>
      </c>
      <c r="H625">
        <v>1</v>
      </c>
      <c r="I625">
        <v>4</v>
      </c>
      <c r="J625" t="b">
        <v>0</v>
      </c>
      <c r="K625">
        <v>313</v>
      </c>
      <c r="L625">
        <v>1</v>
      </c>
      <c r="M625" t="s">
        <v>928</v>
      </c>
      <c r="N625" t="s">
        <v>930</v>
      </c>
      <c r="O625" t="s">
        <v>938</v>
      </c>
      <c r="P625">
        <v>7</v>
      </c>
      <c r="Q625">
        <v>3.7</v>
      </c>
      <c r="R625" t="b">
        <v>1</v>
      </c>
      <c r="S625" t="s">
        <v>940</v>
      </c>
      <c r="T625">
        <v>1563</v>
      </c>
      <c r="U625" t="s">
        <v>943</v>
      </c>
      <c r="V625" t="s">
        <v>947</v>
      </c>
      <c r="W625" t="s">
        <v>953</v>
      </c>
      <c r="X625" t="str">
        <f>LEFT(Userdata[[#This Row],[Last_Login]],2)</f>
        <v>12</v>
      </c>
      <c r="Y625" t="str">
        <f>RIGHT(Userdata[[#This Row],[Last_Login]],4)</f>
        <v>2024</v>
      </c>
      <c r="Z625" t="str">
        <f>MID(Userdata[[#This Row],[Last_Login]],4,2)</f>
        <v>18</v>
      </c>
      <c r="AA625" t="str">
        <f>SUBSTITUTE(Userdata[[#This Row],[Column3]],"/","")</f>
        <v>18</v>
      </c>
      <c r="AB625" s="12" t="str">
        <f>TEXT(DATE(Userdata[[#This Row],[Column2]],Userdata[[#This Row],[Column1]],Userdata[[#This Row],[Column4]]),"DD/MM/YYYY")</f>
        <v>18/12/2024</v>
      </c>
      <c r="AC625" s="12">
        <f t="shared" ca="1" si="9"/>
        <v>45794</v>
      </c>
      <c r="AD625">
        <f ca="1">Userdata[[#This Row],[Column6]]-Userdata[[#This Row],[Last Login]]</f>
        <v>150</v>
      </c>
      <c r="AE625" t="str">
        <f>LEFT(Userdata[[#This Row],[Join_Date]],2)</f>
        <v>6/</v>
      </c>
      <c r="AF625" t="str">
        <f>RIGHT(Userdata[[#This Row],[Join_Date]],4)</f>
        <v>2024</v>
      </c>
      <c r="AG625" t="str">
        <f>MID(Userdata[[#This Row],[Join_Date]],3,2)</f>
        <v>26</v>
      </c>
      <c r="AH625" t="str">
        <f>SUBSTITUTE(Userdata[[#This Row],[Column5]],"/","")</f>
        <v>6</v>
      </c>
      <c r="AI625" t="str">
        <f>SUBSTITUTE(Userdata[[#This Row],[Column53]],"/","")</f>
        <v>26</v>
      </c>
      <c r="AJ625" t="str">
        <f>TEXT(DATE(Userdata[[#This Row],[Column52]],Userdata[[#This Row],[Start Month]],Userdata[[#This Row],[Start Date]]),"DD/MM/YYYY")</f>
        <v>26/06/2024</v>
      </c>
    </row>
    <row r="626" spans="1:36" x14ac:dyDescent="0.3">
      <c r="A626">
        <v>9115</v>
      </c>
      <c r="B626" t="s">
        <v>38</v>
      </c>
      <c r="C626" t="s">
        <v>531</v>
      </c>
      <c r="D626" s="12" t="s">
        <v>472</v>
      </c>
      <c r="E626">
        <v>11.99</v>
      </c>
      <c r="F626">
        <v>34</v>
      </c>
      <c r="G626" t="s">
        <v>921</v>
      </c>
      <c r="H626">
        <v>1</v>
      </c>
      <c r="I626">
        <v>1</v>
      </c>
      <c r="J626" t="b">
        <v>0</v>
      </c>
      <c r="K626">
        <v>80</v>
      </c>
      <c r="L626">
        <v>71</v>
      </c>
      <c r="M626" t="s">
        <v>924</v>
      </c>
      <c r="N626" t="s">
        <v>932</v>
      </c>
      <c r="O626" t="s">
        <v>935</v>
      </c>
      <c r="P626">
        <v>55</v>
      </c>
      <c r="Q626">
        <v>3.6</v>
      </c>
      <c r="R626" t="b">
        <v>0</v>
      </c>
      <c r="S626" t="s">
        <v>940</v>
      </c>
      <c r="T626">
        <v>1172</v>
      </c>
      <c r="U626" t="s">
        <v>944</v>
      </c>
      <c r="V626" t="s">
        <v>949</v>
      </c>
      <c r="W626" t="s">
        <v>951</v>
      </c>
      <c r="X626" t="str">
        <f>LEFT(Userdata[[#This Row],[Last_Login]],2)</f>
        <v>12</v>
      </c>
      <c r="Y626" t="str">
        <f>RIGHT(Userdata[[#This Row],[Last_Login]],4)</f>
        <v>2024</v>
      </c>
      <c r="Z626" t="str">
        <f>MID(Userdata[[#This Row],[Last_Login]],4,2)</f>
        <v>17</v>
      </c>
      <c r="AA626" t="str">
        <f>SUBSTITUTE(Userdata[[#This Row],[Column3]],"/","")</f>
        <v>17</v>
      </c>
      <c r="AB626" s="12" t="str">
        <f>TEXT(DATE(Userdata[[#This Row],[Column2]],Userdata[[#This Row],[Column1]],Userdata[[#This Row],[Column4]]),"DD/MM/YYYY")</f>
        <v>17/12/2024</v>
      </c>
      <c r="AC626" s="12">
        <f t="shared" ca="1" si="9"/>
        <v>45794</v>
      </c>
      <c r="AD626">
        <f ca="1">Userdata[[#This Row],[Column6]]-Userdata[[#This Row],[Last Login]]</f>
        <v>151</v>
      </c>
      <c r="AE626" t="str">
        <f>LEFT(Userdata[[#This Row],[Join_Date]],2)</f>
        <v>7/</v>
      </c>
      <c r="AF626" t="str">
        <f>RIGHT(Userdata[[#This Row],[Join_Date]],4)</f>
        <v>2024</v>
      </c>
      <c r="AG626" t="str">
        <f>MID(Userdata[[#This Row],[Join_Date]],3,2)</f>
        <v>17</v>
      </c>
      <c r="AH626" t="str">
        <f>SUBSTITUTE(Userdata[[#This Row],[Column5]],"/","")</f>
        <v>7</v>
      </c>
      <c r="AI626" t="str">
        <f>SUBSTITUTE(Userdata[[#This Row],[Column53]],"/","")</f>
        <v>17</v>
      </c>
      <c r="AJ626" t="str">
        <f>TEXT(DATE(Userdata[[#This Row],[Column52]],Userdata[[#This Row],[Start Month]],Userdata[[#This Row],[Start Date]]),"DD/MM/YYYY")</f>
        <v>17/07/2024</v>
      </c>
    </row>
    <row r="627" spans="1:36" x14ac:dyDescent="0.3">
      <c r="A627">
        <v>6454</v>
      </c>
      <c r="B627" t="s">
        <v>91</v>
      </c>
      <c r="C627" t="s">
        <v>781</v>
      </c>
      <c r="D627" s="12" t="s">
        <v>906</v>
      </c>
      <c r="E627">
        <v>15.99</v>
      </c>
      <c r="F627">
        <v>197</v>
      </c>
      <c r="G627" t="s">
        <v>921</v>
      </c>
      <c r="H627">
        <v>1</v>
      </c>
      <c r="I627">
        <v>4</v>
      </c>
      <c r="J627" t="b">
        <v>1</v>
      </c>
      <c r="K627">
        <v>860</v>
      </c>
      <c r="L627">
        <v>42</v>
      </c>
      <c r="M627" t="s">
        <v>923</v>
      </c>
      <c r="N627" t="s">
        <v>932</v>
      </c>
      <c r="O627" t="s">
        <v>939</v>
      </c>
      <c r="P627">
        <v>97</v>
      </c>
      <c r="Q627">
        <v>4</v>
      </c>
      <c r="R627" t="b">
        <v>1</v>
      </c>
      <c r="S627" t="s">
        <v>940</v>
      </c>
      <c r="T627">
        <v>1704</v>
      </c>
      <c r="U627" t="s">
        <v>945</v>
      </c>
      <c r="V627" t="s">
        <v>946</v>
      </c>
      <c r="W627" t="s">
        <v>954</v>
      </c>
      <c r="X627" t="str">
        <f>LEFT(Userdata[[#This Row],[Last_Login]],2)</f>
        <v>12</v>
      </c>
      <c r="Y627" t="str">
        <f>RIGHT(Userdata[[#This Row],[Last_Login]],4)</f>
        <v>2024</v>
      </c>
      <c r="Z627" t="str">
        <f>MID(Userdata[[#This Row],[Last_Login]],4,2)</f>
        <v>15</v>
      </c>
      <c r="AA627" t="str">
        <f>SUBSTITUTE(Userdata[[#This Row],[Column3]],"/","")</f>
        <v>15</v>
      </c>
      <c r="AB627" s="12" t="str">
        <f>TEXT(DATE(Userdata[[#This Row],[Column2]],Userdata[[#This Row],[Column1]],Userdata[[#This Row],[Column4]]),"DD/MM/YYYY")</f>
        <v>15/12/2024</v>
      </c>
      <c r="AC627" s="12">
        <f t="shared" ca="1" si="9"/>
        <v>45794</v>
      </c>
      <c r="AD627">
        <f ca="1">Userdata[[#This Row],[Column6]]-Userdata[[#This Row],[Last Login]]</f>
        <v>153</v>
      </c>
      <c r="AE627" t="str">
        <f>LEFT(Userdata[[#This Row],[Join_Date]],2)</f>
        <v>4/</v>
      </c>
      <c r="AF627" t="str">
        <f>RIGHT(Userdata[[#This Row],[Join_Date]],4)</f>
        <v>2024</v>
      </c>
      <c r="AG627" t="str">
        <f>MID(Userdata[[#This Row],[Join_Date]],3,2)</f>
        <v>8/</v>
      </c>
      <c r="AH627" t="str">
        <f>SUBSTITUTE(Userdata[[#This Row],[Column5]],"/","")</f>
        <v>4</v>
      </c>
      <c r="AI627" t="str">
        <f>SUBSTITUTE(Userdata[[#This Row],[Column53]],"/","")</f>
        <v>8</v>
      </c>
      <c r="AJ627" t="str">
        <f>TEXT(DATE(Userdata[[#This Row],[Column52]],Userdata[[#This Row],[Start Month]],Userdata[[#This Row],[Start Date]]),"DD/MM/YYYY")</f>
        <v>08/04/2024</v>
      </c>
    </row>
    <row r="628" spans="1:36" x14ac:dyDescent="0.3">
      <c r="A628">
        <v>4781</v>
      </c>
      <c r="B628" t="s">
        <v>295</v>
      </c>
      <c r="C628" t="s">
        <v>577</v>
      </c>
      <c r="D628" s="12" t="s">
        <v>494</v>
      </c>
      <c r="E628">
        <v>15.99</v>
      </c>
      <c r="F628">
        <v>361</v>
      </c>
      <c r="G628" t="s">
        <v>921</v>
      </c>
      <c r="H628">
        <v>5</v>
      </c>
      <c r="I628">
        <v>3</v>
      </c>
      <c r="J628" t="b">
        <v>1</v>
      </c>
      <c r="K628">
        <v>67</v>
      </c>
      <c r="L628">
        <v>66</v>
      </c>
      <c r="M628" t="s">
        <v>926</v>
      </c>
      <c r="N628" t="s">
        <v>930</v>
      </c>
      <c r="O628" t="s">
        <v>935</v>
      </c>
      <c r="P628">
        <v>3</v>
      </c>
      <c r="Q628">
        <v>3.7</v>
      </c>
      <c r="R628" t="b">
        <v>1</v>
      </c>
      <c r="S628" t="s">
        <v>940</v>
      </c>
      <c r="T628">
        <v>4421</v>
      </c>
      <c r="U628" t="s">
        <v>945</v>
      </c>
      <c r="V628" t="s">
        <v>950</v>
      </c>
      <c r="W628" t="s">
        <v>952</v>
      </c>
      <c r="X628" t="str">
        <f>LEFT(Userdata[[#This Row],[Last_Login]],2)</f>
        <v>12</v>
      </c>
      <c r="Y628" t="str">
        <f>RIGHT(Userdata[[#This Row],[Last_Login]],4)</f>
        <v>2024</v>
      </c>
      <c r="Z628" t="str">
        <f>MID(Userdata[[#This Row],[Last_Login]],4,2)</f>
        <v>1/</v>
      </c>
      <c r="AA628" t="str">
        <f>SUBSTITUTE(Userdata[[#This Row],[Column3]],"/","")</f>
        <v>1</v>
      </c>
      <c r="AB628" s="12" t="str">
        <f>TEXT(DATE(Userdata[[#This Row],[Column2]],Userdata[[#This Row],[Column1]],Userdata[[#This Row],[Column4]]),"DD/MM/YYYY")</f>
        <v>01/12/2024</v>
      </c>
      <c r="AC628" s="12">
        <f t="shared" ca="1" si="9"/>
        <v>45794</v>
      </c>
      <c r="AD628">
        <f ca="1">Userdata[[#This Row],[Column6]]-Userdata[[#This Row],[Last Login]]</f>
        <v>167</v>
      </c>
      <c r="AE628" t="str">
        <f>LEFT(Userdata[[#This Row],[Join_Date]],2)</f>
        <v>4/</v>
      </c>
      <c r="AF628" t="str">
        <f>RIGHT(Userdata[[#This Row],[Join_Date]],4)</f>
        <v>2024</v>
      </c>
      <c r="AG628" t="str">
        <f>MID(Userdata[[#This Row],[Join_Date]],3,2)</f>
        <v>25</v>
      </c>
      <c r="AH628" t="str">
        <f>SUBSTITUTE(Userdata[[#This Row],[Column5]],"/","")</f>
        <v>4</v>
      </c>
      <c r="AI628" t="str">
        <f>SUBSTITUTE(Userdata[[#This Row],[Column53]],"/","")</f>
        <v>25</v>
      </c>
      <c r="AJ628" t="str">
        <f>TEXT(DATE(Userdata[[#This Row],[Column52]],Userdata[[#This Row],[Start Month]],Userdata[[#This Row],[Start Date]]),"DD/MM/YYYY")</f>
        <v>25/04/2024</v>
      </c>
    </row>
    <row r="629" spans="1:36" x14ac:dyDescent="0.3">
      <c r="A629">
        <v>5040</v>
      </c>
      <c r="B629" t="s">
        <v>296</v>
      </c>
      <c r="C629" t="s">
        <v>536</v>
      </c>
      <c r="D629" s="12" t="s">
        <v>907</v>
      </c>
      <c r="E629">
        <v>11.99</v>
      </c>
      <c r="F629">
        <v>166</v>
      </c>
      <c r="G629" t="s">
        <v>918</v>
      </c>
      <c r="H629">
        <v>5</v>
      </c>
      <c r="I629">
        <v>2</v>
      </c>
      <c r="J629" t="b">
        <v>1</v>
      </c>
      <c r="K629">
        <v>178</v>
      </c>
      <c r="L629">
        <v>61</v>
      </c>
      <c r="M629" t="s">
        <v>929</v>
      </c>
      <c r="N629" t="s">
        <v>931</v>
      </c>
      <c r="O629" t="s">
        <v>939</v>
      </c>
      <c r="P629">
        <v>30</v>
      </c>
      <c r="Q629">
        <v>3.1</v>
      </c>
      <c r="R629" t="b">
        <v>0</v>
      </c>
      <c r="S629" t="s">
        <v>940</v>
      </c>
      <c r="T629">
        <v>2964</v>
      </c>
      <c r="U629" t="s">
        <v>941</v>
      </c>
      <c r="V629" t="s">
        <v>948</v>
      </c>
      <c r="W629" t="s">
        <v>951</v>
      </c>
      <c r="X629" t="str">
        <f>LEFT(Userdata[[#This Row],[Last_Login]],2)</f>
        <v>12</v>
      </c>
      <c r="Y629" t="str">
        <f>RIGHT(Userdata[[#This Row],[Last_Login]],4)</f>
        <v>2024</v>
      </c>
      <c r="Z629" t="str">
        <f>MID(Userdata[[#This Row],[Last_Login]],4,2)</f>
        <v>2/</v>
      </c>
      <c r="AA629" t="str">
        <f>SUBSTITUTE(Userdata[[#This Row],[Column3]],"/","")</f>
        <v>2</v>
      </c>
      <c r="AB629" s="12" t="str">
        <f>TEXT(DATE(Userdata[[#This Row],[Column2]],Userdata[[#This Row],[Column1]],Userdata[[#This Row],[Column4]]),"DD/MM/YYYY")</f>
        <v>02/12/2024</v>
      </c>
      <c r="AC629" s="12">
        <f t="shared" ca="1" si="9"/>
        <v>45794</v>
      </c>
      <c r="AD629">
        <f ca="1">Userdata[[#This Row],[Column6]]-Userdata[[#This Row],[Last Login]]</f>
        <v>166</v>
      </c>
      <c r="AE629" t="str">
        <f>LEFT(Userdata[[#This Row],[Join_Date]],2)</f>
        <v>12</v>
      </c>
      <c r="AF629" t="str">
        <f>RIGHT(Userdata[[#This Row],[Join_Date]],4)</f>
        <v>2023</v>
      </c>
      <c r="AG629" t="str">
        <f>MID(Userdata[[#This Row],[Join_Date]],3,2)</f>
        <v>/4</v>
      </c>
      <c r="AH629" t="str">
        <f>SUBSTITUTE(Userdata[[#This Row],[Column5]],"/","")</f>
        <v>12</v>
      </c>
      <c r="AI629" t="str">
        <f>SUBSTITUTE(Userdata[[#This Row],[Column53]],"/","")</f>
        <v>4</v>
      </c>
      <c r="AJ629" t="str">
        <f>TEXT(DATE(Userdata[[#This Row],[Column52]],Userdata[[#This Row],[Start Month]],Userdata[[#This Row],[Start Date]]),"DD/MM/YYYY")</f>
        <v>04/12/2023</v>
      </c>
    </row>
    <row r="630" spans="1:36" x14ac:dyDescent="0.3">
      <c r="A630">
        <v>3209</v>
      </c>
      <c r="B630" t="s">
        <v>178</v>
      </c>
      <c r="C630" t="s">
        <v>757</v>
      </c>
      <c r="D630" s="12" t="s">
        <v>915</v>
      </c>
      <c r="E630">
        <v>7.99</v>
      </c>
      <c r="F630">
        <v>168</v>
      </c>
      <c r="G630" t="s">
        <v>919</v>
      </c>
      <c r="H630">
        <v>3</v>
      </c>
      <c r="I630">
        <v>1</v>
      </c>
      <c r="J630" t="b">
        <v>0</v>
      </c>
      <c r="K630">
        <v>113</v>
      </c>
      <c r="L630">
        <v>85</v>
      </c>
      <c r="M630" t="s">
        <v>925</v>
      </c>
      <c r="N630" t="s">
        <v>933</v>
      </c>
      <c r="O630" t="s">
        <v>937</v>
      </c>
      <c r="P630">
        <v>52</v>
      </c>
      <c r="Q630">
        <v>4.7</v>
      </c>
      <c r="R630" t="b">
        <v>0</v>
      </c>
      <c r="S630" t="s">
        <v>940</v>
      </c>
      <c r="T630">
        <v>1094</v>
      </c>
      <c r="U630" t="s">
        <v>941</v>
      </c>
      <c r="V630" t="s">
        <v>948</v>
      </c>
      <c r="W630" t="s">
        <v>952</v>
      </c>
      <c r="X630" t="str">
        <f>LEFT(Userdata[[#This Row],[Last_Login]],2)</f>
        <v>11</v>
      </c>
      <c r="Y630" t="str">
        <f>RIGHT(Userdata[[#This Row],[Last_Login]],4)</f>
        <v>2024</v>
      </c>
      <c r="Z630" t="str">
        <f>MID(Userdata[[#This Row],[Last_Login]],4,2)</f>
        <v>26</v>
      </c>
      <c r="AA630" t="str">
        <f>SUBSTITUTE(Userdata[[#This Row],[Column3]],"/","")</f>
        <v>26</v>
      </c>
      <c r="AB630" s="12" t="str">
        <f>TEXT(DATE(Userdata[[#This Row],[Column2]],Userdata[[#This Row],[Column1]],Userdata[[#This Row],[Column4]]),"DD/MM/YYYY")</f>
        <v>26/11/2024</v>
      </c>
      <c r="AC630" s="12">
        <f t="shared" ca="1" si="9"/>
        <v>45794</v>
      </c>
      <c r="AD630">
        <f ca="1">Userdata[[#This Row],[Column6]]-Userdata[[#This Row],[Last Login]]</f>
        <v>172</v>
      </c>
      <c r="AE630" t="str">
        <f>LEFT(Userdata[[#This Row],[Join_Date]],2)</f>
        <v>11</v>
      </c>
      <c r="AF630" t="str">
        <f>RIGHT(Userdata[[#This Row],[Join_Date]],4)</f>
        <v>2023</v>
      </c>
      <c r="AG630" t="str">
        <f>MID(Userdata[[#This Row],[Join_Date]],3,2)</f>
        <v>/2</v>
      </c>
      <c r="AH630" t="str">
        <f>SUBSTITUTE(Userdata[[#This Row],[Column5]],"/","")</f>
        <v>11</v>
      </c>
      <c r="AI630" t="str">
        <f>SUBSTITUTE(Userdata[[#This Row],[Column53]],"/","")</f>
        <v>2</v>
      </c>
      <c r="AJ630" t="str">
        <f>TEXT(DATE(Userdata[[#This Row],[Column52]],Userdata[[#This Row],[Start Month]],Userdata[[#This Row],[Start Date]]),"DD/MM/YYYY")</f>
        <v>02/11/2023</v>
      </c>
    </row>
    <row r="631" spans="1:36" x14ac:dyDescent="0.3">
      <c r="A631">
        <v>8703</v>
      </c>
      <c r="B631" t="s">
        <v>128</v>
      </c>
      <c r="C631" t="s">
        <v>462</v>
      </c>
      <c r="D631" s="12" t="s">
        <v>909</v>
      </c>
      <c r="E631">
        <v>15.99</v>
      </c>
      <c r="F631">
        <v>336</v>
      </c>
      <c r="G631" t="s">
        <v>917</v>
      </c>
      <c r="H631">
        <v>1</v>
      </c>
      <c r="I631">
        <v>4</v>
      </c>
      <c r="J631" t="b">
        <v>1</v>
      </c>
      <c r="K631">
        <v>855</v>
      </c>
      <c r="L631">
        <v>186</v>
      </c>
      <c r="M631" t="s">
        <v>924</v>
      </c>
      <c r="N631" t="s">
        <v>930</v>
      </c>
      <c r="O631" t="s">
        <v>936</v>
      </c>
      <c r="P631">
        <v>54</v>
      </c>
      <c r="Q631">
        <v>3.6</v>
      </c>
      <c r="R631" t="b">
        <v>0</v>
      </c>
      <c r="S631" t="s">
        <v>940</v>
      </c>
      <c r="T631">
        <v>3674</v>
      </c>
      <c r="U631" t="s">
        <v>945</v>
      </c>
      <c r="V631" t="s">
        <v>947</v>
      </c>
      <c r="W631" t="s">
        <v>951</v>
      </c>
      <c r="X631" t="str">
        <f>LEFT(Userdata[[#This Row],[Last_Login]],2)</f>
        <v>11</v>
      </c>
      <c r="Y631" t="str">
        <f>RIGHT(Userdata[[#This Row],[Last_Login]],4)</f>
        <v>2024</v>
      </c>
      <c r="Z631" t="str">
        <f>MID(Userdata[[#This Row],[Last_Login]],4,2)</f>
        <v>22</v>
      </c>
      <c r="AA631" t="str">
        <f>SUBSTITUTE(Userdata[[#This Row],[Column3]],"/","")</f>
        <v>22</v>
      </c>
      <c r="AB631" s="12" t="str">
        <f>TEXT(DATE(Userdata[[#This Row],[Column2]],Userdata[[#This Row],[Column1]],Userdata[[#This Row],[Column4]]),"DD/MM/YYYY")</f>
        <v>22/11/2024</v>
      </c>
      <c r="AC631" s="12">
        <f t="shared" ca="1" si="9"/>
        <v>45794</v>
      </c>
      <c r="AD631">
        <f ca="1">Userdata[[#This Row],[Column6]]-Userdata[[#This Row],[Last Login]]</f>
        <v>176</v>
      </c>
      <c r="AE631" t="str">
        <f>LEFT(Userdata[[#This Row],[Join_Date]],2)</f>
        <v>7/</v>
      </c>
      <c r="AF631" t="str">
        <f>RIGHT(Userdata[[#This Row],[Join_Date]],4)</f>
        <v>2024</v>
      </c>
      <c r="AG631" t="str">
        <f>MID(Userdata[[#This Row],[Join_Date]],3,2)</f>
        <v>6/</v>
      </c>
      <c r="AH631" t="str">
        <f>SUBSTITUTE(Userdata[[#This Row],[Column5]],"/","")</f>
        <v>7</v>
      </c>
      <c r="AI631" t="str">
        <f>SUBSTITUTE(Userdata[[#This Row],[Column53]],"/","")</f>
        <v>6</v>
      </c>
      <c r="AJ631" t="str">
        <f>TEXT(DATE(Userdata[[#This Row],[Column52]],Userdata[[#This Row],[Start Month]],Userdata[[#This Row],[Start Date]]),"DD/MM/YYYY")</f>
        <v>06/07/2024</v>
      </c>
    </row>
    <row r="632" spans="1:36" x14ac:dyDescent="0.3">
      <c r="A632">
        <v>2536</v>
      </c>
      <c r="B632" t="s">
        <v>139</v>
      </c>
      <c r="C632" t="s">
        <v>565</v>
      </c>
      <c r="D632" s="12" t="s">
        <v>479</v>
      </c>
      <c r="E632">
        <v>15.99</v>
      </c>
      <c r="F632">
        <v>212</v>
      </c>
      <c r="G632" t="s">
        <v>920</v>
      </c>
      <c r="H632">
        <v>2</v>
      </c>
      <c r="I632">
        <v>4</v>
      </c>
      <c r="J632" t="b">
        <v>0</v>
      </c>
      <c r="K632">
        <v>608</v>
      </c>
      <c r="L632">
        <v>96</v>
      </c>
      <c r="M632" t="s">
        <v>929</v>
      </c>
      <c r="N632" t="s">
        <v>933</v>
      </c>
      <c r="O632" t="s">
        <v>936</v>
      </c>
      <c r="P632">
        <v>76</v>
      </c>
      <c r="Q632">
        <v>4</v>
      </c>
      <c r="R632" t="b">
        <v>0</v>
      </c>
      <c r="S632" t="s">
        <v>940</v>
      </c>
      <c r="T632">
        <v>296</v>
      </c>
      <c r="U632" t="s">
        <v>943</v>
      </c>
      <c r="V632" t="s">
        <v>950</v>
      </c>
      <c r="W632" t="s">
        <v>954</v>
      </c>
      <c r="X632" t="str">
        <f>LEFT(Userdata[[#This Row],[Last_Login]],2)</f>
        <v>12</v>
      </c>
      <c r="Y632" t="str">
        <f>RIGHT(Userdata[[#This Row],[Last_Login]],4)</f>
        <v>2024</v>
      </c>
      <c r="Z632" t="str">
        <f>MID(Userdata[[#This Row],[Last_Login]],4,2)</f>
        <v>14</v>
      </c>
      <c r="AA632" t="str">
        <f>SUBSTITUTE(Userdata[[#This Row],[Column3]],"/","")</f>
        <v>14</v>
      </c>
      <c r="AB632" s="12" t="str">
        <f>TEXT(DATE(Userdata[[#This Row],[Column2]],Userdata[[#This Row],[Column1]],Userdata[[#This Row],[Column4]]),"DD/MM/YYYY")</f>
        <v>14/12/2024</v>
      </c>
      <c r="AC632" s="12">
        <f t="shared" ca="1" si="9"/>
        <v>45794</v>
      </c>
      <c r="AD632">
        <f ca="1">Userdata[[#This Row],[Column6]]-Userdata[[#This Row],[Last Login]]</f>
        <v>154</v>
      </c>
      <c r="AE632" t="str">
        <f>LEFT(Userdata[[#This Row],[Join_Date]],2)</f>
        <v>2/</v>
      </c>
      <c r="AF632" t="str">
        <f>RIGHT(Userdata[[#This Row],[Join_Date]],4)</f>
        <v>2024</v>
      </c>
      <c r="AG632" t="str">
        <f>MID(Userdata[[#This Row],[Join_Date]],3,2)</f>
        <v>26</v>
      </c>
      <c r="AH632" t="str">
        <f>SUBSTITUTE(Userdata[[#This Row],[Column5]],"/","")</f>
        <v>2</v>
      </c>
      <c r="AI632" t="str">
        <f>SUBSTITUTE(Userdata[[#This Row],[Column53]],"/","")</f>
        <v>26</v>
      </c>
      <c r="AJ632" t="str">
        <f>TEXT(DATE(Userdata[[#This Row],[Column52]],Userdata[[#This Row],[Start Month]],Userdata[[#This Row],[Start Date]]),"DD/MM/YYYY")</f>
        <v>26/02/2024</v>
      </c>
    </row>
    <row r="633" spans="1:36" x14ac:dyDescent="0.3">
      <c r="A633">
        <v>2057</v>
      </c>
      <c r="B633" t="s">
        <v>297</v>
      </c>
      <c r="C633" t="s">
        <v>782</v>
      </c>
      <c r="D633" s="12" t="s">
        <v>579</v>
      </c>
      <c r="E633">
        <v>7.99</v>
      </c>
      <c r="F633">
        <v>185</v>
      </c>
      <c r="G633" t="s">
        <v>920</v>
      </c>
      <c r="H633">
        <v>3</v>
      </c>
      <c r="I633">
        <v>6</v>
      </c>
      <c r="J633" t="b">
        <v>1</v>
      </c>
      <c r="K633">
        <v>804</v>
      </c>
      <c r="L633">
        <v>49</v>
      </c>
      <c r="M633" t="s">
        <v>923</v>
      </c>
      <c r="N633" t="s">
        <v>932</v>
      </c>
      <c r="O633" t="s">
        <v>936</v>
      </c>
      <c r="P633">
        <v>32</v>
      </c>
      <c r="Q633">
        <v>4.0999999999999996</v>
      </c>
      <c r="R633" t="b">
        <v>0</v>
      </c>
      <c r="S633" t="s">
        <v>940</v>
      </c>
      <c r="T633">
        <v>4164</v>
      </c>
      <c r="U633" t="s">
        <v>941</v>
      </c>
      <c r="V633" t="s">
        <v>946</v>
      </c>
      <c r="W633" t="s">
        <v>953</v>
      </c>
      <c r="X633" t="str">
        <f>LEFT(Userdata[[#This Row],[Last_Login]],2)</f>
        <v>11</v>
      </c>
      <c r="Y633" t="str">
        <f>RIGHT(Userdata[[#This Row],[Last_Login]],4)</f>
        <v>2024</v>
      </c>
      <c r="Z633" t="str">
        <f>MID(Userdata[[#This Row],[Last_Login]],4,2)</f>
        <v>23</v>
      </c>
      <c r="AA633" t="str">
        <f>SUBSTITUTE(Userdata[[#This Row],[Column3]],"/","")</f>
        <v>23</v>
      </c>
      <c r="AB633" s="12" t="str">
        <f>TEXT(DATE(Userdata[[#This Row],[Column2]],Userdata[[#This Row],[Column1]],Userdata[[#This Row],[Column4]]),"DD/MM/YYYY")</f>
        <v>23/11/2024</v>
      </c>
      <c r="AC633" s="12">
        <f t="shared" ca="1" si="9"/>
        <v>45794</v>
      </c>
      <c r="AD633">
        <f ca="1">Userdata[[#This Row],[Column6]]-Userdata[[#This Row],[Last Login]]</f>
        <v>175</v>
      </c>
      <c r="AE633" t="str">
        <f>LEFT(Userdata[[#This Row],[Join_Date]],2)</f>
        <v>4/</v>
      </c>
      <c r="AF633" t="str">
        <f>RIGHT(Userdata[[#This Row],[Join_Date]],4)</f>
        <v>2023</v>
      </c>
      <c r="AG633" t="str">
        <f>MID(Userdata[[#This Row],[Join_Date]],3,2)</f>
        <v>25</v>
      </c>
      <c r="AH633" t="str">
        <f>SUBSTITUTE(Userdata[[#This Row],[Column5]],"/","")</f>
        <v>4</v>
      </c>
      <c r="AI633" t="str">
        <f>SUBSTITUTE(Userdata[[#This Row],[Column53]],"/","")</f>
        <v>25</v>
      </c>
      <c r="AJ633" t="str">
        <f>TEXT(DATE(Userdata[[#This Row],[Column52]],Userdata[[#This Row],[Start Month]],Userdata[[#This Row],[Start Date]]),"DD/MM/YYYY")</f>
        <v>25/04/2023</v>
      </c>
    </row>
    <row r="634" spans="1:36" x14ac:dyDescent="0.3">
      <c r="A634">
        <v>5627</v>
      </c>
      <c r="B634" t="s">
        <v>298</v>
      </c>
      <c r="C634" t="s">
        <v>783</v>
      </c>
      <c r="D634" s="12" t="s">
        <v>554</v>
      </c>
      <c r="E634">
        <v>11.99</v>
      </c>
      <c r="F634">
        <v>124</v>
      </c>
      <c r="G634" t="s">
        <v>918</v>
      </c>
      <c r="H634">
        <v>4</v>
      </c>
      <c r="I634">
        <v>2</v>
      </c>
      <c r="J634" t="b">
        <v>1</v>
      </c>
      <c r="K634">
        <v>207</v>
      </c>
      <c r="L634">
        <v>140</v>
      </c>
      <c r="M634" t="s">
        <v>923</v>
      </c>
      <c r="N634" t="s">
        <v>933</v>
      </c>
      <c r="O634" t="s">
        <v>934</v>
      </c>
      <c r="P634">
        <v>44</v>
      </c>
      <c r="Q634">
        <v>4.8</v>
      </c>
      <c r="R634" t="b">
        <v>1</v>
      </c>
      <c r="S634" t="s">
        <v>940</v>
      </c>
      <c r="T634">
        <v>3349</v>
      </c>
      <c r="U634" t="s">
        <v>944</v>
      </c>
      <c r="V634" t="s">
        <v>949</v>
      </c>
      <c r="W634" t="s">
        <v>952</v>
      </c>
      <c r="X634" t="str">
        <f>LEFT(Userdata[[#This Row],[Last_Login]],2)</f>
        <v>12</v>
      </c>
      <c r="Y634" t="str">
        <f>RIGHT(Userdata[[#This Row],[Last_Login]],4)</f>
        <v>2024</v>
      </c>
      <c r="Z634" t="str">
        <f>MID(Userdata[[#This Row],[Last_Login]],4,2)</f>
        <v>5/</v>
      </c>
      <c r="AA634" t="str">
        <f>SUBSTITUTE(Userdata[[#This Row],[Column3]],"/","")</f>
        <v>5</v>
      </c>
      <c r="AB634" s="12" t="str">
        <f>TEXT(DATE(Userdata[[#This Row],[Column2]],Userdata[[#This Row],[Column1]],Userdata[[#This Row],[Column4]]),"DD/MM/YYYY")</f>
        <v>05/12/2024</v>
      </c>
      <c r="AC634" s="12">
        <f t="shared" ca="1" si="9"/>
        <v>45794</v>
      </c>
      <c r="AD634">
        <f ca="1">Userdata[[#This Row],[Column6]]-Userdata[[#This Row],[Last Login]]</f>
        <v>163</v>
      </c>
      <c r="AE634" t="str">
        <f>LEFT(Userdata[[#This Row],[Join_Date]],2)</f>
        <v>1/</v>
      </c>
      <c r="AF634" t="str">
        <f>RIGHT(Userdata[[#This Row],[Join_Date]],4)</f>
        <v>2024</v>
      </c>
      <c r="AG634" t="str">
        <f>MID(Userdata[[#This Row],[Join_Date]],3,2)</f>
        <v>7/</v>
      </c>
      <c r="AH634" t="str">
        <f>SUBSTITUTE(Userdata[[#This Row],[Column5]],"/","")</f>
        <v>1</v>
      </c>
      <c r="AI634" t="str">
        <f>SUBSTITUTE(Userdata[[#This Row],[Column53]],"/","")</f>
        <v>7</v>
      </c>
      <c r="AJ634" t="str">
        <f>TEXT(DATE(Userdata[[#This Row],[Column52]],Userdata[[#This Row],[Start Month]],Userdata[[#This Row],[Start Date]]),"DD/MM/YYYY")</f>
        <v>07/01/2024</v>
      </c>
    </row>
    <row r="635" spans="1:36" x14ac:dyDescent="0.3">
      <c r="A635">
        <v>4763</v>
      </c>
      <c r="B635" t="s">
        <v>135</v>
      </c>
      <c r="C635" t="s">
        <v>784</v>
      </c>
      <c r="D635" s="12" t="s">
        <v>554</v>
      </c>
      <c r="E635">
        <v>15.99</v>
      </c>
      <c r="F635">
        <v>256</v>
      </c>
      <c r="G635" t="s">
        <v>916</v>
      </c>
      <c r="H635">
        <v>1</v>
      </c>
      <c r="I635">
        <v>1</v>
      </c>
      <c r="J635" t="b">
        <v>0</v>
      </c>
      <c r="K635">
        <v>118</v>
      </c>
      <c r="L635">
        <v>104</v>
      </c>
      <c r="M635" t="s">
        <v>927</v>
      </c>
      <c r="N635" t="s">
        <v>931</v>
      </c>
      <c r="O635" t="s">
        <v>936</v>
      </c>
      <c r="P635">
        <v>8</v>
      </c>
      <c r="Q635">
        <v>3.5</v>
      </c>
      <c r="R635" t="b">
        <v>0</v>
      </c>
      <c r="S635" t="s">
        <v>940</v>
      </c>
      <c r="T635">
        <v>2830</v>
      </c>
      <c r="U635" t="s">
        <v>942</v>
      </c>
      <c r="V635" t="s">
        <v>949</v>
      </c>
      <c r="W635" t="s">
        <v>952</v>
      </c>
      <c r="X635" t="str">
        <f>LEFT(Userdata[[#This Row],[Last_Login]],2)</f>
        <v>12</v>
      </c>
      <c r="Y635" t="str">
        <f>RIGHT(Userdata[[#This Row],[Last_Login]],4)</f>
        <v>2024</v>
      </c>
      <c r="Z635" t="str">
        <f>MID(Userdata[[#This Row],[Last_Login]],4,2)</f>
        <v>5/</v>
      </c>
      <c r="AA635" t="str">
        <f>SUBSTITUTE(Userdata[[#This Row],[Column3]],"/","")</f>
        <v>5</v>
      </c>
      <c r="AB635" s="12" t="str">
        <f>TEXT(DATE(Userdata[[#This Row],[Column2]],Userdata[[#This Row],[Column1]],Userdata[[#This Row],[Column4]]),"DD/MM/YYYY")</f>
        <v>05/12/2024</v>
      </c>
      <c r="AC635" s="12">
        <f t="shared" ca="1" si="9"/>
        <v>45794</v>
      </c>
      <c r="AD635">
        <f ca="1">Userdata[[#This Row],[Column6]]-Userdata[[#This Row],[Last Login]]</f>
        <v>163</v>
      </c>
      <c r="AE635" t="str">
        <f>LEFT(Userdata[[#This Row],[Join_Date]],2)</f>
        <v>2/</v>
      </c>
      <c r="AF635" t="str">
        <f>RIGHT(Userdata[[#This Row],[Join_Date]],4)</f>
        <v>2024</v>
      </c>
      <c r="AG635" t="str">
        <f>MID(Userdata[[#This Row],[Join_Date]],3,2)</f>
        <v>12</v>
      </c>
      <c r="AH635" t="str">
        <f>SUBSTITUTE(Userdata[[#This Row],[Column5]],"/","")</f>
        <v>2</v>
      </c>
      <c r="AI635" t="str">
        <f>SUBSTITUTE(Userdata[[#This Row],[Column53]],"/","")</f>
        <v>12</v>
      </c>
      <c r="AJ635" t="str">
        <f>TEXT(DATE(Userdata[[#This Row],[Column52]],Userdata[[#This Row],[Start Month]],Userdata[[#This Row],[Start Date]]),"DD/MM/YYYY")</f>
        <v>12/02/2024</v>
      </c>
    </row>
    <row r="636" spans="1:36" x14ac:dyDescent="0.3">
      <c r="A636">
        <v>4577</v>
      </c>
      <c r="B636" t="s">
        <v>90</v>
      </c>
      <c r="C636" t="s">
        <v>705</v>
      </c>
      <c r="D636" s="12" t="s">
        <v>740</v>
      </c>
      <c r="E636">
        <v>11.99</v>
      </c>
      <c r="F636">
        <v>58</v>
      </c>
      <c r="G636" t="s">
        <v>921</v>
      </c>
      <c r="H636">
        <v>1</v>
      </c>
      <c r="I636">
        <v>6</v>
      </c>
      <c r="J636" t="b">
        <v>0</v>
      </c>
      <c r="K636">
        <v>983</v>
      </c>
      <c r="L636">
        <v>8</v>
      </c>
      <c r="M636" t="s">
        <v>925</v>
      </c>
      <c r="N636" t="s">
        <v>932</v>
      </c>
      <c r="O636" t="s">
        <v>938</v>
      </c>
      <c r="P636">
        <v>75</v>
      </c>
      <c r="Q636">
        <v>4.3</v>
      </c>
      <c r="R636" t="b">
        <v>1</v>
      </c>
      <c r="S636" t="s">
        <v>940</v>
      </c>
      <c r="T636">
        <v>2409</v>
      </c>
      <c r="U636" t="s">
        <v>945</v>
      </c>
      <c r="V636" t="s">
        <v>950</v>
      </c>
      <c r="W636" t="s">
        <v>954</v>
      </c>
      <c r="X636" t="str">
        <f>LEFT(Userdata[[#This Row],[Last_Login]],2)</f>
        <v>12</v>
      </c>
      <c r="Y636" t="str">
        <f>RIGHT(Userdata[[#This Row],[Last_Login]],4)</f>
        <v>2024</v>
      </c>
      <c r="Z636" t="str">
        <f>MID(Userdata[[#This Row],[Last_Login]],4,2)</f>
        <v>11</v>
      </c>
      <c r="AA636" t="str">
        <f>SUBSTITUTE(Userdata[[#This Row],[Column3]],"/","")</f>
        <v>11</v>
      </c>
      <c r="AB636" s="12" t="str">
        <f>TEXT(DATE(Userdata[[#This Row],[Column2]],Userdata[[#This Row],[Column1]],Userdata[[#This Row],[Column4]]),"DD/MM/YYYY")</f>
        <v>11/12/2024</v>
      </c>
      <c r="AC636" s="12">
        <f t="shared" ca="1" si="9"/>
        <v>45794</v>
      </c>
      <c r="AD636">
        <f ca="1">Userdata[[#This Row],[Column6]]-Userdata[[#This Row],[Last Login]]</f>
        <v>157</v>
      </c>
      <c r="AE636" t="str">
        <f>LEFT(Userdata[[#This Row],[Join_Date]],2)</f>
        <v>6/</v>
      </c>
      <c r="AF636" t="str">
        <f>RIGHT(Userdata[[#This Row],[Join_Date]],4)</f>
        <v>2024</v>
      </c>
      <c r="AG636" t="str">
        <f>MID(Userdata[[#This Row],[Join_Date]],3,2)</f>
        <v>22</v>
      </c>
      <c r="AH636" t="str">
        <f>SUBSTITUTE(Userdata[[#This Row],[Column5]],"/","")</f>
        <v>6</v>
      </c>
      <c r="AI636" t="str">
        <f>SUBSTITUTE(Userdata[[#This Row],[Column53]],"/","")</f>
        <v>22</v>
      </c>
      <c r="AJ636" t="str">
        <f>TEXT(DATE(Userdata[[#This Row],[Column52]],Userdata[[#This Row],[Start Month]],Userdata[[#This Row],[Start Date]]),"DD/MM/YYYY")</f>
        <v>22/06/2024</v>
      </c>
    </row>
    <row r="637" spans="1:36" x14ac:dyDescent="0.3">
      <c r="A637">
        <v>5216</v>
      </c>
      <c r="B637" t="s">
        <v>190</v>
      </c>
      <c r="C637" t="s">
        <v>785</v>
      </c>
      <c r="D637" s="12" t="s">
        <v>487</v>
      </c>
      <c r="E637">
        <v>15.99</v>
      </c>
      <c r="F637">
        <v>135</v>
      </c>
      <c r="G637" t="s">
        <v>921</v>
      </c>
      <c r="H637">
        <v>3</v>
      </c>
      <c r="I637">
        <v>2</v>
      </c>
      <c r="J637" t="b">
        <v>0</v>
      </c>
      <c r="K637">
        <v>523</v>
      </c>
      <c r="L637">
        <v>159</v>
      </c>
      <c r="M637" t="s">
        <v>923</v>
      </c>
      <c r="N637" t="s">
        <v>931</v>
      </c>
      <c r="O637" t="s">
        <v>934</v>
      </c>
      <c r="P637">
        <v>11</v>
      </c>
      <c r="Q637">
        <v>4.8</v>
      </c>
      <c r="R637" t="b">
        <v>1</v>
      </c>
      <c r="S637" t="s">
        <v>940</v>
      </c>
      <c r="T637">
        <v>2872</v>
      </c>
      <c r="U637" t="s">
        <v>944</v>
      </c>
      <c r="V637" t="s">
        <v>947</v>
      </c>
      <c r="W637" t="s">
        <v>951</v>
      </c>
      <c r="X637" t="str">
        <f>LEFT(Userdata[[#This Row],[Last_Login]],2)</f>
        <v>11</v>
      </c>
      <c r="Y637" t="str">
        <f>RIGHT(Userdata[[#This Row],[Last_Login]],4)</f>
        <v>2024</v>
      </c>
      <c r="Z637" t="str">
        <f>MID(Userdata[[#This Row],[Last_Login]],4,2)</f>
        <v>21</v>
      </c>
      <c r="AA637" t="str">
        <f>SUBSTITUTE(Userdata[[#This Row],[Column3]],"/","")</f>
        <v>21</v>
      </c>
      <c r="AB637" s="12" t="str">
        <f>TEXT(DATE(Userdata[[#This Row],[Column2]],Userdata[[#This Row],[Column1]],Userdata[[#This Row],[Column4]]),"DD/MM/YYYY")</f>
        <v>21/11/2024</v>
      </c>
      <c r="AC637" s="12">
        <f t="shared" ca="1" si="9"/>
        <v>45794</v>
      </c>
      <c r="AD637">
        <f ca="1">Userdata[[#This Row],[Column6]]-Userdata[[#This Row],[Last Login]]</f>
        <v>177</v>
      </c>
      <c r="AE637" t="str">
        <f>LEFT(Userdata[[#This Row],[Join_Date]],2)</f>
        <v>9/</v>
      </c>
      <c r="AF637" t="str">
        <f>RIGHT(Userdata[[#This Row],[Join_Date]],4)</f>
        <v>2024</v>
      </c>
      <c r="AG637" t="str">
        <f>MID(Userdata[[#This Row],[Join_Date]],3,2)</f>
        <v>22</v>
      </c>
      <c r="AH637" t="str">
        <f>SUBSTITUTE(Userdata[[#This Row],[Column5]],"/","")</f>
        <v>9</v>
      </c>
      <c r="AI637" t="str">
        <f>SUBSTITUTE(Userdata[[#This Row],[Column53]],"/","")</f>
        <v>22</v>
      </c>
      <c r="AJ637" t="str">
        <f>TEXT(DATE(Userdata[[#This Row],[Column52]],Userdata[[#This Row],[Start Month]],Userdata[[#This Row],[Start Date]]),"DD/MM/YYYY")</f>
        <v>22/09/2024</v>
      </c>
    </row>
    <row r="638" spans="1:36" x14ac:dyDescent="0.3">
      <c r="A638">
        <v>3941</v>
      </c>
      <c r="B638" t="s">
        <v>299</v>
      </c>
      <c r="C638" t="s">
        <v>647</v>
      </c>
      <c r="D638" s="12" t="s">
        <v>914</v>
      </c>
      <c r="E638">
        <v>11.99</v>
      </c>
      <c r="F638">
        <v>163</v>
      </c>
      <c r="G638" t="s">
        <v>922</v>
      </c>
      <c r="H638">
        <v>5</v>
      </c>
      <c r="I638">
        <v>2</v>
      </c>
      <c r="J638" t="b">
        <v>0</v>
      </c>
      <c r="K638">
        <v>786</v>
      </c>
      <c r="L638">
        <v>94</v>
      </c>
      <c r="M638" t="s">
        <v>925</v>
      </c>
      <c r="N638" t="s">
        <v>933</v>
      </c>
      <c r="O638" t="s">
        <v>936</v>
      </c>
      <c r="P638">
        <v>18</v>
      </c>
      <c r="Q638">
        <v>4.5999999999999996</v>
      </c>
      <c r="R638" t="b">
        <v>1</v>
      </c>
      <c r="S638" t="s">
        <v>940</v>
      </c>
      <c r="T638">
        <v>1364</v>
      </c>
      <c r="U638" t="s">
        <v>944</v>
      </c>
      <c r="V638" t="s">
        <v>947</v>
      </c>
      <c r="W638" t="s">
        <v>952</v>
      </c>
      <c r="X638" t="str">
        <f>LEFT(Userdata[[#This Row],[Last_Login]],2)</f>
        <v>11</v>
      </c>
      <c r="Y638" t="str">
        <f>RIGHT(Userdata[[#This Row],[Last_Login]],4)</f>
        <v>2024</v>
      </c>
      <c r="Z638" t="str">
        <f>MID(Userdata[[#This Row],[Last_Login]],4,2)</f>
        <v>29</v>
      </c>
      <c r="AA638" t="str">
        <f>SUBSTITUTE(Userdata[[#This Row],[Column3]],"/","")</f>
        <v>29</v>
      </c>
      <c r="AB638" s="12" t="str">
        <f>TEXT(DATE(Userdata[[#This Row],[Column2]],Userdata[[#This Row],[Column1]],Userdata[[#This Row],[Column4]]),"DD/MM/YYYY")</f>
        <v>29/11/2024</v>
      </c>
      <c r="AC638" s="12">
        <f t="shared" ca="1" si="9"/>
        <v>45794</v>
      </c>
      <c r="AD638">
        <f ca="1">Userdata[[#This Row],[Column6]]-Userdata[[#This Row],[Last Login]]</f>
        <v>169</v>
      </c>
      <c r="AE638" t="str">
        <f>LEFT(Userdata[[#This Row],[Join_Date]],2)</f>
        <v>9/</v>
      </c>
      <c r="AF638" t="str">
        <f>RIGHT(Userdata[[#This Row],[Join_Date]],4)</f>
        <v>2024</v>
      </c>
      <c r="AG638" t="str">
        <f>MID(Userdata[[#This Row],[Join_Date]],3,2)</f>
        <v>16</v>
      </c>
      <c r="AH638" t="str">
        <f>SUBSTITUTE(Userdata[[#This Row],[Column5]],"/","")</f>
        <v>9</v>
      </c>
      <c r="AI638" t="str">
        <f>SUBSTITUTE(Userdata[[#This Row],[Column53]],"/","")</f>
        <v>16</v>
      </c>
      <c r="AJ638" t="str">
        <f>TEXT(DATE(Userdata[[#This Row],[Column52]],Userdata[[#This Row],[Start Month]],Userdata[[#This Row],[Start Date]]),"DD/MM/YYYY")</f>
        <v>16/09/2024</v>
      </c>
    </row>
    <row r="639" spans="1:36" x14ac:dyDescent="0.3">
      <c r="A639">
        <v>4396</v>
      </c>
      <c r="B639" t="s">
        <v>114</v>
      </c>
      <c r="C639" t="s">
        <v>786</v>
      </c>
      <c r="D639" s="12" t="s">
        <v>472</v>
      </c>
      <c r="E639">
        <v>15.99</v>
      </c>
      <c r="F639">
        <v>120</v>
      </c>
      <c r="G639" t="s">
        <v>917</v>
      </c>
      <c r="H639">
        <v>2</v>
      </c>
      <c r="I639">
        <v>3</v>
      </c>
      <c r="J639" t="b">
        <v>0</v>
      </c>
      <c r="K639">
        <v>781</v>
      </c>
      <c r="L639">
        <v>97</v>
      </c>
      <c r="M639" t="s">
        <v>924</v>
      </c>
      <c r="N639" t="s">
        <v>932</v>
      </c>
      <c r="O639" t="s">
        <v>938</v>
      </c>
      <c r="P639">
        <v>46</v>
      </c>
      <c r="Q639">
        <v>3.3</v>
      </c>
      <c r="R639" t="b">
        <v>1</v>
      </c>
      <c r="S639" t="s">
        <v>940</v>
      </c>
      <c r="T639">
        <v>473</v>
      </c>
      <c r="U639" t="s">
        <v>943</v>
      </c>
      <c r="V639" t="s">
        <v>948</v>
      </c>
      <c r="W639" t="s">
        <v>952</v>
      </c>
      <c r="X639" t="str">
        <f>LEFT(Userdata[[#This Row],[Last_Login]],2)</f>
        <v>12</v>
      </c>
      <c r="Y639" t="str">
        <f>RIGHT(Userdata[[#This Row],[Last_Login]],4)</f>
        <v>2024</v>
      </c>
      <c r="Z639" t="str">
        <f>MID(Userdata[[#This Row],[Last_Login]],4,2)</f>
        <v>17</v>
      </c>
      <c r="AA639" t="str">
        <f>SUBSTITUTE(Userdata[[#This Row],[Column3]],"/","")</f>
        <v>17</v>
      </c>
      <c r="AB639" s="12" t="str">
        <f>TEXT(DATE(Userdata[[#This Row],[Column2]],Userdata[[#This Row],[Column1]],Userdata[[#This Row],[Column4]]),"DD/MM/YYYY")</f>
        <v>17/12/2024</v>
      </c>
      <c r="AC639" s="12">
        <f t="shared" ca="1" si="9"/>
        <v>45794</v>
      </c>
      <c r="AD639">
        <f ca="1">Userdata[[#This Row],[Column6]]-Userdata[[#This Row],[Last Login]]</f>
        <v>151</v>
      </c>
      <c r="AE639" t="str">
        <f>LEFT(Userdata[[#This Row],[Join_Date]],2)</f>
        <v>1/</v>
      </c>
      <c r="AF639" t="str">
        <f>RIGHT(Userdata[[#This Row],[Join_Date]],4)</f>
        <v>2023</v>
      </c>
      <c r="AG639" t="str">
        <f>MID(Userdata[[#This Row],[Join_Date]],3,2)</f>
        <v>2/</v>
      </c>
      <c r="AH639" t="str">
        <f>SUBSTITUTE(Userdata[[#This Row],[Column5]],"/","")</f>
        <v>1</v>
      </c>
      <c r="AI639" t="str">
        <f>SUBSTITUTE(Userdata[[#This Row],[Column53]],"/","")</f>
        <v>2</v>
      </c>
      <c r="AJ639" t="str">
        <f>TEXT(DATE(Userdata[[#This Row],[Column52]],Userdata[[#This Row],[Start Month]],Userdata[[#This Row],[Start Date]]),"DD/MM/YYYY")</f>
        <v>02/01/2023</v>
      </c>
    </row>
    <row r="640" spans="1:36" x14ac:dyDescent="0.3">
      <c r="A640">
        <v>4865</v>
      </c>
      <c r="B640" t="s">
        <v>42</v>
      </c>
      <c r="C640" t="s">
        <v>787</v>
      </c>
      <c r="D640" s="12" t="s">
        <v>911</v>
      </c>
      <c r="E640">
        <v>7.99</v>
      </c>
      <c r="F640">
        <v>439</v>
      </c>
      <c r="G640" t="s">
        <v>918</v>
      </c>
      <c r="H640">
        <v>1</v>
      </c>
      <c r="I640">
        <v>5</v>
      </c>
      <c r="J640" t="b">
        <v>1</v>
      </c>
      <c r="K640">
        <v>434</v>
      </c>
      <c r="L640">
        <v>104</v>
      </c>
      <c r="M640" t="s">
        <v>929</v>
      </c>
      <c r="N640" t="s">
        <v>930</v>
      </c>
      <c r="O640" t="s">
        <v>934</v>
      </c>
      <c r="P640">
        <v>36</v>
      </c>
      <c r="Q640">
        <v>4.5</v>
      </c>
      <c r="R640" t="b">
        <v>1</v>
      </c>
      <c r="S640" t="s">
        <v>940</v>
      </c>
      <c r="T640">
        <v>4883</v>
      </c>
      <c r="U640" t="s">
        <v>941</v>
      </c>
      <c r="V640" t="s">
        <v>950</v>
      </c>
      <c r="W640" t="s">
        <v>953</v>
      </c>
      <c r="X640" t="str">
        <f>LEFT(Userdata[[#This Row],[Last_Login]],2)</f>
        <v>11</v>
      </c>
      <c r="Y640" t="str">
        <f>RIGHT(Userdata[[#This Row],[Last_Login]],4)</f>
        <v>2024</v>
      </c>
      <c r="Z640" t="str">
        <f>MID(Userdata[[#This Row],[Last_Login]],4,2)</f>
        <v>28</v>
      </c>
      <c r="AA640" t="str">
        <f>SUBSTITUTE(Userdata[[#This Row],[Column3]],"/","")</f>
        <v>28</v>
      </c>
      <c r="AB640" s="12" t="str">
        <f>TEXT(DATE(Userdata[[#This Row],[Column2]],Userdata[[#This Row],[Column1]],Userdata[[#This Row],[Column4]]),"DD/MM/YYYY")</f>
        <v>28/11/2024</v>
      </c>
      <c r="AC640" s="12">
        <f t="shared" ca="1" si="9"/>
        <v>45794</v>
      </c>
      <c r="AD640">
        <f ca="1">Userdata[[#This Row],[Column6]]-Userdata[[#This Row],[Last Login]]</f>
        <v>170</v>
      </c>
      <c r="AE640" t="str">
        <f>LEFT(Userdata[[#This Row],[Join_Date]],2)</f>
        <v>12</v>
      </c>
      <c r="AF640" t="str">
        <f>RIGHT(Userdata[[#This Row],[Join_Date]],4)</f>
        <v>2023</v>
      </c>
      <c r="AG640" t="str">
        <f>MID(Userdata[[#This Row],[Join_Date]],3,2)</f>
        <v>/2</v>
      </c>
      <c r="AH640" t="str">
        <f>SUBSTITUTE(Userdata[[#This Row],[Column5]],"/","")</f>
        <v>12</v>
      </c>
      <c r="AI640" t="str">
        <f>SUBSTITUTE(Userdata[[#This Row],[Column53]],"/","")</f>
        <v>2</v>
      </c>
      <c r="AJ640" t="str">
        <f>TEXT(DATE(Userdata[[#This Row],[Column52]],Userdata[[#This Row],[Start Month]],Userdata[[#This Row],[Start Date]]),"DD/MM/YYYY")</f>
        <v>02/12/2023</v>
      </c>
    </row>
    <row r="641" spans="1:36" x14ac:dyDescent="0.3">
      <c r="A641">
        <v>2497</v>
      </c>
      <c r="B641" t="s">
        <v>198</v>
      </c>
      <c r="C641" t="s">
        <v>607</v>
      </c>
      <c r="D641" s="12" t="s">
        <v>910</v>
      </c>
      <c r="E641">
        <v>7.99</v>
      </c>
      <c r="F641">
        <v>223</v>
      </c>
      <c r="G641" t="s">
        <v>919</v>
      </c>
      <c r="H641">
        <v>1</v>
      </c>
      <c r="I641">
        <v>4</v>
      </c>
      <c r="J641" t="b">
        <v>0</v>
      </c>
      <c r="K641">
        <v>824</v>
      </c>
      <c r="L641">
        <v>125</v>
      </c>
      <c r="M641" t="s">
        <v>925</v>
      </c>
      <c r="N641" t="s">
        <v>932</v>
      </c>
      <c r="O641" t="s">
        <v>934</v>
      </c>
      <c r="P641">
        <v>56</v>
      </c>
      <c r="Q641">
        <v>4.5</v>
      </c>
      <c r="R641" t="b">
        <v>1</v>
      </c>
      <c r="S641" t="s">
        <v>940</v>
      </c>
      <c r="T641">
        <v>99</v>
      </c>
      <c r="U641" t="s">
        <v>943</v>
      </c>
      <c r="V641" t="s">
        <v>948</v>
      </c>
      <c r="W641" t="s">
        <v>952</v>
      </c>
      <c r="X641" t="str">
        <f>LEFT(Userdata[[#This Row],[Last_Login]],2)</f>
        <v>11</v>
      </c>
      <c r="Y641" t="str">
        <f>RIGHT(Userdata[[#This Row],[Last_Login]],4)</f>
        <v>2024</v>
      </c>
      <c r="Z641" t="str">
        <f>MID(Userdata[[#This Row],[Last_Login]],4,2)</f>
        <v>30</v>
      </c>
      <c r="AA641" t="str">
        <f>SUBSTITUTE(Userdata[[#This Row],[Column3]],"/","")</f>
        <v>30</v>
      </c>
      <c r="AB641" s="12" t="str">
        <f>TEXT(DATE(Userdata[[#This Row],[Column2]],Userdata[[#This Row],[Column1]],Userdata[[#This Row],[Column4]]),"DD/MM/YYYY")</f>
        <v>30/11/2024</v>
      </c>
      <c r="AC641" s="12">
        <f t="shared" ca="1" si="9"/>
        <v>45794</v>
      </c>
      <c r="AD641">
        <f ca="1">Userdata[[#This Row],[Column6]]-Userdata[[#This Row],[Last Login]]</f>
        <v>168</v>
      </c>
      <c r="AE641" t="str">
        <f>LEFT(Userdata[[#This Row],[Join_Date]],2)</f>
        <v>7/</v>
      </c>
      <c r="AF641" t="str">
        <f>RIGHT(Userdata[[#This Row],[Join_Date]],4)</f>
        <v>2023</v>
      </c>
      <c r="AG641" t="str">
        <f>MID(Userdata[[#This Row],[Join_Date]],3,2)</f>
        <v>28</v>
      </c>
      <c r="AH641" t="str">
        <f>SUBSTITUTE(Userdata[[#This Row],[Column5]],"/","")</f>
        <v>7</v>
      </c>
      <c r="AI641" t="str">
        <f>SUBSTITUTE(Userdata[[#This Row],[Column53]],"/","")</f>
        <v>28</v>
      </c>
      <c r="AJ641" t="str">
        <f>TEXT(DATE(Userdata[[#This Row],[Column52]],Userdata[[#This Row],[Start Month]],Userdata[[#This Row],[Start Date]]),"DD/MM/YYYY")</f>
        <v>28/07/2023</v>
      </c>
    </row>
    <row r="642" spans="1:36" x14ac:dyDescent="0.3">
      <c r="A642">
        <v>4945</v>
      </c>
      <c r="B642" t="s">
        <v>161</v>
      </c>
      <c r="C642" t="s">
        <v>717</v>
      </c>
      <c r="D642" s="12" t="s">
        <v>909</v>
      </c>
      <c r="E642">
        <v>11.99</v>
      </c>
      <c r="F642">
        <v>485</v>
      </c>
      <c r="G642" t="s">
        <v>922</v>
      </c>
      <c r="H642">
        <v>1</v>
      </c>
      <c r="I642">
        <v>1</v>
      </c>
      <c r="J642" t="b">
        <v>1</v>
      </c>
      <c r="K642">
        <v>230</v>
      </c>
      <c r="L642">
        <v>21</v>
      </c>
      <c r="M642" t="s">
        <v>924</v>
      </c>
      <c r="N642" t="s">
        <v>930</v>
      </c>
      <c r="O642" t="s">
        <v>937</v>
      </c>
      <c r="P642">
        <v>83</v>
      </c>
      <c r="Q642">
        <v>4.0999999999999996</v>
      </c>
      <c r="R642" t="b">
        <v>0</v>
      </c>
      <c r="S642" t="s">
        <v>940</v>
      </c>
      <c r="T642">
        <v>2284</v>
      </c>
      <c r="U642" t="s">
        <v>941</v>
      </c>
      <c r="V642" t="s">
        <v>949</v>
      </c>
      <c r="W642" t="s">
        <v>954</v>
      </c>
      <c r="X642" t="str">
        <f>LEFT(Userdata[[#This Row],[Last_Login]],2)</f>
        <v>11</v>
      </c>
      <c r="Y642" t="str">
        <f>RIGHT(Userdata[[#This Row],[Last_Login]],4)</f>
        <v>2024</v>
      </c>
      <c r="Z642" t="str">
        <f>MID(Userdata[[#This Row],[Last_Login]],4,2)</f>
        <v>22</v>
      </c>
      <c r="AA642" t="str">
        <f>SUBSTITUTE(Userdata[[#This Row],[Column3]],"/","")</f>
        <v>22</v>
      </c>
      <c r="AB642" s="12" t="str">
        <f>TEXT(DATE(Userdata[[#This Row],[Column2]],Userdata[[#This Row],[Column1]],Userdata[[#This Row],[Column4]]),"DD/MM/YYYY")</f>
        <v>22/11/2024</v>
      </c>
      <c r="AC642" s="12">
        <f t="shared" ref="AC642:AC705" ca="1" si="10">TODAY()</f>
        <v>45794</v>
      </c>
      <c r="AD642">
        <f ca="1">Userdata[[#This Row],[Column6]]-Userdata[[#This Row],[Last Login]]</f>
        <v>176</v>
      </c>
      <c r="AE642" t="str">
        <f>LEFT(Userdata[[#This Row],[Join_Date]],2)</f>
        <v>5/</v>
      </c>
      <c r="AF642" t="str">
        <f>RIGHT(Userdata[[#This Row],[Join_Date]],4)</f>
        <v>2024</v>
      </c>
      <c r="AG642" t="str">
        <f>MID(Userdata[[#This Row],[Join_Date]],3,2)</f>
        <v>4/</v>
      </c>
      <c r="AH642" t="str">
        <f>SUBSTITUTE(Userdata[[#This Row],[Column5]],"/","")</f>
        <v>5</v>
      </c>
      <c r="AI642" t="str">
        <f>SUBSTITUTE(Userdata[[#This Row],[Column53]],"/","")</f>
        <v>4</v>
      </c>
      <c r="AJ642" t="str">
        <f>TEXT(DATE(Userdata[[#This Row],[Column52]],Userdata[[#This Row],[Start Month]],Userdata[[#This Row],[Start Date]]),"DD/MM/YYYY")</f>
        <v>04/05/2024</v>
      </c>
    </row>
    <row r="643" spans="1:36" x14ac:dyDescent="0.3">
      <c r="A643">
        <v>5227</v>
      </c>
      <c r="B643" t="s">
        <v>300</v>
      </c>
      <c r="C643" t="s">
        <v>788</v>
      </c>
      <c r="D643" s="12" t="s">
        <v>395</v>
      </c>
      <c r="E643">
        <v>7.99</v>
      </c>
      <c r="F643">
        <v>474</v>
      </c>
      <c r="G643" t="s">
        <v>917</v>
      </c>
      <c r="H643">
        <v>3</v>
      </c>
      <c r="I643">
        <v>6</v>
      </c>
      <c r="J643" t="b">
        <v>1</v>
      </c>
      <c r="K643">
        <v>358</v>
      </c>
      <c r="L643">
        <v>147</v>
      </c>
      <c r="M643" t="s">
        <v>923</v>
      </c>
      <c r="N643" t="s">
        <v>933</v>
      </c>
      <c r="O643" t="s">
        <v>934</v>
      </c>
      <c r="P643">
        <v>44</v>
      </c>
      <c r="Q643">
        <v>3.9</v>
      </c>
      <c r="R643" t="b">
        <v>1</v>
      </c>
      <c r="S643" t="s">
        <v>940</v>
      </c>
      <c r="T643">
        <v>3505</v>
      </c>
      <c r="U643" t="s">
        <v>945</v>
      </c>
      <c r="V643" t="s">
        <v>947</v>
      </c>
      <c r="W643" t="s">
        <v>953</v>
      </c>
      <c r="X643" t="str">
        <f>LEFT(Userdata[[#This Row],[Last_Login]],2)</f>
        <v>12</v>
      </c>
      <c r="Y643" t="str">
        <f>RIGHT(Userdata[[#This Row],[Last_Login]],4)</f>
        <v>2024</v>
      </c>
      <c r="Z643" t="str">
        <f>MID(Userdata[[#This Row],[Last_Login]],4,2)</f>
        <v>6/</v>
      </c>
      <c r="AA643" t="str">
        <f>SUBSTITUTE(Userdata[[#This Row],[Column3]],"/","")</f>
        <v>6</v>
      </c>
      <c r="AB643" s="12" t="str">
        <f>TEXT(DATE(Userdata[[#This Row],[Column2]],Userdata[[#This Row],[Column1]],Userdata[[#This Row],[Column4]]),"DD/MM/YYYY")</f>
        <v>06/12/2024</v>
      </c>
      <c r="AC643" s="12">
        <f t="shared" ca="1" si="10"/>
        <v>45794</v>
      </c>
      <c r="AD643">
        <f ca="1">Userdata[[#This Row],[Column6]]-Userdata[[#This Row],[Last Login]]</f>
        <v>162</v>
      </c>
      <c r="AE643" t="str">
        <f>LEFT(Userdata[[#This Row],[Join_Date]],2)</f>
        <v>2/</v>
      </c>
      <c r="AF643" t="str">
        <f>RIGHT(Userdata[[#This Row],[Join_Date]],4)</f>
        <v>2024</v>
      </c>
      <c r="AG643" t="str">
        <f>MID(Userdata[[#This Row],[Join_Date]],3,2)</f>
        <v>15</v>
      </c>
      <c r="AH643" t="str">
        <f>SUBSTITUTE(Userdata[[#This Row],[Column5]],"/","")</f>
        <v>2</v>
      </c>
      <c r="AI643" t="str">
        <f>SUBSTITUTE(Userdata[[#This Row],[Column53]],"/","")</f>
        <v>15</v>
      </c>
      <c r="AJ643" t="str">
        <f>TEXT(DATE(Userdata[[#This Row],[Column52]],Userdata[[#This Row],[Start Month]],Userdata[[#This Row],[Start Date]]),"DD/MM/YYYY")</f>
        <v>15/02/2024</v>
      </c>
    </row>
    <row r="644" spans="1:36" x14ac:dyDescent="0.3">
      <c r="A644">
        <v>2150</v>
      </c>
      <c r="B644" t="s">
        <v>160</v>
      </c>
      <c r="C644" t="s">
        <v>789</v>
      </c>
      <c r="D644" s="12" t="s">
        <v>803</v>
      </c>
      <c r="E644">
        <v>11.99</v>
      </c>
      <c r="F644">
        <v>259</v>
      </c>
      <c r="G644" t="s">
        <v>920</v>
      </c>
      <c r="H644">
        <v>2</v>
      </c>
      <c r="I644">
        <v>1</v>
      </c>
      <c r="J644" t="b">
        <v>0</v>
      </c>
      <c r="K644">
        <v>380</v>
      </c>
      <c r="L644">
        <v>9</v>
      </c>
      <c r="M644" t="s">
        <v>923</v>
      </c>
      <c r="N644" t="s">
        <v>933</v>
      </c>
      <c r="O644" t="s">
        <v>936</v>
      </c>
      <c r="P644">
        <v>49</v>
      </c>
      <c r="Q644">
        <v>3.2</v>
      </c>
      <c r="R644" t="b">
        <v>0</v>
      </c>
      <c r="S644" t="s">
        <v>940</v>
      </c>
      <c r="T644">
        <v>412</v>
      </c>
      <c r="U644" t="s">
        <v>941</v>
      </c>
      <c r="V644" t="s">
        <v>950</v>
      </c>
      <c r="W644" t="s">
        <v>952</v>
      </c>
      <c r="X644" t="str">
        <f>LEFT(Userdata[[#This Row],[Last_Login]],2)</f>
        <v>12</v>
      </c>
      <c r="Y644" t="str">
        <f>RIGHT(Userdata[[#This Row],[Last_Login]],4)</f>
        <v>2024</v>
      </c>
      <c r="Z644" t="str">
        <f>MID(Userdata[[#This Row],[Last_Login]],4,2)</f>
        <v>9/</v>
      </c>
      <c r="AA644" t="str">
        <f>SUBSTITUTE(Userdata[[#This Row],[Column3]],"/","")</f>
        <v>9</v>
      </c>
      <c r="AB644" s="12" t="str">
        <f>TEXT(DATE(Userdata[[#This Row],[Column2]],Userdata[[#This Row],[Column1]],Userdata[[#This Row],[Column4]]),"DD/MM/YYYY")</f>
        <v>09/12/2024</v>
      </c>
      <c r="AC644" s="12">
        <f t="shared" ca="1" si="10"/>
        <v>45794</v>
      </c>
      <c r="AD644">
        <f ca="1">Userdata[[#This Row],[Column6]]-Userdata[[#This Row],[Last Login]]</f>
        <v>159</v>
      </c>
      <c r="AE644" t="str">
        <f>LEFT(Userdata[[#This Row],[Join_Date]],2)</f>
        <v>4/</v>
      </c>
      <c r="AF644" t="str">
        <f>RIGHT(Userdata[[#This Row],[Join_Date]],4)</f>
        <v>2024</v>
      </c>
      <c r="AG644" t="str">
        <f>MID(Userdata[[#This Row],[Join_Date]],3,2)</f>
        <v>12</v>
      </c>
      <c r="AH644" t="str">
        <f>SUBSTITUTE(Userdata[[#This Row],[Column5]],"/","")</f>
        <v>4</v>
      </c>
      <c r="AI644" t="str">
        <f>SUBSTITUTE(Userdata[[#This Row],[Column53]],"/","")</f>
        <v>12</v>
      </c>
      <c r="AJ644" t="str">
        <f>TEXT(DATE(Userdata[[#This Row],[Column52]],Userdata[[#This Row],[Start Month]],Userdata[[#This Row],[Start Date]]),"DD/MM/YYYY")</f>
        <v>12/04/2024</v>
      </c>
    </row>
    <row r="645" spans="1:36" x14ac:dyDescent="0.3">
      <c r="A645">
        <v>7145</v>
      </c>
      <c r="B645" t="s">
        <v>301</v>
      </c>
      <c r="C645" t="s">
        <v>602</v>
      </c>
      <c r="D645" s="12" t="s">
        <v>909</v>
      </c>
      <c r="E645">
        <v>7.99</v>
      </c>
      <c r="F645">
        <v>53</v>
      </c>
      <c r="G645" t="s">
        <v>917</v>
      </c>
      <c r="H645">
        <v>2</v>
      </c>
      <c r="I645">
        <v>1</v>
      </c>
      <c r="J645" t="b">
        <v>0</v>
      </c>
      <c r="K645">
        <v>647</v>
      </c>
      <c r="L645">
        <v>165</v>
      </c>
      <c r="M645" t="s">
        <v>923</v>
      </c>
      <c r="N645" t="s">
        <v>930</v>
      </c>
      <c r="O645" t="s">
        <v>937</v>
      </c>
      <c r="P645">
        <v>88</v>
      </c>
      <c r="Q645">
        <v>4</v>
      </c>
      <c r="R645" t="b">
        <v>0</v>
      </c>
      <c r="S645" t="s">
        <v>940</v>
      </c>
      <c r="T645">
        <v>4867</v>
      </c>
      <c r="U645" t="s">
        <v>945</v>
      </c>
      <c r="V645" t="s">
        <v>949</v>
      </c>
      <c r="W645" t="s">
        <v>951</v>
      </c>
      <c r="X645" t="str">
        <f>LEFT(Userdata[[#This Row],[Last_Login]],2)</f>
        <v>11</v>
      </c>
      <c r="Y645" t="str">
        <f>RIGHT(Userdata[[#This Row],[Last_Login]],4)</f>
        <v>2024</v>
      </c>
      <c r="Z645" t="str">
        <f>MID(Userdata[[#This Row],[Last_Login]],4,2)</f>
        <v>22</v>
      </c>
      <c r="AA645" t="str">
        <f>SUBSTITUTE(Userdata[[#This Row],[Column3]],"/","")</f>
        <v>22</v>
      </c>
      <c r="AB645" s="12" t="str">
        <f>TEXT(DATE(Userdata[[#This Row],[Column2]],Userdata[[#This Row],[Column1]],Userdata[[#This Row],[Column4]]),"DD/MM/YYYY")</f>
        <v>22/11/2024</v>
      </c>
      <c r="AC645" s="12">
        <f t="shared" ca="1" si="10"/>
        <v>45794</v>
      </c>
      <c r="AD645">
        <f ca="1">Userdata[[#This Row],[Column6]]-Userdata[[#This Row],[Last Login]]</f>
        <v>176</v>
      </c>
      <c r="AE645" t="str">
        <f>LEFT(Userdata[[#This Row],[Join_Date]],2)</f>
        <v>10</v>
      </c>
      <c r="AF645" t="str">
        <f>RIGHT(Userdata[[#This Row],[Join_Date]],4)</f>
        <v>2024</v>
      </c>
      <c r="AG645" t="str">
        <f>MID(Userdata[[#This Row],[Join_Date]],3,2)</f>
        <v>/2</v>
      </c>
      <c r="AH645" t="str">
        <f>SUBSTITUTE(Userdata[[#This Row],[Column5]],"/","")</f>
        <v>10</v>
      </c>
      <c r="AI645" t="str">
        <f>SUBSTITUTE(Userdata[[#This Row],[Column53]],"/","")</f>
        <v>2</v>
      </c>
      <c r="AJ645" t="str">
        <f>TEXT(DATE(Userdata[[#This Row],[Column52]],Userdata[[#This Row],[Start Month]],Userdata[[#This Row],[Start Date]]),"DD/MM/YYYY")</f>
        <v>02/10/2024</v>
      </c>
    </row>
    <row r="646" spans="1:36" x14ac:dyDescent="0.3">
      <c r="A646">
        <v>2040</v>
      </c>
      <c r="B646" t="s">
        <v>302</v>
      </c>
      <c r="C646" t="s">
        <v>790</v>
      </c>
      <c r="D646" s="12" t="s">
        <v>910</v>
      </c>
      <c r="E646">
        <v>7.99</v>
      </c>
      <c r="F646">
        <v>221</v>
      </c>
      <c r="G646" t="s">
        <v>920</v>
      </c>
      <c r="H646">
        <v>1</v>
      </c>
      <c r="I646">
        <v>3</v>
      </c>
      <c r="J646" t="b">
        <v>1</v>
      </c>
      <c r="K646">
        <v>518</v>
      </c>
      <c r="L646">
        <v>157</v>
      </c>
      <c r="M646" t="s">
        <v>927</v>
      </c>
      <c r="N646" t="s">
        <v>933</v>
      </c>
      <c r="O646" t="s">
        <v>938</v>
      </c>
      <c r="P646">
        <v>4</v>
      </c>
      <c r="Q646">
        <v>3.7</v>
      </c>
      <c r="R646" t="b">
        <v>1</v>
      </c>
      <c r="S646" t="s">
        <v>940</v>
      </c>
      <c r="T646">
        <v>2560</v>
      </c>
      <c r="U646" t="s">
        <v>944</v>
      </c>
      <c r="V646" t="s">
        <v>948</v>
      </c>
      <c r="W646" t="s">
        <v>951</v>
      </c>
      <c r="X646" t="str">
        <f>LEFT(Userdata[[#This Row],[Last_Login]],2)</f>
        <v>11</v>
      </c>
      <c r="Y646" t="str">
        <f>RIGHT(Userdata[[#This Row],[Last_Login]],4)</f>
        <v>2024</v>
      </c>
      <c r="Z646" t="str">
        <f>MID(Userdata[[#This Row],[Last_Login]],4,2)</f>
        <v>30</v>
      </c>
      <c r="AA646" t="str">
        <f>SUBSTITUTE(Userdata[[#This Row],[Column3]],"/","")</f>
        <v>30</v>
      </c>
      <c r="AB646" s="12" t="str">
        <f>TEXT(DATE(Userdata[[#This Row],[Column2]],Userdata[[#This Row],[Column1]],Userdata[[#This Row],[Column4]]),"DD/MM/YYYY")</f>
        <v>30/11/2024</v>
      </c>
      <c r="AC646" s="12">
        <f t="shared" ca="1" si="10"/>
        <v>45794</v>
      </c>
      <c r="AD646">
        <f ca="1">Userdata[[#This Row],[Column6]]-Userdata[[#This Row],[Last Login]]</f>
        <v>168</v>
      </c>
      <c r="AE646" t="str">
        <f>LEFT(Userdata[[#This Row],[Join_Date]],2)</f>
        <v>10</v>
      </c>
      <c r="AF646" t="str">
        <f>RIGHT(Userdata[[#This Row],[Join_Date]],4)</f>
        <v>2024</v>
      </c>
      <c r="AG646" t="str">
        <f>MID(Userdata[[#This Row],[Join_Date]],3,2)</f>
        <v>/1</v>
      </c>
      <c r="AH646" t="str">
        <f>SUBSTITUTE(Userdata[[#This Row],[Column5]],"/","")</f>
        <v>10</v>
      </c>
      <c r="AI646" t="str">
        <f>SUBSTITUTE(Userdata[[#This Row],[Column53]],"/","")</f>
        <v>1</v>
      </c>
      <c r="AJ646" t="str">
        <f>TEXT(DATE(Userdata[[#This Row],[Column52]],Userdata[[#This Row],[Start Month]],Userdata[[#This Row],[Start Date]]),"DD/MM/YYYY")</f>
        <v>01/10/2024</v>
      </c>
    </row>
    <row r="647" spans="1:36" x14ac:dyDescent="0.3">
      <c r="A647">
        <v>4191</v>
      </c>
      <c r="B647" t="s">
        <v>137</v>
      </c>
      <c r="C647" t="s">
        <v>520</v>
      </c>
      <c r="D647" s="12" t="s">
        <v>913</v>
      </c>
      <c r="E647">
        <v>7.99</v>
      </c>
      <c r="F647">
        <v>46</v>
      </c>
      <c r="G647" t="s">
        <v>920</v>
      </c>
      <c r="H647">
        <v>2</v>
      </c>
      <c r="I647">
        <v>4</v>
      </c>
      <c r="J647" t="b">
        <v>0</v>
      </c>
      <c r="K647">
        <v>33</v>
      </c>
      <c r="L647">
        <v>120</v>
      </c>
      <c r="M647" t="s">
        <v>928</v>
      </c>
      <c r="N647" t="s">
        <v>933</v>
      </c>
      <c r="O647" t="s">
        <v>934</v>
      </c>
      <c r="P647">
        <v>77</v>
      </c>
      <c r="Q647">
        <v>3.9</v>
      </c>
      <c r="R647" t="b">
        <v>1</v>
      </c>
      <c r="S647" t="s">
        <v>940</v>
      </c>
      <c r="T647">
        <v>4269</v>
      </c>
      <c r="U647" t="s">
        <v>945</v>
      </c>
      <c r="V647" t="s">
        <v>946</v>
      </c>
      <c r="W647" t="s">
        <v>952</v>
      </c>
      <c r="X647" t="str">
        <f>LEFT(Userdata[[#This Row],[Last_Login]],2)</f>
        <v>12</v>
      </c>
      <c r="Y647" t="str">
        <f>RIGHT(Userdata[[#This Row],[Last_Login]],4)</f>
        <v>2024</v>
      </c>
      <c r="Z647" t="str">
        <f>MID(Userdata[[#This Row],[Last_Login]],4,2)</f>
        <v>3/</v>
      </c>
      <c r="AA647" t="str">
        <f>SUBSTITUTE(Userdata[[#This Row],[Column3]],"/","")</f>
        <v>3</v>
      </c>
      <c r="AB647" s="12" t="str">
        <f>TEXT(DATE(Userdata[[#This Row],[Column2]],Userdata[[#This Row],[Column1]],Userdata[[#This Row],[Column4]]),"DD/MM/YYYY")</f>
        <v>03/12/2024</v>
      </c>
      <c r="AC647" s="12">
        <f t="shared" ca="1" si="10"/>
        <v>45794</v>
      </c>
      <c r="AD647">
        <f ca="1">Userdata[[#This Row],[Column6]]-Userdata[[#This Row],[Last Login]]</f>
        <v>165</v>
      </c>
      <c r="AE647" t="str">
        <f>LEFT(Userdata[[#This Row],[Join_Date]],2)</f>
        <v>4/</v>
      </c>
      <c r="AF647" t="str">
        <f>RIGHT(Userdata[[#This Row],[Join_Date]],4)</f>
        <v>2023</v>
      </c>
      <c r="AG647" t="str">
        <f>MID(Userdata[[#This Row],[Join_Date]],3,2)</f>
        <v>19</v>
      </c>
      <c r="AH647" t="str">
        <f>SUBSTITUTE(Userdata[[#This Row],[Column5]],"/","")</f>
        <v>4</v>
      </c>
      <c r="AI647" t="str">
        <f>SUBSTITUTE(Userdata[[#This Row],[Column53]],"/","")</f>
        <v>19</v>
      </c>
      <c r="AJ647" t="str">
        <f>TEXT(DATE(Userdata[[#This Row],[Column52]],Userdata[[#This Row],[Start Month]],Userdata[[#This Row],[Start Date]]),"DD/MM/YYYY")</f>
        <v>19/04/2023</v>
      </c>
    </row>
    <row r="648" spans="1:36" x14ac:dyDescent="0.3">
      <c r="A648">
        <v>4336</v>
      </c>
      <c r="B648" t="s">
        <v>38</v>
      </c>
      <c r="C648" t="s">
        <v>367</v>
      </c>
      <c r="D648" s="12" t="s">
        <v>740</v>
      </c>
      <c r="E648">
        <v>15.99</v>
      </c>
      <c r="F648">
        <v>253</v>
      </c>
      <c r="G648" t="s">
        <v>919</v>
      </c>
      <c r="H648">
        <v>4</v>
      </c>
      <c r="I648">
        <v>2</v>
      </c>
      <c r="J648" t="b">
        <v>0</v>
      </c>
      <c r="K648">
        <v>660</v>
      </c>
      <c r="L648">
        <v>151</v>
      </c>
      <c r="M648" t="s">
        <v>925</v>
      </c>
      <c r="N648" t="s">
        <v>933</v>
      </c>
      <c r="O648" t="s">
        <v>934</v>
      </c>
      <c r="P648">
        <v>43</v>
      </c>
      <c r="Q648">
        <v>3.4</v>
      </c>
      <c r="R648" t="b">
        <v>1</v>
      </c>
      <c r="S648" t="s">
        <v>940</v>
      </c>
      <c r="T648">
        <v>1317</v>
      </c>
      <c r="U648" t="s">
        <v>941</v>
      </c>
      <c r="V648" t="s">
        <v>948</v>
      </c>
      <c r="W648" t="s">
        <v>951</v>
      </c>
      <c r="X648" t="str">
        <f>LEFT(Userdata[[#This Row],[Last_Login]],2)</f>
        <v>12</v>
      </c>
      <c r="Y648" t="str">
        <f>RIGHT(Userdata[[#This Row],[Last_Login]],4)</f>
        <v>2024</v>
      </c>
      <c r="Z648" t="str">
        <f>MID(Userdata[[#This Row],[Last_Login]],4,2)</f>
        <v>11</v>
      </c>
      <c r="AA648" t="str">
        <f>SUBSTITUTE(Userdata[[#This Row],[Column3]],"/","")</f>
        <v>11</v>
      </c>
      <c r="AB648" s="12" t="str">
        <f>TEXT(DATE(Userdata[[#This Row],[Column2]],Userdata[[#This Row],[Column1]],Userdata[[#This Row],[Column4]]),"DD/MM/YYYY")</f>
        <v>11/12/2024</v>
      </c>
      <c r="AC648" s="12">
        <f t="shared" ca="1" si="10"/>
        <v>45794</v>
      </c>
      <c r="AD648">
        <f ca="1">Userdata[[#This Row],[Column6]]-Userdata[[#This Row],[Last Login]]</f>
        <v>157</v>
      </c>
      <c r="AE648" t="str">
        <f>LEFT(Userdata[[#This Row],[Join_Date]],2)</f>
        <v>8/</v>
      </c>
      <c r="AF648" t="str">
        <f>RIGHT(Userdata[[#This Row],[Join_Date]],4)</f>
        <v>2023</v>
      </c>
      <c r="AG648" t="str">
        <f>MID(Userdata[[#This Row],[Join_Date]],3,2)</f>
        <v>2/</v>
      </c>
      <c r="AH648" t="str">
        <f>SUBSTITUTE(Userdata[[#This Row],[Column5]],"/","")</f>
        <v>8</v>
      </c>
      <c r="AI648" t="str">
        <f>SUBSTITUTE(Userdata[[#This Row],[Column53]],"/","")</f>
        <v>2</v>
      </c>
      <c r="AJ648" t="str">
        <f>TEXT(DATE(Userdata[[#This Row],[Column52]],Userdata[[#This Row],[Start Month]],Userdata[[#This Row],[Start Date]]),"DD/MM/YYYY")</f>
        <v>02/08/2023</v>
      </c>
    </row>
    <row r="649" spans="1:36" x14ac:dyDescent="0.3">
      <c r="A649">
        <v>5438</v>
      </c>
      <c r="B649" t="s">
        <v>213</v>
      </c>
      <c r="C649" t="s">
        <v>791</v>
      </c>
      <c r="D649" s="12" t="s">
        <v>910</v>
      </c>
      <c r="E649">
        <v>11.99</v>
      </c>
      <c r="F649">
        <v>478</v>
      </c>
      <c r="G649" t="s">
        <v>917</v>
      </c>
      <c r="H649">
        <v>1</v>
      </c>
      <c r="I649">
        <v>6</v>
      </c>
      <c r="J649" t="b">
        <v>1</v>
      </c>
      <c r="K649">
        <v>517</v>
      </c>
      <c r="L649">
        <v>200</v>
      </c>
      <c r="M649" t="s">
        <v>929</v>
      </c>
      <c r="N649" t="s">
        <v>931</v>
      </c>
      <c r="O649" t="s">
        <v>934</v>
      </c>
      <c r="P649">
        <v>41</v>
      </c>
      <c r="Q649">
        <v>4.8</v>
      </c>
      <c r="R649" t="b">
        <v>0</v>
      </c>
      <c r="S649" t="s">
        <v>940</v>
      </c>
      <c r="T649">
        <v>2936</v>
      </c>
      <c r="U649" t="s">
        <v>943</v>
      </c>
      <c r="V649" t="s">
        <v>949</v>
      </c>
      <c r="W649" t="s">
        <v>951</v>
      </c>
      <c r="X649" t="str">
        <f>LEFT(Userdata[[#This Row],[Last_Login]],2)</f>
        <v>11</v>
      </c>
      <c r="Y649" t="str">
        <f>RIGHT(Userdata[[#This Row],[Last_Login]],4)</f>
        <v>2024</v>
      </c>
      <c r="Z649" t="str">
        <f>MID(Userdata[[#This Row],[Last_Login]],4,2)</f>
        <v>30</v>
      </c>
      <c r="AA649" t="str">
        <f>SUBSTITUTE(Userdata[[#This Row],[Column3]],"/","")</f>
        <v>30</v>
      </c>
      <c r="AB649" s="12" t="str">
        <f>TEXT(DATE(Userdata[[#This Row],[Column2]],Userdata[[#This Row],[Column1]],Userdata[[#This Row],[Column4]]),"DD/MM/YYYY")</f>
        <v>30/11/2024</v>
      </c>
      <c r="AC649" s="12">
        <f t="shared" ca="1" si="10"/>
        <v>45794</v>
      </c>
      <c r="AD649">
        <f ca="1">Userdata[[#This Row],[Column6]]-Userdata[[#This Row],[Last Login]]</f>
        <v>168</v>
      </c>
      <c r="AE649" t="str">
        <f>LEFT(Userdata[[#This Row],[Join_Date]],2)</f>
        <v>10</v>
      </c>
      <c r="AF649" t="str">
        <f>RIGHT(Userdata[[#This Row],[Join_Date]],4)</f>
        <v>2023</v>
      </c>
      <c r="AG649" t="str">
        <f>MID(Userdata[[#This Row],[Join_Date]],3,2)</f>
        <v>/6</v>
      </c>
      <c r="AH649" t="str">
        <f>SUBSTITUTE(Userdata[[#This Row],[Column5]],"/","")</f>
        <v>10</v>
      </c>
      <c r="AI649" t="str">
        <f>SUBSTITUTE(Userdata[[#This Row],[Column53]],"/","")</f>
        <v>6</v>
      </c>
      <c r="AJ649" t="str">
        <f>TEXT(DATE(Userdata[[#This Row],[Column52]],Userdata[[#This Row],[Start Month]],Userdata[[#This Row],[Start Date]]),"DD/MM/YYYY")</f>
        <v>06/10/2023</v>
      </c>
    </row>
    <row r="650" spans="1:36" x14ac:dyDescent="0.3">
      <c r="A650">
        <v>9857</v>
      </c>
      <c r="B650" t="s">
        <v>122</v>
      </c>
      <c r="C650" t="s">
        <v>792</v>
      </c>
      <c r="D650" s="12" t="s">
        <v>907</v>
      </c>
      <c r="E650">
        <v>7.99</v>
      </c>
      <c r="F650">
        <v>145</v>
      </c>
      <c r="G650" t="s">
        <v>916</v>
      </c>
      <c r="H650">
        <v>2</v>
      </c>
      <c r="I650">
        <v>5</v>
      </c>
      <c r="J650" t="b">
        <v>0</v>
      </c>
      <c r="K650">
        <v>882</v>
      </c>
      <c r="L650">
        <v>23</v>
      </c>
      <c r="M650" t="s">
        <v>928</v>
      </c>
      <c r="N650" t="s">
        <v>933</v>
      </c>
      <c r="O650" t="s">
        <v>939</v>
      </c>
      <c r="P650">
        <v>79</v>
      </c>
      <c r="Q650">
        <v>5</v>
      </c>
      <c r="R650" t="b">
        <v>1</v>
      </c>
      <c r="S650" t="s">
        <v>940</v>
      </c>
      <c r="T650">
        <v>905</v>
      </c>
      <c r="U650" t="s">
        <v>943</v>
      </c>
      <c r="V650" t="s">
        <v>949</v>
      </c>
      <c r="W650" t="s">
        <v>953</v>
      </c>
      <c r="X650" t="str">
        <f>LEFT(Userdata[[#This Row],[Last_Login]],2)</f>
        <v>12</v>
      </c>
      <c r="Y650" t="str">
        <f>RIGHT(Userdata[[#This Row],[Last_Login]],4)</f>
        <v>2024</v>
      </c>
      <c r="Z650" t="str">
        <f>MID(Userdata[[#This Row],[Last_Login]],4,2)</f>
        <v>2/</v>
      </c>
      <c r="AA650" t="str">
        <f>SUBSTITUTE(Userdata[[#This Row],[Column3]],"/","")</f>
        <v>2</v>
      </c>
      <c r="AB650" s="12" t="str">
        <f>TEXT(DATE(Userdata[[#This Row],[Column2]],Userdata[[#This Row],[Column1]],Userdata[[#This Row],[Column4]]),"DD/MM/YYYY")</f>
        <v>02/12/2024</v>
      </c>
      <c r="AC650" s="12">
        <f t="shared" ca="1" si="10"/>
        <v>45794</v>
      </c>
      <c r="AD650">
        <f ca="1">Userdata[[#This Row],[Column6]]-Userdata[[#This Row],[Last Login]]</f>
        <v>166</v>
      </c>
      <c r="AE650" t="str">
        <f>LEFT(Userdata[[#This Row],[Join_Date]],2)</f>
        <v>9/</v>
      </c>
      <c r="AF650" t="str">
        <f>RIGHT(Userdata[[#This Row],[Join_Date]],4)</f>
        <v>2023</v>
      </c>
      <c r="AG650" t="str">
        <f>MID(Userdata[[#This Row],[Join_Date]],3,2)</f>
        <v>26</v>
      </c>
      <c r="AH650" t="str">
        <f>SUBSTITUTE(Userdata[[#This Row],[Column5]],"/","")</f>
        <v>9</v>
      </c>
      <c r="AI650" t="str">
        <f>SUBSTITUTE(Userdata[[#This Row],[Column53]],"/","")</f>
        <v>26</v>
      </c>
      <c r="AJ650" t="str">
        <f>TEXT(DATE(Userdata[[#This Row],[Column52]],Userdata[[#This Row],[Start Month]],Userdata[[#This Row],[Start Date]]),"DD/MM/YYYY")</f>
        <v>26/09/2023</v>
      </c>
    </row>
    <row r="651" spans="1:36" x14ac:dyDescent="0.3">
      <c r="A651">
        <v>4767</v>
      </c>
      <c r="B651" t="s">
        <v>42</v>
      </c>
      <c r="C651" t="s">
        <v>421</v>
      </c>
      <c r="D651" s="12" t="s">
        <v>424</v>
      </c>
      <c r="E651">
        <v>15.99</v>
      </c>
      <c r="F651">
        <v>366</v>
      </c>
      <c r="G651" t="s">
        <v>919</v>
      </c>
      <c r="H651">
        <v>1</v>
      </c>
      <c r="I651">
        <v>3</v>
      </c>
      <c r="J651" t="b">
        <v>1</v>
      </c>
      <c r="K651">
        <v>349</v>
      </c>
      <c r="L651">
        <v>50</v>
      </c>
      <c r="M651" t="s">
        <v>927</v>
      </c>
      <c r="N651" t="s">
        <v>933</v>
      </c>
      <c r="O651" t="s">
        <v>939</v>
      </c>
      <c r="P651">
        <v>21</v>
      </c>
      <c r="Q651">
        <v>5</v>
      </c>
      <c r="R651" t="b">
        <v>1</v>
      </c>
      <c r="S651" t="s">
        <v>940</v>
      </c>
      <c r="T651">
        <v>4513</v>
      </c>
      <c r="U651" t="s">
        <v>941</v>
      </c>
      <c r="V651" t="s">
        <v>947</v>
      </c>
      <c r="W651" t="s">
        <v>951</v>
      </c>
      <c r="X651" t="str">
        <f>LEFT(Userdata[[#This Row],[Last_Login]],2)</f>
        <v>11</v>
      </c>
      <c r="Y651" t="str">
        <f>RIGHT(Userdata[[#This Row],[Last_Login]],4)</f>
        <v>2024</v>
      </c>
      <c r="Z651" t="str">
        <f>MID(Userdata[[#This Row],[Last_Login]],4,2)</f>
        <v>24</v>
      </c>
      <c r="AA651" t="str">
        <f>SUBSTITUTE(Userdata[[#This Row],[Column3]],"/","")</f>
        <v>24</v>
      </c>
      <c r="AB651" s="12" t="str">
        <f>TEXT(DATE(Userdata[[#This Row],[Column2]],Userdata[[#This Row],[Column1]],Userdata[[#This Row],[Column4]]),"DD/MM/YYYY")</f>
        <v>24/11/2024</v>
      </c>
      <c r="AC651" s="12">
        <f t="shared" ca="1" si="10"/>
        <v>45794</v>
      </c>
      <c r="AD651">
        <f ca="1">Userdata[[#This Row],[Column6]]-Userdata[[#This Row],[Last Login]]</f>
        <v>174</v>
      </c>
      <c r="AE651" t="str">
        <f>LEFT(Userdata[[#This Row],[Join_Date]],2)</f>
        <v>12</v>
      </c>
      <c r="AF651" t="str">
        <f>RIGHT(Userdata[[#This Row],[Join_Date]],4)</f>
        <v>2023</v>
      </c>
      <c r="AG651" t="str">
        <f>MID(Userdata[[#This Row],[Join_Date]],3,2)</f>
        <v>/1</v>
      </c>
      <c r="AH651" t="str">
        <f>SUBSTITUTE(Userdata[[#This Row],[Column5]],"/","")</f>
        <v>12</v>
      </c>
      <c r="AI651" t="str">
        <f>SUBSTITUTE(Userdata[[#This Row],[Column53]],"/","")</f>
        <v>1</v>
      </c>
      <c r="AJ651" t="str">
        <f>TEXT(DATE(Userdata[[#This Row],[Column52]],Userdata[[#This Row],[Start Month]],Userdata[[#This Row],[Start Date]]),"DD/MM/YYYY")</f>
        <v>01/12/2023</v>
      </c>
    </row>
    <row r="652" spans="1:36" x14ac:dyDescent="0.3">
      <c r="A652">
        <v>9374</v>
      </c>
      <c r="B652" t="s">
        <v>109</v>
      </c>
      <c r="C652" t="s">
        <v>472</v>
      </c>
      <c r="D652" s="12" t="s">
        <v>494</v>
      </c>
      <c r="E652">
        <v>15.99</v>
      </c>
      <c r="F652">
        <v>301</v>
      </c>
      <c r="G652" t="s">
        <v>916</v>
      </c>
      <c r="H652">
        <v>4</v>
      </c>
      <c r="I652">
        <v>6</v>
      </c>
      <c r="J652" t="b">
        <v>0</v>
      </c>
      <c r="K652">
        <v>619</v>
      </c>
      <c r="L652">
        <v>172</v>
      </c>
      <c r="M652" t="s">
        <v>923</v>
      </c>
      <c r="N652" t="s">
        <v>931</v>
      </c>
      <c r="O652" t="s">
        <v>938</v>
      </c>
      <c r="P652">
        <v>37</v>
      </c>
      <c r="Q652">
        <v>4.2</v>
      </c>
      <c r="R652" t="b">
        <v>1</v>
      </c>
      <c r="S652" t="s">
        <v>940</v>
      </c>
      <c r="T652">
        <v>1153</v>
      </c>
      <c r="U652" t="s">
        <v>945</v>
      </c>
      <c r="V652" t="s">
        <v>949</v>
      </c>
      <c r="W652" t="s">
        <v>952</v>
      </c>
      <c r="X652" t="str">
        <f>LEFT(Userdata[[#This Row],[Last_Login]],2)</f>
        <v>12</v>
      </c>
      <c r="Y652" t="str">
        <f>RIGHT(Userdata[[#This Row],[Last_Login]],4)</f>
        <v>2024</v>
      </c>
      <c r="Z652" t="str">
        <f>MID(Userdata[[#This Row],[Last_Login]],4,2)</f>
        <v>1/</v>
      </c>
      <c r="AA652" t="str">
        <f>SUBSTITUTE(Userdata[[#This Row],[Column3]],"/","")</f>
        <v>1</v>
      </c>
      <c r="AB652" s="12" t="str">
        <f>TEXT(DATE(Userdata[[#This Row],[Column2]],Userdata[[#This Row],[Column1]],Userdata[[#This Row],[Column4]]),"DD/MM/YYYY")</f>
        <v>01/12/2024</v>
      </c>
      <c r="AC652" s="12">
        <f t="shared" ca="1" si="10"/>
        <v>45794</v>
      </c>
      <c r="AD652">
        <f ca="1">Userdata[[#This Row],[Column6]]-Userdata[[#This Row],[Last Login]]</f>
        <v>167</v>
      </c>
      <c r="AE652" t="str">
        <f>LEFT(Userdata[[#This Row],[Join_Date]],2)</f>
        <v>12</v>
      </c>
      <c r="AF652" t="str">
        <f>RIGHT(Userdata[[#This Row],[Join_Date]],4)</f>
        <v>2024</v>
      </c>
      <c r="AG652" t="str">
        <f>MID(Userdata[[#This Row],[Join_Date]],3,2)</f>
        <v>/1</v>
      </c>
      <c r="AH652" t="str">
        <f>SUBSTITUTE(Userdata[[#This Row],[Column5]],"/","")</f>
        <v>12</v>
      </c>
      <c r="AI652" t="str">
        <f>SUBSTITUTE(Userdata[[#This Row],[Column53]],"/","")</f>
        <v>1</v>
      </c>
      <c r="AJ652" t="str">
        <f>TEXT(DATE(Userdata[[#This Row],[Column52]],Userdata[[#This Row],[Start Month]],Userdata[[#This Row],[Start Date]]),"DD/MM/YYYY")</f>
        <v>01/12/2024</v>
      </c>
    </row>
    <row r="653" spans="1:36" x14ac:dyDescent="0.3">
      <c r="A653">
        <v>3918</v>
      </c>
      <c r="B653" t="s">
        <v>38</v>
      </c>
      <c r="C653" t="s">
        <v>519</v>
      </c>
      <c r="D653" s="12" t="s">
        <v>911</v>
      </c>
      <c r="E653">
        <v>7.99</v>
      </c>
      <c r="F653">
        <v>26</v>
      </c>
      <c r="G653" t="s">
        <v>916</v>
      </c>
      <c r="H653">
        <v>4</v>
      </c>
      <c r="I653">
        <v>5</v>
      </c>
      <c r="J653" t="b">
        <v>0</v>
      </c>
      <c r="K653">
        <v>416</v>
      </c>
      <c r="L653">
        <v>146</v>
      </c>
      <c r="M653" t="s">
        <v>925</v>
      </c>
      <c r="N653" t="s">
        <v>931</v>
      </c>
      <c r="O653" t="s">
        <v>936</v>
      </c>
      <c r="P653">
        <v>41</v>
      </c>
      <c r="Q653">
        <v>3.5</v>
      </c>
      <c r="R653" t="b">
        <v>1</v>
      </c>
      <c r="S653" t="s">
        <v>940</v>
      </c>
      <c r="T653">
        <v>1506</v>
      </c>
      <c r="U653" t="s">
        <v>943</v>
      </c>
      <c r="V653" t="s">
        <v>946</v>
      </c>
      <c r="W653" t="s">
        <v>952</v>
      </c>
      <c r="X653" t="str">
        <f>LEFT(Userdata[[#This Row],[Last_Login]],2)</f>
        <v>11</v>
      </c>
      <c r="Y653" t="str">
        <f>RIGHT(Userdata[[#This Row],[Last_Login]],4)</f>
        <v>2024</v>
      </c>
      <c r="Z653" t="str">
        <f>MID(Userdata[[#This Row],[Last_Login]],4,2)</f>
        <v>28</v>
      </c>
      <c r="AA653" t="str">
        <f>SUBSTITUTE(Userdata[[#This Row],[Column3]],"/","")</f>
        <v>28</v>
      </c>
      <c r="AB653" s="12" t="str">
        <f>TEXT(DATE(Userdata[[#This Row],[Column2]],Userdata[[#This Row],[Column1]],Userdata[[#This Row],[Column4]]),"DD/MM/YYYY")</f>
        <v>28/11/2024</v>
      </c>
      <c r="AC653" s="12">
        <f t="shared" ca="1" si="10"/>
        <v>45794</v>
      </c>
      <c r="AD653">
        <f ca="1">Userdata[[#This Row],[Column6]]-Userdata[[#This Row],[Last Login]]</f>
        <v>170</v>
      </c>
      <c r="AE653" t="str">
        <f>LEFT(Userdata[[#This Row],[Join_Date]],2)</f>
        <v>10</v>
      </c>
      <c r="AF653" t="str">
        <f>RIGHT(Userdata[[#This Row],[Join_Date]],4)</f>
        <v>2023</v>
      </c>
      <c r="AG653" t="str">
        <f>MID(Userdata[[#This Row],[Join_Date]],3,2)</f>
        <v>/1</v>
      </c>
      <c r="AH653" t="str">
        <f>SUBSTITUTE(Userdata[[#This Row],[Column5]],"/","")</f>
        <v>10</v>
      </c>
      <c r="AI653" t="str">
        <f>SUBSTITUTE(Userdata[[#This Row],[Column53]],"/","")</f>
        <v>1</v>
      </c>
      <c r="AJ653" t="str">
        <f>TEXT(DATE(Userdata[[#This Row],[Column52]],Userdata[[#This Row],[Start Month]],Userdata[[#This Row],[Start Date]]),"DD/MM/YYYY")</f>
        <v>01/10/2023</v>
      </c>
    </row>
    <row r="654" spans="1:36" x14ac:dyDescent="0.3">
      <c r="A654">
        <v>9866</v>
      </c>
      <c r="B654" t="s">
        <v>62</v>
      </c>
      <c r="C654" t="s">
        <v>749</v>
      </c>
      <c r="D654" s="12" t="s">
        <v>472</v>
      </c>
      <c r="E654">
        <v>11.99</v>
      </c>
      <c r="F654">
        <v>208</v>
      </c>
      <c r="G654" t="s">
        <v>917</v>
      </c>
      <c r="H654">
        <v>1</v>
      </c>
      <c r="I654">
        <v>1</v>
      </c>
      <c r="J654" t="b">
        <v>0</v>
      </c>
      <c r="K654">
        <v>466</v>
      </c>
      <c r="L654">
        <v>174</v>
      </c>
      <c r="M654" t="s">
        <v>923</v>
      </c>
      <c r="N654" t="s">
        <v>932</v>
      </c>
      <c r="O654" t="s">
        <v>938</v>
      </c>
      <c r="P654">
        <v>51</v>
      </c>
      <c r="Q654">
        <v>4</v>
      </c>
      <c r="R654" t="b">
        <v>1</v>
      </c>
      <c r="S654" t="s">
        <v>940</v>
      </c>
      <c r="T654">
        <v>3817</v>
      </c>
      <c r="U654" t="s">
        <v>941</v>
      </c>
      <c r="V654" t="s">
        <v>946</v>
      </c>
      <c r="W654" t="s">
        <v>952</v>
      </c>
      <c r="X654" t="str">
        <f>LEFT(Userdata[[#This Row],[Last_Login]],2)</f>
        <v>12</v>
      </c>
      <c r="Y654" t="str">
        <f>RIGHT(Userdata[[#This Row],[Last_Login]],4)</f>
        <v>2024</v>
      </c>
      <c r="Z654" t="str">
        <f>MID(Userdata[[#This Row],[Last_Login]],4,2)</f>
        <v>17</v>
      </c>
      <c r="AA654" t="str">
        <f>SUBSTITUTE(Userdata[[#This Row],[Column3]],"/","")</f>
        <v>17</v>
      </c>
      <c r="AB654" s="12" t="str">
        <f>TEXT(DATE(Userdata[[#This Row],[Column2]],Userdata[[#This Row],[Column1]],Userdata[[#This Row],[Column4]]),"DD/MM/YYYY")</f>
        <v>17/12/2024</v>
      </c>
      <c r="AC654" s="12">
        <f t="shared" ca="1" si="10"/>
        <v>45794</v>
      </c>
      <c r="AD654">
        <f ca="1">Userdata[[#This Row],[Column6]]-Userdata[[#This Row],[Last Login]]</f>
        <v>151</v>
      </c>
      <c r="AE654" t="str">
        <f>LEFT(Userdata[[#This Row],[Join_Date]],2)</f>
        <v>7/</v>
      </c>
      <c r="AF654" t="str">
        <f>RIGHT(Userdata[[#This Row],[Join_Date]],4)</f>
        <v>2024</v>
      </c>
      <c r="AG654" t="str">
        <f>MID(Userdata[[#This Row],[Join_Date]],3,2)</f>
        <v>12</v>
      </c>
      <c r="AH654" t="str">
        <f>SUBSTITUTE(Userdata[[#This Row],[Column5]],"/","")</f>
        <v>7</v>
      </c>
      <c r="AI654" t="str">
        <f>SUBSTITUTE(Userdata[[#This Row],[Column53]],"/","")</f>
        <v>12</v>
      </c>
      <c r="AJ654" t="str">
        <f>TEXT(DATE(Userdata[[#This Row],[Column52]],Userdata[[#This Row],[Start Month]],Userdata[[#This Row],[Start Date]]),"DD/MM/YYYY")</f>
        <v>12/07/2024</v>
      </c>
    </row>
    <row r="655" spans="1:36" x14ac:dyDescent="0.3">
      <c r="A655">
        <v>6389</v>
      </c>
      <c r="B655" t="s">
        <v>267</v>
      </c>
      <c r="C655" t="s">
        <v>793</v>
      </c>
      <c r="D655" s="12" t="s">
        <v>524</v>
      </c>
      <c r="E655">
        <v>11.99</v>
      </c>
      <c r="F655">
        <v>109</v>
      </c>
      <c r="G655" t="s">
        <v>919</v>
      </c>
      <c r="H655">
        <v>2</v>
      </c>
      <c r="I655">
        <v>3</v>
      </c>
      <c r="J655" t="b">
        <v>0</v>
      </c>
      <c r="K655">
        <v>701</v>
      </c>
      <c r="L655">
        <v>4</v>
      </c>
      <c r="M655" t="s">
        <v>924</v>
      </c>
      <c r="N655" t="s">
        <v>930</v>
      </c>
      <c r="O655" t="s">
        <v>934</v>
      </c>
      <c r="P655">
        <v>64</v>
      </c>
      <c r="Q655">
        <v>3.5</v>
      </c>
      <c r="R655" t="b">
        <v>0</v>
      </c>
      <c r="S655" t="s">
        <v>940</v>
      </c>
      <c r="T655">
        <v>4662</v>
      </c>
      <c r="U655" t="s">
        <v>944</v>
      </c>
      <c r="V655" t="s">
        <v>946</v>
      </c>
      <c r="W655" t="s">
        <v>954</v>
      </c>
      <c r="X655" t="str">
        <f>LEFT(Userdata[[#This Row],[Last_Login]],2)</f>
        <v>12</v>
      </c>
      <c r="Y655" t="str">
        <f>RIGHT(Userdata[[#This Row],[Last_Login]],4)</f>
        <v>2024</v>
      </c>
      <c r="Z655" t="str">
        <f>MID(Userdata[[#This Row],[Last_Login]],4,2)</f>
        <v>18</v>
      </c>
      <c r="AA655" t="str">
        <f>SUBSTITUTE(Userdata[[#This Row],[Column3]],"/","")</f>
        <v>18</v>
      </c>
      <c r="AB655" s="12" t="str">
        <f>TEXT(DATE(Userdata[[#This Row],[Column2]],Userdata[[#This Row],[Column1]],Userdata[[#This Row],[Column4]]),"DD/MM/YYYY")</f>
        <v>18/12/2024</v>
      </c>
      <c r="AC655" s="12">
        <f t="shared" ca="1" si="10"/>
        <v>45794</v>
      </c>
      <c r="AD655">
        <f ca="1">Userdata[[#This Row],[Column6]]-Userdata[[#This Row],[Last Login]]</f>
        <v>150</v>
      </c>
      <c r="AE655" t="str">
        <f>LEFT(Userdata[[#This Row],[Join_Date]],2)</f>
        <v>12</v>
      </c>
      <c r="AF655" t="str">
        <f>RIGHT(Userdata[[#This Row],[Join_Date]],4)</f>
        <v>2022</v>
      </c>
      <c r="AG655" t="str">
        <f>MID(Userdata[[#This Row],[Join_Date]],3,2)</f>
        <v>/2</v>
      </c>
      <c r="AH655" t="str">
        <f>SUBSTITUTE(Userdata[[#This Row],[Column5]],"/","")</f>
        <v>12</v>
      </c>
      <c r="AI655" t="str">
        <f>SUBSTITUTE(Userdata[[#This Row],[Column53]],"/","")</f>
        <v>2</v>
      </c>
      <c r="AJ655" t="str">
        <f>TEXT(DATE(Userdata[[#This Row],[Column52]],Userdata[[#This Row],[Start Month]],Userdata[[#This Row],[Start Date]]),"DD/MM/YYYY")</f>
        <v>02/12/2022</v>
      </c>
    </row>
    <row r="656" spans="1:36" x14ac:dyDescent="0.3">
      <c r="A656">
        <v>8733</v>
      </c>
      <c r="B656" t="s">
        <v>152</v>
      </c>
      <c r="C656" t="s">
        <v>712</v>
      </c>
      <c r="D656" s="12" t="s">
        <v>898</v>
      </c>
      <c r="E656">
        <v>15.99</v>
      </c>
      <c r="F656">
        <v>451</v>
      </c>
      <c r="G656" t="s">
        <v>920</v>
      </c>
      <c r="H656">
        <v>4</v>
      </c>
      <c r="I656">
        <v>4</v>
      </c>
      <c r="J656" t="b">
        <v>1</v>
      </c>
      <c r="K656">
        <v>742</v>
      </c>
      <c r="L656">
        <v>140</v>
      </c>
      <c r="M656" t="s">
        <v>927</v>
      </c>
      <c r="N656" t="s">
        <v>931</v>
      </c>
      <c r="O656" t="s">
        <v>938</v>
      </c>
      <c r="P656">
        <v>37</v>
      </c>
      <c r="Q656">
        <v>4.0999999999999996</v>
      </c>
      <c r="R656" t="b">
        <v>1</v>
      </c>
      <c r="S656" t="s">
        <v>940</v>
      </c>
      <c r="T656">
        <v>3708</v>
      </c>
      <c r="U656" t="s">
        <v>943</v>
      </c>
      <c r="V656" t="s">
        <v>946</v>
      </c>
      <c r="W656" t="s">
        <v>954</v>
      </c>
      <c r="X656" t="str">
        <f>LEFT(Userdata[[#This Row],[Last_Login]],2)</f>
        <v>12</v>
      </c>
      <c r="Y656" t="str">
        <f>RIGHT(Userdata[[#This Row],[Last_Login]],4)</f>
        <v>2024</v>
      </c>
      <c r="Z656" t="str">
        <f>MID(Userdata[[#This Row],[Last_Login]],4,2)</f>
        <v>16</v>
      </c>
      <c r="AA656" t="str">
        <f>SUBSTITUTE(Userdata[[#This Row],[Column3]],"/","")</f>
        <v>16</v>
      </c>
      <c r="AB656" s="12" t="str">
        <f>TEXT(DATE(Userdata[[#This Row],[Column2]],Userdata[[#This Row],[Column1]],Userdata[[#This Row],[Column4]]),"DD/MM/YYYY")</f>
        <v>16/12/2024</v>
      </c>
      <c r="AC656" s="12">
        <f t="shared" ca="1" si="10"/>
        <v>45794</v>
      </c>
      <c r="AD656">
        <f ca="1">Userdata[[#This Row],[Column6]]-Userdata[[#This Row],[Last Login]]</f>
        <v>152</v>
      </c>
      <c r="AE656" t="str">
        <f>LEFT(Userdata[[#This Row],[Join_Date]],2)</f>
        <v>6/</v>
      </c>
      <c r="AF656" t="str">
        <f>RIGHT(Userdata[[#This Row],[Join_Date]],4)</f>
        <v>2024</v>
      </c>
      <c r="AG656" t="str">
        <f>MID(Userdata[[#This Row],[Join_Date]],3,2)</f>
        <v>6/</v>
      </c>
      <c r="AH656" t="str">
        <f>SUBSTITUTE(Userdata[[#This Row],[Column5]],"/","")</f>
        <v>6</v>
      </c>
      <c r="AI656" t="str">
        <f>SUBSTITUTE(Userdata[[#This Row],[Column53]],"/","")</f>
        <v>6</v>
      </c>
      <c r="AJ656" t="str">
        <f>TEXT(DATE(Userdata[[#This Row],[Column52]],Userdata[[#This Row],[Start Month]],Userdata[[#This Row],[Start Date]]),"DD/MM/YYYY")</f>
        <v>06/06/2024</v>
      </c>
    </row>
    <row r="657" spans="1:36" x14ac:dyDescent="0.3">
      <c r="A657">
        <v>8105</v>
      </c>
      <c r="B657" t="s">
        <v>30</v>
      </c>
      <c r="C657" t="s">
        <v>794</v>
      </c>
      <c r="D657" s="12" t="s">
        <v>915</v>
      </c>
      <c r="E657">
        <v>15.99</v>
      </c>
      <c r="F657">
        <v>33</v>
      </c>
      <c r="G657" t="s">
        <v>917</v>
      </c>
      <c r="H657">
        <v>4</v>
      </c>
      <c r="I657">
        <v>5</v>
      </c>
      <c r="J657" t="b">
        <v>1</v>
      </c>
      <c r="K657">
        <v>228</v>
      </c>
      <c r="L657">
        <v>42</v>
      </c>
      <c r="M657" t="s">
        <v>926</v>
      </c>
      <c r="N657" t="s">
        <v>932</v>
      </c>
      <c r="O657" t="s">
        <v>934</v>
      </c>
      <c r="P657">
        <v>21</v>
      </c>
      <c r="Q657">
        <v>4</v>
      </c>
      <c r="R657" t="b">
        <v>1</v>
      </c>
      <c r="S657" t="s">
        <v>940</v>
      </c>
      <c r="T657">
        <v>1256</v>
      </c>
      <c r="U657" t="s">
        <v>941</v>
      </c>
      <c r="V657" t="s">
        <v>946</v>
      </c>
      <c r="W657" t="s">
        <v>951</v>
      </c>
      <c r="X657" t="str">
        <f>LEFT(Userdata[[#This Row],[Last_Login]],2)</f>
        <v>11</v>
      </c>
      <c r="Y657" t="str">
        <f>RIGHT(Userdata[[#This Row],[Last_Login]],4)</f>
        <v>2024</v>
      </c>
      <c r="Z657" t="str">
        <f>MID(Userdata[[#This Row],[Last_Login]],4,2)</f>
        <v>26</v>
      </c>
      <c r="AA657" t="str">
        <f>SUBSTITUTE(Userdata[[#This Row],[Column3]],"/","")</f>
        <v>26</v>
      </c>
      <c r="AB657" s="12" t="str">
        <f>TEXT(DATE(Userdata[[#This Row],[Column2]],Userdata[[#This Row],[Column1]],Userdata[[#This Row],[Column4]]),"DD/MM/YYYY")</f>
        <v>26/11/2024</v>
      </c>
      <c r="AC657" s="12">
        <f t="shared" ca="1" si="10"/>
        <v>45794</v>
      </c>
      <c r="AD657">
        <f ca="1">Userdata[[#This Row],[Column6]]-Userdata[[#This Row],[Last Login]]</f>
        <v>172</v>
      </c>
      <c r="AE657" t="str">
        <f>LEFT(Userdata[[#This Row],[Join_Date]],2)</f>
        <v>9/</v>
      </c>
      <c r="AF657" t="str">
        <f>RIGHT(Userdata[[#This Row],[Join_Date]],4)</f>
        <v>2023</v>
      </c>
      <c r="AG657" t="str">
        <f>MID(Userdata[[#This Row],[Join_Date]],3,2)</f>
        <v>23</v>
      </c>
      <c r="AH657" t="str">
        <f>SUBSTITUTE(Userdata[[#This Row],[Column5]],"/","")</f>
        <v>9</v>
      </c>
      <c r="AI657" t="str">
        <f>SUBSTITUTE(Userdata[[#This Row],[Column53]],"/","")</f>
        <v>23</v>
      </c>
      <c r="AJ657" t="str">
        <f>TEXT(DATE(Userdata[[#This Row],[Column52]],Userdata[[#This Row],[Start Month]],Userdata[[#This Row],[Start Date]]),"DD/MM/YYYY")</f>
        <v>23/09/2023</v>
      </c>
    </row>
    <row r="658" spans="1:36" x14ac:dyDescent="0.3">
      <c r="A658">
        <v>3443</v>
      </c>
      <c r="B658" t="s">
        <v>90</v>
      </c>
      <c r="C658" t="s">
        <v>795</v>
      </c>
      <c r="D658" s="12" t="s">
        <v>554</v>
      </c>
      <c r="E658">
        <v>15.99</v>
      </c>
      <c r="F658">
        <v>467</v>
      </c>
      <c r="G658" t="s">
        <v>919</v>
      </c>
      <c r="H658">
        <v>4</v>
      </c>
      <c r="I658">
        <v>2</v>
      </c>
      <c r="J658" t="b">
        <v>0</v>
      </c>
      <c r="K658">
        <v>18</v>
      </c>
      <c r="L658">
        <v>34</v>
      </c>
      <c r="M658" t="s">
        <v>927</v>
      </c>
      <c r="N658" t="s">
        <v>933</v>
      </c>
      <c r="O658" t="s">
        <v>939</v>
      </c>
      <c r="P658">
        <v>100</v>
      </c>
      <c r="Q658">
        <v>4.0999999999999996</v>
      </c>
      <c r="R658" t="b">
        <v>1</v>
      </c>
      <c r="S658" t="s">
        <v>940</v>
      </c>
      <c r="T658">
        <v>1792</v>
      </c>
      <c r="U658" t="s">
        <v>941</v>
      </c>
      <c r="V658" t="s">
        <v>948</v>
      </c>
      <c r="W658" t="s">
        <v>954</v>
      </c>
      <c r="X658" t="str">
        <f>LEFT(Userdata[[#This Row],[Last_Login]],2)</f>
        <v>12</v>
      </c>
      <c r="Y658" t="str">
        <f>RIGHT(Userdata[[#This Row],[Last_Login]],4)</f>
        <v>2024</v>
      </c>
      <c r="Z658" t="str">
        <f>MID(Userdata[[#This Row],[Last_Login]],4,2)</f>
        <v>5/</v>
      </c>
      <c r="AA658" t="str">
        <f>SUBSTITUTE(Userdata[[#This Row],[Column3]],"/","")</f>
        <v>5</v>
      </c>
      <c r="AB658" s="12" t="str">
        <f>TEXT(DATE(Userdata[[#This Row],[Column2]],Userdata[[#This Row],[Column1]],Userdata[[#This Row],[Column4]]),"DD/MM/YYYY")</f>
        <v>05/12/2024</v>
      </c>
      <c r="AC658" s="12">
        <f t="shared" ca="1" si="10"/>
        <v>45794</v>
      </c>
      <c r="AD658">
        <f ca="1">Userdata[[#This Row],[Column6]]-Userdata[[#This Row],[Last Login]]</f>
        <v>163</v>
      </c>
      <c r="AE658" t="str">
        <f>LEFT(Userdata[[#This Row],[Join_Date]],2)</f>
        <v>3/</v>
      </c>
      <c r="AF658" t="str">
        <f>RIGHT(Userdata[[#This Row],[Join_Date]],4)</f>
        <v>2024</v>
      </c>
      <c r="AG658" t="str">
        <f>MID(Userdata[[#This Row],[Join_Date]],3,2)</f>
        <v>1/</v>
      </c>
      <c r="AH658" t="str">
        <f>SUBSTITUTE(Userdata[[#This Row],[Column5]],"/","")</f>
        <v>3</v>
      </c>
      <c r="AI658" t="str">
        <f>SUBSTITUTE(Userdata[[#This Row],[Column53]],"/","")</f>
        <v>1</v>
      </c>
      <c r="AJ658" t="str">
        <f>TEXT(DATE(Userdata[[#This Row],[Column52]],Userdata[[#This Row],[Start Month]],Userdata[[#This Row],[Start Date]]),"DD/MM/YYYY")</f>
        <v>01/03/2024</v>
      </c>
    </row>
    <row r="659" spans="1:36" x14ac:dyDescent="0.3">
      <c r="A659">
        <v>2664</v>
      </c>
      <c r="B659" t="s">
        <v>42</v>
      </c>
      <c r="C659" t="s">
        <v>591</v>
      </c>
      <c r="D659" s="12" t="s">
        <v>853</v>
      </c>
      <c r="E659">
        <v>7.99</v>
      </c>
      <c r="F659">
        <v>123</v>
      </c>
      <c r="G659" t="s">
        <v>921</v>
      </c>
      <c r="H659">
        <v>2</v>
      </c>
      <c r="I659">
        <v>3</v>
      </c>
      <c r="J659" t="b">
        <v>1</v>
      </c>
      <c r="K659">
        <v>826</v>
      </c>
      <c r="L659">
        <v>79</v>
      </c>
      <c r="M659" t="s">
        <v>928</v>
      </c>
      <c r="N659" t="s">
        <v>932</v>
      </c>
      <c r="O659" t="s">
        <v>935</v>
      </c>
      <c r="P659">
        <v>34</v>
      </c>
      <c r="Q659">
        <v>3.5</v>
      </c>
      <c r="R659" t="b">
        <v>0</v>
      </c>
      <c r="S659" t="s">
        <v>940</v>
      </c>
      <c r="T659">
        <v>402</v>
      </c>
      <c r="U659" t="s">
        <v>942</v>
      </c>
      <c r="V659" t="s">
        <v>948</v>
      </c>
      <c r="W659" t="s">
        <v>952</v>
      </c>
      <c r="X659" t="str">
        <f>LEFT(Userdata[[#This Row],[Last_Login]],2)</f>
        <v>11</v>
      </c>
      <c r="Y659" t="str">
        <f>RIGHT(Userdata[[#This Row],[Last_Login]],4)</f>
        <v>2024</v>
      </c>
      <c r="Z659" t="str">
        <f>MID(Userdata[[#This Row],[Last_Login]],4,2)</f>
        <v>27</v>
      </c>
      <c r="AA659" t="str">
        <f>SUBSTITUTE(Userdata[[#This Row],[Column3]],"/","")</f>
        <v>27</v>
      </c>
      <c r="AB659" s="12" t="str">
        <f>TEXT(DATE(Userdata[[#This Row],[Column2]],Userdata[[#This Row],[Column1]],Userdata[[#This Row],[Column4]]),"DD/MM/YYYY")</f>
        <v>27/11/2024</v>
      </c>
      <c r="AC659" s="12">
        <f t="shared" ca="1" si="10"/>
        <v>45794</v>
      </c>
      <c r="AD659">
        <f ca="1">Userdata[[#This Row],[Column6]]-Userdata[[#This Row],[Last Login]]</f>
        <v>171</v>
      </c>
      <c r="AE659" t="str">
        <f>LEFT(Userdata[[#This Row],[Join_Date]],2)</f>
        <v>10</v>
      </c>
      <c r="AF659" t="str">
        <f>RIGHT(Userdata[[#This Row],[Join_Date]],4)</f>
        <v>2023</v>
      </c>
      <c r="AG659" t="str">
        <f>MID(Userdata[[#This Row],[Join_Date]],3,2)</f>
        <v>/1</v>
      </c>
      <c r="AH659" t="str">
        <f>SUBSTITUTE(Userdata[[#This Row],[Column5]],"/","")</f>
        <v>10</v>
      </c>
      <c r="AI659" t="str">
        <f>SUBSTITUTE(Userdata[[#This Row],[Column53]],"/","")</f>
        <v>1</v>
      </c>
      <c r="AJ659" t="str">
        <f>TEXT(DATE(Userdata[[#This Row],[Column52]],Userdata[[#This Row],[Start Month]],Userdata[[#This Row],[Start Date]]),"DD/MM/YYYY")</f>
        <v>01/10/2023</v>
      </c>
    </row>
    <row r="660" spans="1:36" x14ac:dyDescent="0.3">
      <c r="A660">
        <v>1782</v>
      </c>
      <c r="B660" t="s">
        <v>303</v>
      </c>
      <c r="C660" t="s">
        <v>796</v>
      </c>
      <c r="D660" s="12" t="s">
        <v>914</v>
      </c>
      <c r="E660">
        <v>15.99</v>
      </c>
      <c r="F660">
        <v>139</v>
      </c>
      <c r="G660" t="s">
        <v>922</v>
      </c>
      <c r="H660">
        <v>1</v>
      </c>
      <c r="I660">
        <v>4</v>
      </c>
      <c r="J660" t="b">
        <v>1</v>
      </c>
      <c r="K660">
        <v>357</v>
      </c>
      <c r="L660">
        <v>44</v>
      </c>
      <c r="M660" t="s">
        <v>926</v>
      </c>
      <c r="N660" t="s">
        <v>931</v>
      </c>
      <c r="O660" t="s">
        <v>937</v>
      </c>
      <c r="P660">
        <v>67</v>
      </c>
      <c r="Q660">
        <v>4.0999999999999996</v>
      </c>
      <c r="R660" t="b">
        <v>0</v>
      </c>
      <c r="S660" t="s">
        <v>940</v>
      </c>
      <c r="T660">
        <v>1271</v>
      </c>
      <c r="U660" t="s">
        <v>942</v>
      </c>
      <c r="V660" t="s">
        <v>949</v>
      </c>
      <c r="W660" t="s">
        <v>952</v>
      </c>
      <c r="X660" t="str">
        <f>LEFT(Userdata[[#This Row],[Last_Login]],2)</f>
        <v>11</v>
      </c>
      <c r="Y660" t="str">
        <f>RIGHT(Userdata[[#This Row],[Last_Login]],4)</f>
        <v>2024</v>
      </c>
      <c r="Z660" t="str">
        <f>MID(Userdata[[#This Row],[Last_Login]],4,2)</f>
        <v>29</v>
      </c>
      <c r="AA660" t="str">
        <f>SUBSTITUTE(Userdata[[#This Row],[Column3]],"/","")</f>
        <v>29</v>
      </c>
      <c r="AB660" s="12" t="str">
        <f>TEXT(DATE(Userdata[[#This Row],[Column2]],Userdata[[#This Row],[Column1]],Userdata[[#This Row],[Column4]]),"DD/MM/YYYY")</f>
        <v>29/11/2024</v>
      </c>
      <c r="AC660" s="12">
        <f t="shared" ca="1" si="10"/>
        <v>45794</v>
      </c>
      <c r="AD660">
        <f ca="1">Userdata[[#This Row],[Column6]]-Userdata[[#This Row],[Last Login]]</f>
        <v>169</v>
      </c>
      <c r="AE660" t="str">
        <f>LEFT(Userdata[[#This Row],[Join_Date]],2)</f>
        <v>5/</v>
      </c>
      <c r="AF660" t="str">
        <f>RIGHT(Userdata[[#This Row],[Join_Date]],4)</f>
        <v>2023</v>
      </c>
      <c r="AG660" t="str">
        <f>MID(Userdata[[#This Row],[Join_Date]],3,2)</f>
        <v>1/</v>
      </c>
      <c r="AH660" t="str">
        <f>SUBSTITUTE(Userdata[[#This Row],[Column5]],"/","")</f>
        <v>5</v>
      </c>
      <c r="AI660" t="str">
        <f>SUBSTITUTE(Userdata[[#This Row],[Column53]],"/","")</f>
        <v>1</v>
      </c>
      <c r="AJ660" t="str">
        <f>TEXT(DATE(Userdata[[#This Row],[Column52]],Userdata[[#This Row],[Start Month]],Userdata[[#This Row],[Start Date]]),"DD/MM/YYYY")</f>
        <v>01/05/2023</v>
      </c>
    </row>
    <row r="661" spans="1:36" x14ac:dyDescent="0.3">
      <c r="A661">
        <v>1337</v>
      </c>
      <c r="B661" t="s">
        <v>304</v>
      </c>
      <c r="C661" t="s">
        <v>703</v>
      </c>
      <c r="D661" s="12" t="s">
        <v>898</v>
      </c>
      <c r="E661">
        <v>7.99</v>
      </c>
      <c r="F661">
        <v>103</v>
      </c>
      <c r="G661" t="s">
        <v>922</v>
      </c>
      <c r="H661">
        <v>2</v>
      </c>
      <c r="I661">
        <v>1</v>
      </c>
      <c r="J661" t="b">
        <v>0</v>
      </c>
      <c r="K661">
        <v>474</v>
      </c>
      <c r="L661">
        <v>2</v>
      </c>
      <c r="M661" t="s">
        <v>928</v>
      </c>
      <c r="N661" t="s">
        <v>930</v>
      </c>
      <c r="O661" t="s">
        <v>935</v>
      </c>
      <c r="P661">
        <v>31</v>
      </c>
      <c r="Q661">
        <v>3.5</v>
      </c>
      <c r="R661" t="b">
        <v>0</v>
      </c>
      <c r="S661" t="s">
        <v>940</v>
      </c>
      <c r="T661">
        <v>4537</v>
      </c>
      <c r="U661" t="s">
        <v>943</v>
      </c>
      <c r="V661" t="s">
        <v>948</v>
      </c>
      <c r="W661" t="s">
        <v>954</v>
      </c>
      <c r="X661" t="str">
        <f>LEFT(Userdata[[#This Row],[Last_Login]],2)</f>
        <v>12</v>
      </c>
      <c r="Y661" t="str">
        <f>RIGHT(Userdata[[#This Row],[Last_Login]],4)</f>
        <v>2024</v>
      </c>
      <c r="Z661" t="str">
        <f>MID(Userdata[[#This Row],[Last_Login]],4,2)</f>
        <v>16</v>
      </c>
      <c r="AA661" t="str">
        <f>SUBSTITUTE(Userdata[[#This Row],[Column3]],"/","")</f>
        <v>16</v>
      </c>
      <c r="AB661" s="12" t="str">
        <f>TEXT(DATE(Userdata[[#This Row],[Column2]],Userdata[[#This Row],[Column1]],Userdata[[#This Row],[Column4]]),"DD/MM/YYYY")</f>
        <v>16/12/2024</v>
      </c>
      <c r="AC661" s="12">
        <f t="shared" ca="1" si="10"/>
        <v>45794</v>
      </c>
      <c r="AD661">
        <f ca="1">Userdata[[#This Row],[Column6]]-Userdata[[#This Row],[Last Login]]</f>
        <v>152</v>
      </c>
      <c r="AE661" t="str">
        <f>LEFT(Userdata[[#This Row],[Join_Date]],2)</f>
        <v>4/</v>
      </c>
      <c r="AF661" t="str">
        <f>RIGHT(Userdata[[#This Row],[Join_Date]],4)</f>
        <v>2023</v>
      </c>
      <c r="AG661" t="str">
        <f>MID(Userdata[[#This Row],[Join_Date]],3,2)</f>
        <v>20</v>
      </c>
      <c r="AH661" t="str">
        <f>SUBSTITUTE(Userdata[[#This Row],[Column5]],"/","")</f>
        <v>4</v>
      </c>
      <c r="AI661" t="str">
        <f>SUBSTITUTE(Userdata[[#This Row],[Column53]],"/","")</f>
        <v>20</v>
      </c>
      <c r="AJ661" t="str">
        <f>TEXT(DATE(Userdata[[#This Row],[Column52]],Userdata[[#This Row],[Start Month]],Userdata[[#This Row],[Start Date]]),"DD/MM/YYYY")</f>
        <v>20/04/2023</v>
      </c>
    </row>
    <row r="662" spans="1:36" x14ac:dyDescent="0.3">
      <c r="A662">
        <v>5901</v>
      </c>
      <c r="B662" t="s">
        <v>27</v>
      </c>
      <c r="C662" t="s">
        <v>797</v>
      </c>
      <c r="D662" s="12" t="s">
        <v>524</v>
      </c>
      <c r="E662">
        <v>7.99</v>
      </c>
      <c r="F662">
        <v>207</v>
      </c>
      <c r="G662" t="s">
        <v>920</v>
      </c>
      <c r="H662">
        <v>5</v>
      </c>
      <c r="I662">
        <v>5</v>
      </c>
      <c r="J662" t="b">
        <v>1</v>
      </c>
      <c r="K662">
        <v>946</v>
      </c>
      <c r="L662">
        <v>166</v>
      </c>
      <c r="M662" t="s">
        <v>929</v>
      </c>
      <c r="N662" t="s">
        <v>933</v>
      </c>
      <c r="O662" t="s">
        <v>934</v>
      </c>
      <c r="P662">
        <v>96</v>
      </c>
      <c r="Q662">
        <v>4.5999999999999996</v>
      </c>
      <c r="R662" t="b">
        <v>0</v>
      </c>
      <c r="S662" t="s">
        <v>940</v>
      </c>
      <c r="T662">
        <v>4815</v>
      </c>
      <c r="U662" t="s">
        <v>945</v>
      </c>
      <c r="V662" t="s">
        <v>950</v>
      </c>
      <c r="W662" t="s">
        <v>952</v>
      </c>
      <c r="X662" t="str">
        <f>LEFT(Userdata[[#This Row],[Last_Login]],2)</f>
        <v>12</v>
      </c>
      <c r="Y662" t="str">
        <f>RIGHT(Userdata[[#This Row],[Last_Login]],4)</f>
        <v>2024</v>
      </c>
      <c r="Z662" t="str">
        <f>MID(Userdata[[#This Row],[Last_Login]],4,2)</f>
        <v>18</v>
      </c>
      <c r="AA662" t="str">
        <f>SUBSTITUTE(Userdata[[#This Row],[Column3]],"/","")</f>
        <v>18</v>
      </c>
      <c r="AB662" s="12" t="str">
        <f>TEXT(DATE(Userdata[[#This Row],[Column2]],Userdata[[#This Row],[Column1]],Userdata[[#This Row],[Column4]]),"DD/MM/YYYY")</f>
        <v>18/12/2024</v>
      </c>
      <c r="AC662" s="12">
        <f t="shared" ca="1" si="10"/>
        <v>45794</v>
      </c>
      <c r="AD662">
        <f ca="1">Userdata[[#This Row],[Column6]]-Userdata[[#This Row],[Last Login]]</f>
        <v>150</v>
      </c>
      <c r="AE662" t="str">
        <f>LEFT(Userdata[[#This Row],[Join_Date]],2)</f>
        <v>4/</v>
      </c>
      <c r="AF662" t="str">
        <f>RIGHT(Userdata[[#This Row],[Join_Date]],4)</f>
        <v>2023</v>
      </c>
      <c r="AG662" t="str">
        <f>MID(Userdata[[#This Row],[Join_Date]],3,2)</f>
        <v>6/</v>
      </c>
      <c r="AH662" t="str">
        <f>SUBSTITUTE(Userdata[[#This Row],[Column5]],"/","")</f>
        <v>4</v>
      </c>
      <c r="AI662" t="str">
        <f>SUBSTITUTE(Userdata[[#This Row],[Column53]],"/","")</f>
        <v>6</v>
      </c>
      <c r="AJ662" t="str">
        <f>TEXT(DATE(Userdata[[#This Row],[Column52]],Userdata[[#This Row],[Start Month]],Userdata[[#This Row],[Start Date]]),"DD/MM/YYYY")</f>
        <v>06/04/2023</v>
      </c>
    </row>
    <row r="663" spans="1:36" x14ac:dyDescent="0.3">
      <c r="A663">
        <v>2731</v>
      </c>
      <c r="B663" t="s">
        <v>305</v>
      </c>
      <c r="C663" t="s">
        <v>798</v>
      </c>
      <c r="D663" s="12" t="s">
        <v>905</v>
      </c>
      <c r="E663">
        <v>15.99</v>
      </c>
      <c r="F663">
        <v>267</v>
      </c>
      <c r="G663" t="s">
        <v>922</v>
      </c>
      <c r="H663">
        <v>5</v>
      </c>
      <c r="I663">
        <v>5</v>
      </c>
      <c r="J663" t="b">
        <v>1</v>
      </c>
      <c r="K663">
        <v>890</v>
      </c>
      <c r="L663">
        <v>187</v>
      </c>
      <c r="M663" t="s">
        <v>925</v>
      </c>
      <c r="N663" t="s">
        <v>930</v>
      </c>
      <c r="O663" t="s">
        <v>939</v>
      </c>
      <c r="P663">
        <v>98</v>
      </c>
      <c r="Q663">
        <v>3</v>
      </c>
      <c r="R663" t="b">
        <v>1</v>
      </c>
      <c r="S663" t="s">
        <v>940</v>
      </c>
      <c r="T663">
        <v>3510</v>
      </c>
      <c r="U663" t="s">
        <v>944</v>
      </c>
      <c r="V663" t="s">
        <v>949</v>
      </c>
      <c r="W663" t="s">
        <v>953</v>
      </c>
      <c r="X663" t="str">
        <f>LEFT(Userdata[[#This Row],[Last_Login]],2)</f>
        <v>12</v>
      </c>
      <c r="Y663" t="str">
        <f>RIGHT(Userdata[[#This Row],[Last_Login]],4)</f>
        <v>2024</v>
      </c>
      <c r="Z663" t="str">
        <f>MID(Userdata[[#This Row],[Last_Login]],4,2)</f>
        <v>13</v>
      </c>
      <c r="AA663" t="str">
        <f>SUBSTITUTE(Userdata[[#This Row],[Column3]],"/","")</f>
        <v>13</v>
      </c>
      <c r="AB663" s="12" t="str">
        <f>TEXT(DATE(Userdata[[#This Row],[Column2]],Userdata[[#This Row],[Column1]],Userdata[[#This Row],[Column4]]),"DD/MM/YYYY")</f>
        <v>13/12/2024</v>
      </c>
      <c r="AC663" s="12">
        <f t="shared" ca="1" si="10"/>
        <v>45794</v>
      </c>
      <c r="AD663">
        <f ca="1">Userdata[[#This Row],[Column6]]-Userdata[[#This Row],[Last Login]]</f>
        <v>155</v>
      </c>
      <c r="AE663" t="str">
        <f>LEFT(Userdata[[#This Row],[Join_Date]],2)</f>
        <v>6/</v>
      </c>
      <c r="AF663" t="str">
        <f>RIGHT(Userdata[[#This Row],[Join_Date]],4)</f>
        <v>2024</v>
      </c>
      <c r="AG663" t="str">
        <f>MID(Userdata[[#This Row],[Join_Date]],3,2)</f>
        <v>11</v>
      </c>
      <c r="AH663" t="str">
        <f>SUBSTITUTE(Userdata[[#This Row],[Column5]],"/","")</f>
        <v>6</v>
      </c>
      <c r="AI663" t="str">
        <f>SUBSTITUTE(Userdata[[#This Row],[Column53]],"/","")</f>
        <v>11</v>
      </c>
      <c r="AJ663" t="str">
        <f>TEXT(DATE(Userdata[[#This Row],[Column52]],Userdata[[#This Row],[Start Month]],Userdata[[#This Row],[Start Date]]),"DD/MM/YYYY")</f>
        <v>11/06/2024</v>
      </c>
    </row>
    <row r="664" spans="1:36" x14ac:dyDescent="0.3">
      <c r="A664">
        <v>8307</v>
      </c>
      <c r="B664" t="s">
        <v>121</v>
      </c>
      <c r="C664" t="s">
        <v>572</v>
      </c>
      <c r="D664" s="12" t="s">
        <v>395</v>
      </c>
      <c r="E664">
        <v>7.99</v>
      </c>
      <c r="F664">
        <v>266</v>
      </c>
      <c r="G664" t="s">
        <v>920</v>
      </c>
      <c r="H664">
        <v>5</v>
      </c>
      <c r="I664">
        <v>3</v>
      </c>
      <c r="J664" t="b">
        <v>1</v>
      </c>
      <c r="K664">
        <v>583</v>
      </c>
      <c r="L664">
        <v>131</v>
      </c>
      <c r="M664" t="s">
        <v>924</v>
      </c>
      <c r="N664" t="s">
        <v>931</v>
      </c>
      <c r="O664" t="s">
        <v>936</v>
      </c>
      <c r="P664">
        <v>0</v>
      </c>
      <c r="Q664">
        <v>4</v>
      </c>
      <c r="R664" t="b">
        <v>0</v>
      </c>
      <c r="S664" t="s">
        <v>940</v>
      </c>
      <c r="T664">
        <v>4789</v>
      </c>
      <c r="U664" t="s">
        <v>945</v>
      </c>
      <c r="V664" t="s">
        <v>946</v>
      </c>
      <c r="W664" t="s">
        <v>953</v>
      </c>
      <c r="X664" t="str">
        <f>LEFT(Userdata[[#This Row],[Last_Login]],2)</f>
        <v>12</v>
      </c>
      <c r="Y664" t="str">
        <f>RIGHT(Userdata[[#This Row],[Last_Login]],4)</f>
        <v>2024</v>
      </c>
      <c r="Z664" t="str">
        <f>MID(Userdata[[#This Row],[Last_Login]],4,2)</f>
        <v>6/</v>
      </c>
      <c r="AA664" t="str">
        <f>SUBSTITUTE(Userdata[[#This Row],[Column3]],"/","")</f>
        <v>6</v>
      </c>
      <c r="AB664" s="12" t="str">
        <f>TEXT(DATE(Userdata[[#This Row],[Column2]],Userdata[[#This Row],[Column1]],Userdata[[#This Row],[Column4]]),"DD/MM/YYYY")</f>
        <v>06/12/2024</v>
      </c>
      <c r="AC664" s="12">
        <f t="shared" ca="1" si="10"/>
        <v>45794</v>
      </c>
      <c r="AD664">
        <f ca="1">Userdata[[#This Row],[Column6]]-Userdata[[#This Row],[Last Login]]</f>
        <v>162</v>
      </c>
      <c r="AE664" t="str">
        <f>LEFT(Userdata[[#This Row],[Join_Date]],2)</f>
        <v>1/</v>
      </c>
      <c r="AF664" t="str">
        <f>RIGHT(Userdata[[#This Row],[Join_Date]],4)</f>
        <v>2024</v>
      </c>
      <c r="AG664" t="str">
        <f>MID(Userdata[[#This Row],[Join_Date]],3,2)</f>
        <v>4/</v>
      </c>
      <c r="AH664" t="str">
        <f>SUBSTITUTE(Userdata[[#This Row],[Column5]],"/","")</f>
        <v>1</v>
      </c>
      <c r="AI664" t="str">
        <f>SUBSTITUTE(Userdata[[#This Row],[Column53]],"/","")</f>
        <v>4</v>
      </c>
      <c r="AJ664" t="str">
        <f>TEXT(DATE(Userdata[[#This Row],[Column52]],Userdata[[#This Row],[Start Month]],Userdata[[#This Row],[Start Date]]),"DD/MM/YYYY")</f>
        <v>04/01/2024</v>
      </c>
    </row>
    <row r="665" spans="1:36" x14ac:dyDescent="0.3">
      <c r="A665">
        <v>8019</v>
      </c>
      <c r="B665" t="s">
        <v>306</v>
      </c>
      <c r="C665" t="s">
        <v>430</v>
      </c>
      <c r="D665" s="12" t="s">
        <v>908</v>
      </c>
      <c r="E665">
        <v>11.99</v>
      </c>
      <c r="F665">
        <v>240</v>
      </c>
      <c r="G665" t="s">
        <v>921</v>
      </c>
      <c r="H665">
        <v>4</v>
      </c>
      <c r="I665">
        <v>1</v>
      </c>
      <c r="J665" t="b">
        <v>0</v>
      </c>
      <c r="K665">
        <v>304</v>
      </c>
      <c r="L665">
        <v>25</v>
      </c>
      <c r="M665" t="s">
        <v>924</v>
      </c>
      <c r="N665" t="s">
        <v>930</v>
      </c>
      <c r="O665" t="s">
        <v>935</v>
      </c>
      <c r="P665">
        <v>66</v>
      </c>
      <c r="Q665">
        <v>4.5999999999999996</v>
      </c>
      <c r="R665" t="b">
        <v>0</v>
      </c>
      <c r="S665" t="s">
        <v>940</v>
      </c>
      <c r="T665">
        <v>863</v>
      </c>
      <c r="U665" t="s">
        <v>943</v>
      </c>
      <c r="V665" t="s">
        <v>948</v>
      </c>
      <c r="W665" t="s">
        <v>952</v>
      </c>
      <c r="X665" t="str">
        <f>LEFT(Userdata[[#This Row],[Last_Login]],2)</f>
        <v>11</v>
      </c>
      <c r="Y665" t="str">
        <f>RIGHT(Userdata[[#This Row],[Last_Login]],4)</f>
        <v>2024</v>
      </c>
      <c r="Z665" t="str">
        <f>MID(Userdata[[#This Row],[Last_Login]],4,2)</f>
        <v>19</v>
      </c>
      <c r="AA665" t="str">
        <f>SUBSTITUTE(Userdata[[#This Row],[Column3]],"/","")</f>
        <v>19</v>
      </c>
      <c r="AB665" s="12" t="str">
        <f>TEXT(DATE(Userdata[[#This Row],[Column2]],Userdata[[#This Row],[Column1]],Userdata[[#This Row],[Column4]]),"DD/MM/YYYY")</f>
        <v>19/11/2024</v>
      </c>
      <c r="AC665" s="12">
        <f t="shared" ca="1" si="10"/>
        <v>45794</v>
      </c>
      <c r="AD665">
        <f ca="1">Userdata[[#This Row],[Column6]]-Userdata[[#This Row],[Last Login]]</f>
        <v>179</v>
      </c>
      <c r="AE665" t="str">
        <f>LEFT(Userdata[[#This Row],[Join_Date]],2)</f>
        <v>2/</v>
      </c>
      <c r="AF665" t="str">
        <f>RIGHT(Userdata[[#This Row],[Join_Date]],4)</f>
        <v>2023</v>
      </c>
      <c r="AG665" t="str">
        <f>MID(Userdata[[#This Row],[Join_Date]],3,2)</f>
        <v>19</v>
      </c>
      <c r="AH665" t="str">
        <f>SUBSTITUTE(Userdata[[#This Row],[Column5]],"/","")</f>
        <v>2</v>
      </c>
      <c r="AI665" t="str">
        <f>SUBSTITUTE(Userdata[[#This Row],[Column53]],"/","")</f>
        <v>19</v>
      </c>
      <c r="AJ665" t="str">
        <f>TEXT(DATE(Userdata[[#This Row],[Column52]],Userdata[[#This Row],[Start Month]],Userdata[[#This Row],[Start Date]]),"DD/MM/YYYY")</f>
        <v>19/02/2023</v>
      </c>
    </row>
    <row r="666" spans="1:36" x14ac:dyDescent="0.3">
      <c r="A666">
        <v>4847</v>
      </c>
      <c r="B666" t="s">
        <v>116</v>
      </c>
      <c r="C666" t="s">
        <v>494</v>
      </c>
      <c r="D666" s="12" t="s">
        <v>910</v>
      </c>
      <c r="E666">
        <v>15.99</v>
      </c>
      <c r="F666">
        <v>315</v>
      </c>
      <c r="G666" t="s">
        <v>920</v>
      </c>
      <c r="H666">
        <v>1</v>
      </c>
      <c r="I666">
        <v>6</v>
      </c>
      <c r="J666" t="b">
        <v>0</v>
      </c>
      <c r="K666">
        <v>205</v>
      </c>
      <c r="L666">
        <v>92</v>
      </c>
      <c r="M666" t="s">
        <v>926</v>
      </c>
      <c r="N666" t="s">
        <v>930</v>
      </c>
      <c r="O666" t="s">
        <v>938</v>
      </c>
      <c r="P666">
        <v>67</v>
      </c>
      <c r="Q666">
        <v>3.5</v>
      </c>
      <c r="R666" t="b">
        <v>0</v>
      </c>
      <c r="S666" t="s">
        <v>940</v>
      </c>
      <c r="T666">
        <v>1584</v>
      </c>
      <c r="U666" t="s">
        <v>945</v>
      </c>
      <c r="V666" t="s">
        <v>950</v>
      </c>
      <c r="W666" t="s">
        <v>951</v>
      </c>
      <c r="X666" t="str">
        <f>LEFT(Userdata[[#This Row],[Last_Login]],2)</f>
        <v>11</v>
      </c>
      <c r="Y666" t="str">
        <f>RIGHT(Userdata[[#This Row],[Last_Login]],4)</f>
        <v>2024</v>
      </c>
      <c r="Z666" t="str">
        <f>MID(Userdata[[#This Row],[Last_Login]],4,2)</f>
        <v>30</v>
      </c>
      <c r="AA666" t="str">
        <f>SUBSTITUTE(Userdata[[#This Row],[Column3]],"/","")</f>
        <v>30</v>
      </c>
      <c r="AB666" s="12" t="str">
        <f>TEXT(DATE(Userdata[[#This Row],[Column2]],Userdata[[#This Row],[Column1]],Userdata[[#This Row],[Column4]]),"DD/MM/YYYY")</f>
        <v>30/11/2024</v>
      </c>
      <c r="AC666" s="12">
        <f t="shared" ca="1" si="10"/>
        <v>45794</v>
      </c>
      <c r="AD666">
        <f ca="1">Userdata[[#This Row],[Column6]]-Userdata[[#This Row],[Last Login]]</f>
        <v>168</v>
      </c>
      <c r="AE666" t="str">
        <f>LEFT(Userdata[[#This Row],[Join_Date]],2)</f>
        <v>12</v>
      </c>
      <c r="AF666" t="str">
        <f>RIGHT(Userdata[[#This Row],[Join_Date]],4)</f>
        <v>2024</v>
      </c>
      <c r="AG666" t="str">
        <f>MID(Userdata[[#This Row],[Join_Date]],3,2)</f>
        <v>/1</v>
      </c>
      <c r="AH666" t="str">
        <f>SUBSTITUTE(Userdata[[#This Row],[Column5]],"/","")</f>
        <v>12</v>
      </c>
      <c r="AI666" t="str">
        <f>SUBSTITUTE(Userdata[[#This Row],[Column53]],"/","")</f>
        <v>1</v>
      </c>
      <c r="AJ666" t="str">
        <f>TEXT(DATE(Userdata[[#This Row],[Column52]],Userdata[[#This Row],[Start Month]],Userdata[[#This Row],[Start Date]]),"DD/MM/YYYY")</f>
        <v>01/12/2024</v>
      </c>
    </row>
    <row r="667" spans="1:36" x14ac:dyDescent="0.3">
      <c r="A667">
        <v>9822</v>
      </c>
      <c r="B667" t="s">
        <v>103</v>
      </c>
      <c r="C667" t="s">
        <v>760</v>
      </c>
      <c r="D667" s="12" t="s">
        <v>905</v>
      </c>
      <c r="E667">
        <v>7.99</v>
      </c>
      <c r="F667">
        <v>276</v>
      </c>
      <c r="G667" t="s">
        <v>921</v>
      </c>
      <c r="H667">
        <v>4</v>
      </c>
      <c r="I667">
        <v>1</v>
      </c>
      <c r="J667" t="b">
        <v>1</v>
      </c>
      <c r="K667">
        <v>348</v>
      </c>
      <c r="L667">
        <v>13</v>
      </c>
      <c r="M667" t="s">
        <v>926</v>
      </c>
      <c r="N667" t="s">
        <v>933</v>
      </c>
      <c r="O667" t="s">
        <v>935</v>
      </c>
      <c r="P667">
        <v>34</v>
      </c>
      <c r="Q667">
        <v>4.7</v>
      </c>
      <c r="R667" t="b">
        <v>0</v>
      </c>
      <c r="S667" t="s">
        <v>940</v>
      </c>
      <c r="T667">
        <v>3178</v>
      </c>
      <c r="U667" t="s">
        <v>943</v>
      </c>
      <c r="V667" t="s">
        <v>950</v>
      </c>
      <c r="W667" t="s">
        <v>954</v>
      </c>
      <c r="X667" t="str">
        <f>LEFT(Userdata[[#This Row],[Last_Login]],2)</f>
        <v>12</v>
      </c>
      <c r="Y667" t="str">
        <f>RIGHT(Userdata[[#This Row],[Last_Login]],4)</f>
        <v>2024</v>
      </c>
      <c r="Z667" t="str">
        <f>MID(Userdata[[#This Row],[Last_Login]],4,2)</f>
        <v>13</v>
      </c>
      <c r="AA667" t="str">
        <f>SUBSTITUTE(Userdata[[#This Row],[Column3]],"/","")</f>
        <v>13</v>
      </c>
      <c r="AB667" s="12" t="str">
        <f>TEXT(DATE(Userdata[[#This Row],[Column2]],Userdata[[#This Row],[Column1]],Userdata[[#This Row],[Column4]]),"DD/MM/YYYY")</f>
        <v>13/12/2024</v>
      </c>
      <c r="AC667" s="12">
        <f t="shared" ca="1" si="10"/>
        <v>45794</v>
      </c>
      <c r="AD667">
        <f ca="1">Userdata[[#This Row],[Column6]]-Userdata[[#This Row],[Last Login]]</f>
        <v>155</v>
      </c>
      <c r="AE667" t="str">
        <f>LEFT(Userdata[[#This Row],[Join_Date]],2)</f>
        <v>6/</v>
      </c>
      <c r="AF667" t="str">
        <f>RIGHT(Userdata[[#This Row],[Join_Date]],4)</f>
        <v>2023</v>
      </c>
      <c r="AG667" t="str">
        <f>MID(Userdata[[#This Row],[Join_Date]],3,2)</f>
        <v>23</v>
      </c>
      <c r="AH667" t="str">
        <f>SUBSTITUTE(Userdata[[#This Row],[Column5]],"/","")</f>
        <v>6</v>
      </c>
      <c r="AI667" t="str">
        <f>SUBSTITUTE(Userdata[[#This Row],[Column53]],"/","")</f>
        <v>23</v>
      </c>
      <c r="AJ667" t="str">
        <f>TEXT(DATE(Userdata[[#This Row],[Column52]],Userdata[[#This Row],[Start Month]],Userdata[[#This Row],[Start Date]]),"DD/MM/YYYY")</f>
        <v>23/06/2023</v>
      </c>
    </row>
    <row r="668" spans="1:36" x14ac:dyDescent="0.3">
      <c r="A668">
        <v>9141</v>
      </c>
      <c r="B668" t="s">
        <v>307</v>
      </c>
      <c r="C668" t="s">
        <v>799</v>
      </c>
      <c r="D668" s="12" t="s">
        <v>736</v>
      </c>
      <c r="E668">
        <v>7.99</v>
      </c>
      <c r="F668">
        <v>308</v>
      </c>
      <c r="G668" t="s">
        <v>917</v>
      </c>
      <c r="H668">
        <v>1</v>
      </c>
      <c r="I668">
        <v>5</v>
      </c>
      <c r="J668" t="b">
        <v>0</v>
      </c>
      <c r="K668">
        <v>107</v>
      </c>
      <c r="L668">
        <v>87</v>
      </c>
      <c r="M668" t="s">
        <v>924</v>
      </c>
      <c r="N668" t="s">
        <v>933</v>
      </c>
      <c r="O668" t="s">
        <v>939</v>
      </c>
      <c r="P668">
        <v>17</v>
      </c>
      <c r="Q668">
        <v>3.4</v>
      </c>
      <c r="R668" t="b">
        <v>0</v>
      </c>
      <c r="S668" t="s">
        <v>940</v>
      </c>
      <c r="T668">
        <v>4108</v>
      </c>
      <c r="U668" t="s">
        <v>942</v>
      </c>
      <c r="V668" t="s">
        <v>948</v>
      </c>
      <c r="W668" t="s">
        <v>951</v>
      </c>
      <c r="X668" t="str">
        <f>LEFT(Userdata[[#This Row],[Last_Login]],2)</f>
        <v>11</v>
      </c>
      <c r="Y668" t="str">
        <f>RIGHT(Userdata[[#This Row],[Last_Login]],4)</f>
        <v>2024</v>
      </c>
      <c r="Z668" t="str">
        <f>MID(Userdata[[#This Row],[Last_Login]],4,2)</f>
        <v>25</v>
      </c>
      <c r="AA668" t="str">
        <f>SUBSTITUTE(Userdata[[#This Row],[Column3]],"/","")</f>
        <v>25</v>
      </c>
      <c r="AB668" s="12" t="str">
        <f>TEXT(DATE(Userdata[[#This Row],[Column2]],Userdata[[#This Row],[Column1]],Userdata[[#This Row],[Column4]]),"DD/MM/YYYY")</f>
        <v>25/11/2024</v>
      </c>
      <c r="AC668" s="12">
        <f t="shared" ca="1" si="10"/>
        <v>45794</v>
      </c>
      <c r="AD668">
        <f ca="1">Userdata[[#This Row],[Column6]]-Userdata[[#This Row],[Last Login]]</f>
        <v>173</v>
      </c>
      <c r="AE668" t="str">
        <f>LEFT(Userdata[[#This Row],[Join_Date]],2)</f>
        <v>10</v>
      </c>
      <c r="AF668" t="str">
        <f>RIGHT(Userdata[[#This Row],[Join_Date]],4)</f>
        <v>2023</v>
      </c>
      <c r="AG668" t="str">
        <f>MID(Userdata[[#This Row],[Join_Date]],3,2)</f>
        <v>/3</v>
      </c>
      <c r="AH668" t="str">
        <f>SUBSTITUTE(Userdata[[#This Row],[Column5]],"/","")</f>
        <v>10</v>
      </c>
      <c r="AI668" t="str">
        <f>SUBSTITUTE(Userdata[[#This Row],[Column53]],"/","")</f>
        <v>3</v>
      </c>
      <c r="AJ668" t="str">
        <f>TEXT(DATE(Userdata[[#This Row],[Column52]],Userdata[[#This Row],[Start Month]],Userdata[[#This Row],[Start Date]]),"DD/MM/YYYY")</f>
        <v>03/10/2023</v>
      </c>
    </row>
    <row r="669" spans="1:36" x14ac:dyDescent="0.3">
      <c r="A669">
        <v>7539</v>
      </c>
      <c r="B669" t="s">
        <v>298</v>
      </c>
      <c r="C669" t="s">
        <v>411</v>
      </c>
      <c r="D669" s="12" t="s">
        <v>562</v>
      </c>
      <c r="E669">
        <v>7.99</v>
      </c>
      <c r="F669">
        <v>297</v>
      </c>
      <c r="G669" t="s">
        <v>920</v>
      </c>
      <c r="H669">
        <v>1</v>
      </c>
      <c r="I669">
        <v>6</v>
      </c>
      <c r="J669" t="b">
        <v>1</v>
      </c>
      <c r="K669">
        <v>959</v>
      </c>
      <c r="L669">
        <v>71</v>
      </c>
      <c r="M669" t="s">
        <v>928</v>
      </c>
      <c r="N669" t="s">
        <v>933</v>
      </c>
      <c r="O669" t="s">
        <v>939</v>
      </c>
      <c r="P669">
        <v>82</v>
      </c>
      <c r="Q669">
        <v>3.3</v>
      </c>
      <c r="R669" t="b">
        <v>1</v>
      </c>
      <c r="S669" t="s">
        <v>940</v>
      </c>
      <c r="T669">
        <v>2562</v>
      </c>
      <c r="U669" t="s">
        <v>945</v>
      </c>
      <c r="V669" t="s">
        <v>947</v>
      </c>
      <c r="W669" t="s">
        <v>954</v>
      </c>
      <c r="X669" t="str">
        <f>LEFT(Userdata[[#This Row],[Last_Login]],2)</f>
        <v>12</v>
      </c>
      <c r="Y669" t="str">
        <f>RIGHT(Userdata[[#This Row],[Last_Login]],4)</f>
        <v>2024</v>
      </c>
      <c r="Z669" t="str">
        <f>MID(Userdata[[#This Row],[Last_Login]],4,2)</f>
        <v>8/</v>
      </c>
      <c r="AA669" t="str">
        <f>SUBSTITUTE(Userdata[[#This Row],[Column3]],"/","")</f>
        <v>8</v>
      </c>
      <c r="AB669" s="12" t="str">
        <f>TEXT(DATE(Userdata[[#This Row],[Column2]],Userdata[[#This Row],[Column1]],Userdata[[#This Row],[Column4]]),"DD/MM/YYYY")</f>
        <v>08/12/2024</v>
      </c>
      <c r="AC669" s="12">
        <f t="shared" ca="1" si="10"/>
        <v>45794</v>
      </c>
      <c r="AD669">
        <f ca="1">Userdata[[#This Row],[Column6]]-Userdata[[#This Row],[Last Login]]</f>
        <v>160</v>
      </c>
      <c r="AE669" t="str">
        <f>LEFT(Userdata[[#This Row],[Join_Date]],2)</f>
        <v>9/</v>
      </c>
      <c r="AF669" t="str">
        <f>RIGHT(Userdata[[#This Row],[Join_Date]],4)</f>
        <v>2023</v>
      </c>
      <c r="AG669" t="str">
        <f>MID(Userdata[[#This Row],[Join_Date]],3,2)</f>
        <v>1/</v>
      </c>
      <c r="AH669" t="str">
        <f>SUBSTITUTE(Userdata[[#This Row],[Column5]],"/","")</f>
        <v>9</v>
      </c>
      <c r="AI669" t="str">
        <f>SUBSTITUTE(Userdata[[#This Row],[Column53]],"/","")</f>
        <v>1</v>
      </c>
      <c r="AJ669" t="str">
        <f>TEXT(DATE(Userdata[[#This Row],[Column52]],Userdata[[#This Row],[Start Month]],Userdata[[#This Row],[Start Date]]),"DD/MM/YYYY")</f>
        <v>01/09/2023</v>
      </c>
    </row>
    <row r="670" spans="1:36" x14ac:dyDescent="0.3">
      <c r="A670">
        <v>1390</v>
      </c>
      <c r="B670" t="s">
        <v>308</v>
      </c>
      <c r="C670" t="s">
        <v>605</v>
      </c>
      <c r="D670" s="12" t="s">
        <v>914</v>
      </c>
      <c r="E670">
        <v>11.99</v>
      </c>
      <c r="F670">
        <v>326</v>
      </c>
      <c r="G670" t="s">
        <v>920</v>
      </c>
      <c r="H670">
        <v>4</v>
      </c>
      <c r="I670">
        <v>1</v>
      </c>
      <c r="J670" t="b">
        <v>0</v>
      </c>
      <c r="K670">
        <v>439</v>
      </c>
      <c r="L670">
        <v>88</v>
      </c>
      <c r="M670" t="s">
        <v>929</v>
      </c>
      <c r="N670" t="s">
        <v>931</v>
      </c>
      <c r="O670" t="s">
        <v>938</v>
      </c>
      <c r="P670">
        <v>3</v>
      </c>
      <c r="Q670">
        <v>3.3</v>
      </c>
      <c r="R670" t="b">
        <v>1</v>
      </c>
      <c r="S670" t="s">
        <v>940</v>
      </c>
      <c r="T670">
        <v>3499</v>
      </c>
      <c r="U670" t="s">
        <v>943</v>
      </c>
      <c r="V670" t="s">
        <v>947</v>
      </c>
      <c r="W670" t="s">
        <v>954</v>
      </c>
      <c r="X670" t="str">
        <f>LEFT(Userdata[[#This Row],[Last_Login]],2)</f>
        <v>11</v>
      </c>
      <c r="Y670" t="str">
        <f>RIGHT(Userdata[[#This Row],[Last_Login]],4)</f>
        <v>2024</v>
      </c>
      <c r="Z670" t="str">
        <f>MID(Userdata[[#This Row],[Last_Login]],4,2)</f>
        <v>29</v>
      </c>
      <c r="AA670" t="str">
        <f>SUBSTITUTE(Userdata[[#This Row],[Column3]],"/","")</f>
        <v>29</v>
      </c>
      <c r="AB670" s="12" t="str">
        <f>TEXT(DATE(Userdata[[#This Row],[Column2]],Userdata[[#This Row],[Column1]],Userdata[[#This Row],[Column4]]),"DD/MM/YYYY")</f>
        <v>29/11/2024</v>
      </c>
      <c r="AC670" s="12">
        <f t="shared" ca="1" si="10"/>
        <v>45794</v>
      </c>
      <c r="AD670">
        <f ca="1">Userdata[[#This Row],[Column6]]-Userdata[[#This Row],[Last Login]]</f>
        <v>169</v>
      </c>
      <c r="AE670" t="str">
        <f>LEFT(Userdata[[#This Row],[Join_Date]],2)</f>
        <v>7/</v>
      </c>
      <c r="AF670" t="str">
        <f>RIGHT(Userdata[[#This Row],[Join_Date]],4)</f>
        <v>2024</v>
      </c>
      <c r="AG670" t="str">
        <f>MID(Userdata[[#This Row],[Join_Date]],3,2)</f>
        <v>28</v>
      </c>
      <c r="AH670" t="str">
        <f>SUBSTITUTE(Userdata[[#This Row],[Column5]],"/","")</f>
        <v>7</v>
      </c>
      <c r="AI670" t="str">
        <f>SUBSTITUTE(Userdata[[#This Row],[Column53]],"/","")</f>
        <v>28</v>
      </c>
      <c r="AJ670" t="str">
        <f>TEXT(DATE(Userdata[[#This Row],[Column52]],Userdata[[#This Row],[Start Month]],Userdata[[#This Row],[Start Date]]),"DD/MM/YYYY")</f>
        <v>28/07/2024</v>
      </c>
    </row>
    <row r="671" spans="1:36" x14ac:dyDescent="0.3">
      <c r="A671">
        <v>9505</v>
      </c>
      <c r="B671" t="s">
        <v>147</v>
      </c>
      <c r="C671" t="s">
        <v>780</v>
      </c>
      <c r="D671" s="12" t="s">
        <v>508</v>
      </c>
      <c r="E671">
        <v>15.99</v>
      </c>
      <c r="F671">
        <v>352</v>
      </c>
      <c r="G671" t="s">
        <v>921</v>
      </c>
      <c r="H671">
        <v>4</v>
      </c>
      <c r="I671">
        <v>6</v>
      </c>
      <c r="J671" t="b">
        <v>0</v>
      </c>
      <c r="K671">
        <v>757</v>
      </c>
      <c r="L671">
        <v>13</v>
      </c>
      <c r="M671" t="s">
        <v>929</v>
      </c>
      <c r="N671" t="s">
        <v>931</v>
      </c>
      <c r="O671" t="s">
        <v>934</v>
      </c>
      <c r="P671">
        <v>67</v>
      </c>
      <c r="Q671">
        <v>4.3</v>
      </c>
      <c r="R671" t="b">
        <v>1</v>
      </c>
      <c r="S671" t="s">
        <v>940</v>
      </c>
      <c r="T671">
        <v>3645</v>
      </c>
      <c r="U671" t="s">
        <v>945</v>
      </c>
      <c r="V671" t="s">
        <v>946</v>
      </c>
      <c r="W671" t="s">
        <v>954</v>
      </c>
      <c r="X671" t="str">
        <f>LEFT(Userdata[[#This Row],[Last_Login]],2)</f>
        <v>12</v>
      </c>
      <c r="Y671" t="str">
        <f>RIGHT(Userdata[[#This Row],[Last_Login]],4)</f>
        <v>2024</v>
      </c>
      <c r="Z671" t="str">
        <f>MID(Userdata[[#This Row],[Last_Login]],4,2)</f>
        <v>4/</v>
      </c>
      <c r="AA671" t="str">
        <f>SUBSTITUTE(Userdata[[#This Row],[Column3]],"/","")</f>
        <v>4</v>
      </c>
      <c r="AB671" s="12" t="str">
        <f>TEXT(DATE(Userdata[[#This Row],[Column2]],Userdata[[#This Row],[Column1]],Userdata[[#This Row],[Column4]]),"DD/MM/YYYY")</f>
        <v>04/12/2024</v>
      </c>
      <c r="AC671" s="12">
        <f t="shared" ca="1" si="10"/>
        <v>45794</v>
      </c>
      <c r="AD671">
        <f ca="1">Userdata[[#This Row],[Column6]]-Userdata[[#This Row],[Last Login]]</f>
        <v>164</v>
      </c>
      <c r="AE671" t="str">
        <f>LEFT(Userdata[[#This Row],[Join_Date]],2)</f>
        <v>6/</v>
      </c>
      <c r="AF671" t="str">
        <f>RIGHT(Userdata[[#This Row],[Join_Date]],4)</f>
        <v>2024</v>
      </c>
      <c r="AG671" t="str">
        <f>MID(Userdata[[#This Row],[Join_Date]],3,2)</f>
        <v>26</v>
      </c>
      <c r="AH671" t="str">
        <f>SUBSTITUTE(Userdata[[#This Row],[Column5]],"/","")</f>
        <v>6</v>
      </c>
      <c r="AI671" t="str">
        <f>SUBSTITUTE(Userdata[[#This Row],[Column53]],"/","")</f>
        <v>26</v>
      </c>
      <c r="AJ671" t="str">
        <f>TEXT(DATE(Userdata[[#This Row],[Column52]],Userdata[[#This Row],[Start Month]],Userdata[[#This Row],[Start Date]]),"DD/MM/YYYY")</f>
        <v>26/06/2024</v>
      </c>
    </row>
    <row r="672" spans="1:36" x14ac:dyDescent="0.3">
      <c r="A672">
        <v>6741</v>
      </c>
      <c r="B672" t="s">
        <v>131</v>
      </c>
      <c r="C672" t="s">
        <v>454</v>
      </c>
      <c r="D672" s="12" t="s">
        <v>676</v>
      </c>
      <c r="E672">
        <v>7.99</v>
      </c>
      <c r="F672">
        <v>180</v>
      </c>
      <c r="G672" t="s">
        <v>918</v>
      </c>
      <c r="H672">
        <v>5</v>
      </c>
      <c r="I672">
        <v>2</v>
      </c>
      <c r="J672" t="b">
        <v>1</v>
      </c>
      <c r="K672">
        <v>647</v>
      </c>
      <c r="L672">
        <v>2</v>
      </c>
      <c r="M672" t="s">
        <v>924</v>
      </c>
      <c r="N672" t="s">
        <v>933</v>
      </c>
      <c r="O672" t="s">
        <v>939</v>
      </c>
      <c r="P672">
        <v>9</v>
      </c>
      <c r="Q672">
        <v>3.5</v>
      </c>
      <c r="R672" t="b">
        <v>0</v>
      </c>
      <c r="S672" t="s">
        <v>940</v>
      </c>
      <c r="T672">
        <v>2989</v>
      </c>
      <c r="U672" t="s">
        <v>941</v>
      </c>
      <c r="V672" t="s">
        <v>950</v>
      </c>
      <c r="W672" t="s">
        <v>954</v>
      </c>
      <c r="X672" t="str">
        <f>LEFT(Userdata[[#This Row],[Last_Login]],2)</f>
        <v>11</v>
      </c>
      <c r="Y672" t="str">
        <f>RIGHT(Userdata[[#This Row],[Last_Login]],4)</f>
        <v>2024</v>
      </c>
      <c r="Z672" t="str">
        <f>MID(Userdata[[#This Row],[Last_Login]],4,2)</f>
        <v>20</v>
      </c>
      <c r="AA672" t="str">
        <f>SUBSTITUTE(Userdata[[#This Row],[Column3]],"/","")</f>
        <v>20</v>
      </c>
      <c r="AB672" s="12" t="str">
        <f>TEXT(DATE(Userdata[[#This Row],[Column2]],Userdata[[#This Row],[Column1]],Userdata[[#This Row],[Column4]]),"DD/MM/YYYY")</f>
        <v>20/11/2024</v>
      </c>
      <c r="AC672" s="12">
        <f t="shared" ca="1" si="10"/>
        <v>45794</v>
      </c>
      <c r="AD672">
        <f ca="1">Userdata[[#This Row],[Column6]]-Userdata[[#This Row],[Last Login]]</f>
        <v>178</v>
      </c>
      <c r="AE672" t="str">
        <f>LEFT(Userdata[[#This Row],[Join_Date]],2)</f>
        <v>10</v>
      </c>
      <c r="AF672" t="str">
        <f>RIGHT(Userdata[[#This Row],[Join_Date]],4)</f>
        <v>2023</v>
      </c>
      <c r="AG672" t="str">
        <f>MID(Userdata[[#This Row],[Join_Date]],3,2)</f>
        <v>/2</v>
      </c>
      <c r="AH672" t="str">
        <f>SUBSTITUTE(Userdata[[#This Row],[Column5]],"/","")</f>
        <v>10</v>
      </c>
      <c r="AI672" t="str">
        <f>SUBSTITUTE(Userdata[[#This Row],[Column53]],"/","")</f>
        <v>2</v>
      </c>
      <c r="AJ672" t="str">
        <f>TEXT(DATE(Userdata[[#This Row],[Column52]],Userdata[[#This Row],[Start Month]],Userdata[[#This Row],[Start Date]]),"DD/MM/YYYY")</f>
        <v>02/10/2023</v>
      </c>
    </row>
    <row r="673" spans="1:36" x14ac:dyDescent="0.3">
      <c r="A673">
        <v>1790</v>
      </c>
      <c r="B673" t="s">
        <v>309</v>
      </c>
      <c r="C673" t="s">
        <v>800</v>
      </c>
      <c r="D673" s="12" t="s">
        <v>494</v>
      </c>
      <c r="E673">
        <v>11.99</v>
      </c>
      <c r="F673">
        <v>362</v>
      </c>
      <c r="G673" t="s">
        <v>918</v>
      </c>
      <c r="H673">
        <v>2</v>
      </c>
      <c r="I673">
        <v>2</v>
      </c>
      <c r="J673" t="b">
        <v>0</v>
      </c>
      <c r="K673">
        <v>535</v>
      </c>
      <c r="L673">
        <v>200</v>
      </c>
      <c r="M673" t="s">
        <v>928</v>
      </c>
      <c r="N673" t="s">
        <v>931</v>
      </c>
      <c r="O673" t="s">
        <v>934</v>
      </c>
      <c r="P673">
        <v>60</v>
      </c>
      <c r="Q673">
        <v>4.9000000000000004</v>
      </c>
      <c r="R673" t="b">
        <v>1</v>
      </c>
      <c r="S673" t="s">
        <v>940</v>
      </c>
      <c r="T673">
        <v>55</v>
      </c>
      <c r="U673" t="s">
        <v>945</v>
      </c>
      <c r="V673" t="s">
        <v>948</v>
      </c>
      <c r="W673" t="s">
        <v>951</v>
      </c>
      <c r="X673" t="str">
        <f>LEFT(Userdata[[#This Row],[Last_Login]],2)</f>
        <v>12</v>
      </c>
      <c r="Y673" t="str">
        <f>RIGHT(Userdata[[#This Row],[Last_Login]],4)</f>
        <v>2024</v>
      </c>
      <c r="Z673" t="str">
        <f>MID(Userdata[[#This Row],[Last_Login]],4,2)</f>
        <v>1/</v>
      </c>
      <c r="AA673" t="str">
        <f>SUBSTITUTE(Userdata[[#This Row],[Column3]],"/","")</f>
        <v>1</v>
      </c>
      <c r="AB673" s="12" t="str">
        <f>TEXT(DATE(Userdata[[#This Row],[Column2]],Userdata[[#This Row],[Column1]],Userdata[[#This Row],[Column4]]),"DD/MM/YYYY")</f>
        <v>01/12/2024</v>
      </c>
      <c r="AC673" s="12">
        <f t="shared" ca="1" si="10"/>
        <v>45794</v>
      </c>
      <c r="AD673">
        <f ca="1">Userdata[[#This Row],[Column6]]-Userdata[[#This Row],[Last Login]]</f>
        <v>167</v>
      </c>
      <c r="AE673" t="str">
        <f>LEFT(Userdata[[#This Row],[Join_Date]],2)</f>
        <v>3/</v>
      </c>
      <c r="AF673" t="str">
        <f>RIGHT(Userdata[[#This Row],[Join_Date]],4)</f>
        <v>2024</v>
      </c>
      <c r="AG673" t="str">
        <f>MID(Userdata[[#This Row],[Join_Date]],3,2)</f>
        <v>11</v>
      </c>
      <c r="AH673" t="str">
        <f>SUBSTITUTE(Userdata[[#This Row],[Column5]],"/","")</f>
        <v>3</v>
      </c>
      <c r="AI673" t="str">
        <f>SUBSTITUTE(Userdata[[#This Row],[Column53]],"/","")</f>
        <v>11</v>
      </c>
      <c r="AJ673" t="str">
        <f>TEXT(DATE(Userdata[[#This Row],[Column52]],Userdata[[#This Row],[Start Month]],Userdata[[#This Row],[Start Date]]),"DD/MM/YYYY")</f>
        <v>11/03/2024</v>
      </c>
    </row>
    <row r="674" spans="1:36" x14ac:dyDescent="0.3">
      <c r="A674">
        <v>6491</v>
      </c>
      <c r="B674" t="s">
        <v>310</v>
      </c>
      <c r="C674" t="s">
        <v>700</v>
      </c>
      <c r="D674" s="12" t="s">
        <v>911</v>
      </c>
      <c r="E674">
        <v>7.99</v>
      </c>
      <c r="F674">
        <v>154</v>
      </c>
      <c r="G674" t="s">
        <v>916</v>
      </c>
      <c r="H674">
        <v>5</v>
      </c>
      <c r="I674">
        <v>4</v>
      </c>
      <c r="J674" t="b">
        <v>1</v>
      </c>
      <c r="K674">
        <v>340</v>
      </c>
      <c r="L674">
        <v>53</v>
      </c>
      <c r="M674" t="s">
        <v>928</v>
      </c>
      <c r="N674" t="s">
        <v>932</v>
      </c>
      <c r="O674" t="s">
        <v>938</v>
      </c>
      <c r="P674">
        <v>31</v>
      </c>
      <c r="Q674">
        <v>4.4000000000000004</v>
      </c>
      <c r="R674" t="b">
        <v>0</v>
      </c>
      <c r="S674" t="s">
        <v>940</v>
      </c>
      <c r="T674">
        <v>1850</v>
      </c>
      <c r="U674" t="s">
        <v>942</v>
      </c>
      <c r="V674" t="s">
        <v>950</v>
      </c>
      <c r="W674" t="s">
        <v>951</v>
      </c>
      <c r="X674" t="str">
        <f>LEFT(Userdata[[#This Row],[Last_Login]],2)</f>
        <v>11</v>
      </c>
      <c r="Y674" t="str">
        <f>RIGHT(Userdata[[#This Row],[Last_Login]],4)</f>
        <v>2024</v>
      </c>
      <c r="Z674" t="str">
        <f>MID(Userdata[[#This Row],[Last_Login]],4,2)</f>
        <v>28</v>
      </c>
      <c r="AA674" t="str">
        <f>SUBSTITUTE(Userdata[[#This Row],[Column3]],"/","")</f>
        <v>28</v>
      </c>
      <c r="AB674" s="12" t="str">
        <f>TEXT(DATE(Userdata[[#This Row],[Column2]],Userdata[[#This Row],[Column1]],Userdata[[#This Row],[Column4]]),"DD/MM/YYYY")</f>
        <v>28/11/2024</v>
      </c>
      <c r="AC674" s="12">
        <f t="shared" ca="1" si="10"/>
        <v>45794</v>
      </c>
      <c r="AD674">
        <f ca="1">Userdata[[#This Row],[Column6]]-Userdata[[#This Row],[Last Login]]</f>
        <v>170</v>
      </c>
      <c r="AE674" t="str">
        <f>LEFT(Userdata[[#This Row],[Join_Date]],2)</f>
        <v>1/</v>
      </c>
      <c r="AF674" t="str">
        <f>RIGHT(Userdata[[#This Row],[Join_Date]],4)</f>
        <v>2023</v>
      </c>
      <c r="AG674" t="str">
        <f>MID(Userdata[[#This Row],[Join_Date]],3,2)</f>
        <v>15</v>
      </c>
      <c r="AH674" t="str">
        <f>SUBSTITUTE(Userdata[[#This Row],[Column5]],"/","")</f>
        <v>1</v>
      </c>
      <c r="AI674" t="str">
        <f>SUBSTITUTE(Userdata[[#This Row],[Column53]],"/","")</f>
        <v>15</v>
      </c>
      <c r="AJ674" t="str">
        <f>TEXT(DATE(Userdata[[#This Row],[Column52]],Userdata[[#This Row],[Start Month]],Userdata[[#This Row],[Start Date]]),"DD/MM/YYYY")</f>
        <v>15/01/2023</v>
      </c>
    </row>
    <row r="675" spans="1:36" x14ac:dyDescent="0.3">
      <c r="A675">
        <v>3102</v>
      </c>
      <c r="B675" t="s">
        <v>132</v>
      </c>
      <c r="C675" t="s">
        <v>801</v>
      </c>
      <c r="D675" s="12" t="s">
        <v>853</v>
      </c>
      <c r="E675">
        <v>7.99</v>
      </c>
      <c r="F675">
        <v>287</v>
      </c>
      <c r="G675" t="s">
        <v>917</v>
      </c>
      <c r="H675">
        <v>1</v>
      </c>
      <c r="I675">
        <v>2</v>
      </c>
      <c r="J675" t="b">
        <v>0</v>
      </c>
      <c r="K675">
        <v>670</v>
      </c>
      <c r="L675">
        <v>147</v>
      </c>
      <c r="M675" t="s">
        <v>923</v>
      </c>
      <c r="N675" t="s">
        <v>931</v>
      </c>
      <c r="O675" t="s">
        <v>934</v>
      </c>
      <c r="P675">
        <v>42</v>
      </c>
      <c r="Q675">
        <v>4.3</v>
      </c>
      <c r="R675" t="b">
        <v>1</v>
      </c>
      <c r="S675" t="s">
        <v>940</v>
      </c>
      <c r="T675">
        <v>4672</v>
      </c>
      <c r="U675" t="s">
        <v>941</v>
      </c>
      <c r="V675" t="s">
        <v>948</v>
      </c>
      <c r="W675" t="s">
        <v>952</v>
      </c>
      <c r="X675" t="str">
        <f>LEFT(Userdata[[#This Row],[Last_Login]],2)</f>
        <v>11</v>
      </c>
      <c r="Y675" t="str">
        <f>RIGHT(Userdata[[#This Row],[Last_Login]],4)</f>
        <v>2024</v>
      </c>
      <c r="Z675" t="str">
        <f>MID(Userdata[[#This Row],[Last_Login]],4,2)</f>
        <v>27</v>
      </c>
      <c r="AA675" t="str">
        <f>SUBSTITUTE(Userdata[[#This Row],[Column3]],"/","")</f>
        <v>27</v>
      </c>
      <c r="AB675" s="12" t="str">
        <f>TEXT(DATE(Userdata[[#This Row],[Column2]],Userdata[[#This Row],[Column1]],Userdata[[#This Row],[Column4]]),"DD/MM/YYYY")</f>
        <v>27/11/2024</v>
      </c>
      <c r="AC675" s="12">
        <f t="shared" ca="1" si="10"/>
        <v>45794</v>
      </c>
      <c r="AD675">
        <f ca="1">Userdata[[#This Row],[Column6]]-Userdata[[#This Row],[Last Login]]</f>
        <v>171</v>
      </c>
      <c r="AE675" t="str">
        <f>LEFT(Userdata[[#This Row],[Join_Date]],2)</f>
        <v>9/</v>
      </c>
      <c r="AF675" t="str">
        <f>RIGHT(Userdata[[#This Row],[Join_Date]],4)</f>
        <v>2024</v>
      </c>
      <c r="AG675" t="str">
        <f>MID(Userdata[[#This Row],[Join_Date]],3,2)</f>
        <v>3/</v>
      </c>
      <c r="AH675" t="str">
        <f>SUBSTITUTE(Userdata[[#This Row],[Column5]],"/","")</f>
        <v>9</v>
      </c>
      <c r="AI675" t="str">
        <f>SUBSTITUTE(Userdata[[#This Row],[Column53]],"/","")</f>
        <v>3</v>
      </c>
      <c r="AJ675" t="str">
        <f>TEXT(DATE(Userdata[[#This Row],[Column52]],Userdata[[#This Row],[Start Month]],Userdata[[#This Row],[Start Date]]),"DD/MM/YYYY")</f>
        <v>03/09/2024</v>
      </c>
    </row>
    <row r="676" spans="1:36" x14ac:dyDescent="0.3">
      <c r="A676">
        <v>1300</v>
      </c>
      <c r="B676" t="s">
        <v>311</v>
      </c>
      <c r="C676" t="s">
        <v>802</v>
      </c>
      <c r="D676" s="12" t="s">
        <v>898</v>
      </c>
      <c r="E676">
        <v>11.99</v>
      </c>
      <c r="F676">
        <v>303</v>
      </c>
      <c r="G676" t="s">
        <v>922</v>
      </c>
      <c r="H676">
        <v>3</v>
      </c>
      <c r="I676">
        <v>6</v>
      </c>
      <c r="J676" t="b">
        <v>1</v>
      </c>
      <c r="K676">
        <v>780</v>
      </c>
      <c r="L676">
        <v>128</v>
      </c>
      <c r="M676" t="s">
        <v>929</v>
      </c>
      <c r="N676" t="s">
        <v>931</v>
      </c>
      <c r="O676" t="s">
        <v>938</v>
      </c>
      <c r="P676">
        <v>12</v>
      </c>
      <c r="Q676">
        <v>4.5999999999999996</v>
      </c>
      <c r="R676" t="b">
        <v>1</v>
      </c>
      <c r="S676" t="s">
        <v>940</v>
      </c>
      <c r="T676">
        <v>2615</v>
      </c>
      <c r="U676" t="s">
        <v>942</v>
      </c>
      <c r="V676" t="s">
        <v>946</v>
      </c>
      <c r="W676" t="s">
        <v>953</v>
      </c>
      <c r="X676" t="str">
        <f>LEFT(Userdata[[#This Row],[Last_Login]],2)</f>
        <v>12</v>
      </c>
      <c r="Y676" t="str">
        <f>RIGHT(Userdata[[#This Row],[Last_Login]],4)</f>
        <v>2024</v>
      </c>
      <c r="Z676" t="str">
        <f>MID(Userdata[[#This Row],[Last_Login]],4,2)</f>
        <v>16</v>
      </c>
      <c r="AA676" t="str">
        <f>SUBSTITUTE(Userdata[[#This Row],[Column3]],"/","")</f>
        <v>16</v>
      </c>
      <c r="AB676" s="12" t="str">
        <f>TEXT(DATE(Userdata[[#This Row],[Column2]],Userdata[[#This Row],[Column1]],Userdata[[#This Row],[Column4]]),"DD/MM/YYYY")</f>
        <v>16/12/2024</v>
      </c>
      <c r="AC676" s="12">
        <f t="shared" ca="1" si="10"/>
        <v>45794</v>
      </c>
      <c r="AD676">
        <f ca="1">Userdata[[#This Row],[Column6]]-Userdata[[#This Row],[Last Login]]</f>
        <v>152</v>
      </c>
      <c r="AE676" t="str">
        <f>LEFT(Userdata[[#This Row],[Join_Date]],2)</f>
        <v>6/</v>
      </c>
      <c r="AF676" t="str">
        <f>RIGHT(Userdata[[#This Row],[Join_Date]],4)</f>
        <v>2023</v>
      </c>
      <c r="AG676" t="str">
        <f>MID(Userdata[[#This Row],[Join_Date]],3,2)</f>
        <v>27</v>
      </c>
      <c r="AH676" t="str">
        <f>SUBSTITUTE(Userdata[[#This Row],[Column5]],"/","")</f>
        <v>6</v>
      </c>
      <c r="AI676" t="str">
        <f>SUBSTITUTE(Userdata[[#This Row],[Column53]],"/","")</f>
        <v>27</v>
      </c>
      <c r="AJ676" t="str">
        <f>TEXT(DATE(Userdata[[#This Row],[Column52]],Userdata[[#This Row],[Start Month]],Userdata[[#This Row],[Start Date]]),"DD/MM/YYYY")</f>
        <v>27/06/2023</v>
      </c>
    </row>
    <row r="677" spans="1:36" x14ac:dyDescent="0.3">
      <c r="A677">
        <v>5410</v>
      </c>
      <c r="B677" t="s">
        <v>312</v>
      </c>
      <c r="C677" t="s">
        <v>530</v>
      </c>
      <c r="D677" s="12" t="s">
        <v>494</v>
      </c>
      <c r="E677">
        <v>15.99</v>
      </c>
      <c r="F677">
        <v>447</v>
      </c>
      <c r="G677" t="s">
        <v>920</v>
      </c>
      <c r="H677">
        <v>1</v>
      </c>
      <c r="I677">
        <v>5</v>
      </c>
      <c r="J677" t="b">
        <v>0</v>
      </c>
      <c r="K677">
        <v>615</v>
      </c>
      <c r="L677">
        <v>132</v>
      </c>
      <c r="M677" t="s">
        <v>927</v>
      </c>
      <c r="N677" t="s">
        <v>933</v>
      </c>
      <c r="O677" t="s">
        <v>936</v>
      </c>
      <c r="P677">
        <v>88</v>
      </c>
      <c r="Q677">
        <v>3.9</v>
      </c>
      <c r="R677" t="b">
        <v>0</v>
      </c>
      <c r="S677" t="s">
        <v>940</v>
      </c>
      <c r="T677">
        <v>4927</v>
      </c>
      <c r="U677" t="s">
        <v>944</v>
      </c>
      <c r="V677" t="s">
        <v>949</v>
      </c>
      <c r="W677" t="s">
        <v>953</v>
      </c>
      <c r="X677" t="str">
        <f>LEFT(Userdata[[#This Row],[Last_Login]],2)</f>
        <v>12</v>
      </c>
      <c r="Y677" t="str">
        <f>RIGHT(Userdata[[#This Row],[Last_Login]],4)</f>
        <v>2024</v>
      </c>
      <c r="Z677" t="str">
        <f>MID(Userdata[[#This Row],[Last_Login]],4,2)</f>
        <v>1/</v>
      </c>
      <c r="AA677" t="str">
        <f>SUBSTITUTE(Userdata[[#This Row],[Column3]],"/","")</f>
        <v>1</v>
      </c>
      <c r="AB677" s="12" t="str">
        <f>TEXT(DATE(Userdata[[#This Row],[Column2]],Userdata[[#This Row],[Column1]],Userdata[[#This Row],[Column4]]),"DD/MM/YYYY")</f>
        <v>01/12/2024</v>
      </c>
      <c r="AC677" s="12">
        <f t="shared" ca="1" si="10"/>
        <v>45794</v>
      </c>
      <c r="AD677">
        <f ca="1">Userdata[[#This Row],[Column6]]-Userdata[[#This Row],[Last Login]]</f>
        <v>167</v>
      </c>
      <c r="AE677" t="str">
        <f>LEFT(Userdata[[#This Row],[Join_Date]],2)</f>
        <v>7/</v>
      </c>
      <c r="AF677" t="str">
        <f>RIGHT(Userdata[[#This Row],[Join_Date]],4)</f>
        <v>2023</v>
      </c>
      <c r="AG677" t="str">
        <f>MID(Userdata[[#This Row],[Join_Date]],3,2)</f>
        <v>6/</v>
      </c>
      <c r="AH677" t="str">
        <f>SUBSTITUTE(Userdata[[#This Row],[Column5]],"/","")</f>
        <v>7</v>
      </c>
      <c r="AI677" t="str">
        <f>SUBSTITUTE(Userdata[[#This Row],[Column53]],"/","")</f>
        <v>6</v>
      </c>
      <c r="AJ677" t="str">
        <f>TEXT(DATE(Userdata[[#This Row],[Column52]],Userdata[[#This Row],[Start Month]],Userdata[[#This Row],[Start Date]]),"DD/MM/YYYY")</f>
        <v>06/07/2023</v>
      </c>
    </row>
    <row r="678" spans="1:36" x14ac:dyDescent="0.3">
      <c r="A678">
        <v>2714</v>
      </c>
      <c r="B678" t="s">
        <v>313</v>
      </c>
      <c r="C678" t="s">
        <v>803</v>
      </c>
      <c r="D678" s="12" t="s">
        <v>911</v>
      </c>
      <c r="E678">
        <v>11.99</v>
      </c>
      <c r="F678">
        <v>480</v>
      </c>
      <c r="G678" t="s">
        <v>918</v>
      </c>
      <c r="H678">
        <v>4</v>
      </c>
      <c r="I678">
        <v>6</v>
      </c>
      <c r="J678" t="b">
        <v>1</v>
      </c>
      <c r="K678">
        <v>277</v>
      </c>
      <c r="L678">
        <v>25</v>
      </c>
      <c r="M678" t="s">
        <v>928</v>
      </c>
      <c r="N678" t="s">
        <v>932</v>
      </c>
      <c r="O678" t="s">
        <v>939</v>
      </c>
      <c r="P678">
        <v>41</v>
      </c>
      <c r="Q678">
        <v>4.8</v>
      </c>
      <c r="R678" t="b">
        <v>0</v>
      </c>
      <c r="S678" t="s">
        <v>940</v>
      </c>
      <c r="T678">
        <v>3069</v>
      </c>
      <c r="U678" t="s">
        <v>945</v>
      </c>
      <c r="V678" t="s">
        <v>946</v>
      </c>
      <c r="W678" t="s">
        <v>954</v>
      </c>
      <c r="X678" t="str">
        <f>LEFT(Userdata[[#This Row],[Last_Login]],2)</f>
        <v>11</v>
      </c>
      <c r="Y678" t="str">
        <f>RIGHT(Userdata[[#This Row],[Last_Login]],4)</f>
        <v>2024</v>
      </c>
      <c r="Z678" t="str">
        <f>MID(Userdata[[#This Row],[Last_Login]],4,2)</f>
        <v>28</v>
      </c>
      <c r="AA678" t="str">
        <f>SUBSTITUTE(Userdata[[#This Row],[Column3]],"/","")</f>
        <v>28</v>
      </c>
      <c r="AB678" s="12" t="str">
        <f>TEXT(DATE(Userdata[[#This Row],[Column2]],Userdata[[#This Row],[Column1]],Userdata[[#This Row],[Column4]]),"DD/MM/YYYY")</f>
        <v>28/11/2024</v>
      </c>
      <c r="AC678" s="12">
        <f t="shared" ca="1" si="10"/>
        <v>45794</v>
      </c>
      <c r="AD678">
        <f ca="1">Userdata[[#This Row],[Column6]]-Userdata[[#This Row],[Last Login]]</f>
        <v>170</v>
      </c>
      <c r="AE678" t="str">
        <f>LEFT(Userdata[[#This Row],[Join_Date]],2)</f>
        <v>12</v>
      </c>
      <c r="AF678" t="str">
        <f>RIGHT(Userdata[[#This Row],[Join_Date]],4)</f>
        <v>2024</v>
      </c>
      <c r="AG678" t="str">
        <f>MID(Userdata[[#This Row],[Join_Date]],3,2)</f>
        <v>/9</v>
      </c>
      <c r="AH678" t="str">
        <f>SUBSTITUTE(Userdata[[#This Row],[Column5]],"/","")</f>
        <v>12</v>
      </c>
      <c r="AI678" t="str">
        <f>SUBSTITUTE(Userdata[[#This Row],[Column53]],"/","")</f>
        <v>9</v>
      </c>
      <c r="AJ678" t="str">
        <f>TEXT(DATE(Userdata[[#This Row],[Column52]],Userdata[[#This Row],[Start Month]],Userdata[[#This Row],[Start Date]]),"DD/MM/YYYY")</f>
        <v>09/12/2024</v>
      </c>
    </row>
    <row r="679" spans="1:36" x14ac:dyDescent="0.3">
      <c r="A679">
        <v>4700</v>
      </c>
      <c r="B679" t="s">
        <v>84</v>
      </c>
      <c r="C679" t="s">
        <v>525</v>
      </c>
      <c r="D679" s="12" t="s">
        <v>508</v>
      </c>
      <c r="E679">
        <v>7.99</v>
      </c>
      <c r="F679">
        <v>438</v>
      </c>
      <c r="G679" t="s">
        <v>916</v>
      </c>
      <c r="H679">
        <v>4</v>
      </c>
      <c r="I679">
        <v>4</v>
      </c>
      <c r="J679" t="b">
        <v>1</v>
      </c>
      <c r="K679">
        <v>546</v>
      </c>
      <c r="L679">
        <v>88</v>
      </c>
      <c r="M679" t="s">
        <v>925</v>
      </c>
      <c r="N679" t="s">
        <v>933</v>
      </c>
      <c r="O679" t="s">
        <v>939</v>
      </c>
      <c r="P679">
        <v>36</v>
      </c>
      <c r="Q679">
        <v>3.5</v>
      </c>
      <c r="R679" t="b">
        <v>0</v>
      </c>
      <c r="S679" t="s">
        <v>940</v>
      </c>
      <c r="T679">
        <v>1906</v>
      </c>
      <c r="U679" t="s">
        <v>944</v>
      </c>
      <c r="V679" t="s">
        <v>950</v>
      </c>
      <c r="W679" t="s">
        <v>954</v>
      </c>
      <c r="X679" t="str">
        <f>LEFT(Userdata[[#This Row],[Last_Login]],2)</f>
        <v>12</v>
      </c>
      <c r="Y679" t="str">
        <f>RIGHT(Userdata[[#This Row],[Last_Login]],4)</f>
        <v>2024</v>
      </c>
      <c r="Z679" t="str">
        <f>MID(Userdata[[#This Row],[Last_Login]],4,2)</f>
        <v>4/</v>
      </c>
      <c r="AA679" t="str">
        <f>SUBSTITUTE(Userdata[[#This Row],[Column3]],"/","")</f>
        <v>4</v>
      </c>
      <c r="AB679" s="12" t="str">
        <f>TEXT(DATE(Userdata[[#This Row],[Column2]],Userdata[[#This Row],[Column1]],Userdata[[#This Row],[Column4]]),"DD/MM/YYYY")</f>
        <v>04/12/2024</v>
      </c>
      <c r="AC679" s="12">
        <f t="shared" ca="1" si="10"/>
        <v>45794</v>
      </c>
      <c r="AD679">
        <f ca="1">Userdata[[#This Row],[Column6]]-Userdata[[#This Row],[Last Login]]</f>
        <v>164</v>
      </c>
      <c r="AE679" t="str">
        <f>LEFT(Userdata[[#This Row],[Join_Date]],2)</f>
        <v>11</v>
      </c>
      <c r="AF679" t="str">
        <f>RIGHT(Userdata[[#This Row],[Join_Date]],4)</f>
        <v>2024</v>
      </c>
      <c r="AG679" t="str">
        <f>MID(Userdata[[#This Row],[Join_Date]],3,2)</f>
        <v>/1</v>
      </c>
      <c r="AH679" t="str">
        <f>SUBSTITUTE(Userdata[[#This Row],[Column5]],"/","")</f>
        <v>11</v>
      </c>
      <c r="AI679" t="str">
        <f>SUBSTITUTE(Userdata[[#This Row],[Column53]],"/","")</f>
        <v>1</v>
      </c>
      <c r="AJ679" t="str">
        <f>TEXT(DATE(Userdata[[#This Row],[Column52]],Userdata[[#This Row],[Start Month]],Userdata[[#This Row],[Start Date]]),"DD/MM/YYYY")</f>
        <v>01/11/2024</v>
      </c>
    </row>
    <row r="680" spans="1:36" x14ac:dyDescent="0.3">
      <c r="A680">
        <v>7589</v>
      </c>
      <c r="B680" t="s">
        <v>144</v>
      </c>
      <c r="C680" t="s">
        <v>804</v>
      </c>
      <c r="D680" s="12" t="s">
        <v>907</v>
      </c>
      <c r="E680">
        <v>15.99</v>
      </c>
      <c r="F680">
        <v>295</v>
      </c>
      <c r="G680" t="s">
        <v>920</v>
      </c>
      <c r="H680">
        <v>2</v>
      </c>
      <c r="I680">
        <v>5</v>
      </c>
      <c r="J680" t="b">
        <v>0</v>
      </c>
      <c r="K680">
        <v>514</v>
      </c>
      <c r="L680">
        <v>102</v>
      </c>
      <c r="M680" t="s">
        <v>928</v>
      </c>
      <c r="N680" t="s">
        <v>930</v>
      </c>
      <c r="O680" t="s">
        <v>935</v>
      </c>
      <c r="P680">
        <v>3</v>
      </c>
      <c r="Q680">
        <v>4.8</v>
      </c>
      <c r="R680" t="b">
        <v>0</v>
      </c>
      <c r="S680" t="s">
        <v>940</v>
      </c>
      <c r="T680">
        <v>105</v>
      </c>
      <c r="U680" t="s">
        <v>941</v>
      </c>
      <c r="V680" t="s">
        <v>949</v>
      </c>
      <c r="W680" t="s">
        <v>954</v>
      </c>
      <c r="X680" t="str">
        <f>LEFT(Userdata[[#This Row],[Last_Login]],2)</f>
        <v>12</v>
      </c>
      <c r="Y680" t="str">
        <f>RIGHT(Userdata[[#This Row],[Last_Login]],4)</f>
        <v>2024</v>
      </c>
      <c r="Z680" t="str">
        <f>MID(Userdata[[#This Row],[Last_Login]],4,2)</f>
        <v>2/</v>
      </c>
      <c r="AA680" t="str">
        <f>SUBSTITUTE(Userdata[[#This Row],[Column3]],"/","")</f>
        <v>2</v>
      </c>
      <c r="AB680" s="12" t="str">
        <f>TEXT(DATE(Userdata[[#This Row],[Column2]],Userdata[[#This Row],[Column1]],Userdata[[#This Row],[Column4]]),"DD/MM/YYYY")</f>
        <v>02/12/2024</v>
      </c>
      <c r="AC680" s="12">
        <f t="shared" ca="1" si="10"/>
        <v>45794</v>
      </c>
      <c r="AD680">
        <f ca="1">Userdata[[#This Row],[Column6]]-Userdata[[#This Row],[Last Login]]</f>
        <v>166</v>
      </c>
      <c r="AE680" t="str">
        <f>LEFT(Userdata[[#This Row],[Join_Date]],2)</f>
        <v>8/</v>
      </c>
      <c r="AF680" t="str">
        <f>RIGHT(Userdata[[#This Row],[Join_Date]],4)</f>
        <v>2023</v>
      </c>
      <c r="AG680" t="str">
        <f>MID(Userdata[[#This Row],[Join_Date]],3,2)</f>
        <v>7/</v>
      </c>
      <c r="AH680" t="str">
        <f>SUBSTITUTE(Userdata[[#This Row],[Column5]],"/","")</f>
        <v>8</v>
      </c>
      <c r="AI680" t="str">
        <f>SUBSTITUTE(Userdata[[#This Row],[Column53]],"/","")</f>
        <v>7</v>
      </c>
      <c r="AJ680" t="str">
        <f>TEXT(DATE(Userdata[[#This Row],[Column52]],Userdata[[#This Row],[Start Month]],Userdata[[#This Row],[Start Date]]),"DD/MM/YYYY")</f>
        <v>07/08/2023</v>
      </c>
    </row>
    <row r="681" spans="1:36" x14ac:dyDescent="0.3">
      <c r="A681">
        <v>6866</v>
      </c>
      <c r="B681" t="s">
        <v>96</v>
      </c>
      <c r="C681" t="s">
        <v>380</v>
      </c>
      <c r="D681" s="12" t="s">
        <v>424</v>
      </c>
      <c r="E681">
        <v>11.99</v>
      </c>
      <c r="F681">
        <v>479</v>
      </c>
      <c r="G681" t="s">
        <v>920</v>
      </c>
      <c r="H681">
        <v>1</v>
      </c>
      <c r="I681">
        <v>3</v>
      </c>
      <c r="J681" t="b">
        <v>1</v>
      </c>
      <c r="K681">
        <v>952</v>
      </c>
      <c r="L681">
        <v>48</v>
      </c>
      <c r="M681" t="s">
        <v>923</v>
      </c>
      <c r="N681" t="s">
        <v>932</v>
      </c>
      <c r="O681" t="s">
        <v>938</v>
      </c>
      <c r="P681">
        <v>54</v>
      </c>
      <c r="Q681">
        <v>4.5999999999999996</v>
      </c>
      <c r="R681" t="b">
        <v>1</v>
      </c>
      <c r="S681" t="s">
        <v>940</v>
      </c>
      <c r="T681">
        <v>4</v>
      </c>
      <c r="U681" t="s">
        <v>942</v>
      </c>
      <c r="V681" t="s">
        <v>950</v>
      </c>
      <c r="W681" t="s">
        <v>952</v>
      </c>
      <c r="X681" t="str">
        <f>LEFT(Userdata[[#This Row],[Last_Login]],2)</f>
        <v>11</v>
      </c>
      <c r="Y681" t="str">
        <f>RIGHT(Userdata[[#This Row],[Last_Login]],4)</f>
        <v>2024</v>
      </c>
      <c r="Z681" t="str">
        <f>MID(Userdata[[#This Row],[Last_Login]],4,2)</f>
        <v>24</v>
      </c>
      <c r="AA681" t="str">
        <f>SUBSTITUTE(Userdata[[#This Row],[Column3]],"/","")</f>
        <v>24</v>
      </c>
      <c r="AB681" s="12" t="str">
        <f>TEXT(DATE(Userdata[[#This Row],[Column2]],Userdata[[#This Row],[Column1]],Userdata[[#This Row],[Column4]]),"DD/MM/YYYY")</f>
        <v>24/11/2024</v>
      </c>
      <c r="AC681" s="12">
        <f t="shared" ca="1" si="10"/>
        <v>45794</v>
      </c>
      <c r="AD681">
        <f ca="1">Userdata[[#This Row],[Column6]]-Userdata[[#This Row],[Last Login]]</f>
        <v>174</v>
      </c>
      <c r="AE681" t="str">
        <f>LEFT(Userdata[[#This Row],[Join_Date]],2)</f>
        <v>5/</v>
      </c>
      <c r="AF681" t="str">
        <f>RIGHT(Userdata[[#This Row],[Join_Date]],4)</f>
        <v>2024</v>
      </c>
      <c r="AG681" t="str">
        <f>MID(Userdata[[#This Row],[Join_Date]],3,2)</f>
        <v>18</v>
      </c>
      <c r="AH681" t="str">
        <f>SUBSTITUTE(Userdata[[#This Row],[Column5]],"/","")</f>
        <v>5</v>
      </c>
      <c r="AI681" t="str">
        <f>SUBSTITUTE(Userdata[[#This Row],[Column53]],"/","")</f>
        <v>18</v>
      </c>
      <c r="AJ681" t="str">
        <f>TEXT(DATE(Userdata[[#This Row],[Column52]],Userdata[[#This Row],[Start Month]],Userdata[[#This Row],[Start Date]]),"DD/MM/YYYY")</f>
        <v>18/05/2024</v>
      </c>
    </row>
    <row r="682" spans="1:36" x14ac:dyDescent="0.3">
      <c r="A682">
        <v>6960</v>
      </c>
      <c r="B682" t="s">
        <v>314</v>
      </c>
      <c r="C682" t="s">
        <v>561</v>
      </c>
      <c r="D682" s="12" t="s">
        <v>915</v>
      </c>
      <c r="E682">
        <v>15.99</v>
      </c>
      <c r="F682">
        <v>214</v>
      </c>
      <c r="G682" t="s">
        <v>919</v>
      </c>
      <c r="H682">
        <v>5</v>
      </c>
      <c r="I682">
        <v>6</v>
      </c>
      <c r="J682" t="b">
        <v>1</v>
      </c>
      <c r="K682">
        <v>780</v>
      </c>
      <c r="L682">
        <v>16</v>
      </c>
      <c r="M682" t="s">
        <v>929</v>
      </c>
      <c r="N682" t="s">
        <v>930</v>
      </c>
      <c r="O682" t="s">
        <v>939</v>
      </c>
      <c r="P682">
        <v>1</v>
      </c>
      <c r="Q682">
        <v>3.3</v>
      </c>
      <c r="R682" t="b">
        <v>1</v>
      </c>
      <c r="S682" t="s">
        <v>940</v>
      </c>
      <c r="T682">
        <v>1651</v>
      </c>
      <c r="U682" t="s">
        <v>943</v>
      </c>
      <c r="V682" t="s">
        <v>950</v>
      </c>
      <c r="W682" t="s">
        <v>952</v>
      </c>
      <c r="X682" t="str">
        <f>LEFT(Userdata[[#This Row],[Last_Login]],2)</f>
        <v>11</v>
      </c>
      <c r="Y682" t="str">
        <f>RIGHT(Userdata[[#This Row],[Last_Login]],4)</f>
        <v>2024</v>
      </c>
      <c r="Z682" t="str">
        <f>MID(Userdata[[#This Row],[Last_Login]],4,2)</f>
        <v>26</v>
      </c>
      <c r="AA682" t="str">
        <f>SUBSTITUTE(Userdata[[#This Row],[Column3]],"/","")</f>
        <v>26</v>
      </c>
      <c r="AB682" s="12" t="str">
        <f>TEXT(DATE(Userdata[[#This Row],[Column2]],Userdata[[#This Row],[Column1]],Userdata[[#This Row],[Column4]]),"DD/MM/YYYY")</f>
        <v>26/11/2024</v>
      </c>
      <c r="AC682" s="12">
        <f t="shared" ca="1" si="10"/>
        <v>45794</v>
      </c>
      <c r="AD682">
        <f ca="1">Userdata[[#This Row],[Column6]]-Userdata[[#This Row],[Last Login]]</f>
        <v>172</v>
      </c>
      <c r="AE682" t="str">
        <f>LEFT(Userdata[[#This Row],[Join_Date]],2)</f>
        <v>11</v>
      </c>
      <c r="AF682" t="str">
        <f>RIGHT(Userdata[[#This Row],[Join_Date]],4)</f>
        <v>2023</v>
      </c>
      <c r="AG682" t="str">
        <f>MID(Userdata[[#This Row],[Join_Date]],3,2)</f>
        <v>/1</v>
      </c>
      <c r="AH682" t="str">
        <f>SUBSTITUTE(Userdata[[#This Row],[Column5]],"/","")</f>
        <v>11</v>
      </c>
      <c r="AI682" t="str">
        <f>SUBSTITUTE(Userdata[[#This Row],[Column53]],"/","")</f>
        <v>1</v>
      </c>
      <c r="AJ682" t="str">
        <f>TEXT(DATE(Userdata[[#This Row],[Column52]],Userdata[[#This Row],[Start Month]],Userdata[[#This Row],[Start Date]]),"DD/MM/YYYY")</f>
        <v>01/11/2023</v>
      </c>
    </row>
    <row r="683" spans="1:36" x14ac:dyDescent="0.3">
      <c r="A683">
        <v>5808</v>
      </c>
      <c r="B683" t="s">
        <v>241</v>
      </c>
      <c r="C683" t="s">
        <v>725</v>
      </c>
      <c r="D683" s="12" t="s">
        <v>908</v>
      </c>
      <c r="E683">
        <v>15.99</v>
      </c>
      <c r="F683">
        <v>69</v>
      </c>
      <c r="G683" t="s">
        <v>916</v>
      </c>
      <c r="H683">
        <v>4</v>
      </c>
      <c r="I683">
        <v>5</v>
      </c>
      <c r="J683" t="b">
        <v>0</v>
      </c>
      <c r="K683">
        <v>976</v>
      </c>
      <c r="L683">
        <v>105</v>
      </c>
      <c r="M683" t="s">
        <v>923</v>
      </c>
      <c r="N683" t="s">
        <v>933</v>
      </c>
      <c r="O683" t="s">
        <v>936</v>
      </c>
      <c r="P683">
        <v>50</v>
      </c>
      <c r="Q683">
        <v>4.7</v>
      </c>
      <c r="R683" t="b">
        <v>1</v>
      </c>
      <c r="S683" t="s">
        <v>940</v>
      </c>
      <c r="T683">
        <v>1828</v>
      </c>
      <c r="U683" t="s">
        <v>945</v>
      </c>
      <c r="V683" t="s">
        <v>949</v>
      </c>
      <c r="W683" t="s">
        <v>952</v>
      </c>
      <c r="X683" t="str">
        <f>LEFT(Userdata[[#This Row],[Last_Login]],2)</f>
        <v>11</v>
      </c>
      <c r="Y683" t="str">
        <f>RIGHT(Userdata[[#This Row],[Last_Login]],4)</f>
        <v>2024</v>
      </c>
      <c r="Z683" t="str">
        <f>MID(Userdata[[#This Row],[Last_Login]],4,2)</f>
        <v>19</v>
      </c>
      <c r="AA683" t="str">
        <f>SUBSTITUTE(Userdata[[#This Row],[Column3]],"/","")</f>
        <v>19</v>
      </c>
      <c r="AB683" s="12" t="str">
        <f>TEXT(DATE(Userdata[[#This Row],[Column2]],Userdata[[#This Row],[Column1]],Userdata[[#This Row],[Column4]]),"DD/MM/YYYY")</f>
        <v>19/11/2024</v>
      </c>
      <c r="AC683" s="12">
        <f t="shared" ca="1" si="10"/>
        <v>45794</v>
      </c>
      <c r="AD683">
        <f ca="1">Userdata[[#This Row],[Column6]]-Userdata[[#This Row],[Last Login]]</f>
        <v>179</v>
      </c>
      <c r="AE683" t="str">
        <f>LEFT(Userdata[[#This Row],[Join_Date]],2)</f>
        <v>3/</v>
      </c>
      <c r="AF683" t="str">
        <f>RIGHT(Userdata[[#This Row],[Join_Date]],4)</f>
        <v>2024</v>
      </c>
      <c r="AG683" t="str">
        <f>MID(Userdata[[#This Row],[Join_Date]],3,2)</f>
        <v>22</v>
      </c>
      <c r="AH683" t="str">
        <f>SUBSTITUTE(Userdata[[#This Row],[Column5]],"/","")</f>
        <v>3</v>
      </c>
      <c r="AI683" t="str">
        <f>SUBSTITUTE(Userdata[[#This Row],[Column53]],"/","")</f>
        <v>22</v>
      </c>
      <c r="AJ683" t="str">
        <f>TEXT(DATE(Userdata[[#This Row],[Column52]],Userdata[[#This Row],[Start Month]],Userdata[[#This Row],[Start Date]]),"DD/MM/YYYY")</f>
        <v>22/03/2024</v>
      </c>
    </row>
    <row r="684" spans="1:36" x14ac:dyDescent="0.3">
      <c r="A684">
        <v>5525</v>
      </c>
      <c r="B684" t="s">
        <v>109</v>
      </c>
      <c r="C684" t="s">
        <v>805</v>
      </c>
      <c r="D684" s="12" t="s">
        <v>395</v>
      </c>
      <c r="E684">
        <v>15.99</v>
      </c>
      <c r="F684">
        <v>344</v>
      </c>
      <c r="G684" t="s">
        <v>916</v>
      </c>
      <c r="H684">
        <v>5</v>
      </c>
      <c r="I684">
        <v>2</v>
      </c>
      <c r="J684" t="b">
        <v>0</v>
      </c>
      <c r="K684">
        <v>91</v>
      </c>
      <c r="L684">
        <v>137</v>
      </c>
      <c r="M684" t="s">
        <v>928</v>
      </c>
      <c r="N684" t="s">
        <v>933</v>
      </c>
      <c r="O684" t="s">
        <v>935</v>
      </c>
      <c r="P684">
        <v>37</v>
      </c>
      <c r="Q684">
        <v>3.4</v>
      </c>
      <c r="R684" t="b">
        <v>1</v>
      </c>
      <c r="S684" t="s">
        <v>940</v>
      </c>
      <c r="T684">
        <v>396</v>
      </c>
      <c r="U684" t="s">
        <v>943</v>
      </c>
      <c r="V684" t="s">
        <v>946</v>
      </c>
      <c r="W684" t="s">
        <v>951</v>
      </c>
      <c r="X684" t="str">
        <f>LEFT(Userdata[[#This Row],[Last_Login]],2)</f>
        <v>12</v>
      </c>
      <c r="Y684" t="str">
        <f>RIGHT(Userdata[[#This Row],[Last_Login]],4)</f>
        <v>2024</v>
      </c>
      <c r="Z684" t="str">
        <f>MID(Userdata[[#This Row],[Last_Login]],4,2)</f>
        <v>6/</v>
      </c>
      <c r="AA684" t="str">
        <f>SUBSTITUTE(Userdata[[#This Row],[Column3]],"/","")</f>
        <v>6</v>
      </c>
      <c r="AB684" s="12" t="str">
        <f>TEXT(DATE(Userdata[[#This Row],[Column2]],Userdata[[#This Row],[Column1]],Userdata[[#This Row],[Column4]]),"DD/MM/YYYY")</f>
        <v>06/12/2024</v>
      </c>
      <c r="AC684" s="12">
        <f t="shared" ca="1" si="10"/>
        <v>45794</v>
      </c>
      <c r="AD684">
        <f ca="1">Userdata[[#This Row],[Column6]]-Userdata[[#This Row],[Last Login]]</f>
        <v>162</v>
      </c>
      <c r="AE684" t="str">
        <f>LEFT(Userdata[[#This Row],[Join_Date]],2)</f>
        <v>10</v>
      </c>
      <c r="AF684" t="str">
        <f>RIGHT(Userdata[[#This Row],[Join_Date]],4)</f>
        <v>2023</v>
      </c>
      <c r="AG684" t="str">
        <f>MID(Userdata[[#This Row],[Join_Date]],3,2)</f>
        <v>/5</v>
      </c>
      <c r="AH684" t="str">
        <f>SUBSTITUTE(Userdata[[#This Row],[Column5]],"/","")</f>
        <v>10</v>
      </c>
      <c r="AI684" t="str">
        <f>SUBSTITUTE(Userdata[[#This Row],[Column53]],"/","")</f>
        <v>5</v>
      </c>
      <c r="AJ684" t="str">
        <f>TEXT(DATE(Userdata[[#This Row],[Column52]],Userdata[[#This Row],[Start Month]],Userdata[[#This Row],[Start Date]]),"DD/MM/YYYY")</f>
        <v>05/10/2023</v>
      </c>
    </row>
    <row r="685" spans="1:36" x14ac:dyDescent="0.3">
      <c r="A685">
        <v>1272</v>
      </c>
      <c r="B685" t="s">
        <v>139</v>
      </c>
      <c r="C685" t="s">
        <v>531</v>
      </c>
      <c r="D685" s="12" t="s">
        <v>676</v>
      </c>
      <c r="E685">
        <v>15.99</v>
      </c>
      <c r="F685">
        <v>163</v>
      </c>
      <c r="G685" t="s">
        <v>921</v>
      </c>
      <c r="H685">
        <v>5</v>
      </c>
      <c r="I685">
        <v>1</v>
      </c>
      <c r="J685" t="b">
        <v>0</v>
      </c>
      <c r="K685">
        <v>683</v>
      </c>
      <c r="L685">
        <v>108</v>
      </c>
      <c r="M685" t="s">
        <v>925</v>
      </c>
      <c r="N685" t="s">
        <v>933</v>
      </c>
      <c r="O685" t="s">
        <v>936</v>
      </c>
      <c r="P685">
        <v>10</v>
      </c>
      <c r="Q685">
        <v>4.2</v>
      </c>
      <c r="R685" t="b">
        <v>0</v>
      </c>
      <c r="S685" t="s">
        <v>940</v>
      </c>
      <c r="T685">
        <v>809</v>
      </c>
      <c r="U685" t="s">
        <v>941</v>
      </c>
      <c r="V685" t="s">
        <v>950</v>
      </c>
      <c r="W685" t="s">
        <v>952</v>
      </c>
      <c r="X685" t="str">
        <f>LEFT(Userdata[[#This Row],[Last_Login]],2)</f>
        <v>11</v>
      </c>
      <c r="Y685" t="str">
        <f>RIGHT(Userdata[[#This Row],[Last_Login]],4)</f>
        <v>2024</v>
      </c>
      <c r="Z685" t="str">
        <f>MID(Userdata[[#This Row],[Last_Login]],4,2)</f>
        <v>20</v>
      </c>
      <c r="AA685" t="str">
        <f>SUBSTITUTE(Userdata[[#This Row],[Column3]],"/","")</f>
        <v>20</v>
      </c>
      <c r="AB685" s="12" t="str">
        <f>TEXT(DATE(Userdata[[#This Row],[Column2]],Userdata[[#This Row],[Column1]],Userdata[[#This Row],[Column4]]),"DD/MM/YYYY")</f>
        <v>20/11/2024</v>
      </c>
      <c r="AC685" s="12">
        <f t="shared" ca="1" si="10"/>
        <v>45794</v>
      </c>
      <c r="AD685">
        <f ca="1">Userdata[[#This Row],[Column6]]-Userdata[[#This Row],[Last Login]]</f>
        <v>178</v>
      </c>
      <c r="AE685" t="str">
        <f>LEFT(Userdata[[#This Row],[Join_Date]],2)</f>
        <v>7/</v>
      </c>
      <c r="AF685" t="str">
        <f>RIGHT(Userdata[[#This Row],[Join_Date]],4)</f>
        <v>2024</v>
      </c>
      <c r="AG685" t="str">
        <f>MID(Userdata[[#This Row],[Join_Date]],3,2)</f>
        <v>17</v>
      </c>
      <c r="AH685" t="str">
        <f>SUBSTITUTE(Userdata[[#This Row],[Column5]],"/","")</f>
        <v>7</v>
      </c>
      <c r="AI685" t="str">
        <f>SUBSTITUTE(Userdata[[#This Row],[Column53]],"/","")</f>
        <v>17</v>
      </c>
      <c r="AJ685" t="str">
        <f>TEXT(DATE(Userdata[[#This Row],[Column52]],Userdata[[#This Row],[Start Month]],Userdata[[#This Row],[Start Date]]),"DD/MM/YYYY")</f>
        <v>17/07/2024</v>
      </c>
    </row>
    <row r="686" spans="1:36" x14ac:dyDescent="0.3">
      <c r="A686">
        <v>8063</v>
      </c>
      <c r="B686" t="s">
        <v>158</v>
      </c>
      <c r="C686" t="s">
        <v>802</v>
      </c>
      <c r="D686" s="12" t="s">
        <v>490</v>
      </c>
      <c r="E686">
        <v>7.99</v>
      </c>
      <c r="F686">
        <v>217</v>
      </c>
      <c r="G686" t="s">
        <v>921</v>
      </c>
      <c r="H686">
        <v>1</v>
      </c>
      <c r="I686">
        <v>6</v>
      </c>
      <c r="J686" t="b">
        <v>0</v>
      </c>
      <c r="K686">
        <v>53</v>
      </c>
      <c r="L686">
        <v>153</v>
      </c>
      <c r="M686" t="s">
        <v>924</v>
      </c>
      <c r="N686" t="s">
        <v>930</v>
      </c>
      <c r="O686" t="s">
        <v>937</v>
      </c>
      <c r="P686">
        <v>2</v>
      </c>
      <c r="Q686">
        <v>3.1</v>
      </c>
      <c r="R686" t="b">
        <v>1</v>
      </c>
      <c r="S686" t="s">
        <v>940</v>
      </c>
      <c r="T686">
        <v>1431</v>
      </c>
      <c r="U686" t="s">
        <v>944</v>
      </c>
      <c r="V686" t="s">
        <v>950</v>
      </c>
      <c r="W686" t="s">
        <v>952</v>
      </c>
      <c r="X686" t="str">
        <f>LEFT(Userdata[[#This Row],[Last_Login]],2)</f>
        <v>12</v>
      </c>
      <c r="Y686" t="str">
        <f>RIGHT(Userdata[[#This Row],[Last_Login]],4)</f>
        <v>2024</v>
      </c>
      <c r="Z686" t="str">
        <f>MID(Userdata[[#This Row],[Last_Login]],4,2)</f>
        <v>12</v>
      </c>
      <c r="AA686" t="str">
        <f>SUBSTITUTE(Userdata[[#This Row],[Column3]],"/","")</f>
        <v>12</v>
      </c>
      <c r="AB686" s="12" t="str">
        <f>TEXT(DATE(Userdata[[#This Row],[Column2]],Userdata[[#This Row],[Column1]],Userdata[[#This Row],[Column4]]),"DD/MM/YYYY")</f>
        <v>12/12/2024</v>
      </c>
      <c r="AC686" s="12">
        <f t="shared" ca="1" si="10"/>
        <v>45794</v>
      </c>
      <c r="AD686">
        <f ca="1">Userdata[[#This Row],[Column6]]-Userdata[[#This Row],[Last Login]]</f>
        <v>156</v>
      </c>
      <c r="AE686" t="str">
        <f>LEFT(Userdata[[#This Row],[Join_Date]],2)</f>
        <v>6/</v>
      </c>
      <c r="AF686" t="str">
        <f>RIGHT(Userdata[[#This Row],[Join_Date]],4)</f>
        <v>2023</v>
      </c>
      <c r="AG686" t="str">
        <f>MID(Userdata[[#This Row],[Join_Date]],3,2)</f>
        <v>27</v>
      </c>
      <c r="AH686" t="str">
        <f>SUBSTITUTE(Userdata[[#This Row],[Column5]],"/","")</f>
        <v>6</v>
      </c>
      <c r="AI686" t="str">
        <f>SUBSTITUTE(Userdata[[#This Row],[Column53]],"/","")</f>
        <v>27</v>
      </c>
      <c r="AJ686" t="str">
        <f>TEXT(DATE(Userdata[[#This Row],[Column52]],Userdata[[#This Row],[Start Month]],Userdata[[#This Row],[Start Date]]),"DD/MM/YYYY")</f>
        <v>27/06/2023</v>
      </c>
    </row>
    <row r="687" spans="1:36" x14ac:dyDescent="0.3">
      <c r="A687">
        <v>1856</v>
      </c>
      <c r="B687" t="s">
        <v>315</v>
      </c>
      <c r="C687" t="s">
        <v>794</v>
      </c>
      <c r="D687" s="12" t="s">
        <v>740</v>
      </c>
      <c r="E687">
        <v>15.99</v>
      </c>
      <c r="F687">
        <v>177</v>
      </c>
      <c r="G687" t="s">
        <v>920</v>
      </c>
      <c r="H687">
        <v>3</v>
      </c>
      <c r="I687">
        <v>2</v>
      </c>
      <c r="J687" t="b">
        <v>1</v>
      </c>
      <c r="K687">
        <v>246</v>
      </c>
      <c r="L687">
        <v>182</v>
      </c>
      <c r="M687" t="s">
        <v>928</v>
      </c>
      <c r="N687" t="s">
        <v>931</v>
      </c>
      <c r="O687" t="s">
        <v>937</v>
      </c>
      <c r="P687">
        <v>89</v>
      </c>
      <c r="Q687">
        <v>3.1</v>
      </c>
      <c r="R687" t="b">
        <v>0</v>
      </c>
      <c r="S687" t="s">
        <v>940</v>
      </c>
      <c r="T687">
        <v>2394</v>
      </c>
      <c r="U687" t="s">
        <v>945</v>
      </c>
      <c r="V687" t="s">
        <v>948</v>
      </c>
      <c r="W687" t="s">
        <v>954</v>
      </c>
      <c r="X687" t="str">
        <f>LEFT(Userdata[[#This Row],[Last_Login]],2)</f>
        <v>12</v>
      </c>
      <c r="Y687" t="str">
        <f>RIGHT(Userdata[[#This Row],[Last_Login]],4)</f>
        <v>2024</v>
      </c>
      <c r="Z687" t="str">
        <f>MID(Userdata[[#This Row],[Last_Login]],4,2)</f>
        <v>11</v>
      </c>
      <c r="AA687" t="str">
        <f>SUBSTITUTE(Userdata[[#This Row],[Column3]],"/","")</f>
        <v>11</v>
      </c>
      <c r="AB687" s="12" t="str">
        <f>TEXT(DATE(Userdata[[#This Row],[Column2]],Userdata[[#This Row],[Column1]],Userdata[[#This Row],[Column4]]),"DD/MM/YYYY")</f>
        <v>11/12/2024</v>
      </c>
      <c r="AC687" s="12">
        <f t="shared" ca="1" si="10"/>
        <v>45794</v>
      </c>
      <c r="AD687">
        <f ca="1">Userdata[[#This Row],[Column6]]-Userdata[[#This Row],[Last Login]]</f>
        <v>157</v>
      </c>
      <c r="AE687" t="str">
        <f>LEFT(Userdata[[#This Row],[Join_Date]],2)</f>
        <v>9/</v>
      </c>
      <c r="AF687" t="str">
        <f>RIGHT(Userdata[[#This Row],[Join_Date]],4)</f>
        <v>2023</v>
      </c>
      <c r="AG687" t="str">
        <f>MID(Userdata[[#This Row],[Join_Date]],3,2)</f>
        <v>23</v>
      </c>
      <c r="AH687" t="str">
        <f>SUBSTITUTE(Userdata[[#This Row],[Column5]],"/","")</f>
        <v>9</v>
      </c>
      <c r="AI687" t="str">
        <f>SUBSTITUTE(Userdata[[#This Row],[Column53]],"/","")</f>
        <v>23</v>
      </c>
      <c r="AJ687" t="str">
        <f>TEXT(DATE(Userdata[[#This Row],[Column52]],Userdata[[#This Row],[Start Month]],Userdata[[#This Row],[Start Date]]),"DD/MM/YYYY")</f>
        <v>23/09/2023</v>
      </c>
    </row>
    <row r="688" spans="1:36" x14ac:dyDescent="0.3">
      <c r="A688">
        <v>2830</v>
      </c>
      <c r="B688" t="s">
        <v>285</v>
      </c>
      <c r="C688" t="s">
        <v>489</v>
      </c>
      <c r="D688" s="12" t="s">
        <v>562</v>
      </c>
      <c r="E688">
        <v>11.99</v>
      </c>
      <c r="F688">
        <v>304</v>
      </c>
      <c r="G688" t="s">
        <v>921</v>
      </c>
      <c r="H688">
        <v>1</v>
      </c>
      <c r="I688">
        <v>1</v>
      </c>
      <c r="J688" t="b">
        <v>1</v>
      </c>
      <c r="K688">
        <v>389</v>
      </c>
      <c r="L688">
        <v>137</v>
      </c>
      <c r="M688" t="s">
        <v>926</v>
      </c>
      <c r="N688" t="s">
        <v>933</v>
      </c>
      <c r="O688" t="s">
        <v>939</v>
      </c>
      <c r="P688">
        <v>2</v>
      </c>
      <c r="Q688">
        <v>4.8</v>
      </c>
      <c r="R688" t="b">
        <v>1</v>
      </c>
      <c r="S688" t="s">
        <v>940</v>
      </c>
      <c r="T688">
        <v>4685</v>
      </c>
      <c r="U688" t="s">
        <v>942</v>
      </c>
      <c r="V688" t="s">
        <v>950</v>
      </c>
      <c r="W688" t="s">
        <v>953</v>
      </c>
      <c r="X688" t="str">
        <f>LEFT(Userdata[[#This Row],[Last_Login]],2)</f>
        <v>12</v>
      </c>
      <c r="Y688" t="str">
        <f>RIGHT(Userdata[[#This Row],[Last_Login]],4)</f>
        <v>2024</v>
      </c>
      <c r="Z688" t="str">
        <f>MID(Userdata[[#This Row],[Last_Login]],4,2)</f>
        <v>8/</v>
      </c>
      <c r="AA688" t="str">
        <f>SUBSTITUTE(Userdata[[#This Row],[Column3]],"/","")</f>
        <v>8</v>
      </c>
      <c r="AB688" s="12" t="str">
        <f>TEXT(DATE(Userdata[[#This Row],[Column2]],Userdata[[#This Row],[Column1]],Userdata[[#This Row],[Column4]]),"DD/MM/YYYY")</f>
        <v>08/12/2024</v>
      </c>
      <c r="AC688" s="12">
        <f t="shared" ca="1" si="10"/>
        <v>45794</v>
      </c>
      <c r="AD688">
        <f ca="1">Userdata[[#This Row],[Column6]]-Userdata[[#This Row],[Last Login]]</f>
        <v>160</v>
      </c>
      <c r="AE688" t="str">
        <f>LEFT(Userdata[[#This Row],[Join_Date]],2)</f>
        <v>5/</v>
      </c>
      <c r="AF688" t="str">
        <f>RIGHT(Userdata[[#This Row],[Join_Date]],4)</f>
        <v>2023</v>
      </c>
      <c r="AG688" t="str">
        <f>MID(Userdata[[#This Row],[Join_Date]],3,2)</f>
        <v>3/</v>
      </c>
      <c r="AH688" t="str">
        <f>SUBSTITUTE(Userdata[[#This Row],[Column5]],"/","")</f>
        <v>5</v>
      </c>
      <c r="AI688" t="str">
        <f>SUBSTITUTE(Userdata[[#This Row],[Column53]],"/","")</f>
        <v>3</v>
      </c>
      <c r="AJ688" t="str">
        <f>TEXT(DATE(Userdata[[#This Row],[Column52]],Userdata[[#This Row],[Start Month]],Userdata[[#This Row],[Start Date]]),"DD/MM/YYYY")</f>
        <v>03/05/2023</v>
      </c>
    </row>
    <row r="689" spans="1:36" x14ac:dyDescent="0.3">
      <c r="A689">
        <v>3287</v>
      </c>
      <c r="B689" t="s">
        <v>252</v>
      </c>
      <c r="C689" t="s">
        <v>787</v>
      </c>
      <c r="D689" s="12" t="s">
        <v>487</v>
      </c>
      <c r="E689">
        <v>15.99</v>
      </c>
      <c r="F689">
        <v>90</v>
      </c>
      <c r="G689" t="s">
        <v>920</v>
      </c>
      <c r="H689">
        <v>3</v>
      </c>
      <c r="I689">
        <v>2</v>
      </c>
      <c r="J689" t="b">
        <v>0</v>
      </c>
      <c r="K689">
        <v>399</v>
      </c>
      <c r="L689">
        <v>9</v>
      </c>
      <c r="M689" t="s">
        <v>929</v>
      </c>
      <c r="N689" t="s">
        <v>930</v>
      </c>
      <c r="O689" t="s">
        <v>936</v>
      </c>
      <c r="P689">
        <v>73</v>
      </c>
      <c r="Q689">
        <v>4.4000000000000004</v>
      </c>
      <c r="R689" t="b">
        <v>1</v>
      </c>
      <c r="S689" t="s">
        <v>940</v>
      </c>
      <c r="T689">
        <v>4332</v>
      </c>
      <c r="U689" t="s">
        <v>941</v>
      </c>
      <c r="V689" t="s">
        <v>950</v>
      </c>
      <c r="W689" t="s">
        <v>954</v>
      </c>
      <c r="X689" t="str">
        <f>LEFT(Userdata[[#This Row],[Last_Login]],2)</f>
        <v>11</v>
      </c>
      <c r="Y689" t="str">
        <f>RIGHT(Userdata[[#This Row],[Last_Login]],4)</f>
        <v>2024</v>
      </c>
      <c r="Z689" t="str">
        <f>MID(Userdata[[#This Row],[Last_Login]],4,2)</f>
        <v>21</v>
      </c>
      <c r="AA689" t="str">
        <f>SUBSTITUTE(Userdata[[#This Row],[Column3]],"/","")</f>
        <v>21</v>
      </c>
      <c r="AB689" s="12" t="str">
        <f>TEXT(DATE(Userdata[[#This Row],[Column2]],Userdata[[#This Row],[Column1]],Userdata[[#This Row],[Column4]]),"DD/MM/YYYY")</f>
        <v>21/11/2024</v>
      </c>
      <c r="AC689" s="12">
        <f t="shared" ca="1" si="10"/>
        <v>45794</v>
      </c>
      <c r="AD689">
        <f ca="1">Userdata[[#This Row],[Column6]]-Userdata[[#This Row],[Last Login]]</f>
        <v>177</v>
      </c>
      <c r="AE689" t="str">
        <f>LEFT(Userdata[[#This Row],[Join_Date]],2)</f>
        <v>12</v>
      </c>
      <c r="AF689" t="str">
        <f>RIGHT(Userdata[[#This Row],[Join_Date]],4)</f>
        <v>2023</v>
      </c>
      <c r="AG689" t="str">
        <f>MID(Userdata[[#This Row],[Join_Date]],3,2)</f>
        <v>/2</v>
      </c>
      <c r="AH689" t="str">
        <f>SUBSTITUTE(Userdata[[#This Row],[Column5]],"/","")</f>
        <v>12</v>
      </c>
      <c r="AI689" t="str">
        <f>SUBSTITUTE(Userdata[[#This Row],[Column53]],"/","")</f>
        <v>2</v>
      </c>
      <c r="AJ689" t="str">
        <f>TEXT(DATE(Userdata[[#This Row],[Column52]],Userdata[[#This Row],[Start Month]],Userdata[[#This Row],[Start Date]]),"DD/MM/YYYY")</f>
        <v>02/12/2023</v>
      </c>
    </row>
    <row r="690" spans="1:36" x14ac:dyDescent="0.3">
      <c r="A690">
        <v>5679</v>
      </c>
      <c r="B690" t="s">
        <v>225</v>
      </c>
      <c r="C690" t="s">
        <v>707</v>
      </c>
      <c r="D690" s="12" t="s">
        <v>395</v>
      </c>
      <c r="E690">
        <v>15.99</v>
      </c>
      <c r="F690">
        <v>108</v>
      </c>
      <c r="G690" t="s">
        <v>916</v>
      </c>
      <c r="H690">
        <v>4</v>
      </c>
      <c r="I690">
        <v>2</v>
      </c>
      <c r="J690" t="b">
        <v>0</v>
      </c>
      <c r="K690">
        <v>694</v>
      </c>
      <c r="L690">
        <v>199</v>
      </c>
      <c r="M690" t="s">
        <v>925</v>
      </c>
      <c r="N690" t="s">
        <v>933</v>
      </c>
      <c r="O690" t="s">
        <v>936</v>
      </c>
      <c r="P690">
        <v>81</v>
      </c>
      <c r="Q690">
        <v>5</v>
      </c>
      <c r="R690" t="b">
        <v>0</v>
      </c>
      <c r="S690" t="s">
        <v>940</v>
      </c>
      <c r="T690">
        <v>851</v>
      </c>
      <c r="U690" t="s">
        <v>944</v>
      </c>
      <c r="V690" t="s">
        <v>949</v>
      </c>
      <c r="W690" t="s">
        <v>954</v>
      </c>
      <c r="X690" t="str">
        <f>LEFT(Userdata[[#This Row],[Last_Login]],2)</f>
        <v>12</v>
      </c>
      <c r="Y690" t="str">
        <f>RIGHT(Userdata[[#This Row],[Last_Login]],4)</f>
        <v>2024</v>
      </c>
      <c r="Z690" t="str">
        <f>MID(Userdata[[#This Row],[Last_Login]],4,2)</f>
        <v>6/</v>
      </c>
      <c r="AA690" t="str">
        <f>SUBSTITUTE(Userdata[[#This Row],[Column3]],"/","")</f>
        <v>6</v>
      </c>
      <c r="AB690" s="12" t="str">
        <f>TEXT(DATE(Userdata[[#This Row],[Column2]],Userdata[[#This Row],[Column1]],Userdata[[#This Row],[Column4]]),"DD/MM/YYYY")</f>
        <v>06/12/2024</v>
      </c>
      <c r="AC690" s="12">
        <f t="shared" ca="1" si="10"/>
        <v>45794</v>
      </c>
      <c r="AD690">
        <f ca="1">Userdata[[#This Row],[Column6]]-Userdata[[#This Row],[Last Login]]</f>
        <v>162</v>
      </c>
      <c r="AE690" t="str">
        <f>LEFT(Userdata[[#This Row],[Join_Date]],2)</f>
        <v>10</v>
      </c>
      <c r="AF690" t="str">
        <f>RIGHT(Userdata[[#This Row],[Join_Date]],4)</f>
        <v>2023</v>
      </c>
      <c r="AG690" t="str">
        <f>MID(Userdata[[#This Row],[Join_Date]],3,2)</f>
        <v>/3</v>
      </c>
      <c r="AH690" t="str">
        <f>SUBSTITUTE(Userdata[[#This Row],[Column5]],"/","")</f>
        <v>10</v>
      </c>
      <c r="AI690" t="str">
        <f>SUBSTITUTE(Userdata[[#This Row],[Column53]],"/","")</f>
        <v>3</v>
      </c>
      <c r="AJ690" t="str">
        <f>TEXT(DATE(Userdata[[#This Row],[Column52]],Userdata[[#This Row],[Start Month]],Userdata[[#This Row],[Start Date]]),"DD/MM/YYYY")</f>
        <v>03/10/2023</v>
      </c>
    </row>
    <row r="691" spans="1:36" x14ac:dyDescent="0.3">
      <c r="A691">
        <v>6399</v>
      </c>
      <c r="B691" t="s">
        <v>72</v>
      </c>
      <c r="C691" t="s">
        <v>568</v>
      </c>
      <c r="D691" s="12" t="s">
        <v>554</v>
      </c>
      <c r="E691">
        <v>11.99</v>
      </c>
      <c r="F691">
        <v>96</v>
      </c>
      <c r="G691" t="s">
        <v>919</v>
      </c>
      <c r="H691">
        <v>3</v>
      </c>
      <c r="I691">
        <v>2</v>
      </c>
      <c r="J691" t="b">
        <v>0</v>
      </c>
      <c r="K691">
        <v>434</v>
      </c>
      <c r="L691">
        <v>11</v>
      </c>
      <c r="M691" t="s">
        <v>923</v>
      </c>
      <c r="N691" t="s">
        <v>932</v>
      </c>
      <c r="O691" t="s">
        <v>939</v>
      </c>
      <c r="P691">
        <v>80</v>
      </c>
      <c r="Q691">
        <v>4.5999999999999996</v>
      </c>
      <c r="R691" t="b">
        <v>0</v>
      </c>
      <c r="S691" t="s">
        <v>940</v>
      </c>
      <c r="T691">
        <v>2261</v>
      </c>
      <c r="U691" t="s">
        <v>944</v>
      </c>
      <c r="V691" t="s">
        <v>948</v>
      </c>
      <c r="W691" t="s">
        <v>954</v>
      </c>
      <c r="X691" t="str">
        <f>LEFT(Userdata[[#This Row],[Last_Login]],2)</f>
        <v>12</v>
      </c>
      <c r="Y691" t="str">
        <f>RIGHT(Userdata[[#This Row],[Last_Login]],4)</f>
        <v>2024</v>
      </c>
      <c r="Z691" t="str">
        <f>MID(Userdata[[#This Row],[Last_Login]],4,2)</f>
        <v>5/</v>
      </c>
      <c r="AA691" t="str">
        <f>SUBSTITUTE(Userdata[[#This Row],[Column3]],"/","")</f>
        <v>5</v>
      </c>
      <c r="AB691" s="12" t="str">
        <f>TEXT(DATE(Userdata[[#This Row],[Column2]],Userdata[[#This Row],[Column1]],Userdata[[#This Row],[Column4]]),"DD/MM/YYYY")</f>
        <v>05/12/2024</v>
      </c>
      <c r="AC691" s="12">
        <f t="shared" ca="1" si="10"/>
        <v>45794</v>
      </c>
      <c r="AD691">
        <f ca="1">Userdata[[#This Row],[Column6]]-Userdata[[#This Row],[Last Login]]</f>
        <v>163</v>
      </c>
      <c r="AE691" t="str">
        <f>LEFT(Userdata[[#This Row],[Join_Date]],2)</f>
        <v>1/</v>
      </c>
      <c r="AF691" t="str">
        <f>RIGHT(Userdata[[#This Row],[Join_Date]],4)</f>
        <v>2023</v>
      </c>
      <c r="AG691" t="str">
        <f>MID(Userdata[[#This Row],[Join_Date]],3,2)</f>
        <v>1/</v>
      </c>
      <c r="AH691" t="str">
        <f>SUBSTITUTE(Userdata[[#This Row],[Column5]],"/","")</f>
        <v>1</v>
      </c>
      <c r="AI691" t="str">
        <f>SUBSTITUTE(Userdata[[#This Row],[Column53]],"/","")</f>
        <v>1</v>
      </c>
      <c r="AJ691" t="str">
        <f>TEXT(DATE(Userdata[[#This Row],[Column52]],Userdata[[#This Row],[Start Month]],Userdata[[#This Row],[Start Date]]),"DD/MM/YYYY")</f>
        <v>01/01/2023</v>
      </c>
    </row>
    <row r="692" spans="1:36" x14ac:dyDescent="0.3">
      <c r="A692">
        <v>8753</v>
      </c>
      <c r="B692" t="s">
        <v>130</v>
      </c>
      <c r="C692" t="s">
        <v>806</v>
      </c>
      <c r="D692" s="12" t="s">
        <v>910</v>
      </c>
      <c r="E692">
        <v>11.99</v>
      </c>
      <c r="F692">
        <v>247</v>
      </c>
      <c r="G692" t="s">
        <v>916</v>
      </c>
      <c r="H692">
        <v>2</v>
      </c>
      <c r="I692">
        <v>3</v>
      </c>
      <c r="J692" t="b">
        <v>0</v>
      </c>
      <c r="K692">
        <v>696</v>
      </c>
      <c r="L692">
        <v>28</v>
      </c>
      <c r="M692" t="s">
        <v>928</v>
      </c>
      <c r="N692" t="s">
        <v>931</v>
      </c>
      <c r="O692" t="s">
        <v>939</v>
      </c>
      <c r="P692">
        <v>79</v>
      </c>
      <c r="Q692">
        <v>4.8</v>
      </c>
      <c r="R692" t="b">
        <v>0</v>
      </c>
      <c r="S692" t="s">
        <v>940</v>
      </c>
      <c r="T692">
        <v>1500</v>
      </c>
      <c r="U692" t="s">
        <v>941</v>
      </c>
      <c r="V692" t="s">
        <v>950</v>
      </c>
      <c r="W692" t="s">
        <v>951</v>
      </c>
      <c r="X692" t="str">
        <f>LEFT(Userdata[[#This Row],[Last_Login]],2)</f>
        <v>11</v>
      </c>
      <c r="Y692" t="str">
        <f>RIGHT(Userdata[[#This Row],[Last_Login]],4)</f>
        <v>2024</v>
      </c>
      <c r="Z692" t="str">
        <f>MID(Userdata[[#This Row],[Last_Login]],4,2)</f>
        <v>30</v>
      </c>
      <c r="AA692" t="str">
        <f>SUBSTITUTE(Userdata[[#This Row],[Column3]],"/","")</f>
        <v>30</v>
      </c>
      <c r="AB692" s="12" t="str">
        <f>TEXT(DATE(Userdata[[#This Row],[Column2]],Userdata[[#This Row],[Column1]],Userdata[[#This Row],[Column4]]),"DD/MM/YYYY")</f>
        <v>30/11/2024</v>
      </c>
      <c r="AC692" s="12">
        <f t="shared" ca="1" si="10"/>
        <v>45794</v>
      </c>
      <c r="AD692">
        <f ca="1">Userdata[[#This Row],[Column6]]-Userdata[[#This Row],[Last Login]]</f>
        <v>168</v>
      </c>
      <c r="AE692" t="str">
        <f>LEFT(Userdata[[#This Row],[Join_Date]],2)</f>
        <v>2/</v>
      </c>
      <c r="AF692" t="str">
        <f>RIGHT(Userdata[[#This Row],[Join_Date]],4)</f>
        <v>2024</v>
      </c>
      <c r="AG692" t="str">
        <f>MID(Userdata[[#This Row],[Join_Date]],3,2)</f>
        <v>17</v>
      </c>
      <c r="AH692" t="str">
        <f>SUBSTITUTE(Userdata[[#This Row],[Column5]],"/","")</f>
        <v>2</v>
      </c>
      <c r="AI692" t="str">
        <f>SUBSTITUTE(Userdata[[#This Row],[Column53]],"/","")</f>
        <v>17</v>
      </c>
      <c r="AJ692" t="str">
        <f>TEXT(DATE(Userdata[[#This Row],[Column52]],Userdata[[#This Row],[Start Month]],Userdata[[#This Row],[Start Date]]),"DD/MM/YYYY")</f>
        <v>17/02/2024</v>
      </c>
    </row>
    <row r="693" spans="1:36" x14ac:dyDescent="0.3">
      <c r="A693">
        <v>9267</v>
      </c>
      <c r="B693" t="s">
        <v>147</v>
      </c>
      <c r="C693" t="s">
        <v>807</v>
      </c>
      <c r="D693" s="12" t="s">
        <v>424</v>
      </c>
      <c r="E693">
        <v>15.99</v>
      </c>
      <c r="F693">
        <v>245</v>
      </c>
      <c r="G693" t="s">
        <v>922</v>
      </c>
      <c r="H693">
        <v>3</v>
      </c>
      <c r="I693">
        <v>5</v>
      </c>
      <c r="J693" t="b">
        <v>1</v>
      </c>
      <c r="K693">
        <v>862</v>
      </c>
      <c r="L693">
        <v>129</v>
      </c>
      <c r="M693" t="s">
        <v>926</v>
      </c>
      <c r="N693" t="s">
        <v>931</v>
      </c>
      <c r="O693" t="s">
        <v>936</v>
      </c>
      <c r="P693">
        <v>6</v>
      </c>
      <c r="Q693">
        <v>3.7</v>
      </c>
      <c r="R693" t="b">
        <v>1</v>
      </c>
      <c r="S693" t="s">
        <v>940</v>
      </c>
      <c r="T693">
        <v>2130</v>
      </c>
      <c r="U693" t="s">
        <v>945</v>
      </c>
      <c r="V693" t="s">
        <v>947</v>
      </c>
      <c r="W693" t="s">
        <v>952</v>
      </c>
      <c r="X693" t="str">
        <f>LEFT(Userdata[[#This Row],[Last_Login]],2)</f>
        <v>11</v>
      </c>
      <c r="Y693" t="str">
        <f>RIGHT(Userdata[[#This Row],[Last_Login]],4)</f>
        <v>2024</v>
      </c>
      <c r="Z693" t="str">
        <f>MID(Userdata[[#This Row],[Last_Login]],4,2)</f>
        <v>24</v>
      </c>
      <c r="AA693" t="str">
        <f>SUBSTITUTE(Userdata[[#This Row],[Column3]],"/","")</f>
        <v>24</v>
      </c>
      <c r="AB693" s="12" t="str">
        <f>TEXT(DATE(Userdata[[#This Row],[Column2]],Userdata[[#This Row],[Column1]],Userdata[[#This Row],[Column4]]),"DD/MM/YYYY")</f>
        <v>24/11/2024</v>
      </c>
      <c r="AC693" s="12">
        <f t="shared" ca="1" si="10"/>
        <v>45794</v>
      </c>
      <c r="AD693">
        <f ca="1">Userdata[[#This Row],[Column6]]-Userdata[[#This Row],[Last Login]]</f>
        <v>174</v>
      </c>
      <c r="AE693" t="str">
        <f>LEFT(Userdata[[#This Row],[Join_Date]],2)</f>
        <v>5/</v>
      </c>
      <c r="AF693" t="str">
        <f>RIGHT(Userdata[[#This Row],[Join_Date]],4)</f>
        <v>2024</v>
      </c>
      <c r="AG693" t="str">
        <f>MID(Userdata[[#This Row],[Join_Date]],3,2)</f>
        <v>7/</v>
      </c>
      <c r="AH693" t="str">
        <f>SUBSTITUTE(Userdata[[#This Row],[Column5]],"/","")</f>
        <v>5</v>
      </c>
      <c r="AI693" t="str">
        <f>SUBSTITUTE(Userdata[[#This Row],[Column53]],"/","")</f>
        <v>7</v>
      </c>
      <c r="AJ693" t="str">
        <f>TEXT(DATE(Userdata[[#This Row],[Column52]],Userdata[[#This Row],[Start Month]],Userdata[[#This Row],[Start Date]]),"DD/MM/YYYY")</f>
        <v>07/05/2024</v>
      </c>
    </row>
    <row r="694" spans="1:36" x14ac:dyDescent="0.3">
      <c r="A694">
        <v>9846</v>
      </c>
      <c r="B694" t="s">
        <v>56</v>
      </c>
      <c r="C694" t="s">
        <v>808</v>
      </c>
      <c r="D694" s="12" t="s">
        <v>905</v>
      </c>
      <c r="E694">
        <v>7.99</v>
      </c>
      <c r="F694">
        <v>366</v>
      </c>
      <c r="G694" t="s">
        <v>917</v>
      </c>
      <c r="H694">
        <v>4</v>
      </c>
      <c r="I694">
        <v>5</v>
      </c>
      <c r="J694" t="b">
        <v>0</v>
      </c>
      <c r="K694">
        <v>631</v>
      </c>
      <c r="L694">
        <v>56</v>
      </c>
      <c r="M694" t="s">
        <v>929</v>
      </c>
      <c r="N694" t="s">
        <v>930</v>
      </c>
      <c r="O694" t="s">
        <v>937</v>
      </c>
      <c r="P694">
        <v>35</v>
      </c>
      <c r="Q694">
        <v>4.0999999999999996</v>
      </c>
      <c r="R694" t="b">
        <v>0</v>
      </c>
      <c r="S694" t="s">
        <v>940</v>
      </c>
      <c r="T694">
        <v>4308</v>
      </c>
      <c r="U694" t="s">
        <v>942</v>
      </c>
      <c r="V694" t="s">
        <v>946</v>
      </c>
      <c r="W694" t="s">
        <v>951</v>
      </c>
      <c r="X694" t="str">
        <f>LEFT(Userdata[[#This Row],[Last_Login]],2)</f>
        <v>12</v>
      </c>
      <c r="Y694" t="str">
        <f>RIGHT(Userdata[[#This Row],[Last_Login]],4)</f>
        <v>2024</v>
      </c>
      <c r="Z694" t="str">
        <f>MID(Userdata[[#This Row],[Last_Login]],4,2)</f>
        <v>13</v>
      </c>
      <c r="AA694" t="str">
        <f>SUBSTITUTE(Userdata[[#This Row],[Column3]],"/","")</f>
        <v>13</v>
      </c>
      <c r="AB694" s="12" t="str">
        <f>TEXT(DATE(Userdata[[#This Row],[Column2]],Userdata[[#This Row],[Column1]],Userdata[[#This Row],[Column4]]),"DD/MM/YYYY")</f>
        <v>13/12/2024</v>
      </c>
      <c r="AC694" s="12">
        <f t="shared" ca="1" si="10"/>
        <v>45794</v>
      </c>
      <c r="AD694">
        <f ca="1">Userdata[[#This Row],[Column6]]-Userdata[[#This Row],[Last Login]]</f>
        <v>155</v>
      </c>
      <c r="AE694" t="str">
        <f>LEFT(Userdata[[#This Row],[Join_Date]],2)</f>
        <v>2/</v>
      </c>
      <c r="AF694" t="str">
        <f>RIGHT(Userdata[[#This Row],[Join_Date]],4)</f>
        <v>2023</v>
      </c>
      <c r="AG694" t="str">
        <f>MID(Userdata[[#This Row],[Join_Date]],3,2)</f>
        <v>13</v>
      </c>
      <c r="AH694" t="str">
        <f>SUBSTITUTE(Userdata[[#This Row],[Column5]],"/","")</f>
        <v>2</v>
      </c>
      <c r="AI694" t="str">
        <f>SUBSTITUTE(Userdata[[#This Row],[Column53]],"/","")</f>
        <v>13</v>
      </c>
      <c r="AJ694" t="str">
        <f>TEXT(DATE(Userdata[[#This Row],[Column52]],Userdata[[#This Row],[Start Month]],Userdata[[#This Row],[Start Date]]),"DD/MM/YYYY")</f>
        <v>13/02/2023</v>
      </c>
    </row>
    <row r="695" spans="1:36" x14ac:dyDescent="0.3">
      <c r="A695">
        <v>2382</v>
      </c>
      <c r="B695" t="s">
        <v>288</v>
      </c>
      <c r="C695" t="s">
        <v>809</v>
      </c>
      <c r="D695" s="12" t="s">
        <v>803</v>
      </c>
      <c r="E695">
        <v>15.99</v>
      </c>
      <c r="F695">
        <v>170</v>
      </c>
      <c r="G695" t="s">
        <v>918</v>
      </c>
      <c r="H695">
        <v>1</v>
      </c>
      <c r="I695">
        <v>3</v>
      </c>
      <c r="J695" t="b">
        <v>0</v>
      </c>
      <c r="K695">
        <v>144</v>
      </c>
      <c r="L695">
        <v>142</v>
      </c>
      <c r="M695" t="s">
        <v>926</v>
      </c>
      <c r="N695" t="s">
        <v>933</v>
      </c>
      <c r="O695" t="s">
        <v>934</v>
      </c>
      <c r="P695">
        <v>81</v>
      </c>
      <c r="Q695">
        <v>4.7</v>
      </c>
      <c r="R695" t="b">
        <v>1</v>
      </c>
      <c r="S695" t="s">
        <v>940</v>
      </c>
      <c r="T695">
        <v>421</v>
      </c>
      <c r="U695" t="s">
        <v>944</v>
      </c>
      <c r="V695" t="s">
        <v>947</v>
      </c>
      <c r="W695" t="s">
        <v>954</v>
      </c>
      <c r="X695" t="str">
        <f>LEFT(Userdata[[#This Row],[Last_Login]],2)</f>
        <v>12</v>
      </c>
      <c r="Y695" t="str">
        <f>RIGHT(Userdata[[#This Row],[Last_Login]],4)</f>
        <v>2024</v>
      </c>
      <c r="Z695" t="str">
        <f>MID(Userdata[[#This Row],[Last_Login]],4,2)</f>
        <v>9/</v>
      </c>
      <c r="AA695" t="str">
        <f>SUBSTITUTE(Userdata[[#This Row],[Column3]],"/","")</f>
        <v>9</v>
      </c>
      <c r="AB695" s="12" t="str">
        <f>TEXT(DATE(Userdata[[#This Row],[Column2]],Userdata[[#This Row],[Column1]],Userdata[[#This Row],[Column4]]),"DD/MM/YYYY")</f>
        <v>09/12/2024</v>
      </c>
      <c r="AC695" s="12">
        <f t="shared" ca="1" si="10"/>
        <v>45794</v>
      </c>
      <c r="AD695">
        <f ca="1">Userdata[[#This Row],[Column6]]-Userdata[[#This Row],[Last Login]]</f>
        <v>159</v>
      </c>
      <c r="AE695" t="str">
        <f>LEFT(Userdata[[#This Row],[Join_Date]],2)</f>
        <v>6/</v>
      </c>
      <c r="AF695" t="str">
        <f>RIGHT(Userdata[[#This Row],[Join_Date]],4)</f>
        <v>2024</v>
      </c>
      <c r="AG695" t="str">
        <f>MID(Userdata[[#This Row],[Join_Date]],3,2)</f>
        <v>10</v>
      </c>
      <c r="AH695" t="str">
        <f>SUBSTITUTE(Userdata[[#This Row],[Column5]],"/","")</f>
        <v>6</v>
      </c>
      <c r="AI695" t="str">
        <f>SUBSTITUTE(Userdata[[#This Row],[Column53]],"/","")</f>
        <v>10</v>
      </c>
      <c r="AJ695" t="str">
        <f>TEXT(DATE(Userdata[[#This Row],[Column52]],Userdata[[#This Row],[Start Month]],Userdata[[#This Row],[Start Date]]),"DD/MM/YYYY")</f>
        <v>10/06/2024</v>
      </c>
    </row>
    <row r="696" spans="1:36" x14ac:dyDescent="0.3">
      <c r="A696">
        <v>3593</v>
      </c>
      <c r="B696" t="s">
        <v>172</v>
      </c>
      <c r="C696" t="s">
        <v>810</v>
      </c>
      <c r="D696" s="12" t="s">
        <v>424</v>
      </c>
      <c r="E696">
        <v>7.99</v>
      </c>
      <c r="F696">
        <v>447</v>
      </c>
      <c r="G696" t="s">
        <v>919</v>
      </c>
      <c r="H696">
        <v>3</v>
      </c>
      <c r="I696">
        <v>1</v>
      </c>
      <c r="J696" t="b">
        <v>1</v>
      </c>
      <c r="K696">
        <v>466</v>
      </c>
      <c r="L696">
        <v>198</v>
      </c>
      <c r="M696" t="s">
        <v>926</v>
      </c>
      <c r="N696" t="s">
        <v>933</v>
      </c>
      <c r="O696" t="s">
        <v>934</v>
      </c>
      <c r="P696">
        <v>3</v>
      </c>
      <c r="Q696">
        <v>4.5</v>
      </c>
      <c r="R696" t="b">
        <v>0</v>
      </c>
      <c r="S696" t="s">
        <v>940</v>
      </c>
      <c r="T696">
        <v>2163</v>
      </c>
      <c r="U696" t="s">
        <v>944</v>
      </c>
      <c r="V696" t="s">
        <v>946</v>
      </c>
      <c r="W696" t="s">
        <v>951</v>
      </c>
      <c r="X696" t="str">
        <f>LEFT(Userdata[[#This Row],[Last_Login]],2)</f>
        <v>11</v>
      </c>
      <c r="Y696" t="str">
        <f>RIGHT(Userdata[[#This Row],[Last_Login]],4)</f>
        <v>2024</v>
      </c>
      <c r="Z696" t="str">
        <f>MID(Userdata[[#This Row],[Last_Login]],4,2)</f>
        <v>24</v>
      </c>
      <c r="AA696" t="str">
        <f>SUBSTITUTE(Userdata[[#This Row],[Column3]],"/","")</f>
        <v>24</v>
      </c>
      <c r="AB696" s="12" t="str">
        <f>TEXT(DATE(Userdata[[#This Row],[Column2]],Userdata[[#This Row],[Column1]],Userdata[[#This Row],[Column4]]),"DD/MM/YYYY")</f>
        <v>24/11/2024</v>
      </c>
      <c r="AC696" s="12">
        <f t="shared" ca="1" si="10"/>
        <v>45794</v>
      </c>
      <c r="AD696">
        <f ca="1">Userdata[[#This Row],[Column6]]-Userdata[[#This Row],[Last Login]]</f>
        <v>174</v>
      </c>
      <c r="AE696" t="str">
        <f>LEFT(Userdata[[#This Row],[Join_Date]],2)</f>
        <v>9/</v>
      </c>
      <c r="AF696" t="str">
        <f>RIGHT(Userdata[[#This Row],[Join_Date]],4)</f>
        <v>2023</v>
      </c>
      <c r="AG696" t="str">
        <f>MID(Userdata[[#This Row],[Join_Date]],3,2)</f>
        <v>16</v>
      </c>
      <c r="AH696" t="str">
        <f>SUBSTITUTE(Userdata[[#This Row],[Column5]],"/","")</f>
        <v>9</v>
      </c>
      <c r="AI696" t="str">
        <f>SUBSTITUTE(Userdata[[#This Row],[Column53]],"/","")</f>
        <v>16</v>
      </c>
      <c r="AJ696" t="str">
        <f>TEXT(DATE(Userdata[[#This Row],[Column52]],Userdata[[#This Row],[Start Month]],Userdata[[#This Row],[Start Date]]),"DD/MM/YYYY")</f>
        <v>16/09/2023</v>
      </c>
    </row>
    <row r="697" spans="1:36" x14ac:dyDescent="0.3">
      <c r="A697">
        <v>4097</v>
      </c>
      <c r="B697" t="s">
        <v>144</v>
      </c>
      <c r="C697" t="s">
        <v>609</v>
      </c>
      <c r="D697" s="12" t="s">
        <v>898</v>
      </c>
      <c r="E697">
        <v>7.99</v>
      </c>
      <c r="F697">
        <v>369</v>
      </c>
      <c r="G697" t="s">
        <v>920</v>
      </c>
      <c r="H697">
        <v>3</v>
      </c>
      <c r="I697">
        <v>1</v>
      </c>
      <c r="J697" t="b">
        <v>0</v>
      </c>
      <c r="K697">
        <v>759</v>
      </c>
      <c r="L697">
        <v>56</v>
      </c>
      <c r="M697" t="s">
        <v>927</v>
      </c>
      <c r="N697" t="s">
        <v>930</v>
      </c>
      <c r="O697" t="s">
        <v>934</v>
      </c>
      <c r="P697">
        <v>30</v>
      </c>
      <c r="Q697">
        <v>4</v>
      </c>
      <c r="R697" t="b">
        <v>0</v>
      </c>
      <c r="S697" t="s">
        <v>940</v>
      </c>
      <c r="T697">
        <v>3354</v>
      </c>
      <c r="U697" t="s">
        <v>945</v>
      </c>
      <c r="V697" t="s">
        <v>948</v>
      </c>
      <c r="W697" t="s">
        <v>951</v>
      </c>
      <c r="X697" t="str">
        <f>LEFT(Userdata[[#This Row],[Last_Login]],2)</f>
        <v>12</v>
      </c>
      <c r="Y697" t="str">
        <f>RIGHT(Userdata[[#This Row],[Last_Login]],4)</f>
        <v>2024</v>
      </c>
      <c r="Z697" t="str">
        <f>MID(Userdata[[#This Row],[Last_Login]],4,2)</f>
        <v>16</v>
      </c>
      <c r="AA697" t="str">
        <f>SUBSTITUTE(Userdata[[#This Row],[Column3]],"/","")</f>
        <v>16</v>
      </c>
      <c r="AB697" s="12" t="str">
        <f>TEXT(DATE(Userdata[[#This Row],[Column2]],Userdata[[#This Row],[Column1]],Userdata[[#This Row],[Column4]]),"DD/MM/YYYY")</f>
        <v>16/12/2024</v>
      </c>
      <c r="AC697" s="12">
        <f t="shared" ca="1" si="10"/>
        <v>45794</v>
      </c>
      <c r="AD697">
        <f ca="1">Userdata[[#This Row],[Column6]]-Userdata[[#This Row],[Last Login]]</f>
        <v>152</v>
      </c>
      <c r="AE697" t="str">
        <f>LEFT(Userdata[[#This Row],[Join_Date]],2)</f>
        <v>4/</v>
      </c>
      <c r="AF697" t="str">
        <f>RIGHT(Userdata[[#This Row],[Join_Date]],4)</f>
        <v>2023</v>
      </c>
      <c r="AG697" t="str">
        <f>MID(Userdata[[#This Row],[Join_Date]],3,2)</f>
        <v>17</v>
      </c>
      <c r="AH697" t="str">
        <f>SUBSTITUTE(Userdata[[#This Row],[Column5]],"/","")</f>
        <v>4</v>
      </c>
      <c r="AI697" t="str">
        <f>SUBSTITUTE(Userdata[[#This Row],[Column53]],"/","")</f>
        <v>17</v>
      </c>
      <c r="AJ697" t="str">
        <f>TEXT(DATE(Userdata[[#This Row],[Column52]],Userdata[[#This Row],[Start Month]],Userdata[[#This Row],[Start Date]]),"DD/MM/YYYY")</f>
        <v>17/04/2023</v>
      </c>
    </row>
    <row r="698" spans="1:36" x14ac:dyDescent="0.3">
      <c r="A698">
        <v>2886</v>
      </c>
      <c r="B698" t="s">
        <v>45</v>
      </c>
      <c r="C698" t="s">
        <v>425</v>
      </c>
      <c r="D698" s="12" t="s">
        <v>915</v>
      </c>
      <c r="E698">
        <v>15.99</v>
      </c>
      <c r="F698">
        <v>62</v>
      </c>
      <c r="G698" t="s">
        <v>921</v>
      </c>
      <c r="H698">
        <v>5</v>
      </c>
      <c r="I698">
        <v>1</v>
      </c>
      <c r="J698" t="b">
        <v>0</v>
      </c>
      <c r="K698">
        <v>811</v>
      </c>
      <c r="L698">
        <v>109</v>
      </c>
      <c r="M698" t="s">
        <v>928</v>
      </c>
      <c r="N698" t="s">
        <v>933</v>
      </c>
      <c r="O698" t="s">
        <v>935</v>
      </c>
      <c r="P698">
        <v>14</v>
      </c>
      <c r="Q698">
        <v>3.1</v>
      </c>
      <c r="R698" t="b">
        <v>0</v>
      </c>
      <c r="S698" t="s">
        <v>940</v>
      </c>
      <c r="T698">
        <v>3702</v>
      </c>
      <c r="U698" t="s">
        <v>944</v>
      </c>
      <c r="V698" t="s">
        <v>950</v>
      </c>
      <c r="W698" t="s">
        <v>953</v>
      </c>
      <c r="X698" t="str">
        <f>LEFT(Userdata[[#This Row],[Last_Login]],2)</f>
        <v>11</v>
      </c>
      <c r="Y698" t="str">
        <f>RIGHT(Userdata[[#This Row],[Last_Login]],4)</f>
        <v>2024</v>
      </c>
      <c r="Z698" t="str">
        <f>MID(Userdata[[#This Row],[Last_Login]],4,2)</f>
        <v>26</v>
      </c>
      <c r="AA698" t="str">
        <f>SUBSTITUTE(Userdata[[#This Row],[Column3]],"/","")</f>
        <v>26</v>
      </c>
      <c r="AB698" s="12" t="str">
        <f>TEXT(DATE(Userdata[[#This Row],[Column2]],Userdata[[#This Row],[Column1]],Userdata[[#This Row],[Column4]]),"DD/MM/YYYY")</f>
        <v>26/11/2024</v>
      </c>
      <c r="AC698" s="12">
        <f t="shared" ca="1" si="10"/>
        <v>45794</v>
      </c>
      <c r="AD698">
        <f ca="1">Userdata[[#This Row],[Column6]]-Userdata[[#This Row],[Last Login]]</f>
        <v>172</v>
      </c>
      <c r="AE698" t="str">
        <f>LEFT(Userdata[[#This Row],[Join_Date]],2)</f>
        <v>6/</v>
      </c>
      <c r="AF698" t="str">
        <f>RIGHT(Userdata[[#This Row],[Join_Date]],4)</f>
        <v>2023</v>
      </c>
      <c r="AG698" t="str">
        <f>MID(Userdata[[#This Row],[Join_Date]],3,2)</f>
        <v>24</v>
      </c>
      <c r="AH698" t="str">
        <f>SUBSTITUTE(Userdata[[#This Row],[Column5]],"/","")</f>
        <v>6</v>
      </c>
      <c r="AI698" t="str">
        <f>SUBSTITUTE(Userdata[[#This Row],[Column53]],"/","")</f>
        <v>24</v>
      </c>
      <c r="AJ698" t="str">
        <f>TEXT(DATE(Userdata[[#This Row],[Column52]],Userdata[[#This Row],[Start Month]],Userdata[[#This Row],[Start Date]]),"DD/MM/YYYY")</f>
        <v>24/06/2023</v>
      </c>
    </row>
    <row r="699" spans="1:36" x14ac:dyDescent="0.3">
      <c r="A699">
        <v>3255</v>
      </c>
      <c r="B699" t="s">
        <v>272</v>
      </c>
      <c r="C699" t="s">
        <v>811</v>
      </c>
      <c r="D699" s="12" t="s">
        <v>853</v>
      </c>
      <c r="E699">
        <v>7.99</v>
      </c>
      <c r="F699">
        <v>294</v>
      </c>
      <c r="G699" t="s">
        <v>920</v>
      </c>
      <c r="H699">
        <v>1</v>
      </c>
      <c r="I699">
        <v>3</v>
      </c>
      <c r="J699" t="b">
        <v>1</v>
      </c>
      <c r="K699">
        <v>936</v>
      </c>
      <c r="L699">
        <v>120</v>
      </c>
      <c r="M699" t="s">
        <v>929</v>
      </c>
      <c r="N699" t="s">
        <v>931</v>
      </c>
      <c r="O699" t="s">
        <v>937</v>
      </c>
      <c r="P699">
        <v>49</v>
      </c>
      <c r="Q699">
        <v>3.2</v>
      </c>
      <c r="R699" t="b">
        <v>1</v>
      </c>
      <c r="S699" t="s">
        <v>940</v>
      </c>
      <c r="T699">
        <v>3758</v>
      </c>
      <c r="U699" t="s">
        <v>945</v>
      </c>
      <c r="V699" t="s">
        <v>946</v>
      </c>
      <c r="W699" t="s">
        <v>954</v>
      </c>
      <c r="X699" t="str">
        <f>LEFT(Userdata[[#This Row],[Last_Login]],2)</f>
        <v>11</v>
      </c>
      <c r="Y699" t="str">
        <f>RIGHT(Userdata[[#This Row],[Last_Login]],4)</f>
        <v>2024</v>
      </c>
      <c r="Z699" t="str">
        <f>MID(Userdata[[#This Row],[Last_Login]],4,2)</f>
        <v>27</v>
      </c>
      <c r="AA699" t="str">
        <f>SUBSTITUTE(Userdata[[#This Row],[Column3]],"/","")</f>
        <v>27</v>
      </c>
      <c r="AB699" s="12" t="str">
        <f>TEXT(DATE(Userdata[[#This Row],[Column2]],Userdata[[#This Row],[Column1]],Userdata[[#This Row],[Column4]]),"DD/MM/YYYY")</f>
        <v>27/11/2024</v>
      </c>
      <c r="AC699" s="12">
        <f t="shared" ca="1" si="10"/>
        <v>45794</v>
      </c>
      <c r="AD699">
        <f ca="1">Userdata[[#This Row],[Column6]]-Userdata[[#This Row],[Last Login]]</f>
        <v>171</v>
      </c>
      <c r="AE699" t="str">
        <f>LEFT(Userdata[[#This Row],[Join_Date]],2)</f>
        <v>1/</v>
      </c>
      <c r="AF699" t="str">
        <f>RIGHT(Userdata[[#This Row],[Join_Date]],4)</f>
        <v>2024</v>
      </c>
      <c r="AG699" t="str">
        <f>MID(Userdata[[#This Row],[Join_Date]],3,2)</f>
        <v>6/</v>
      </c>
      <c r="AH699" t="str">
        <f>SUBSTITUTE(Userdata[[#This Row],[Column5]],"/","")</f>
        <v>1</v>
      </c>
      <c r="AI699" t="str">
        <f>SUBSTITUTE(Userdata[[#This Row],[Column53]],"/","")</f>
        <v>6</v>
      </c>
      <c r="AJ699" t="str">
        <f>TEXT(DATE(Userdata[[#This Row],[Column52]],Userdata[[#This Row],[Start Month]],Userdata[[#This Row],[Start Date]]),"DD/MM/YYYY")</f>
        <v>06/01/2024</v>
      </c>
    </row>
    <row r="700" spans="1:36" x14ac:dyDescent="0.3">
      <c r="A700">
        <v>6752</v>
      </c>
      <c r="B700" t="s">
        <v>93</v>
      </c>
      <c r="C700" t="s">
        <v>753</v>
      </c>
      <c r="D700" s="12" t="s">
        <v>803</v>
      </c>
      <c r="E700">
        <v>11.99</v>
      </c>
      <c r="F700">
        <v>10</v>
      </c>
      <c r="G700" t="s">
        <v>919</v>
      </c>
      <c r="H700">
        <v>2</v>
      </c>
      <c r="I700">
        <v>4</v>
      </c>
      <c r="J700" t="b">
        <v>0</v>
      </c>
      <c r="K700">
        <v>146</v>
      </c>
      <c r="L700">
        <v>95</v>
      </c>
      <c r="M700" t="s">
        <v>927</v>
      </c>
      <c r="N700" t="s">
        <v>932</v>
      </c>
      <c r="O700" t="s">
        <v>937</v>
      </c>
      <c r="P700">
        <v>99</v>
      </c>
      <c r="Q700">
        <v>3.8</v>
      </c>
      <c r="R700" t="b">
        <v>1</v>
      </c>
      <c r="S700" t="s">
        <v>940</v>
      </c>
      <c r="T700">
        <v>3942</v>
      </c>
      <c r="U700" t="s">
        <v>945</v>
      </c>
      <c r="V700" t="s">
        <v>946</v>
      </c>
      <c r="W700" t="s">
        <v>954</v>
      </c>
      <c r="X700" t="str">
        <f>LEFT(Userdata[[#This Row],[Last_Login]],2)</f>
        <v>12</v>
      </c>
      <c r="Y700" t="str">
        <f>RIGHT(Userdata[[#This Row],[Last_Login]],4)</f>
        <v>2024</v>
      </c>
      <c r="Z700" t="str">
        <f>MID(Userdata[[#This Row],[Last_Login]],4,2)</f>
        <v>9/</v>
      </c>
      <c r="AA700" t="str">
        <f>SUBSTITUTE(Userdata[[#This Row],[Column3]],"/","")</f>
        <v>9</v>
      </c>
      <c r="AB700" s="12" t="str">
        <f>TEXT(DATE(Userdata[[#This Row],[Column2]],Userdata[[#This Row],[Column1]],Userdata[[#This Row],[Column4]]),"DD/MM/YYYY")</f>
        <v>09/12/2024</v>
      </c>
      <c r="AC700" s="12">
        <f t="shared" ca="1" si="10"/>
        <v>45794</v>
      </c>
      <c r="AD700">
        <f ca="1">Userdata[[#This Row],[Column6]]-Userdata[[#This Row],[Last Login]]</f>
        <v>159</v>
      </c>
      <c r="AE700" t="str">
        <f>LEFT(Userdata[[#This Row],[Join_Date]],2)</f>
        <v>4/</v>
      </c>
      <c r="AF700" t="str">
        <f>RIGHT(Userdata[[#This Row],[Join_Date]],4)</f>
        <v>2024</v>
      </c>
      <c r="AG700" t="str">
        <f>MID(Userdata[[#This Row],[Join_Date]],3,2)</f>
        <v>24</v>
      </c>
      <c r="AH700" t="str">
        <f>SUBSTITUTE(Userdata[[#This Row],[Column5]],"/","")</f>
        <v>4</v>
      </c>
      <c r="AI700" t="str">
        <f>SUBSTITUTE(Userdata[[#This Row],[Column53]],"/","")</f>
        <v>24</v>
      </c>
      <c r="AJ700" t="str">
        <f>TEXT(DATE(Userdata[[#This Row],[Column52]],Userdata[[#This Row],[Start Month]],Userdata[[#This Row],[Start Date]]),"DD/MM/YYYY")</f>
        <v>24/04/2024</v>
      </c>
    </row>
    <row r="701" spans="1:36" x14ac:dyDescent="0.3">
      <c r="A701">
        <v>7945</v>
      </c>
      <c r="B701" t="s">
        <v>315</v>
      </c>
      <c r="C701" t="s">
        <v>455</v>
      </c>
      <c r="D701" s="12" t="s">
        <v>914</v>
      </c>
      <c r="E701">
        <v>11.99</v>
      </c>
      <c r="F701">
        <v>389</v>
      </c>
      <c r="G701" t="s">
        <v>920</v>
      </c>
      <c r="H701">
        <v>2</v>
      </c>
      <c r="I701">
        <v>2</v>
      </c>
      <c r="J701" t="b">
        <v>1</v>
      </c>
      <c r="K701">
        <v>631</v>
      </c>
      <c r="L701">
        <v>85</v>
      </c>
      <c r="M701" t="s">
        <v>927</v>
      </c>
      <c r="N701" t="s">
        <v>931</v>
      </c>
      <c r="O701" t="s">
        <v>937</v>
      </c>
      <c r="P701">
        <v>53</v>
      </c>
      <c r="Q701">
        <v>3.3</v>
      </c>
      <c r="R701" t="b">
        <v>1</v>
      </c>
      <c r="S701" t="s">
        <v>940</v>
      </c>
      <c r="T701">
        <v>2242</v>
      </c>
      <c r="U701" t="s">
        <v>942</v>
      </c>
      <c r="V701" t="s">
        <v>950</v>
      </c>
      <c r="W701" t="s">
        <v>954</v>
      </c>
      <c r="X701" t="str">
        <f>LEFT(Userdata[[#This Row],[Last_Login]],2)</f>
        <v>11</v>
      </c>
      <c r="Y701" t="str">
        <f>RIGHT(Userdata[[#This Row],[Last_Login]],4)</f>
        <v>2024</v>
      </c>
      <c r="Z701" t="str">
        <f>MID(Userdata[[#This Row],[Last_Login]],4,2)</f>
        <v>29</v>
      </c>
      <c r="AA701" t="str">
        <f>SUBSTITUTE(Userdata[[#This Row],[Column3]],"/","")</f>
        <v>29</v>
      </c>
      <c r="AB701" s="12" t="str">
        <f>TEXT(DATE(Userdata[[#This Row],[Column2]],Userdata[[#This Row],[Column1]],Userdata[[#This Row],[Column4]]),"DD/MM/YYYY")</f>
        <v>29/11/2024</v>
      </c>
      <c r="AC701" s="12">
        <f t="shared" ca="1" si="10"/>
        <v>45794</v>
      </c>
      <c r="AD701">
        <f ca="1">Userdata[[#This Row],[Column6]]-Userdata[[#This Row],[Last Login]]</f>
        <v>169</v>
      </c>
      <c r="AE701" t="str">
        <f>LEFT(Userdata[[#This Row],[Join_Date]],2)</f>
        <v>4/</v>
      </c>
      <c r="AF701" t="str">
        <f>RIGHT(Userdata[[#This Row],[Join_Date]],4)</f>
        <v>2023</v>
      </c>
      <c r="AG701" t="str">
        <f>MID(Userdata[[#This Row],[Join_Date]],3,2)</f>
        <v>15</v>
      </c>
      <c r="AH701" t="str">
        <f>SUBSTITUTE(Userdata[[#This Row],[Column5]],"/","")</f>
        <v>4</v>
      </c>
      <c r="AI701" t="str">
        <f>SUBSTITUTE(Userdata[[#This Row],[Column53]],"/","")</f>
        <v>15</v>
      </c>
      <c r="AJ701" t="str">
        <f>TEXT(DATE(Userdata[[#This Row],[Column52]],Userdata[[#This Row],[Start Month]],Userdata[[#This Row],[Start Date]]),"DD/MM/YYYY")</f>
        <v>15/04/2023</v>
      </c>
    </row>
    <row r="702" spans="1:36" x14ac:dyDescent="0.3">
      <c r="A702">
        <v>6658</v>
      </c>
      <c r="B702" t="s">
        <v>72</v>
      </c>
      <c r="C702" t="s">
        <v>812</v>
      </c>
      <c r="D702" s="12" t="s">
        <v>554</v>
      </c>
      <c r="E702">
        <v>7.99</v>
      </c>
      <c r="F702">
        <v>55</v>
      </c>
      <c r="G702" t="s">
        <v>918</v>
      </c>
      <c r="H702">
        <v>5</v>
      </c>
      <c r="I702">
        <v>6</v>
      </c>
      <c r="J702" t="b">
        <v>0</v>
      </c>
      <c r="K702">
        <v>682</v>
      </c>
      <c r="L702">
        <v>141</v>
      </c>
      <c r="M702" t="s">
        <v>923</v>
      </c>
      <c r="N702" t="s">
        <v>931</v>
      </c>
      <c r="O702" t="s">
        <v>934</v>
      </c>
      <c r="P702">
        <v>42</v>
      </c>
      <c r="Q702">
        <v>3.6</v>
      </c>
      <c r="R702" t="b">
        <v>1</v>
      </c>
      <c r="S702" t="s">
        <v>940</v>
      </c>
      <c r="T702">
        <v>2561</v>
      </c>
      <c r="U702" t="s">
        <v>942</v>
      </c>
      <c r="V702" t="s">
        <v>949</v>
      </c>
      <c r="W702" t="s">
        <v>951</v>
      </c>
      <c r="X702" t="str">
        <f>LEFT(Userdata[[#This Row],[Last_Login]],2)</f>
        <v>12</v>
      </c>
      <c r="Y702" t="str">
        <f>RIGHT(Userdata[[#This Row],[Last_Login]],4)</f>
        <v>2024</v>
      </c>
      <c r="Z702" t="str">
        <f>MID(Userdata[[#This Row],[Last_Login]],4,2)</f>
        <v>5/</v>
      </c>
      <c r="AA702" t="str">
        <f>SUBSTITUTE(Userdata[[#This Row],[Column3]],"/","")</f>
        <v>5</v>
      </c>
      <c r="AB702" s="12" t="str">
        <f>TEXT(DATE(Userdata[[#This Row],[Column2]],Userdata[[#This Row],[Column1]],Userdata[[#This Row],[Column4]]),"DD/MM/YYYY")</f>
        <v>05/12/2024</v>
      </c>
      <c r="AC702" s="12">
        <f t="shared" ca="1" si="10"/>
        <v>45794</v>
      </c>
      <c r="AD702">
        <f ca="1">Userdata[[#This Row],[Column6]]-Userdata[[#This Row],[Last Login]]</f>
        <v>163</v>
      </c>
      <c r="AE702" t="str">
        <f>LEFT(Userdata[[#This Row],[Join_Date]],2)</f>
        <v>4/</v>
      </c>
      <c r="AF702" t="str">
        <f>RIGHT(Userdata[[#This Row],[Join_Date]],4)</f>
        <v>2024</v>
      </c>
      <c r="AG702" t="str">
        <f>MID(Userdata[[#This Row],[Join_Date]],3,2)</f>
        <v>1/</v>
      </c>
      <c r="AH702" t="str">
        <f>SUBSTITUTE(Userdata[[#This Row],[Column5]],"/","")</f>
        <v>4</v>
      </c>
      <c r="AI702" t="str">
        <f>SUBSTITUTE(Userdata[[#This Row],[Column53]],"/","")</f>
        <v>1</v>
      </c>
      <c r="AJ702" t="str">
        <f>TEXT(DATE(Userdata[[#This Row],[Column52]],Userdata[[#This Row],[Start Month]],Userdata[[#This Row],[Start Date]]),"DD/MM/YYYY")</f>
        <v>01/04/2024</v>
      </c>
    </row>
    <row r="703" spans="1:36" x14ac:dyDescent="0.3">
      <c r="A703">
        <v>5468</v>
      </c>
      <c r="B703" t="s">
        <v>316</v>
      </c>
      <c r="C703" t="s">
        <v>813</v>
      </c>
      <c r="D703" s="12" t="s">
        <v>676</v>
      </c>
      <c r="E703">
        <v>11.99</v>
      </c>
      <c r="F703">
        <v>208</v>
      </c>
      <c r="G703" t="s">
        <v>922</v>
      </c>
      <c r="H703">
        <v>4</v>
      </c>
      <c r="I703">
        <v>6</v>
      </c>
      <c r="J703" t="b">
        <v>1</v>
      </c>
      <c r="K703">
        <v>135</v>
      </c>
      <c r="L703">
        <v>9</v>
      </c>
      <c r="M703" t="s">
        <v>923</v>
      </c>
      <c r="N703" t="s">
        <v>930</v>
      </c>
      <c r="O703" t="s">
        <v>934</v>
      </c>
      <c r="P703">
        <v>41</v>
      </c>
      <c r="Q703">
        <v>3</v>
      </c>
      <c r="R703" t="b">
        <v>1</v>
      </c>
      <c r="S703" t="s">
        <v>940</v>
      </c>
      <c r="T703">
        <v>2465</v>
      </c>
      <c r="U703" t="s">
        <v>945</v>
      </c>
      <c r="V703" t="s">
        <v>946</v>
      </c>
      <c r="W703" t="s">
        <v>951</v>
      </c>
      <c r="X703" t="str">
        <f>LEFT(Userdata[[#This Row],[Last_Login]],2)</f>
        <v>11</v>
      </c>
      <c r="Y703" t="str">
        <f>RIGHT(Userdata[[#This Row],[Last_Login]],4)</f>
        <v>2024</v>
      </c>
      <c r="Z703" t="str">
        <f>MID(Userdata[[#This Row],[Last_Login]],4,2)</f>
        <v>20</v>
      </c>
      <c r="AA703" t="str">
        <f>SUBSTITUTE(Userdata[[#This Row],[Column3]],"/","")</f>
        <v>20</v>
      </c>
      <c r="AB703" s="12" t="str">
        <f>TEXT(DATE(Userdata[[#This Row],[Column2]],Userdata[[#This Row],[Column1]],Userdata[[#This Row],[Column4]]),"DD/MM/YYYY")</f>
        <v>20/11/2024</v>
      </c>
      <c r="AC703" s="12">
        <f t="shared" ca="1" si="10"/>
        <v>45794</v>
      </c>
      <c r="AD703">
        <f ca="1">Userdata[[#This Row],[Column6]]-Userdata[[#This Row],[Last Login]]</f>
        <v>178</v>
      </c>
      <c r="AE703" t="str">
        <f>LEFT(Userdata[[#This Row],[Join_Date]],2)</f>
        <v>4/</v>
      </c>
      <c r="AF703" t="str">
        <f>RIGHT(Userdata[[#This Row],[Join_Date]],4)</f>
        <v>2024</v>
      </c>
      <c r="AG703" t="str">
        <f>MID(Userdata[[#This Row],[Join_Date]],3,2)</f>
        <v>2/</v>
      </c>
      <c r="AH703" t="str">
        <f>SUBSTITUTE(Userdata[[#This Row],[Column5]],"/","")</f>
        <v>4</v>
      </c>
      <c r="AI703" t="str">
        <f>SUBSTITUTE(Userdata[[#This Row],[Column53]],"/","")</f>
        <v>2</v>
      </c>
      <c r="AJ703" t="str">
        <f>TEXT(DATE(Userdata[[#This Row],[Column52]],Userdata[[#This Row],[Start Month]],Userdata[[#This Row],[Start Date]]),"DD/MM/YYYY")</f>
        <v>02/04/2024</v>
      </c>
    </row>
    <row r="704" spans="1:36" x14ac:dyDescent="0.3">
      <c r="A704">
        <v>7451</v>
      </c>
      <c r="B704" t="s">
        <v>120</v>
      </c>
      <c r="C704" t="s">
        <v>814</v>
      </c>
      <c r="D704" s="12" t="s">
        <v>803</v>
      </c>
      <c r="E704">
        <v>15.99</v>
      </c>
      <c r="F704">
        <v>198</v>
      </c>
      <c r="G704" t="s">
        <v>918</v>
      </c>
      <c r="H704">
        <v>5</v>
      </c>
      <c r="I704">
        <v>5</v>
      </c>
      <c r="J704" t="b">
        <v>1</v>
      </c>
      <c r="K704">
        <v>255</v>
      </c>
      <c r="L704">
        <v>183</v>
      </c>
      <c r="M704" t="s">
        <v>924</v>
      </c>
      <c r="N704" t="s">
        <v>931</v>
      </c>
      <c r="O704" t="s">
        <v>939</v>
      </c>
      <c r="P704">
        <v>92</v>
      </c>
      <c r="Q704">
        <v>4.9000000000000004</v>
      </c>
      <c r="R704" t="b">
        <v>0</v>
      </c>
      <c r="S704" t="s">
        <v>940</v>
      </c>
      <c r="T704">
        <v>4435</v>
      </c>
      <c r="U704" t="s">
        <v>945</v>
      </c>
      <c r="V704" t="s">
        <v>948</v>
      </c>
      <c r="W704" t="s">
        <v>953</v>
      </c>
      <c r="X704" t="str">
        <f>LEFT(Userdata[[#This Row],[Last_Login]],2)</f>
        <v>12</v>
      </c>
      <c r="Y704" t="str">
        <f>RIGHT(Userdata[[#This Row],[Last_Login]],4)</f>
        <v>2024</v>
      </c>
      <c r="Z704" t="str">
        <f>MID(Userdata[[#This Row],[Last_Login]],4,2)</f>
        <v>9/</v>
      </c>
      <c r="AA704" t="str">
        <f>SUBSTITUTE(Userdata[[#This Row],[Column3]],"/","")</f>
        <v>9</v>
      </c>
      <c r="AB704" s="12" t="str">
        <f>TEXT(DATE(Userdata[[#This Row],[Column2]],Userdata[[#This Row],[Column1]],Userdata[[#This Row],[Column4]]),"DD/MM/YYYY")</f>
        <v>09/12/2024</v>
      </c>
      <c r="AC704" s="12">
        <f t="shared" ca="1" si="10"/>
        <v>45794</v>
      </c>
      <c r="AD704">
        <f ca="1">Userdata[[#This Row],[Column6]]-Userdata[[#This Row],[Last Login]]</f>
        <v>159</v>
      </c>
      <c r="AE704" t="str">
        <f>LEFT(Userdata[[#This Row],[Join_Date]],2)</f>
        <v>7/</v>
      </c>
      <c r="AF704" t="str">
        <f>RIGHT(Userdata[[#This Row],[Join_Date]],4)</f>
        <v>2024</v>
      </c>
      <c r="AG704" t="str">
        <f>MID(Userdata[[#This Row],[Join_Date]],3,2)</f>
        <v>24</v>
      </c>
      <c r="AH704" t="str">
        <f>SUBSTITUTE(Userdata[[#This Row],[Column5]],"/","")</f>
        <v>7</v>
      </c>
      <c r="AI704" t="str">
        <f>SUBSTITUTE(Userdata[[#This Row],[Column53]],"/","")</f>
        <v>24</v>
      </c>
      <c r="AJ704" t="str">
        <f>TEXT(DATE(Userdata[[#This Row],[Column52]],Userdata[[#This Row],[Start Month]],Userdata[[#This Row],[Start Date]]),"DD/MM/YYYY")</f>
        <v>24/07/2024</v>
      </c>
    </row>
    <row r="705" spans="1:36" x14ac:dyDescent="0.3">
      <c r="A705">
        <v>1253</v>
      </c>
      <c r="B705" t="s">
        <v>72</v>
      </c>
      <c r="C705" t="s">
        <v>815</v>
      </c>
      <c r="D705" s="12" t="s">
        <v>554</v>
      </c>
      <c r="E705">
        <v>11.99</v>
      </c>
      <c r="F705">
        <v>280</v>
      </c>
      <c r="G705" t="s">
        <v>920</v>
      </c>
      <c r="H705">
        <v>1</v>
      </c>
      <c r="I705">
        <v>1</v>
      </c>
      <c r="J705" t="b">
        <v>1</v>
      </c>
      <c r="K705">
        <v>702</v>
      </c>
      <c r="L705">
        <v>58</v>
      </c>
      <c r="M705" t="s">
        <v>929</v>
      </c>
      <c r="N705" t="s">
        <v>930</v>
      </c>
      <c r="O705" t="s">
        <v>939</v>
      </c>
      <c r="P705">
        <v>13</v>
      </c>
      <c r="Q705">
        <v>3.2</v>
      </c>
      <c r="R705" t="b">
        <v>0</v>
      </c>
      <c r="S705" t="s">
        <v>940</v>
      </c>
      <c r="T705">
        <v>4116</v>
      </c>
      <c r="U705" t="s">
        <v>941</v>
      </c>
      <c r="V705" t="s">
        <v>949</v>
      </c>
      <c r="W705" t="s">
        <v>954</v>
      </c>
      <c r="X705" t="str">
        <f>LEFT(Userdata[[#This Row],[Last_Login]],2)</f>
        <v>12</v>
      </c>
      <c r="Y705" t="str">
        <f>RIGHT(Userdata[[#This Row],[Last_Login]],4)</f>
        <v>2024</v>
      </c>
      <c r="Z705" t="str">
        <f>MID(Userdata[[#This Row],[Last_Login]],4,2)</f>
        <v>5/</v>
      </c>
      <c r="AA705" t="str">
        <f>SUBSTITUTE(Userdata[[#This Row],[Column3]],"/","")</f>
        <v>5</v>
      </c>
      <c r="AB705" s="12" t="str">
        <f>TEXT(DATE(Userdata[[#This Row],[Column2]],Userdata[[#This Row],[Column1]],Userdata[[#This Row],[Column4]]),"DD/MM/YYYY")</f>
        <v>05/12/2024</v>
      </c>
      <c r="AC705" s="12">
        <f t="shared" ca="1" si="10"/>
        <v>45794</v>
      </c>
      <c r="AD705">
        <f ca="1">Userdata[[#This Row],[Column6]]-Userdata[[#This Row],[Last Login]]</f>
        <v>163</v>
      </c>
      <c r="AE705" t="str">
        <f>LEFT(Userdata[[#This Row],[Join_Date]],2)</f>
        <v>7/</v>
      </c>
      <c r="AF705" t="str">
        <f>RIGHT(Userdata[[#This Row],[Join_Date]],4)</f>
        <v>2024</v>
      </c>
      <c r="AG705" t="str">
        <f>MID(Userdata[[#This Row],[Join_Date]],3,2)</f>
        <v>9/</v>
      </c>
      <c r="AH705" t="str">
        <f>SUBSTITUTE(Userdata[[#This Row],[Column5]],"/","")</f>
        <v>7</v>
      </c>
      <c r="AI705" t="str">
        <f>SUBSTITUTE(Userdata[[#This Row],[Column53]],"/","")</f>
        <v>9</v>
      </c>
      <c r="AJ705" t="str">
        <f>TEXT(DATE(Userdata[[#This Row],[Column52]],Userdata[[#This Row],[Start Month]],Userdata[[#This Row],[Start Date]]),"DD/MM/YYYY")</f>
        <v>09/07/2024</v>
      </c>
    </row>
    <row r="706" spans="1:36" x14ac:dyDescent="0.3">
      <c r="A706">
        <v>6746</v>
      </c>
      <c r="B706" t="s">
        <v>277</v>
      </c>
      <c r="C706" t="s">
        <v>776</v>
      </c>
      <c r="D706" s="12" t="s">
        <v>911</v>
      </c>
      <c r="E706">
        <v>7.99</v>
      </c>
      <c r="F706">
        <v>161</v>
      </c>
      <c r="G706" t="s">
        <v>921</v>
      </c>
      <c r="H706">
        <v>2</v>
      </c>
      <c r="I706">
        <v>5</v>
      </c>
      <c r="J706" t="b">
        <v>0</v>
      </c>
      <c r="K706">
        <v>151</v>
      </c>
      <c r="L706">
        <v>109</v>
      </c>
      <c r="M706" t="s">
        <v>925</v>
      </c>
      <c r="N706" t="s">
        <v>933</v>
      </c>
      <c r="O706" t="s">
        <v>938</v>
      </c>
      <c r="P706">
        <v>27</v>
      </c>
      <c r="Q706">
        <v>3.3</v>
      </c>
      <c r="R706" t="b">
        <v>0</v>
      </c>
      <c r="S706" t="s">
        <v>940</v>
      </c>
      <c r="T706">
        <v>944</v>
      </c>
      <c r="U706" t="s">
        <v>943</v>
      </c>
      <c r="V706" t="s">
        <v>946</v>
      </c>
      <c r="W706" t="s">
        <v>954</v>
      </c>
      <c r="X706" t="str">
        <f>LEFT(Userdata[[#This Row],[Last_Login]],2)</f>
        <v>11</v>
      </c>
      <c r="Y706" t="str">
        <f>RIGHT(Userdata[[#This Row],[Last_Login]],4)</f>
        <v>2024</v>
      </c>
      <c r="Z706" t="str">
        <f>MID(Userdata[[#This Row],[Last_Login]],4,2)</f>
        <v>28</v>
      </c>
      <c r="AA706" t="str">
        <f>SUBSTITUTE(Userdata[[#This Row],[Column3]],"/","")</f>
        <v>28</v>
      </c>
      <c r="AB706" s="12" t="str">
        <f>TEXT(DATE(Userdata[[#This Row],[Column2]],Userdata[[#This Row],[Column1]],Userdata[[#This Row],[Column4]]),"DD/MM/YYYY")</f>
        <v>28/11/2024</v>
      </c>
      <c r="AC706" s="12">
        <f t="shared" ref="AC706:AC769" ca="1" si="11">TODAY()</f>
        <v>45794</v>
      </c>
      <c r="AD706">
        <f ca="1">Userdata[[#This Row],[Column6]]-Userdata[[#This Row],[Last Login]]</f>
        <v>170</v>
      </c>
      <c r="AE706" t="str">
        <f>LEFT(Userdata[[#This Row],[Join_Date]],2)</f>
        <v>11</v>
      </c>
      <c r="AF706" t="str">
        <f>RIGHT(Userdata[[#This Row],[Join_Date]],4)</f>
        <v>2024</v>
      </c>
      <c r="AG706" t="str">
        <f>MID(Userdata[[#This Row],[Join_Date]],3,2)</f>
        <v>/2</v>
      </c>
      <c r="AH706" t="str">
        <f>SUBSTITUTE(Userdata[[#This Row],[Column5]],"/","")</f>
        <v>11</v>
      </c>
      <c r="AI706" t="str">
        <f>SUBSTITUTE(Userdata[[#This Row],[Column53]],"/","")</f>
        <v>2</v>
      </c>
      <c r="AJ706" t="str">
        <f>TEXT(DATE(Userdata[[#This Row],[Column52]],Userdata[[#This Row],[Start Month]],Userdata[[#This Row],[Start Date]]),"DD/MM/YYYY")</f>
        <v>02/11/2024</v>
      </c>
    </row>
    <row r="707" spans="1:36" x14ac:dyDescent="0.3">
      <c r="A707">
        <v>8089</v>
      </c>
      <c r="B707" t="s">
        <v>113</v>
      </c>
      <c r="C707" t="s">
        <v>816</v>
      </c>
      <c r="D707" s="12" t="s">
        <v>853</v>
      </c>
      <c r="E707">
        <v>7.99</v>
      </c>
      <c r="F707">
        <v>439</v>
      </c>
      <c r="G707" t="s">
        <v>916</v>
      </c>
      <c r="H707">
        <v>2</v>
      </c>
      <c r="I707">
        <v>2</v>
      </c>
      <c r="J707" t="b">
        <v>1</v>
      </c>
      <c r="K707">
        <v>421</v>
      </c>
      <c r="L707">
        <v>138</v>
      </c>
      <c r="M707" t="s">
        <v>926</v>
      </c>
      <c r="N707" t="s">
        <v>931</v>
      </c>
      <c r="O707" t="s">
        <v>937</v>
      </c>
      <c r="P707">
        <v>14</v>
      </c>
      <c r="Q707">
        <v>4.0999999999999996</v>
      </c>
      <c r="R707" t="b">
        <v>0</v>
      </c>
      <c r="S707" t="s">
        <v>940</v>
      </c>
      <c r="T707">
        <v>4219</v>
      </c>
      <c r="U707" t="s">
        <v>943</v>
      </c>
      <c r="V707" t="s">
        <v>946</v>
      </c>
      <c r="W707" t="s">
        <v>953</v>
      </c>
      <c r="X707" t="str">
        <f>LEFT(Userdata[[#This Row],[Last_Login]],2)</f>
        <v>11</v>
      </c>
      <c r="Y707" t="str">
        <f>RIGHT(Userdata[[#This Row],[Last_Login]],4)</f>
        <v>2024</v>
      </c>
      <c r="Z707" t="str">
        <f>MID(Userdata[[#This Row],[Last_Login]],4,2)</f>
        <v>27</v>
      </c>
      <c r="AA707" t="str">
        <f>SUBSTITUTE(Userdata[[#This Row],[Column3]],"/","")</f>
        <v>27</v>
      </c>
      <c r="AB707" s="12" t="str">
        <f>TEXT(DATE(Userdata[[#This Row],[Column2]],Userdata[[#This Row],[Column1]],Userdata[[#This Row],[Column4]]),"DD/MM/YYYY")</f>
        <v>27/11/2024</v>
      </c>
      <c r="AC707" s="12">
        <f t="shared" ca="1" si="11"/>
        <v>45794</v>
      </c>
      <c r="AD707">
        <f ca="1">Userdata[[#This Row],[Column6]]-Userdata[[#This Row],[Last Login]]</f>
        <v>171</v>
      </c>
      <c r="AE707" t="str">
        <f>LEFT(Userdata[[#This Row],[Join_Date]],2)</f>
        <v>6/</v>
      </c>
      <c r="AF707" t="str">
        <f>RIGHT(Userdata[[#This Row],[Join_Date]],4)</f>
        <v>2024</v>
      </c>
      <c r="AG707" t="str">
        <f>MID(Userdata[[#This Row],[Join_Date]],3,2)</f>
        <v>8/</v>
      </c>
      <c r="AH707" t="str">
        <f>SUBSTITUTE(Userdata[[#This Row],[Column5]],"/","")</f>
        <v>6</v>
      </c>
      <c r="AI707" t="str">
        <f>SUBSTITUTE(Userdata[[#This Row],[Column53]],"/","")</f>
        <v>8</v>
      </c>
      <c r="AJ707" t="str">
        <f>TEXT(DATE(Userdata[[#This Row],[Column52]],Userdata[[#This Row],[Start Month]],Userdata[[#This Row],[Start Date]]),"DD/MM/YYYY")</f>
        <v>08/06/2024</v>
      </c>
    </row>
    <row r="708" spans="1:36" x14ac:dyDescent="0.3">
      <c r="A708">
        <v>8045</v>
      </c>
      <c r="B708" t="s">
        <v>158</v>
      </c>
      <c r="C708" t="s">
        <v>509</v>
      </c>
      <c r="D708" s="12" t="s">
        <v>907</v>
      </c>
      <c r="E708">
        <v>7.99</v>
      </c>
      <c r="F708">
        <v>339</v>
      </c>
      <c r="G708" t="s">
        <v>922</v>
      </c>
      <c r="H708">
        <v>5</v>
      </c>
      <c r="I708">
        <v>5</v>
      </c>
      <c r="J708" t="b">
        <v>1</v>
      </c>
      <c r="K708">
        <v>354</v>
      </c>
      <c r="L708">
        <v>129</v>
      </c>
      <c r="M708" t="s">
        <v>929</v>
      </c>
      <c r="N708" t="s">
        <v>933</v>
      </c>
      <c r="O708" t="s">
        <v>939</v>
      </c>
      <c r="P708">
        <v>14</v>
      </c>
      <c r="Q708">
        <v>3.9</v>
      </c>
      <c r="R708" t="b">
        <v>0</v>
      </c>
      <c r="S708" t="s">
        <v>940</v>
      </c>
      <c r="T708">
        <v>4311</v>
      </c>
      <c r="U708" t="s">
        <v>942</v>
      </c>
      <c r="V708" t="s">
        <v>949</v>
      </c>
      <c r="W708" t="s">
        <v>951</v>
      </c>
      <c r="X708" t="str">
        <f>LEFT(Userdata[[#This Row],[Last_Login]],2)</f>
        <v>12</v>
      </c>
      <c r="Y708" t="str">
        <f>RIGHT(Userdata[[#This Row],[Last_Login]],4)</f>
        <v>2024</v>
      </c>
      <c r="Z708" t="str">
        <f>MID(Userdata[[#This Row],[Last_Login]],4,2)</f>
        <v>2/</v>
      </c>
      <c r="AA708" t="str">
        <f>SUBSTITUTE(Userdata[[#This Row],[Column3]],"/","")</f>
        <v>2</v>
      </c>
      <c r="AB708" s="12" t="str">
        <f>TEXT(DATE(Userdata[[#This Row],[Column2]],Userdata[[#This Row],[Column1]],Userdata[[#This Row],[Column4]]),"DD/MM/YYYY")</f>
        <v>02/12/2024</v>
      </c>
      <c r="AC708" s="12">
        <f t="shared" ca="1" si="11"/>
        <v>45794</v>
      </c>
      <c r="AD708">
        <f ca="1">Userdata[[#This Row],[Column6]]-Userdata[[#This Row],[Last Login]]</f>
        <v>166</v>
      </c>
      <c r="AE708" t="str">
        <f>LEFT(Userdata[[#This Row],[Join_Date]],2)</f>
        <v>11</v>
      </c>
      <c r="AF708" t="str">
        <f>RIGHT(Userdata[[#This Row],[Join_Date]],4)</f>
        <v>2023</v>
      </c>
      <c r="AG708" t="str">
        <f>MID(Userdata[[#This Row],[Join_Date]],3,2)</f>
        <v>/3</v>
      </c>
      <c r="AH708" t="str">
        <f>SUBSTITUTE(Userdata[[#This Row],[Column5]],"/","")</f>
        <v>11</v>
      </c>
      <c r="AI708" t="str">
        <f>SUBSTITUTE(Userdata[[#This Row],[Column53]],"/","")</f>
        <v>3</v>
      </c>
      <c r="AJ708" t="str">
        <f>TEXT(DATE(Userdata[[#This Row],[Column52]],Userdata[[#This Row],[Start Month]],Userdata[[#This Row],[Start Date]]),"DD/MM/YYYY")</f>
        <v>03/11/2023</v>
      </c>
    </row>
    <row r="709" spans="1:36" x14ac:dyDescent="0.3">
      <c r="A709">
        <v>9417</v>
      </c>
      <c r="B709" t="s">
        <v>55</v>
      </c>
      <c r="C709" t="s">
        <v>482</v>
      </c>
      <c r="D709" s="12" t="s">
        <v>911</v>
      </c>
      <c r="E709">
        <v>11.99</v>
      </c>
      <c r="F709">
        <v>52</v>
      </c>
      <c r="G709" t="s">
        <v>916</v>
      </c>
      <c r="H709">
        <v>4</v>
      </c>
      <c r="I709">
        <v>4</v>
      </c>
      <c r="J709" t="b">
        <v>0</v>
      </c>
      <c r="K709">
        <v>377</v>
      </c>
      <c r="L709">
        <v>135</v>
      </c>
      <c r="M709" t="s">
        <v>925</v>
      </c>
      <c r="N709" t="s">
        <v>932</v>
      </c>
      <c r="O709" t="s">
        <v>937</v>
      </c>
      <c r="P709">
        <v>90</v>
      </c>
      <c r="Q709">
        <v>4.0999999999999996</v>
      </c>
      <c r="R709" t="b">
        <v>1</v>
      </c>
      <c r="S709" t="s">
        <v>940</v>
      </c>
      <c r="T709">
        <v>1972</v>
      </c>
      <c r="U709" t="s">
        <v>943</v>
      </c>
      <c r="V709" t="s">
        <v>947</v>
      </c>
      <c r="W709" t="s">
        <v>952</v>
      </c>
      <c r="X709" t="str">
        <f>LEFT(Userdata[[#This Row],[Last_Login]],2)</f>
        <v>11</v>
      </c>
      <c r="Y709" t="str">
        <f>RIGHT(Userdata[[#This Row],[Last_Login]],4)</f>
        <v>2024</v>
      </c>
      <c r="Z709" t="str">
        <f>MID(Userdata[[#This Row],[Last_Login]],4,2)</f>
        <v>28</v>
      </c>
      <c r="AA709" t="str">
        <f>SUBSTITUTE(Userdata[[#This Row],[Column3]],"/","")</f>
        <v>28</v>
      </c>
      <c r="AB709" s="12" t="str">
        <f>TEXT(DATE(Userdata[[#This Row],[Column2]],Userdata[[#This Row],[Column1]],Userdata[[#This Row],[Column4]]),"DD/MM/YYYY")</f>
        <v>28/11/2024</v>
      </c>
      <c r="AC709" s="12">
        <f t="shared" ca="1" si="11"/>
        <v>45794</v>
      </c>
      <c r="AD709">
        <f ca="1">Userdata[[#This Row],[Column6]]-Userdata[[#This Row],[Last Login]]</f>
        <v>170</v>
      </c>
      <c r="AE709" t="str">
        <f>LEFT(Userdata[[#This Row],[Join_Date]],2)</f>
        <v>10</v>
      </c>
      <c r="AF709" t="str">
        <f>RIGHT(Userdata[[#This Row],[Join_Date]],4)</f>
        <v>2024</v>
      </c>
      <c r="AG709" t="str">
        <f>MID(Userdata[[#This Row],[Join_Date]],3,2)</f>
        <v>/1</v>
      </c>
      <c r="AH709" t="str">
        <f>SUBSTITUTE(Userdata[[#This Row],[Column5]],"/","")</f>
        <v>10</v>
      </c>
      <c r="AI709" t="str">
        <f>SUBSTITUTE(Userdata[[#This Row],[Column53]],"/","")</f>
        <v>1</v>
      </c>
      <c r="AJ709" t="str">
        <f>TEXT(DATE(Userdata[[#This Row],[Column52]],Userdata[[#This Row],[Start Month]],Userdata[[#This Row],[Start Date]]),"DD/MM/YYYY")</f>
        <v>01/10/2024</v>
      </c>
    </row>
    <row r="710" spans="1:36" x14ac:dyDescent="0.3">
      <c r="A710">
        <v>3217</v>
      </c>
      <c r="B710" t="s">
        <v>63</v>
      </c>
      <c r="C710" t="s">
        <v>678</v>
      </c>
      <c r="D710" s="12" t="s">
        <v>898</v>
      </c>
      <c r="E710">
        <v>15.99</v>
      </c>
      <c r="F710">
        <v>297</v>
      </c>
      <c r="G710" t="s">
        <v>921</v>
      </c>
      <c r="H710">
        <v>5</v>
      </c>
      <c r="I710">
        <v>3</v>
      </c>
      <c r="J710" t="b">
        <v>0</v>
      </c>
      <c r="K710">
        <v>796</v>
      </c>
      <c r="L710">
        <v>200</v>
      </c>
      <c r="M710" t="s">
        <v>929</v>
      </c>
      <c r="N710" t="s">
        <v>933</v>
      </c>
      <c r="O710" t="s">
        <v>939</v>
      </c>
      <c r="P710">
        <v>36</v>
      </c>
      <c r="Q710">
        <v>3.1</v>
      </c>
      <c r="R710" t="b">
        <v>1</v>
      </c>
      <c r="S710" t="s">
        <v>940</v>
      </c>
      <c r="T710">
        <v>2132</v>
      </c>
      <c r="U710" t="s">
        <v>941</v>
      </c>
      <c r="V710" t="s">
        <v>950</v>
      </c>
      <c r="W710" t="s">
        <v>952</v>
      </c>
      <c r="X710" t="str">
        <f>LEFT(Userdata[[#This Row],[Last_Login]],2)</f>
        <v>12</v>
      </c>
      <c r="Y710" t="str">
        <f>RIGHT(Userdata[[#This Row],[Last_Login]],4)</f>
        <v>2024</v>
      </c>
      <c r="Z710" t="str">
        <f>MID(Userdata[[#This Row],[Last_Login]],4,2)</f>
        <v>16</v>
      </c>
      <c r="AA710" t="str">
        <f>SUBSTITUTE(Userdata[[#This Row],[Column3]],"/","")</f>
        <v>16</v>
      </c>
      <c r="AB710" s="12" t="str">
        <f>TEXT(DATE(Userdata[[#This Row],[Column2]],Userdata[[#This Row],[Column1]],Userdata[[#This Row],[Column4]]),"DD/MM/YYYY")</f>
        <v>16/12/2024</v>
      </c>
      <c r="AC710" s="12">
        <f t="shared" ca="1" si="11"/>
        <v>45794</v>
      </c>
      <c r="AD710">
        <f ca="1">Userdata[[#This Row],[Column6]]-Userdata[[#This Row],[Last Login]]</f>
        <v>152</v>
      </c>
      <c r="AE710" t="str">
        <f>LEFT(Userdata[[#This Row],[Join_Date]],2)</f>
        <v>5/</v>
      </c>
      <c r="AF710" t="str">
        <f>RIGHT(Userdata[[#This Row],[Join_Date]],4)</f>
        <v>2024</v>
      </c>
      <c r="AG710" t="str">
        <f>MID(Userdata[[#This Row],[Join_Date]],3,2)</f>
        <v>8/</v>
      </c>
      <c r="AH710" t="str">
        <f>SUBSTITUTE(Userdata[[#This Row],[Column5]],"/","")</f>
        <v>5</v>
      </c>
      <c r="AI710" t="str">
        <f>SUBSTITUTE(Userdata[[#This Row],[Column53]],"/","")</f>
        <v>8</v>
      </c>
      <c r="AJ710" t="str">
        <f>TEXT(DATE(Userdata[[#This Row],[Column52]],Userdata[[#This Row],[Start Month]],Userdata[[#This Row],[Start Date]]),"DD/MM/YYYY")</f>
        <v>08/05/2024</v>
      </c>
    </row>
    <row r="711" spans="1:36" x14ac:dyDescent="0.3">
      <c r="A711">
        <v>4234</v>
      </c>
      <c r="B711" t="s">
        <v>72</v>
      </c>
      <c r="C711" t="s">
        <v>743</v>
      </c>
      <c r="D711" s="12" t="s">
        <v>908</v>
      </c>
      <c r="E711">
        <v>15.99</v>
      </c>
      <c r="F711">
        <v>40</v>
      </c>
      <c r="G711" t="s">
        <v>919</v>
      </c>
      <c r="H711">
        <v>5</v>
      </c>
      <c r="I711">
        <v>1</v>
      </c>
      <c r="J711" t="b">
        <v>1</v>
      </c>
      <c r="K711">
        <v>841</v>
      </c>
      <c r="L711">
        <v>179</v>
      </c>
      <c r="M711" t="s">
        <v>927</v>
      </c>
      <c r="N711" t="s">
        <v>930</v>
      </c>
      <c r="O711" t="s">
        <v>935</v>
      </c>
      <c r="P711">
        <v>59</v>
      </c>
      <c r="Q711">
        <v>3.5</v>
      </c>
      <c r="R711" t="b">
        <v>1</v>
      </c>
      <c r="S711" t="s">
        <v>940</v>
      </c>
      <c r="T711">
        <v>2370</v>
      </c>
      <c r="U711" t="s">
        <v>943</v>
      </c>
      <c r="V711" t="s">
        <v>950</v>
      </c>
      <c r="W711" t="s">
        <v>954</v>
      </c>
      <c r="X711" t="str">
        <f>LEFT(Userdata[[#This Row],[Last_Login]],2)</f>
        <v>11</v>
      </c>
      <c r="Y711" t="str">
        <f>RIGHT(Userdata[[#This Row],[Last_Login]],4)</f>
        <v>2024</v>
      </c>
      <c r="Z711" t="str">
        <f>MID(Userdata[[#This Row],[Last_Login]],4,2)</f>
        <v>19</v>
      </c>
      <c r="AA711" t="str">
        <f>SUBSTITUTE(Userdata[[#This Row],[Column3]],"/","")</f>
        <v>19</v>
      </c>
      <c r="AB711" s="12" t="str">
        <f>TEXT(DATE(Userdata[[#This Row],[Column2]],Userdata[[#This Row],[Column1]],Userdata[[#This Row],[Column4]]),"DD/MM/YYYY")</f>
        <v>19/11/2024</v>
      </c>
      <c r="AC711" s="12">
        <f t="shared" ca="1" si="11"/>
        <v>45794</v>
      </c>
      <c r="AD711">
        <f ca="1">Userdata[[#This Row],[Column6]]-Userdata[[#This Row],[Last Login]]</f>
        <v>179</v>
      </c>
      <c r="AE711" t="str">
        <f>LEFT(Userdata[[#This Row],[Join_Date]],2)</f>
        <v>1/</v>
      </c>
      <c r="AF711" t="str">
        <f>RIGHT(Userdata[[#This Row],[Join_Date]],4)</f>
        <v>2023</v>
      </c>
      <c r="AG711" t="str">
        <f>MID(Userdata[[#This Row],[Join_Date]],3,2)</f>
        <v>8/</v>
      </c>
      <c r="AH711" t="str">
        <f>SUBSTITUTE(Userdata[[#This Row],[Column5]],"/","")</f>
        <v>1</v>
      </c>
      <c r="AI711" t="str">
        <f>SUBSTITUTE(Userdata[[#This Row],[Column53]],"/","")</f>
        <v>8</v>
      </c>
      <c r="AJ711" t="str">
        <f>TEXT(DATE(Userdata[[#This Row],[Column52]],Userdata[[#This Row],[Start Month]],Userdata[[#This Row],[Start Date]]),"DD/MM/YYYY")</f>
        <v>08/01/2023</v>
      </c>
    </row>
    <row r="712" spans="1:36" x14ac:dyDescent="0.3">
      <c r="A712">
        <v>1118</v>
      </c>
      <c r="B712" t="s">
        <v>117</v>
      </c>
      <c r="C712" t="s">
        <v>529</v>
      </c>
      <c r="D712" s="12" t="s">
        <v>740</v>
      </c>
      <c r="E712">
        <v>15.99</v>
      </c>
      <c r="F712">
        <v>379</v>
      </c>
      <c r="G712" t="s">
        <v>916</v>
      </c>
      <c r="H712">
        <v>2</v>
      </c>
      <c r="I712">
        <v>1</v>
      </c>
      <c r="J712" t="b">
        <v>1</v>
      </c>
      <c r="K712">
        <v>885</v>
      </c>
      <c r="L712">
        <v>110</v>
      </c>
      <c r="M712" t="s">
        <v>925</v>
      </c>
      <c r="N712" t="s">
        <v>931</v>
      </c>
      <c r="O712" t="s">
        <v>937</v>
      </c>
      <c r="P712">
        <v>43</v>
      </c>
      <c r="Q712">
        <v>4.2</v>
      </c>
      <c r="R712" t="b">
        <v>1</v>
      </c>
      <c r="S712" t="s">
        <v>940</v>
      </c>
      <c r="T712">
        <v>1312</v>
      </c>
      <c r="U712" t="s">
        <v>943</v>
      </c>
      <c r="V712" t="s">
        <v>950</v>
      </c>
      <c r="W712" t="s">
        <v>952</v>
      </c>
      <c r="X712" t="str">
        <f>LEFT(Userdata[[#This Row],[Last_Login]],2)</f>
        <v>12</v>
      </c>
      <c r="Y712" t="str">
        <f>RIGHT(Userdata[[#This Row],[Last_Login]],4)</f>
        <v>2024</v>
      </c>
      <c r="Z712" t="str">
        <f>MID(Userdata[[#This Row],[Last_Login]],4,2)</f>
        <v>11</v>
      </c>
      <c r="AA712" t="str">
        <f>SUBSTITUTE(Userdata[[#This Row],[Column3]],"/","")</f>
        <v>11</v>
      </c>
      <c r="AB712" s="12" t="str">
        <f>TEXT(DATE(Userdata[[#This Row],[Column2]],Userdata[[#This Row],[Column1]],Userdata[[#This Row],[Column4]]),"DD/MM/YYYY")</f>
        <v>11/12/2024</v>
      </c>
      <c r="AC712" s="12">
        <f t="shared" ca="1" si="11"/>
        <v>45794</v>
      </c>
      <c r="AD712">
        <f ca="1">Userdata[[#This Row],[Column6]]-Userdata[[#This Row],[Last Login]]</f>
        <v>157</v>
      </c>
      <c r="AE712" t="str">
        <f>LEFT(Userdata[[#This Row],[Join_Date]],2)</f>
        <v>2/</v>
      </c>
      <c r="AF712" t="str">
        <f>RIGHT(Userdata[[#This Row],[Join_Date]],4)</f>
        <v>2024</v>
      </c>
      <c r="AG712" t="str">
        <f>MID(Userdata[[#This Row],[Join_Date]],3,2)</f>
        <v>7/</v>
      </c>
      <c r="AH712" t="str">
        <f>SUBSTITUTE(Userdata[[#This Row],[Column5]],"/","")</f>
        <v>2</v>
      </c>
      <c r="AI712" t="str">
        <f>SUBSTITUTE(Userdata[[#This Row],[Column53]],"/","")</f>
        <v>7</v>
      </c>
      <c r="AJ712" t="str">
        <f>TEXT(DATE(Userdata[[#This Row],[Column52]],Userdata[[#This Row],[Start Month]],Userdata[[#This Row],[Start Date]]),"DD/MM/YYYY")</f>
        <v>07/02/2024</v>
      </c>
    </row>
    <row r="713" spans="1:36" x14ac:dyDescent="0.3">
      <c r="A713">
        <v>4027</v>
      </c>
      <c r="B713" t="s">
        <v>315</v>
      </c>
      <c r="C713" t="s">
        <v>640</v>
      </c>
      <c r="D713" s="12" t="s">
        <v>424</v>
      </c>
      <c r="E713">
        <v>15.99</v>
      </c>
      <c r="F713">
        <v>82</v>
      </c>
      <c r="G713" t="s">
        <v>920</v>
      </c>
      <c r="H713">
        <v>2</v>
      </c>
      <c r="I713">
        <v>3</v>
      </c>
      <c r="J713" t="b">
        <v>0</v>
      </c>
      <c r="K713">
        <v>999</v>
      </c>
      <c r="L713">
        <v>190</v>
      </c>
      <c r="M713" t="s">
        <v>929</v>
      </c>
      <c r="N713" t="s">
        <v>930</v>
      </c>
      <c r="O713" t="s">
        <v>937</v>
      </c>
      <c r="P713">
        <v>57</v>
      </c>
      <c r="Q713">
        <v>3.1</v>
      </c>
      <c r="R713" t="b">
        <v>1</v>
      </c>
      <c r="S713" t="s">
        <v>940</v>
      </c>
      <c r="T713">
        <v>4920</v>
      </c>
      <c r="U713" t="s">
        <v>945</v>
      </c>
      <c r="V713" t="s">
        <v>946</v>
      </c>
      <c r="W713" t="s">
        <v>954</v>
      </c>
      <c r="X713" t="str">
        <f>LEFT(Userdata[[#This Row],[Last_Login]],2)</f>
        <v>11</v>
      </c>
      <c r="Y713" t="str">
        <f>RIGHT(Userdata[[#This Row],[Last_Login]],4)</f>
        <v>2024</v>
      </c>
      <c r="Z713" t="str">
        <f>MID(Userdata[[#This Row],[Last_Login]],4,2)</f>
        <v>24</v>
      </c>
      <c r="AA713" t="str">
        <f>SUBSTITUTE(Userdata[[#This Row],[Column3]],"/","")</f>
        <v>24</v>
      </c>
      <c r="AB713" s="12" t="str">
        <f>TEXT(DATE(Userdata[[#This Row],[Column2]],Userdata[[#This Row],[Column1]],Userdata[[#This Row],[Column4]]),"DD/MM/YYYY")</f>
        <v>24/11/2024</v>
      </c>
      <c r="AC713" s="12">
        <f t="shared" ca="1" si="11"/>
        <v>45794</v>
      </c>
      <c r="AD713">
        <f ca="1">Userdata[[#This Row],[Column6]]-Userdata[[#This Row],[Last Login]]</f>
        <v>174</v>
      </c>
      <c r="AE713" t="str">
        <f>LEFT(Userdata[[#This Row],[Join_Date]],2)</f>
        <v>4/</v>
      </c>
      <c r="AF713" t="str">
        <f>RIGHT(Userdata[[#This Row],[Join_Date]],4)</f>
        <v>2024</v>
      </c>
      <c r="AG713" t="str">
        <f>MID(Userdata[[#This Row],[Join_Date]],3,2)</f>
        <v>13</v>
      </c>
      <c r="AH713" t="str">
        <f>SUBSTITUTE(Userdata[[#This Row],[Column5]],"/","")</f>
        <v>4</v>
      </c>
      <c r="AI713" t="str">
        <f>SUBSTITUTE(Userdata[[#This Row],[Column53]],"/","")</f>
        <v>13</v>
      </c>
      <c r="AJ713" t="str">
        <f>TEXT(DATE(Userdata[[#This Row],[Column52]],Userdata[[#This Row],[Start Month]],Userdata[[#This Row],[Start Date]]),"DD/MM/YYYY")</f>
        <v>13/04/2024</v>
      </c>
    </row>
    <row r="714" spans="1:36" x14ac:dyDescent="0.3">
      <c r="A714">
        <v>8451</v>
      </c>
      <c r="B714" t="s">
        <v>317</v>
      </c>
      <c r="C714" t="s">
        <v>766</v>
      </c>
      <c r="D714" s="12" t="s">
        <v>579</v>
      </c>
      <c r="E714">
        <v>11.99</v>
      </c>
      <c r="F714">
        <v>192</v>
      </c>
      <c r="G714" t="s">
        <v>916</v>
      </c>
      <c r="H714">
        <v>3</v>
      </c>
      <c r="I714">
        <v>3</v>
      </c>
      <c r="J714" t="b">
        <v>0</v>
      </c>
      <c r="K714">
        <v>585</v>
      </c>
      <c r="L714">
        <v>82</v>
      </c>
      <c r="M714" t="s">
        <v>928</v>
      </c>
      <c r="N714" t="s">
        <v>933</v>
      </c>
      <c r="O714" t="s">
        <v>934</v>
      </c>
      <c r="P714">
        <v>59</v>
      </c>
      <c r="Q714">
        <v>4.0999999999999996</v>
      </c>
      <c r="R714" t="b">
        <v>1</v>
      </c>
      <c r="S714" t="s">
        <v>940</v>
      </c>
      <c r="T714">
        <v>2897</v>
      </c>
      <c r="U714" t="s">
        <v>943</v>
      </c>
      <c r="V714" t="s">
        <v>949</v>
      </c>
      <c r="W714" t="s">
        <v>953</v>
      </c>
      <c r="X714" t="str">
        <f>LEFT(Userdata[[#This Row],[Last_Login]],2)</f>
        <v>11</v>
      </c>
      <c r="Y714" t="str">
        <f>RIGHT(Userdata[[#This Row],[Last_Login]],4)</f>
        <v>2024</v>
      </c>
      <c r="Z714" t="str">
        <f>MID(Userdata[[#This Row],[Last_Login]],4,2)</f>
        <v>23</v>
      </c>
      <c r="AA714" t="str">
        <f>SUBSTITUTE(Userdata[[#This Row],[Column3]],"/","")</f>
        <v>23</v>
      </c>
      <c r="AB714" s="12" t="str">
        <f>TEXT(DATE(Userdata[[#This Row],[Column2]],Userdata[[#This Row],[Column1]],Userdata[[#This Row],[Column4]]),"DD/MM/YYYY")</f>
        <v>23/11/2024</v>
      </c>
      <c r="AC714" s="12">
        <f t="shared" ca="1" si="11"/>
        <v>45794</v>
      </c>
      <c r="AD714">
        <f ca="1">Userdata[[#This Row],[Column6]]-Userdata[[#This Row],[Last Login]]</f>
        <v>175</v>
      </c>
      <c r="AE714" t="str">
        <f>LEFT(Userdata[[#This Row],[Join_Date]],2)</f>
        <v>3/</v>
      </c>
      <c r="AF714" t="str">
        <f>RIGHT(Userdata[[#This Row],[Join_Date]],4)</f>
        <v>2023</v>
      </c>
      <c r="AG714" t="str">
        <f>MID(Userdata[[#This Row],[Join_Date]],3,2)</f>
        <v>2/</v>
      </c>
      <c r="AH714" t="str">
        <f>SUBSTITUTE(Userdata[[#This Row],[Column5]],"/","")</f>
        <v>3</v>
      </c>
      <c r="AI714" t="str">
        <f>SUBSTITUTE(Userdata[[#This Row],[Column53]],"/","")</f>
        <v>2</v>
      </c>
      <c r="AJ714" t="str">
        <f>TEXT(DATE(Userdata[[#This Row],[Column52]],Userdata[[#This Row],[Start Month]],Userdata[[#This Row],[Start Date]]),"DD/MM/YYYY")</f>
        <v>02/03/2023</v>
      </c>
    </row>
    <row r="715" spans="1:36" x14ac:dyDescent="0.3">
      <c r="A715">
        <v>6647</v>
      </c>
      <c r="B715" t="s">
        <v>38</v>
      </c>
      <c r="C715" t="s">
        <v>817</v>
      </c>
      <c r="D715" s="12" t="s">
        <v>914</v>
      </c>
      <c r="E715">
        <v>15.99</v>
      </c>
      <c r="F715">
        <v>286</v>
      </c>
      <c r="G715" t="s">
        <v>917</v>
      </c>
      <c r="H715">
        <v>5</v>
      </c>
      <c r="I715">
        <v>2</v>
      </c>
      <c r="J715" t="b">
        <v>0</v>
      </c>
      <c r="K715">
        <v>617</v>
      </c>
      <c r="L715">
        <v>89</v>
      </c>
      <c r="M715" t="s">
        <v>924</v>
      </c>
      <c r="N715" t="s">
        <v>930</v>
      </c>
      <c r="O715" t="s">
        <v>935</v>
      </c>
      <c r="P715">
        <v>64</v>
      </c>
      <c r="Q715">
        <v>3.2</v>
      </c>
      <c r="R715" t="b">
        <v>1</v>
      </c>
      <c r="S715" t="s">
        <v>940</v>
      </c>
      <c r="T715">
        <v>1275</v>
      </c>
      <c r="U715" t="s">
        <v>941</v>
      </c>
      <c r="V715" t="s">
        <v>949</v>
      </c>
      <c r="W715" t="s">
        <v>954</v>
      </c>
      <c r="X715" t="str">
        <f>LEFT(Userdata[[#This Row],[Last_Login]],2)</f>
        <v>11</v>
      </c>
      <c r="Y715" t="str">
        <f>RIGHT(Userdata[[#This Row],[Last_Login]],4)</f>
        <v>2024</v>
      </c>
      <c r="Z715" t="str">
        <f>MID(Userdata[[#This Row],[Last_Login]],4,2)</f>
        <v>29</v>
      </c>
      <c r="AA715" t="str">
        <f>SUBSTITUTE(Userdata[[#This Row],[Column3]],"/","")</f>
        <v>29</v>
      </c>
      <c r="AB715" s="12" t="str">
        <f>TEXT(DATE(Userdata[[#This Row],[Column2]],Userdata[[#This Row],[Column1]],Userdata[[#This Row],[Column4]]),"DD/MM/YYYY")</f>
        <v>29/11/2024</v>
      </c>
      <c r="AC715" s="12">
        <f t="shared" ca="1" si="11"/>
        <v>45794</v>
      </c>
      <c r="AD715">
        <f ca="1">Userdata[[#This Row],[Column6]]-Userdata[[#This Row],[Last Login]]</f>
        <v>169</v>
      </c>
      <c r="AE715" t="str">
        <f>LEFT(Userdata[[#This Row],[Join_Date]],2)</f>
        <v>10</v>
      </c>
      <c r="AF715" t="str">
        <f>RIGHT(Userdata[[#This Row],[Join_Date]],4)</f>
        <v>2024</v>
      </c>
      <c r="AG715" t="str">
        <f>MID(Userdata[[#This Row],[Join_Date]],3,2)</f>
        <v>/1</v>
      </c>
      <c r="AH715" t="str">
        <f>SUBSTITUTE(Userdata[[#This Row],[Column5]],"/","")</f>
        <v>10</v>
      </c>
      <c r="AI715" t="str">
        <f>SUBSTITUTE(Userdata[[#This Row],[Column53]],"/","")</f>
        <v>1</v>
      </c>
      <c r="AJ715" t="str">
        <f>TEXT(DATE(Userdata[[#This Row],[Column52]],Userdata[[#This Row],[Start Month]],Userdata[[#This Row],[Start Date]]),"DD/MM/YYYY")</f>
        <v>01/10/2024</v>
      </c>
    </row>
    <row r="716" spans="1:36" x14ac:dyDescent="0.3">
      <c r="A716">
        <v>4002</v>
      </c>
      <c r="B716" t="s">
        <v>224</v>
      </c>
      <c r="C716" t="s">
        <v>818</v>
      </c>
      <c r="D716" s="12" t="s">
        <v>740</v>
      </c>
      <c r="E716">
        <v>11.99</v>
      </c>
      <c r="F716">
        <v>452</v>
      </c>
      <c r="G716" t="s">
        <v>920</v>
      </c>
      <c r="H716">
        <v>2</v>
      </c>
      <c r="I716">
        <v>6</v>
      </c>
      <c r="J716" t="b">
        <v>0</v>
      </c>
      <c r="K716">
        <v>196</v>
      </c>
      <c r="L716">
        <v>132</v>
      </c>
      <c r="M716" t="s">
        <v>929</v>
      </c>
      <c r="N716" t="s">
        <v>933</v>
      </c>
      <c r="O716" t="s">
        <v>937</v>
      </c>
      <c r="P716">
        <v>84</v>
      </c>
      <c r="Q716">
        <v>3.7</v>
      </c>
      <c r="R716" t="b">
        <v>1</v>
      </c>
      <c r="S716" t="s">
        <v>940</v>
      </c>
      <c r="T716">
        <v>340</v>
      </c>
      <c r="U716" t="s">
        <v>945</v>
      </c>
      <c r="V716" t="s">
        <v>948</v>
      </c>
      <c r="W716" t="s">
        <v>952</v>
      </c>
      <c r="X716" t="str">
        <f>LEFT(Userdata[[#This Row],[Last_Login]],2)</f>
        <v>12</v>
      </c>
      <c r="Y716" t="str">
        <f>RIGHT(Userdata[[#This Row],[Last_Login]],4)</f>
        <v>2024</v>
      </c>
      <c r="Z716" t="str">
        <f>MID(Userdata[[#This Row],[Last_Login]],4,2)</f>
        <v>11</v>
      </c>
      <c r="AA716" t="str">
        <f>SUBSTITUTE(Userdata[[#This Row],[Column3]],"/","")</f>
        <v>11</v>
      </c>
      <c r="AB716" s="12" t="str">
        <f>TEXT(DATE(Userdata[[#This Row],[Column2]],Userdata[[#This Row],[Column1]],Userdata[[#This Row],[Column4]]),"DD/MM/YYYY")</f>
        <v>11/12/2024</v>
      </c>
      <c r="AC716" s="12">
        <f t="shared" ca="1" si="11"/>
        <v>45794</v>
      </c>
      <c r="AD716">
        <f ca="1">Userdata[[#This Row],[Column6]]-Userdata[[#This Row],[Last Login]]</f>
        <v>157</v>
      </c>
      <c r="AE716" t="str">
        <f>LEFT(Userdata[[#This Row],[Join_Date]],2)</f>
        <v>4/</v>
      </c>
      <c r="AF716" t="str">
        <f>RIGHT(Userdata[[#This Row],[Join_Date]],4)</f>
        <v>2024</v>
      </c>
      <c r="AG716" t="str">
        <f>MID(Userdata[[#This Row],[Join_Date]],3,2)</f>
        <v>7/</v>
      </c>
      <c r="AH716" t="str">
        <f>SUBSTITUTE(Userdata[[#This Row],[Column5]],"/","")</f>
        <v>4</v>
      </c>
      <c r="AI716" t="str">
        <f>SUBSTITUTE(Userdata[[#This Row],[Column53]],"/","")</f>
        <v>7</v>
      </c>
      <c r="AJ716" t="str">
        <f>TEXT(DATE(Userdata[[#This Row],[Column52]],Userdata[[#This Row],[Start Month]],Userdata[[#This Row],[Start Date]]),"DD/MM/YYYY")</f>
        <v>07/04/2024</v>
      </c>
    </row>
    <row r="717" spans="1:36" x14ac:dyDescent="0.3">
      <c r="A717">
        <v>6910</v>
      </c>
      <c r="B717" t="s">
        <v>178</v>
      </c>
      <c r="C717" t="s">
        <v>762</v>
      </c>
      <c r="D717" s="12" t="s">
        <v>853</v>
      </c>
      <c r="E717">
        <v>7.99</v>
      </c>
      <c r="F717">
        <v>417</v>
      </c>
      <c r="G717" t="s">
        <v>920</v>
      </c>
      <c r="H717">
        <v>4</v>
      </c>
      <c r="I717">
        <v>5</v>
      </c>
      <c r="J717" t="b">
        <v>0</v>
      </c>
      <c r="K717">
        <v>792</v>
      </c>
      <c r="L717">
        <v>187</v>
      </c>
      <c r="M717" t="s">
        <v>929</v>
      </c>
      <c r="N717" t="s">
        <v>933</v>
      </c>
      <c r="O717" t="s">
        <v>938</v>
      </c>
      <c r="P717">
        <v>5</v>
      </c>
      <c r="Q717">
        <v>4.5999999999999996</v>
      </c>
      <c r="R717" t="b">
        <v>1</v>
      </c>
      <c r="S717" t="s">
        <v>940</v>
      </c>
      <c r="T717">
        <v>444</v>
      </c>
      <c r="U717" t="s">
        <v>943</v>
      </c>
      <c r="V717" t="s">
        <v>947</v>
      </c>
      <c r="W717" t="s">
        <v>954</v>
      </c>
      <c r="X717" t="str">
        <f>LEFT(Userdata[[#This Row],[Last_Login]],2)</f>
        <v>11</v>
      </c>
      <c r="Y717" t="str">
        <f>RIGHT(Userdata[[#This Row],[Last_Login]],4)</f>
        <v>2024</v>
      </c>
      <c r="Z717" t="str">
        <f>MID(Userdata[[#This Row],[Last_Login]],4,2)</f>
        <v>27</v>
      </c>
      <c r="AA717" t="str">
        <f>SUBSTITUTE(Userdata[[#This Row],[Column3]],"/","")</f>
        <v>27</v>
      </c>
      <c r="AB717" s="12" t="str">
        <f>TEXT(DATE(Userdata[[#This Row],[Column2]],Userdata[[#This Row],[Column1]],Userdata[[#This Row],[Column4]]),"DD/MM/YYYY")</f>
        <v>27/11/2024</v>
      </c>
      <c r="AC717" s="12">
        <f t="shared" ca="1" si="11"/>
        <v>45794</v>
      </c>
      <c r="AD717">
        <f ca="1">Userdata[[#This Row],[Column6]]-Userdata[[#This Row],[Last Login]]</f>
        <v>171</v>
      </c>
      <c r="AE717" t="str">
        <f>LEFT(Userdata[[#This Row],[Join_Date]],2)</f>
        <v>3/</v>
      </c>
      <c r="AF717" t="str">
        <f>RIGHT(Userdata[[#This Row],[Join_Date]],4)</f>
        <v>2023</v>
      </c>
      <c r="AG717" t="str">
        <f>MID(Userdata[[#This Row],[Join_Date]],3,2)</f>
        <v>3/</v>
      </c>
      <c r="AH717" t="str">
        <f>SUBSTITUTE(Userdata[[#This Row],[Column5]],"/","")</f>
        <v>3</v>
      </c>
      <c r="AI717" t="str">
        <f>SUBSTITUTE(Userdata[[#This Row],[Column53]],"/","")</f>
        <v>3</v>
      </c>
      <c r="AJ717" t="str">
        <f>TEXT(DATE(Userdata[[#This Row],[Column52]],Userdata[[#This Row],[Start Month]],Userdata[[#This Row],[Start Date]]),"DD/MM/YYYY")</f>
        <v>03/03/2023</v>
      </c>
    </row>
    <row r="718" spans="1:36" x14ac:dyDescent="0.3">
      <c r="A718">
        <v>3164</v>
      </c>
      <c r="B718" t="s">
        <v>166</v>
      </c>
      <c r="C718" t="s">
        <v>388</v>
      </c>
      <c r="D718" s="12" t="s">
        <v>905</v>
      </c>
      <c r="E718">
        <v>15.99</v>
      </c>
      <c r="F718">
        <v>371</v>
      </c>
      <c r="G718" t="s">
        <v>921</v>
      </c>
      <c r="H718">
        <v>1</v>
      </c>
      <c r="I718">
        <v>5</v>
      </c>
      <c r="J718" t="b">
        <v>1</v>
      </c>
      <c r="K718">
        <v>466</v>
      </c>
      <c r="L718">
        <v>176</v>
      </c>
      <c r="M718" t="s">
        <v>924</v>
      </c>
      <c r="N718" t="s">
        <v>933</v>
      </c>
      <c r="O718" t="s">
        <v>934</v>
      </c>
      <c r="P718">
        <v>73</v>
      </c>
      <c r="Q718">
        <v>4.9000000000000004</v>
      </c>
      <c r="R718" t="b">
        <v>0</v>
      </c>
      <c r="S718" t="s">
        <v>940</v>
      </c>
      <c r="T718">
        <v>292</v>
      </c>
      <c r="U718" t="s">
        <v>942</v>
      </c>
      <c r="V718" t="s">
        <v>947</v>
      </c>
      <c r="W718" t="s">
        <v>953</v>
      </c>
      <c r="X718" t="str">
        <f>LEFT(Userdata[[#This Row],[Last_Login]],2)</f>
        <v>12</v>
      </c>
      <c r="Y718" t="str">
        <f>RIGHT(Userdata[[#This Row],[Last_Login]],4)</f>
        <v>2024</v>
      </c>
      <c r="Z718" t="str">
        <f>MID(Userdata[[#This Row],[Last_Login]],4,2)</f>
        <v>13</v>
      </c>
      <c r="AA718" t="str">
        <f>SUBSTITUTE(Userdata[[#This Row],[Column3]],"/","")</f>
        <v>13</v>
      </c>
      <c r="AB718" s="12" t="str">
        <f>TEXT(DATE(Userdata[[#This Row],[Column2]],Userdata[[#This Row],[Column1]],Userdata[[#This Row],[Column4]]),"DD/MM/YYYY")</f>
        <v>13/12/2024</v>
      </c>
      <c r="AC718" s="12">
        <f t="shared" ca="1" si="11"/>
        <v>45794</v>
      </c>
      <c r="AD718">
        <f ca="1">Userdata[[#This Row],[Column6]]-Userdata[[#This Row],[Last Login]]</f>
        <v>155</v>
      </c>
      <c r="AE718" t="str">
        <f>LEFT(Userdata[[#This Row],[Join_Date]],2)</f>
        <v>9/</v>
      </c>
      <c r="AF718" t="str">
        <f>RIGHT(Userdata[[#This Row],[Join_Date]],4)</f>
        <v>2023</v>
      </c>
      <c r="AG718" t="str">
        <f>MID(Userdata[[#This Row],[Join_Date]],3,2)</f>
        <v>22</v>
      </c>
      <c r="AH718" t="str">
        <f>SUBSTITUTE(Userdata[[#This Row],[Column5]],"/","")</f>
        <v>9</v>
      </c>
      <c r="AI718" t="str">
        <f>SUBSTITUTE(Userdata[[#This Row],[Column53]],"/","")</f>
        <v>22</v>
      </c>
      <c r="AJ718" t="str">
        <f>TEXT(DATE(Userdata[[#This Row],[Column52]],Userdata[[#This Row],[Start Month]],Userdata[[#This Row],[Start Date]]),"DD/MM/YYYY")</f>
        <v>22/09/2023</v>
      </c>
    </row>
    <row r="719" spans="1:36" x14ac:dyDescent="0.3">
      <c r="A719">
        <v>2400</v>
      </c>
      <c r="B719" t="s">
        <v>62</v>
      </c>
      <c r="C719" t="s">
        <v>693</v>
      </c>
      <c r="D719" s="12" t="s">
        <v>490</v>
      </c>
      <c r="E719">
        <v>15.99</v>
      </c>
      <c r="F719">
        <v>110</v>
      </c>
      <c r="G719" t="s">
        <v>920</v>
      </c>
      <c r="H719">
        <v>2</v>
      </c>
      <c r="I719">
        <v>5</v>
      </c>
      <c r="J719" t="b">
        <v>1</v>
      </c>
      <c r="K719">
        <v>684</v>
      </c>
      <c r="L719">
        <v>32</v>
      </c>
      <c r="M719" t="s">
        <v>925</v>
      </c>
      <c r="N719" t="s">
        <v>930</v>
      </c>
      <c r="O719" t="s">
        <v>939</v>
      </c>
      <c r="P719">
        <v>68</v>
      </c>
      <c r="Q719">
        <v>4</v>
      </c>
      <c r="R719" t="b">
        <v>0</v>
      </c>
      <c r="S719" t="s">
        <v>940</v>
      </c>
      <c r="T719">
        <v>53</v>
      </c>
      <c r="U719" t="s">
        <v>944</v>
      </c>
      <c r="V719" t="s">
        <v>947</v>
      </c>
      <c r="W719" t="s">
        <v>951</v>
      </c>
      <c r="X719" t="str">
        <f>LEFT(Userdata[[#This Row],[Last_Login]],2)</f>
        <v>12</v>
      </c>
      <c r="Y719" t="str">
        <f>RIGHT(Userdata[[#This Row],[Last_Login]],4)</f>
        <v>2024</v>
      </c>
      <c r="Z719" t="str">
        <f>MID(Userdata[[#This Row],[Last_Login]],4,2)</f>
        <v>12</v>
      </c>
      <c r="AA719" t="str">
        <f>SUBSTITUTE(Userdata[[#This Row],[Column3]],"/","")</f>
        <v>12</v>
      </c>
      <c r="AB719" s="12" t="str">
        <f>TEXT(DATE(Userdata[[#This Row],[Column2]],Userdata[[#This Row],[Column1]],Userdata[[#This Row],[Column4]]),"DD/MM/YYYY")</f>
        <v>12/12/2024</v>
      </c>
      <c r="AC719" s="12">
        <f t="shared" ca="1" si="11"/>
        <v>45794</v>
      </c>
      <c r="AD719">
        <f ca="1">Userdata[[#This Row],[Column6]]-Userdata[[#This Row],[Last Login]]</f>
        <v>156</v>
      </c>
      <c r="AE719" t="str">
        <f>LEFT(Userdata[[#This Row],[Join_Date]],2)</f>
        <v>11</v>
      </c>
      <c r="AF719" t="str">
        <f>RIGHT(Userdata[[#This Row],[Join_Date]],4)</f>
        <v>2023</v>
      </c>
      <c r="AG719" t="str">
        <f>MID(Userdata[[#This Row],[Join_Date]],3,2)</f>
        <v>/9</v>
      </c>
      <c r="AH719" t="str">
        <f>SUBSTITUTE(Userdata[[#This Row],[Column5]],"/","")</f>
        <v>11</v>
      </c>
      <c r="AI719" t="str">
        <f>SUBSTITUTE(Userdata[[#This Row],[Column53]],"/","")</f>
        <v>9</v>
      </c>
      <c r="AJ719" t="str">
        <f>TEXT(DATE(Userdata[[#This Row],[Column52]],Userdata[[#This Row],[Start Month]],Userdata[[#This Row],[Start Date]]),"DD/MM/YYYY")</f>
        <v>09/11/2023</v>
      </c>
    </row>
    <row r="720" spans="1:36" x14ac:dyDescent="0.3">
      <c r="A720">
        <v>5499</v>
      </c>
      <c r="B720" t="s">
        <v>208</v>
      </c>
      <c r="C720" t="s">
        <v>425</v>
      </c>
      <c r="D720" s="12" t="s">
        <v>907</v>
      </c>
      <c r="E720">
        <v>15.99</v>
      </c>
      <c r="F720">
        <v>274</v>
      </c>
      <c r="G720" t="s">
        <v>920</v>
      </c>
      <c r="H720">
        <v>2</v>
      </c>
      <c r="I720">
        <v>1</v>
      </c>
      <c r="J720" t="b">
        <v>1</v>
      </c>
      <c r="K720">
        <v>155</v>
      </c>
      <c r="L720">
        <v>94</v>
      </c>
      <c r="M720" t="s">
        <v>925</v>
      </c>
      <c r="N720" t="s">
        <v>931</v>
      </c>
      <c r="O720" t="s">
        <v>935</v>
      </c>
      <c r="P720">
        <v>96</v>
      </c>
      <c r="Q720">
        <v>3.5</v>
      </c>
      <c r="R720" t="b">
        <v>0</v>
      </c>
      <c r="S720" t="s">
        <v>940</v>
      </c>
      <c r="T720">
        <v>1638</v>
      </c>
      <c r="U720" t="s">
        <v>942</v>
      </c>
      <c r="V720" t="s">
        <v>946</v>
      </c>
      <c r="W720" t="s">
        <v>952</v>
      </c>
      <c r="X720" t="str">
        <f>LEFT(Userdata[[#This Row],[Last_Login]],2)</f>
        <v>12</v>
      </c>
      <c r="Y720" t="str">
        <f>RIGHT(Userdata[[#This Row],[Last_Login]],4)</f>
        <v>2024</v>
      </c>
      <c r="Z720" t="str">
        <f>MID(Userdata[[#This Row],[Last_Login]],4,2)</f>
        <v>2/</v>
      </c>
      <c r="AA720" t="str">
        <f>SUBSTITUTE(Userdata[[#This Row],[Column3]],"/","")</f>
        <v>2</v>
      </c>
      <c r="AB720" s="12" t="str">
        <f>TEXT(DATE(Userdata[[#This Row],[Column2]],Userdata[[#This Row],[Column1]],Userdata[[#This Row],[Column4]]),"DD/MM/YYYY")</f>
        <v>02/12/2024</v>
      </c>
      <c r="AC720" s="12">
        <f t="shared" ca="1" si="11"/>
        <v>45794</v>
      </c>
      <c r="AD720">
        <f ca="1">Userdata[[#This Row],[Column6]]-Userdata[[#This Row],[Last Login]]</f>
        <v>166</v>
      </c>
      <c r="AE720" t="str">
        <f>LEFT(Userdata[[#This Row],[Join_Date]],2)</f>
        <v>6/</v>
      </c>
      <c r="AF720" t="str">
        <f>RIGHT(Userdata[[#This Row],[Join_Date]],4)</f>
        <v>2023</v>
      </c>
      <c r="AG720" t="str">
        <f>MID(Userdata[[#This Row],[Join_Date]],3,2)</f>
        <v>24</v>
      </c>
      <c r="AH720" t="str">
        <f>SUBSTITUTE(Userdata[[#This Row],[Column5]],"/","")</f>
        <v>6</v>
      </c>
      <c r="AI720" t="str">
        <f>SUBSTITUTE(Userdata[[#This Row],[Column53]],"/","")</f>
        <v>24</v>
      </c>
      <c r="AJ720" t="str">
        <f>TEXT(DATE(Userdata[[#This Row],[Column52]],Userdata[[#This Row],[Start Month]],Userdata[[#This Row],[Start Date]]),"DD/MM/YYYY")</f>
        <v>24/06/2023</v>
      </c>
    </row>
    <row r="721" spans="1:36" x14ac:dyDescent="0.3">
      <c r="A721">
        <v>7221</v>
      </c>
      <c r="B721" t="s">
        <v>190</v>
      </c>
      <c r="C721" t="s">
        <v>428</v>
      </c>
      <c r="D721" s="12" t="s">
        <v>736</v>
      </c>
      <c r="E721">
        <v>15.99</v>
      </c>
      <c r="F721">
        <v>412</v>
      </c>
      <c r="G721" t="s">
        <v>918</v>
      </c>
      <c r="H721">
        <v>2</v>
      </c>
      <c r="I721">
        <v>5</v>
      </c>
      <c r="J721" t="b">
        <v>1</v>
      </c>
      <c r="K721">
        <v>450</v>
      </c>
      <c r="L721">
        <v>147</v>
      </c>
      <c r="M721" t="s">
        <v>927</v>
      </c>
      <c r="N721" t="s">
        <v>931</v>
      </c>
      <c r="O721" t="s">
        <v>934</v>
      </c>
      <c r="P721">
        <v>11</v>
      </c>
      <c r="Q721">
        <v>4.4000000000000004</v>
      </c>
      <c r="R721" t="b">
        <v>1</v>
      </c>
      <c r="S721" t="s">
        <v>940</v>
      </c>
      <c r="T721">
        <v>3542</v>
      </c>
      <c r="U721" t="s">
        <v>945</v>
      </c>
      <c r="V721" t="s">
        <v>947</v>
      </c>
      <c r="W721" t="s">
        <v>951</v>
      </c>
      <c r="X721" t="str">
        <f>LEFT(Userdata[[#This Row],[Last_Login]],2)</f>
        <v>11</v>
      </c>
      <c r="Y721" t="str">
        <f>RIGHT(Userdata[[#This Row],[Last_Login]],4)</f>
        <v>2024</v>
      </c>
      <c r="Z721" t="str">
        <f>MID(Userdata[[#This Row],[Last_Login]],4,2)</f>
        <v>25</v>
      </c>
      <c r="AA721" t="str">
        <f>SUBSTITUTE(Userdata[[#This Row],[Column3]],"/","")</f>
        <v>25</v>
      </c>
      <c r="AB721" s="12" t="str">
        <f>TEXT(DATE(Userdata[[#This Row],[Column2]],Userdata[[#This Row],[Column1]],Userdata[[#This Row],[Column4]]),"DD/MM/YYYY")</f>
        <v>25/11/2024</v>
      </c>
      <c r="AC721" s="12">
        <f t="shared" ca="1" si="11"/>
        <v>45794</v>
      </c>
      <c r="AD721">
        <f ca="1">Userdata[[#This Row],[Column6]]-Userdata[[#This Row],[Last Login]]</f>
        <v>173</v>
      </c>
      <c r="AE721" t="str">
        <f>LEFT(Userdata[[#This Row],[Join_Date]],2)</f>
        <v>3/</v>
      </c>
      <c r="AF721" t="str">
        <f>RIGHT(Userdata[[#This Row],[Join_Date]],4)</f>
        <v>2024</v>
      </c>
      <c r="AG721" t="str">
        <f>MID(Userdata[[#This Row],[Join_Date]],3,2)</f>
        <v>15</v>
      </c>
      <c r="AH721" t="str">
        <f>SUBSTITUTE(Userdata[[#This Row],[Column5]],"/","")</f>
        <v>3</v>
      </c>
      <c r="AI721" t="str">
        <f>SUBSTITUTE(Userdata[[#This Row],[Column53]],"/","")</f>
        <v>15</v>
      </c>
      <c r="AJ721" t="str">
        <f>TEXT(DATE(Userdata[[#This Row],[Column52]],Userdata[[#This Row],[Start Month]],Userdata[[#This Row],[Start Date]]),"DD/MM/YYYY")</f>
        <v>15/03/2024</v>
      </c>
    </row>
    <row r="722" spans="1:36" x14ac:dyDescent="0.3">
      <c r="A722">
        <v>4556</v>
      </c>
      <c r="B722" t="s">
        <v>51</v>
      </c>
      <c r="C722" t="s">
        <v>726</v>
      </c>
      <c r="D722" s="12" t="s">
        <v>914</v>
      </c>
      <c r="E722">
        <v>11.99</v>
      </c>
      <c r="F722">
        <v>341</v>
      </c>
      <c r="G722" t="s">
        <v>922</v>
      </c>
      <c r="H722">
        <v>4</v>
      </c>
      <c r="I722">
        <v>1</v>
      </c>
      <c r="J722" t="b">
        <v>1</v>
      </c>
      <c r="K722">
        <v>744</v>
      </c>
      <c r="L722">
        <v>146</v>
      </c>
      <c r="M722" t="s">
        <v>927</v>
      </c>
      <c r="N722" t="s">
        <v>930</v>
      </c>
      <c r="O722" t="s">
        <v>938</v>
      </c>
      <c r="P722">
        <v>75</v>
      </c>
      <c r="Q722">
        <v>4.4000000000000004</v>
      </c>
      <c r="R722" t="b">
        <v>0</v>
      </c>
      <c r="S722" t="s">
        <v>940</v>
      </c>
      <c r="T722">
        <v>4935</v>
      </c>
      <c r="U722" t="s">
        <v>943</v>
      </c>
      <c r="V722" t="s">
        <v>946</v>
      </c>
      <c r="W722" t="s">
        <v>953</v>
      </c>
      <c r="X722" t="str">
        <f>LEFT(Userdata[[#This Row],[Last_Login]],2)</f>
        <v>11</v>
      </c>
      <c r="Y722" t="str">
        <f>RIGHT(Userdata[[#This Row],[Last_Login]],4)</f>
        <v>2024</v>
      </c>
      <c r="Z722" t="str">
        <f>MID(Userdata[[#This Row],[Last_Login]],4,2)</f>
        <v>29</v>
      </c>
      <c r="AA722" t="str">
        <f>SUBSTITUTE(Userdata[[#This Row],[Column3]],"/","")</f>
        <v>29</v>
      </c>
      <c r="AB722" s="12" t="str">
        <f>TEXT(DATE(Userdata[[#This Row],[Column2]],Userdata[[#This Row],[Column1]],Userdata[[#This Row],[Column4]]),"DD/MM/YYYY")</f>
        <v>29/11/2024</v>
      </c>
      <c r="AC722" s="12">
        <f t="shared" ca="1" si="11"/>
        <v>45794</v>
      </c>
      <c r="AD722">
        <f ca="1">Userdata[[#This Row],[Column6]]-Userdata[[#This Row],[Last Login]]</f>
        <v>169</v>
      </c>
      <c r="AE722" t="str">
        <f>LEFT(Userdata[[#This Row],[Join_Date]],2)</f>
        <v>2/</v>
      </c>
      <c r="AF722" t="str">
        <f>RIGHT(Userdata[[#This Row],[Join_Date]],4)</f>
        <v>2023</v>
      </c>
      <c r="AG722" t="str">
        <f>MID(Userdata[[#This Row],[Join_Date]],3,2)</f>
        <v>10</v>
      </c>
      <c r="AH722" t="str">
        <f>SUBSTITUTE(Userdata[[#This Row],[Column5]],"/","")</f>
        <v>2</v>
      </c>
      <c r="AI722" t="str">
        <f>SUBSTITUTE(Userdata[[#This Row],[Column53]],"/","")</f>
        <v>10</v>
      </c>
      <c r="AJ722" t="str">
        <f>TEXT(DATE(Userdata[[#This Row],[Column52]],Userdata[[#This Row],[Start Month]],Userdata[[#This Row],[Start Date]]),"DD/MM/YYYY")</f>
        <v>10/02/2023</v>
      </c>
    </row>
    <row r="723" spans="1:36" x14ac:dyDescent="0.3">
      <c r="A723">
        <v>7175</v>
      </c>
      <c r="B723" t="s">
        <v>257</v>
      </c>
      <c r="C723" t="s">
        <v>819</v>
      </c>
      <c r="D723" s="12" t="s">
        <v>906</v>
      </c>
      <c r="E723">
        <v>11.99</v>
      </c>
      <c r="F723">
        <v>388</v>
      </c>
      <c r="G723" t="s">
        <v>922</v>
      </c>
      <c r="H723">
        <v>3</v>
      </c>
      <c r="I723">
        <v>6</v>
      </c>
      <c r="J723" t="b">
        <v>0</v>
      </c>
      <c r="K723">
        <v>51</v>
      </c>
      <c r="L723">
        <v>27</v>
      </c>
      <c r="M723" t="s">
        <v>924</v>
      </c>
      <c r="N723" t="s">
        <v>931</v>
      </c>
      <c r="O723" t="s">
        <v>935</v>
      </c>
      <c r="P723">
        <v>66</v>
      </c>
      <c r="Q723">
        <v>3.2</v>
      </c>
      <c r="R723" t="b">
        <v>1</v>
      </c>
      <c r="S723" t="s">
        <v>940</v>
      </c>
      <c r="T723">
        <v>1216</v>
      </c>
      <c r="U723" t="s">
        <v>944</v>
      </c>
      <c r="V723" t="s">
        <v>950</v>
      </c>
      <c r="W723" t="s">
        <v>954</v>
      </c>
      <c r="X723" t="str">
        <f>LEFT(Userdata[[#This Row],[Last_Login]],2)</f>
        <v>12</v>
      </c>
      <c r="Y723" t="str">
        <f>RIGHT(Userdata[[#This Row],[Last_Login]],4)</f>
        <v>2024</v>
      </c>
      <c r="Z723" t="str">
        <f>MID(Userdata[[#This Row],[Last_Login]],4,2)</f>
        <v>15</v>
      </c>
      <c r="AA723" t="str">
        <f>SUBSTITUTE(Userdata[[#This Row],[Column3]],"/","")</f>
        <v>15</v>
      </c>
      <c r="AB723" s="12" t="str">
        <f>TEXT(DATE(Userdata[[#This Row],[Column2]],Userdata[[#This Row],[Column1]],Userdata[[#This Row],[Column4]]),"DD/MM/YYYY")</f>
        <v>15/12/2024</v>
      </c>
      <c r="AC723" s="12">
        <f t="shared" ca="1" si="11"/>
        <v>45794</v>
      </c>
      <c r="AD723">
        <f ca="1">Userdata[[#This Row],[Column6]]-Userdata[[#This Row],[Last Login]]</f>
        <v>153</v>
      </c>
      <c r="AE723" t="str">
        <f>LEFT(Userdata[[#This Row],[Join_Date]],2)</f>
        <v>11</v>
      </c>
      <c r="AF723" t="str">
        <f>RIGHT(Userdata[[#This Row],[Join_Date]],4)</f>
        <v>2024</v>
      </c>
      <c r="AG723" t="str">
        <f>MID(Userdata[[#This Row],[Join_Date]],3,2)</f>
        <v>/1</v>
      </c>
      <c r="AH723" t="str">
        <f>SUBSTITUTE(Userdata[[#This Row],[Column5]],"/","")</f>
        <v>11</v>
      </c>
      <c r="AI723" t="str">
        <f>SUBSTITUTE(Userdata[[#This Row],[Column53]],"/","")</f>
        <v>1</v>
      </c>
      <c r="AJ723" t="str">
        <f>TEXT(DATE(Userdata[[#This Row],[Column52]],Userdata[[#This Row],[Start Month]],Userdata[[#This Row],[Start Date]]),"DD/MM/YYYY")</f>
        <v>01/11/2024</v>
      </c>
    </row>
    <row r="724" spans="1:36" x14ac:dyDescent="0.3">
      <c r="A724">
        <v>7072</v>
      </c>
      <c r="B724" t="s">
        <v>290</v>
      </c>
      <c r="C724" t="s">
        <v>513</v>
      </c>
      <c r="D724" s="12" t="s">
        <v>908</v>
      </c>
      <c r="E724">
        <v>15.99</v>
      </c>
      <c r="F724">
        <v>446</v>
      </c>
      <c r="G724" t="s">
        <v>918</v>
      </c>
      <c r="H724">
        <v>1</v>
      </c>
      <c r="I724">
        <v>4</v>
      </c>
      <c r="J724" t="b">
        <v>1</v>
      </c>
      <c r="K724">
        <v>897</v>
      </c>
      <c r="L724">
        <v>19</v>
      </c>
      <c r="M724" t="s">
        <v>928</v>
      </c>
      <c r="N724" t="s">
        <v>930</v>
      </c>
      <c r="O724" t="s">
        <v>938</v>
      </c>
      <c r="P724">
        <v>14</v>
      </c>
      <c r="Q724">
        <v>3.5</v>
      </c>
      <c r="R724" t="b">
        <v>1</v>
      </c>
      <c r="S724" t="s">
        <v>940</v>
      </c>
      <c r="T724">
        <v>4409</v>
      </c>
      <c r="U724" t="s">
        <v>942</v>
      </c>
      <c r="V724" t="s">
        <v>947</v>
      </c>
      <c r="W724" t="s">
        <v>951</v>
      </c>
      <c r="X724" t="str">
        <f>LEFT(Userdata[[#This Row],[Last_Login]],2)</f>
        <v>11</v>
      </c>
      <c r="Y724" t="str">
        <f>RIGHT(Userdata[[#This Row],[Last_Login]],4)</f>
        <v>2024</v>
      </c>
      <c r="Z724" t="str">
        <f>MID(Userdata[[#This Row],[Last_Login]],4,2)</f>
        <v>19</v>
      </c>
      <c r="AA724" t="str">
        <f>SUBSTITUTE(Userdata[[#This Row],[Column3]],"/","")</f>
        <v>19</v>
      </c>
      <c r="AB724" s="12" t="str">
        <f>TEXT(DATE(Userdata[[#This Row],[Column2]],Userdata[[#This Row],[Column1]],Userdata[[#This Row],[Column4]]),"DD/MM/YYYY")</f>
        <v>19/11/2024</v>
      </c>
      <c r="AC724" s="12">
        <f t="shared" ca="1" si="11"/>
        <v>45794</v>
      </c>
      <c r="AD724">
        <f ca="1">Userdata[[#This Row],[Column6]]-Userdata[[#This Row],[Last Login]]</f>
        <v>179</v>
      </c>
      <c r="AE724" t="str">
        <f>LEFT(Userdata[[#This Row],[Join_Date]],2)</f>
        <v>2/</v>
      </c>
      <c r="AF724" t="str">
        <f>RIGHT(Userdata[[#This Row],[Join_Date]],4)</f>
        <v>2023</v>
      </c>
      <c r="AG724" t="str">
        <f>MID(Userdata[[#This Row],[Join_Date]],3,2)</f>
        <v>7/</v>
      </c>
      <c r="AH724" t="str">
        <f>SUBSTITUTE(Userdata[[#This Row],[Column5]],"/","")</f>
        <v>2</v>
      </c>
      <c r="AI724" t="str">
        <f>SUBSTITUTE(Userdata[[#This Row],[Column53]],"/","")</f>
        <v>7</v>
      </c>
      <c r="AJ724" t="str">
        <f>TEXT(DATE(Userdata[[#This Row],[Column52]],Userdata[[#This Row],[Start Month]],Userdata[[#This Row],[Start Date]]),"DD/MM/YYYY")</f>
        <v>07/02/2023</v>
      </c>
    </row>
    <row r="725" spans="1:36" x14ac:dyDescent="0.3">
      <c r="A725">
        <v>4320</v>
      </c>
      <c r="B725" t="s">
        <v>159</v>
      </c>
      <c r="C725" t="s">
        <v>724</v>
      </c>
      <c r="D725" s="12" t="s">
        <v>472</v>
      </c>
      <c r="E725">
        <v>15.99</v>
      </c>
      <c r="F725">
        <v>223</v>
      </c>
      <c r="G725" t="s">
        <v>916</v>
      </c>
      <c r="H725">
        <v>5</v>
      </c>
      <c r="I725">
        <v>3</v>
      </c>
      <c r="J725" t="b">
        <v>1</v>
      </c>
      <c r="K725">
        <v>499</v>
      </c>
      <c r="L725">
        <v>124</v>
      </c>
      <c r="M725" t="s">
        <v>924</v>
      </c>
      <c r="N725" t="s">
        <v>930</v>
      </c>
      <c r="O725" t="s">
        <v>935</v>
      </c>
      <c r="P725">
        <v>78</v>
      </c>
      <c r="Q725">
        <v>4.7</v>
      </c>
      <c r="R725" t="b">
        <v>1</v>
      </c>
      <c r="S725" t="s">
        <v>940</v>
      </c>
      <c r="T725">
        <v>2853</v>
      </c>
      <c r="U725" t="s">
        <v>944</v>
      </c>
      <c r="V725" t="s">
        <v>949</v>
      </c>
      <c r="W725" t="s">
        <v>953</v>
      </c>
      <c r="X725" t="str">
        <f>LEFT(Userdata[[#This Row],[Last_Login]],2)</f>
        <v>12</v>
      </c>
      <c r="Y725" t="str">
        <f>RIGHT(Userdata[[#This Row],[Last_Login]],4)</f>
        <v>2024</v>
      </c>
      <c r="Z725" t="str">
        <f>MID(Userdata[[#This Row],[Last_Login]],4,2)</f>
        <v>17</v>
      </c>
      <c r="AA725" t="str">
        <f>SUBSTITUTE(Userdata[[#This Row],[Column3]],"/","")</f>
        <v>17</v>
      </c>
      <c r="AB725" s="12" t="str">
        <f>TEXT(DATE(Userdata[[#This Row],[Column2]],Userdata[[#This Row],[Column1]],Userdata[[#This Row],[Column4]]),"DD/MM/YYYY")</f>
        <v>17/12/2024</v>
      </c>
      <c r="AC725" s="12">
        <f t="shared" ca="1" si="11"/>
        <v>45794</v>
      </c>
      <c r="AD725">
        <f ca="1">Userdata[[#This Row],[Column6]]-Userdata[[#This Row],[Last Login]]</f>
        <v>151</v>
      </c>
      <c r="AE725" t="str">
        <f>LEFT(Userdata[[#This Row],[Join_Date]],2)</f>
        <v>1/</v>
      </c>
      <c r="AF725" t="str">
        <f>RIGHT(Userdata[[#This Row],[Join_Date]],4)</f>
        <v>2024</v>
      </c>
      <c r="AG725" t="str">
        <f>MID(Userdata[[#This Row],[Join_Date]],3,2)</f>
        <v>1/</v>
      </c>
      <c r="AH725" t="str">
        <f>SUBSTITUTE(Userdata[[#This Row],[Column5]],"/","")</f>
        <v>1</v>
      </c>
      <c r="AI725" t="str">
        <f>SUBSTITUTE(Userdata[[#This Row],[Column53]],"/","")</f>
        <v>1</v>
      </c>
      <c r="AJ725" t="str">
        <f>TEXT(DATE(Userdata[[#This Row],[Column52]],Userdata[[#This Row],[Start Month]],Userdata[[#This Row],[Start Date]]),"DD/MM/YYYY")</f>
        <v>01/01/2024</v>
      </c>
    </row>
    <row r="726" spans="1:36" x14ac:dyDescent="0.3">
      <c r="A726">
        <v>3558</v>
      </c>
      <c r="B726" t="s">
        <v>318</v>
      </c>
      <c r="C726" t="s">
        <v>724</v>
      </c>
      <c r="D726" s="12" t="s">
        <v>898</v>
      </c>
      <c r="E726">
        <v>15.99</v>
      </c>
      <c r="F726">
        <v>417</v>
      </c>
      <c r="G726" t="s">
        <v>918</v>
      </c>
      <c r="H726">
        <v>5</v>
      </c>
      <c r="I726">
        <v>4</v>
      </c>
      <c r="J726" t="b">
        <v>0</v>
      </c>
      <c r="K726">
        <v>179</v>
      </c>
      <c r="L726">
        <v>29</v>
      </c>
      <c r="M726" t="s">
        <v>924</v>
      </c>
      <c r="N726" t="s">
        <v>932</v>
      </c>
      <c r="O726" t="s">
        <v>936</v>
      </c>
      <c r="P726">
        <v>84</v>
      </c>
      <c r="Q726">
        <v>4.5</v>
      </c>
      <c r="R726" t="b">
        <v>0</v>
      </c>
      <c r="S726" t="s">
        <v>940</v>
      </c>
      <c r="T726">
        <v>1252</v>
      </c>
      <c r="U726" t="s">
        <v>943</v>
      </c>
      <c r="V726" t="s">
        <v>946</v>
      </c>
      <c r="W726" t="s">
        <v>952</v>
      </c>
      <c r="X726" t="str">
        <f>LEFT(Userdata[[#This Row],[Last_Login]],2)</f>
        <v>12</v>
      </c>
      <c r="Y726" t="str">
        <f>RIGHT(Userdata[[#This Row],[Last_Login]],4)</f>
        <v>2024</v>
      </c>
      <c r="Z726" t="str">
        <f>MID(Userdata[[#This Row],[Last_Login]],4,2)</f>
        <v>16</v>
      </c>
      <c r="AA726" t="str">
        <f>SUBSTITUTE(Userdata[[#This Row],[Column3]],"/","")</f>
        <v>16</v>
      </c>
      <c r="AB726" s="12" t="str">
        <f>TEXT(DATE(Userdata[[#This Row],[Column2]],Userdata[[#This Row],[Column1]],Userdata[[#This Row],[Column4]]),"DD/MM/YYYY")</f>
        <v>16/12/2024</v>
      </c>
      <c r="AC726" s="12">
        <f t="shared" ca="1" si="11"/>
        <v>45794</v>
      </c>
      <c r="AD726">
        <f ca="1">Userdata[[#This Row],[Column6]]-Userdata[[#This Row],[Last Login]]</f>
        <v>152</v>
      </c>
      <c r="AE726" t="str">
        <f>LEFT(Userdata[[#This Row],[Join_Date]],2)</f>
        <v>1/</v>
      </c>
      <c r="AF726" t="str">
        <f>RIGHT(Userdata[[#This Row],[Join_Date]],4)</f>
        <v>2024</v>
      </c>
      <c r="AG726" t="str">
        <f>MID(Userdata[[#This Row],[Join_Date]],3,2)</f>
        <v>1/</v>
      </c>
      <c r="AH726" t="str">
        <f>SUBSTITUTE(Userdata[[#This Row],[Column5]],"/","")</f>
        <v>1</v>
      </c>
      <c r="AI726" t="str">
        <f>SUBSTITUTE(Userdata[[#This Row],[Column53]],"/","")</f>
        <v>1</v>
      </c>
      <c r="AJ726" t="str">
        <f>TEXT(DATE(Userdata[[#This Row],[Column52]],Userdata[[#This Row],[Start Month]],Userdata[[#This Row],[Start Date]]),"DD/MM/YYYY")</f>
        <v>01/01/2024</v>
      </c>
    </row>
    <row r="727" spans="1:36" x14ac:dyDescent="0.3">
      <c r="A727">
        <v>8581</v>
      </c>
      <c r="B727" t="s">
        <v>94</v>
      </c>
      <c r="C727" t="s">
        <v>820</v>
      </c>
      <c r="D727" s="12" t="s">
        <v>676</v>
      </c>
      <c r="E727">
        <v>11.99</v>
      </c>
      <c r="F727">
        <v>390</v>
      </c>
      <c r="G727" t="s">
        <v>922</v>
      </c>
      <c r="H727">
        <v>5</v>
      </c>
      <c r="I727">
        <v>1</v>
      </c>
      <c r="J727" t="b">
        <v>1</v>
      </c>
      <c r="K727">
        <v>889</v>
      </c>
      <c r="L727">
        <v>145</v>
      </c>
      <c r="M727" t="s">
        <v>923</v>
      </c>
      <c r="N727" t="s">
        <v>930</v>
      </c>
      <c r="O727" t="s">
        <v>934</v>
      </c>
      <c r="P727">
        <v>60</v>
      </c>
      <c r="Q727">
        <v>4.5</v>
      </c>
      <c r="R727" t="b">
        <v>1</v>
      </c>
      <c r="S727" t="s">
        <v>940</v>
      </c>
      <c r="T727">
        <v>3027</v>
      </c>
      <c r="U727" t="s">
        <v>943</v>
      </c>
      <c r="V727" t="s">
        <v>950</v>
      </c>
      <c r="W727" t="s">
        <v>951</v>
      </c>
      <c r="X727" t="str">
        <f>LEFT(Userdata[[#This Row],[Last_Login]],2)</f>
        <v>11</v>
      </c>
      <c r="Y727" t="str">
        <f>RIGHT(Userdata[[#This Row],[Last_Login]],4)</f>
        <v>2024</v>
      </c>
      <c r="Z727" t="str">
        <f>MID(Userdata[[#This Row],[Last_Login]],4,2)</f>
        <v>20</v>
      </c>
      <c r="AA727" t="str">
        <f>SUBSTITUTE(Userdata[[#This Row],[Column3]],"/","")</f>
        <v>20</v>
      </c>
      <c r="AB727" s="12" t="str">
        <f>TEXT(DATE(Userdata[[#This Row],[Column2]],Userdata[[#This Row],[Column1]],Userdata[[#This Row],[Column4]]),"DD/MM/YYYY")</f>
        <v>20/11/2024</v>
      </c>
      <c r="AC727" s="12">
        <f t="shared" ca="1" si="11"/>
        <v>45794</v>
      </c>
      <c r="AD727">
        <f ca="1">Userdata[[#This Row],[Column6]]-Userdata[[#This Row],[Last Login]]</f>
        <v>178</v>
      </c>
      <c r="AE727" t="str">
        <f>LEFT(Userdata[[#This Row],[Join_Date]],2)</f>
        <v>12</v>
      </c>
      <c r="AF727" t="str">
        <f>RIGHT(Userdata[[#This Row],[Join_Date]],4)</f>
        <v>2023</v>
      </c>
      <c r="AG727" t="str">
        <f>MID(Userdata[[#This Row],[Join_Date]],3,2)</f>
        <v>/1</v>
      </c>
      <c r="AH727" t="str">
        <f>SUBSTITUTE(Userdata[[#This Row],[Column5]],"/","")</f>
        <v>12</v>
      </c>
      <c r="AI727" t="str">
        <f>SUBSTITUTE(Userdata[[#This Row],[Column53]],"/","")</f>
        <v>1</v>
      </c>
      <c r="AJ727" t="str">
        <f>TEXT(DATE(Userdata[[#This Row],[Column52]],Userdata[[#This Row],[Start Month]],Userdata[[#This Row],[Start Date]]),"DD/MM/YYYY")</f>
        <v>01/12/2023</v>
      </c>
    </row>
    <row r="728" spans="1:36" x14ac:dyDescent="0.3">
      <c r="A728">
        <v>5827</v>
      </c>
      <c r="B728" t="s">
        <v>109</v>
      </c>
      <c r="C728" t="s">
        <v>821</v>
      </c>
      <c r="D728" s="12" t="s">
        <v>907</v>
      </c>
      <c r="E728">
        <v>15.99</v>
      </c>
      <c r="F728">
        <v>33</v>
      </c>
      <c r="G728" t="s">
        <v>921</v>
      </c>
      <c r="H728">
        <v>4</v>
      </c>
      <c r="I728">
        <v>2</v>
      </c>
      <c r="J728" t="b">
        <v>0</v>
      </c>
      <c r="K728">
        <v>191</v>
      </c>
      <c r="L728">
        <v>25</v>
      </c>
      <c r="M728" t="s">
        <v>925</v>
      </c>
      <c r="N728" t="s">
        <v>932</v>
      </c>
      <c r="O728" t="s">
        <v>935</v>
      </c>
      <c r="P728">
        <v>44</v>
      </c>
      <c r="Q728">
        <v>4.5</v>
      </c>
      <c r="R728" t="b">
        <v>1</v>
      </c>
      <c r="S728" t="s">
        <v>940</v>
      </c>
      <c r="T728">
        <v>1228</v>
      </c>
      <c r="U728" t="s">
        <v>944</v>
      </c>
      <c r="V728" t="s">
        <v>949</v>
      </c>
      <c r="W728" t="s">
        <v>952</v>
      </c>
      <c r="X728" t="str">
        <f>LEFT(Userdata[[#This Row],[Last_Login]],2)</f>
        <v>12</v>
      </c>
      <c r="Y728" t="str">
        <f>RIGHT(Userdata[[#This Row],[Last_Login]],4)</f>
        <v>2024</v>
      </c>
      <c r="Z728" t="str">
        <f>MID(Userdata[[#This Row],[Last_Login]],4,2)</f>
        <v>2/</v>
      </c>
      <c r="AA728" t="str">
        <f>SUBSTITUTE(Userdata[[#This Row],[Column3]],"/","")</f>
        <v>2</v>
      </c>
      <c r="AB728" s="12" t="str">
        <f>TEXT(DATE(Userdata[[#This Row],[Column2]],Userdata[[#This Row],[Column1]],Userdata[[#This Row],[Column4]]),"DD/MM/YYYY")</f>
        <v>02/12/2024</v>
      </c>
      <c r="AC728" s="12">
        <f t="shared" ca="1" si="11"/>
        <v>45794</v>
      </c>
      <c r="AD728">
        <f ca="1">Userdata[[#This Row],[Column6]]-Userdata[[#This Row],[Last Login]]</f>
        <v>166</v>
      </c>
      <c r="AE728" t="str">
        <f>LEFT(Userdata[[#This Row],[Join_Date]],2)</f>
        <v>3/</v>
      </c>
      <c r="AF728" t="str">
        <f>RIGHT(Userdata[[#This Row],[Join_Date]],4)</f>
        <v>2023</v>
      </c>
      <c r="AG728" t="str">
        <f>MID(Userdata[[#This Row],[Join_Date]],3,2)</f>
        <v>22</v>
      </c>
      <c r="AH728" t="str">
        <f>SUBSTITUTE(Userdata[[#This Row],[Column5]],"/","")</f>
        <v>3</v>
      </c>
      <c r="AI728" t="str">
        <f>SUBSTITUTE(Userdata[[#This Row],[Column53]],"/","")</f>
        <v>22</v>
      </c>
      <c r="AJ728" t="str">
        <f>TEXT(DATE(Userdata[[#This Row],[Column52]],Userdata[[#This Row],[Start Month]],Userdata[[#This Row],[Start Date]]),"DD/MM/YYYY")</f>
        <v>22/03/2023</v>
      </c>
    </row>
    <row r="729" spans="1:36" x14ac:dyDescent="0.3">
      <c r="A729">
        <v>6929</v>
      </c>
      <c r="B729" t="s">
        <v>48</v>
      </c>
      <c r="C729" t="s">
        <v>613</v>
      </c>
      <c r="D729" s="12" t="s">
        <v>554</v>
      </c>
      <c r="E729">
        <v>11.99</v>
      </c>
      <c r="F729">
        <v>302</v>
      </c>
      <c r="G729" t="s">
        <v>916</v>
      </c>
      <c r="H729">
        <v>5</v>
      </c>
      <c r="I729">
        <v>5</v>
      </c>
      <c r="J729" t="b">
        <v>1</v>
      </c>
      <c r="K729">
        <v>42</v>
      </c>
      <c r="L729">
        <v>196</v>
      </c>
      <c r="M729" t="s">
        <v>926</v>
      </c>
      <c r="N729" t="s">
        <v>932</v>
      </c>
      <c r="O729" t="s">
        <v>934</v>
      </c>
      <c r="P729">
        <v>74</v>
      </c>
      <c r="Q729">
        <v>4.5999999999999996</v>
      </c>
      <c r="R729" t="b">
        <v>0</v>
      </c>
      <c r="S729" t="s">
        <v>940</v>
      </c>
      <c r="T729">
        <v>3616</v>
      </c>
      <c r="U729" t="s">
        <v>942</v>
      </c>
      <c r="V729" t="s">
        <v>948</v>
      </c>
      <c r="W729" t="s">
        <v>952</v>
      </c>
      <c r="X729" t="str">
        <f>LEFT(Userdata[[#This Row],[Last_Login]],2)</f>
        <v>12</v>
      </c>
      <c r="Y729" t="str">
        <f>RIGHT(Userdata[[#This Row],[Last_Login]],4)</f>
        <v>2024</v>
      </c>
      <c r="Z729" t="str">
        <f>MID(Userdata[[#This Row],[Last_Login]],4,2)</f>
        <v>5/</v>
      </c>
      <c r="AA729" t="str">
        <f>SUBSTITUTE(Userdata[[#This Row],[Column3]],"/","")</f>
        <v>5</v>
      </c>
      <c r="AB729" s="12" t="str">
        <f>TEXT(DATE(Userdata[[#This Row],[Column2]],Userdata[[#This Row],[Column1]],Userdata[[#This Row],[Column4]]),"DD/MM/YYYY")</f>
        <v>05/12/2024</v>
      </c>
      <c r="AC729" s="12">
        <f t="shared" ca="1" si="11"/>
        <v>45794</v>
      </c>
      <c r="AD729">
        <f ca="1">Userdata[[#This Row],[Column6]]-Userdata[[#This Row],[Last Login]]</f>
        <v>163</v>
      </c>
      <c r="AE729" t="str">
        <f>LEFT(Userdata[[#This Row],[Join_Date]],2)</f>
        <v>10</v>
      </c>
      <c r="AF729" t="str">
        <f>RIGHT(Userdata[[#This Row],[Join_Date]],4)</f>
        <v>2024</v>
      </c>
      <c r="AG729" t="str">
        <f>MID(Userdata[[#This Row],[Join_Date]],3,2)</f>
        <v>/2</v>
      </c>
      <c r="AH729" t="str">
        <f>SUBSTITUTE(Userdata[[#This Row],[Column5]],"/","")</f>
        <v>10</v>
      </c>
      <c r="AI729" t="str">
        <f>SUBSTITUTE(Userdata[[#This Row],[Column53]],"/","")</f>
        <v>2</v>
      </c>
      <c r="AJ729" t="str">
        <f>TEXT(DATE(Userdata[[#This Row],[Column52]],Userdata[[#This Row],[Start Month]],Userdata[[#This Row],[Start Date]]),"DD/MM/YYYY")</f>
        <v>02/10/2024</v>
      </c>
    </row>
    <row r="730" spans="1:36" x14ac:dyDescent="0.3">
      <c r="A730">
        <v>9179</v>
      </c>
      <c r="B730" t="s">
        <v>319</v>
      </c>
      <c r="C730" t="s">
        <v>740</v>
      </c>
      <c r="D730" s="12" t="s">
        <v>853</v>
      </c>
      <c r="E730">
        <v>15.99</v>
      </c>
      <c r="F730">
        <v>121</v>
      </c>
      <c r="G730" t="s">
        <v>920</v>
      </c>
      <c r="H730">
        <v>4</v>
      </c>
      <c r="I730">
        <v>5</v>
      </c>
      <c r="J730" t="b">
        <v>1</v>
      </c>
      <c r="K730">
        <v>53</v>
      </c>
      <c r="L730">
        <v>77</v>
      </c>
      <c r="M730" t="s">
        <v>927</v>
      </c>
      <c r="N730" t="s">
        <v>930</v>
      </c>
      <c r="O730" t="s">
        <v>934</v>
      </c>
      <c r="P730">
        <v>54</v>
      </c>
      <c r="Q730">
        <v>3.1</v>
      </c>
      <c r="R730" t="b">
        <v>1</v>
      </c>
      <c r="S730" t="s">
        <v>940</v>
      </c>
      <c r="T730">
        <v>3913</v>
      </c>
      <c r="U730" t="s">
        <v>944</v>
      </c>
      <c r="V730" t="s">
        <v>946</v>
      </c>
      <c r="W730" t="s">
        <v>953</v>
      </c>
      <c r="X730" t="str">
        <f>LEFT(Userdata[[#This Row],[Last_Login]],2)</f>
        <v>11</v>
      </c>
      <c r="Y730" t="str">
        <f>RIGHT(Userdata[[#This Row],[Last_Login]],4)</f>
        <v>2024</v>
      </c>
      <c r="Z730" t="str">
        <f>MID(Userdata[[#This Row],[Last_Login]],4,2)</f>
        <v>27</v>
      </c>
      <c r="AA730" t="str">
        <f>SUBSTITUTE(Userdata[[#This Row],[Column3]],"/","")</f>
        <v>27</v>
      </c>
      <c r="AB730" s="12" t="str">
        <f>TEXT(DATE(Userdata[[#This Row],[Column2]],Userdata[[#This Row],[Column1]],Userdata[[#This Row],[Column4]]),"DD/MM/YYYY")</f>
        <v>27/11/2024</v>
      </c>
      <c r="AC730" s="12">
        <f t="shared" ca="1" si="11"/>
        <v>45794</v>
      </c>
      <c r="AD730">
        <f ca="1">Userdata[[#This Row],[Column6]]-Userdata[[#This Row],[Last Login]]</f>
        <v>171</v>
      </c>
      <c r="AE730" t="str">
        <f>LEFT(Userdata[[#This Row],[Join_Date]],2)</f>
        <v>12</v>
      </c>
      <c r="AF730" t="str">
        <f>RIGHT(Userdata[[#This Row],[Join_Date]],4)</f>
        <v>2024</v>
      </c>
      <c r="AG730" t="str">
        <f>MID(Userdata[[#This Row],[Join_Date]],3,2)</f>
        <v>/1</v>
      </c>
      <c r="AH730" t="str">
        <f>SUBSTITUTE(Userdata[[#This Row],[Column5]],"/","")</f>
        <v>12</v>
      </c>
      <c r="AI730" t="str">
        <f>SUBSTITUTE(Userdata[[#This Row],[Column53]],"/","")</f>
        <v>1</v>
      </c>
      <c r="AJ730" t="str">
        <f>TEXT(DATE(Userdata[[#This Row],[Column52]],Userdata[[#This Row],[Start Month]],Userdata[[#This Row],[Start Date]]),"DD/MM/YYYY")</f>
        <v>01/12/2024</v>
      </c>
    </row>
    <row r="731" spans="1:36" x14ac:dyDescent="0.3">
      <c r="A731">
        <v>7580</v>
      </c>
      <c r="B731" t="s">
        <v>30</v>
      </c>
      <c r="C731" t="s">
        <v>481</v>
      </c>
      <c r="D731" s="12" t="s">
        <v>487</v>
      </c>
      <c r="E731">
        <v>7.99</v>
      </c>
      <c r="F731">
        <v>112</v>
      </c>
      <c r="G731" t="s">
        <v>920</v>
      </c>
      <c r="H731">
        <v>5</v>
      </c>
      <c r="I731">
        <v>6</v>
      </c>
      <c r="J731" t="b">
        <v>0</v>
      </c>
      <c r="K731">
        <v>535</v>
      </c>
      <c r="L731">
        <v>43</v>
      </c>
      <c r="M731" t="s">
        <v>925</v>
      </c>
      <c r="N731" t="s">
        <v>933</v>
      </c>
      <c r="O731" t="s">
        <v>938</v>
      </c>
      <c r="P731">
        <v>89</v>
      </c>
      <c r="Q731">
        <v>3.1</v>
      </c>
      <c r="R731" t="b">
        <v>1</v>
      </c>
      <c r="S731" t="s">
        <v>940</v>
      </c>
      <c r="T731">
        <v>775</v>
      </c>
      <c r="U731" t="s">
        <v>942</v>
      </c>
      <c r="V731" t="s">
        <v>948</v>
      </c>
      <c r="W731" t="s">
        <v>952</v>
      </c>
      <c r="X731" t="str">
        <f>LEFT(Userdata[[#This Row],[Last_Login]],2)</f>
        <v>11</v>
      </c>
      <c r="Y731" t="str">
        <f>RIGHT(Userdata[[#This Row],[Last_Login]],4)</f>
        <v>2024</v>
      </c>
      <c r="Z731" t="str">
        <f>MID(Userdata[[#This Row],[Last_Login]],4,2)</f>
        <v>21</v>
      </c>
      <c r="AA731" t="str">
        <f>SUBSTITUTE(Userdata[[#This Row],[Column3]],"/","")</f>
        <v>21</v>
      </c>
      <c r="AB731" s="12" t="str">
        <f>TEXT(DATE(Userdata[[#This Row],[Column2]],Userdata[[#This Row],[Column1]],Userdata[[#This Row],[Column4]]),"DD/MM/YYYY")</f>
        <v>21/11/2024</v>
      </c>
      <c r="AC731" s="12">
        <f t="shared" ca="1" si="11"/>
        <v>45794</v>
      </c>
      <c r="AD731">
        <f ca="1">Userdata[[#This Row],[Column6]]-Userdata[[#This Row],[Last Login]]</f>
        <v>177</v>
      </c>
      <c r="AE731" t="str">
        <f>LEFT(Userdata[[#This Row],[Join_Date]],2)</f>
        <v>2/</v>
      </c>
      <c r="AF731" t="str">
        <f>RIGHT(Userdata[[#This Row],[Join_Date]],4)</f>
        <v>2023</v>
      </c>
      <c r="AG731" t="str">
        <f>MID(Userdata[[#This Row],[Join_Date]],3,2)</f>
        <v>8/</v>
      </c>
      <c r="AH731" t="str">
        <f>SUBSTITUTE(Userdata[[#This Row],[Column5]],"/","")</f>
        <v>2</v>
      </c>
      <c r="AI731" t="str">
        <f>SUBSTITUTE(Userdata[[#This Row],[Column53]],"/","")</f>
        <v>8</v>
      </c>
      <c r="AJ731" t="str">
        <f>TEXT(DATE(Userdata[[#This Row],[Column52]],Userdata[[#This Row],[Start Month]],Userdata[[#This Row],[Start Date]]),"DD/MM/YYYY")</f>
        <v>08/02/2023</v>
      </c>
    </row>
    <row r="732" spans="1:36" x14ac:dyDescent="0.3">
      <c r="A732">
        <v>3858</v>
      </c>
      <c r="B732" t="s">
        <v>84</v>
      </c>
      <c r="C732" t="s">
        <v>822</v>
      </c>
      <c r="D732" s="12" t="s">
        <v>554</v>
      </c>
      <c r="E732">
        <v>15.99</v>
      </c>
      <c r="F732">
        <v>375</v>
      </c>
      <c r="G732" t="s">
        <v>922</v>
      </c>
      <c r="H732">
        <v>3</v>
      </c>
      <c r="I732">
        <v>6</v>
      </c>
      <c r="J732" t="b">
        <v>0</v>
      </c>
      <c r="K732">
        <v>416</v>
      </c>
      <c r="L732">
        <v>79</v>
      </c>
      <c r="M732" t="s">
        <v>929</v>
      </c>
      <c r="N732" t="s">
        <v>930</v>
      </c>
      <c r="O732" t="s">
        <v>934</v>
      </c>
      <c r="P732">
        <v>33</v>
      </c>
      <c r="Q732">
        <v>3.2</v>
      </c>
      <c r="R732" t="b">
        <v>1</v>
      </c>
      <c r="S732" t="s">
        <v>940</v>
      </c>
      <c r="T732">
        <v>2536</v>
      </c>
      <c r="U732" t="s">
        <v>942</v>
      </c>
      <c r="V732" t="s">
        <v>950</v>
      </c>
      <c r="W732" t="s">
        <v>952</v>
      </c>
      <c r="X732" t="str">
        <f>LEFT(Userdata[[#This Row],[Last_Login]],2)</f>
        <v>12</v>
      </c>
      <c r="Y732" t="str">
        <f>RIGHT(Userdata[[#This Row],[Last_Login]],4)</f>
        <v>2024</v>
      </c>
      <c r="Z732" t="str">
        <f>MID(Userdata[[#This Row],[Last_Login]],4,2)</f>
        <v>5/</v>
      </c>
      <c r="AA732" t="str">
        <f>SUBSTITUTE(Userdata[[#This Row],[Column3]],"/","")</f>
        <v>5</v>
      </c>
      <c r="AB732" s="12" t="str">
        <f>TEXT(DATE(Userdata[[#This Row],[Column2]],Userdata[[#This Row],[Column1]],Userdata[[#This Row],[Column4]]),"DD/MM/YYYY")</f>
        <v>05/12/2024</v>
      </c>
      <c r="AC732" s="12">
        <f t="shared" ca="1" si="11"/>
        <v>45794</v>
      </c>
      <c r="AD732">
        <f ca="1">Userdata[[#This Row],[Column6]]-Userdata[[#This Row],[Last Login]]</f>
        <v>163</v>
      </c>
      <c r="AE732" t="str">
        <f>LEFT(Userdata[[#This Row],[Join_Date]],2)</f>
        <v>6/</v>
      </c>
      <c r="AF732" t="str">
        <f>RIGHT(Userdata[[#This Row],[Join_Date]],4)</f>
        <v>2023</v>
      </c>
      <c r="AG732" t="str">
        <f>MID(Userdata[[#This Row],[Join_Date]],3,2)</f>
        <v>30</v>
      </c>
      <c r="AH732" t="str">
        <f>SUBSTITUTE(Userdata[[#This Row],[Column5]],"/","")</f>
        <v>6</v>
      </c>
      <c r="AI732" t="str">
        <f>SUBSTITUTE(Userdata[[#This Row],[Column53]],"/","")</f>
        <v>30</v>
      </c>
      <c r="AJ732" t="str">
        <f>TEXT(DATE(Userdata[[#This Row],[Column52]],Userdata[[#This Row],[Start Month]],Userdata[[#This Row],[Start Date]]),"DD/MM/YYYY")</f>
        <v>30/06/2023</v>
      </c>
    </row>
    <row r="733" spans="1:36" x14ac:dyDescent="0.3">
      <c r="A733">
        <v>8627</v>
      </c>
      <c r="B733" t="s">
        <v>116</v>
      </c>
      <c r="C733" t="s">
        <v>405</v>
      </c>
      <c r="D733" s="12" t="s">
        <v>494</v>
      </c>
      <c r="E733">
        <v>11.99</v>
      </c>
      <c r="F733">
        <v>97</v>
      </c>
      <c r="G733" t="s">
        <v>921</v>
      </c>
      <c r="H733">
        <v>3</v>
      </c>
      <c r="I733">
        <v>2</v>
      </c>
      <c r="J733" t="b">
        <v>0</v>
      </c>
      <c r="K733">
        <v>287</v>
      </c>
      <c r="L733">
        <v>39</v>
      </c>
      <c r="M733" t="s">
        <v>929</v>
      </c>
      <c r="N733" t="s">
        <v>930</v>
      </c>
      <c r="O733" t="s">
        <v>938</v>
      </c>
      <c r="P733">
        <v>9</v>
      </c>
      <c r="Q733">
        <v>4.9000000000000004</v>
      </c>
      <c r="R733" t="b">
        <v>0</v>
      </c>
      <c r="S733" t="s">
        <v>940</v>
      </c>
      <c r="T733">
        <v>2331</v>
      </c>
      <c r="U733" t="s">
        <v>944</v>
      </c>
      <c r="V733" t="s">
        <v>947</v>
      </c>
      <c r="W733" t="s">
        <v>952</v>
      </c>
      <c r="X733" t="str">
        <f>LEFT(Userdata[[#This Row],[Last_Login]],2)</f>
        <v>12</v>
      </c>
      <c r="Y733" t="str">
        <f>RIGHT(Userdata[[#This Row],[Last_Login]],4)</f>
        <v>2024</v>
      </c>
      <c r="Z733" t="str">
        <f>MID(Userdata[[#This Row],[Last_Login]],4,2)</f>
        <v>1/</v>
      </c>
      <c r="AA733" t="str">
        <f>SUBSTITUTE(Userdata[[#This Row],[Column3]],"/","")</f>
        <v>1</v>
      </c>
      <c r="AB733" s="12" t="str">
        <f>TEXT(DATE(Userdata[[#This Row],[Column2]],Userdata[[#This Row],[Column1]],Userdata[[#This Row],[Column4]]),"DD/MM/YYYY")</f>
        <v>01/12/2024</v>
      </c>
      <c r="AC733" s="12">
        <f t="shared" ca="1" si="11"/>
        <v>45794</v>
      </c>
      <c r="AD733">
        <f ca="1">Userdata[[#This Row],[Column6]]-Userdata[[#This Row],[Last Login]]</f>
        <v>167</v>
      </c>
      <c r="AE733" t="str">
        <f>LEFT(Userdata[[#This Row],[Join_Date]],2)</f>
        <v>9/</v>
      </c>
      <c r="AF733" t="str">
        <f>RIGHT(Userdata[[#This Row],[Join_Date]],4)</f>
        <v>2024</v>
      </c>
      <c r="AG733" t="str">
        <f>MID(Userdata[[#This Row],[Join_Date]],3,2)</f>
        <v>17</v>
      </c>
      <c r="AH733" t="str">
        <f>SUBSTITUTE(Userdata[[#This Row],[Column5]],"/","")</f>
        <v>9</v>
      </c>
      <c r="AI733" t="str">
        <f>SUBSTITUTE(Userdata[[#This Row],[Column53]],"/","")</f>
        <v>17</v>
      </c>
      <c r="AJ733" t="str">
        <f>TEXT(DATE(Userdata[[#This Row],[Column52]],Userdata[[#This Row],[Start Month]],Userdata[[#This Row],[Start Date]]),"DD/MM/YYYY")</f>
        <v>17/09/2024</v>
      </c>
    </row>
    <row r="734" spans="1:36" x14ac:dyDescent="0.3">
      <c r="A734">
        <v>7552</v>
      </c>
      <c r="B734" t="s">
        <v>320</v>
      </c>
      <c r="C734" t="s">
        <v>816</v>
      </c>
      <c r="D734" s="12" t="s">
        <v>508</v>
      </c>
      <c r="E734">
        <v>15.99</v>
      </c>
      <c r="F734">
        <v>306</v>
      </c>
      <c r="G734" t="s">
        <v>919</v>
      </c>
      <c r="H734">
        <v>4</v>
      </c>
      <c r="I734">
        <v>5</v>
      </c>
      <c r="J734" t="b">
        <v>0</v>
      </c>
      <c r="K734">
        <v>651</v>
      </c>
      <c r="L734">
        <v>60</v>
      </c>
      <c r="M734" t="s">
        <v>928</v>
      </c>
      <c r="N734" t="s">
        <v>933</v>
      </c>
      <c r="O734" t="s">
        <v>936</v>
      </c>
      <c r="P734">
        <v>86</v>
      </c>
      <c r="Q734">
        <v>3.1</v>
      </c>
      <c r="R734" t="b">
        <v>0</v>
      </c>
      <c r="S734" t="s">
        <v>940</v>
      </c>
      <c r="T734">
        <v>2953</v>
      </c>
      <c r="U734" t="s">
        <v>942</v>
      </c>
      <c r="V734" t="s">
        <v>950</v>
      </c>
      <c r="W734" t="s">
        <v>954</v>
      </c>
      <c r="X734" t="str">
        <f>LEFT(Userdata[[#This Row],[Last_Login]],2)</f>
        <v>12</v>
      </c>
      <c r="Y734" t="str">
        <f>RIGHT(Userdata[[#This Row],[Last_Login]],4)</f>
        <v>2024</v>
      </c>
      <c r="Z734" t="str">
        <f>MID(Userdata[[#This Row],[Last_Login]],4,2)</f>
        <v>4/</v>
      </c>
      <c r="AA734" t="str">
        <f>SUBSTITUTE(Userdata[[#This Row],[Column3]],"/","")</f>
        <v>4</v>
      </c>
      <c r="AB734" s="12" t="str">
        <f>TEXT(DATE(Userdata[[#This Row],[Column2]],Userdata[[#This Row],[Column1]],Userdata[[#This Row],[Column4]]),"DD/MM/YYYY")</f>
        <v>04/12/2024</v>
      </c>
      <c r="AC734" s="12">
        <f t="shared" ca="1" si="11"/>
        <v>45794</v>
      </c>
      <c r="AD734">
        <f ca="1">Userdata[[#This Row],[Column6]]-Userdata[[#This Row],[Last Login]]</f>
        <v>164</v>
      </c>
      <c r="AE734" t="str">
        <f>LEFT(Userdata[[#This Row],[Join_Date]],2)</f>
        <v>6/</v>
      </c>
      <c r="AF734" t="str">
        <f>RIGHT(Userdata[[#This Row],[Join_Date]],4)</f>
        <v>2024</v>
      </c>
      <c r="AG734" t="str">
        <f>MID(Userdata[[#This Row],[Join_Date]],3,2)</f>
        <v>8/</v>
      </c>
      <c r="AH734" t="str">
        <f>SUBSTITUTE(Userdata[[#This Row],[Column5]],"/","")</f>
        <v>6</v>
      </c>
      <c r="AI734" t="str">
        <f>SUBSTITUTE(Userdata[[#This Row],[Column53]],"/","")</f>
        <v>8</v>
      </c>
      <c r="AJ734" t="str">
        <f>TEXT(DATE(Userdata[[#This Row],[Column52]],Userdata[[#This Row],[Start Month]],Userdata[[#This Row],[Start Date]]),"DD/MM/YYYY")</f>
        <v>08/06/2024</v>
      </c>
    </row>
    <row r="735" spans="1:36" x14ac:dyDescent="0.3">
      <c r="A735">
        <v>6020</v>
      </c>
      <c r="B735" t="s">
        <v>318</v>
      </c>
      <c r="C735" t="s">
        <v>823</v>
      </c>
      <c r="D735" s="12" t="s">
        <v>487</v>
      </c>
      <c r="E735">
        <v>11.99</v>
      </c>
      <c r="F735">
        <v>136</v>
      </c>
      <c r="G735" t="s">
        <v>920</v>
      </c>
      <c r="H735">
        <v>5</v>
      </c>
      <c r="I735">
        <v>2</v>
      </c>
      <c r="J735" t="b">
        <v>1</v>
      </c>
      <c r="K735">
        <v>821</v>
      </c>
      <c r="L735">
        <v>174</v>
      </c>
      <c r="M735" t="s">
        <v>929</v>
      </c>
      <c r="N735" t="s">
        <v>932</v>
      </c>
      <c r="O735" t="s">
        <v>935</v>
      </c>
      <c r="P735">
        <v>92</v>
      </c>
      <c r="Q735">
        <v>3.6</v>
      </c>
      <c r="R735" t="b">
        <v>1</v>
      </c>
      <c r="S735" t="s">
        <v>940</v>
      </c>
      <c r="T735">
        <v>868</v>
      </c>
      <c r="U735" t="s">
        <v>942</v>
      </c>
      <c r="V735" t="s">
        <v>949</v>
      </c>
      <c r="W735" t="s">
        <v>954</v>
      </c>
      <c r="X735" t="str">
        <f>LEFT(Userdata[[#This Row],[Last_Login]],2)</f>
        <v>11</v>
      </c>
      <c r="Y735" t="str">
        <f>RIGHT(Userdata[[#This Row],[Last_Login]],4)</f>
        <v>2024</v>
      </c>
      <c r="Z735" t="str">
        <f>MID(Userdata[[#This Row],[Last_Login]],4,2)</f>
        <v>21</v>
      </c>
      <c r="AA735" t="str">
        <f>SUBSTITUTE(Userdata[[#This Row],[Column3]],"/","")</f>
        <v>21</v>
      </c>
      <c r="AB735" s="12" t="str">
        <f>TEXT(DATE(Userdata[[#This Row],[Column2]],Userdata[[#This Row],[Column1]],Userdata[[#This Row],[Column4]]),"DD/MM/YYYY")</f>
        <v>21/11/2024</v>
      </c>
      <c r="AC735" s="12">
        <f t="shared" ca="1" si="11"/>
        <v>45794</v>
      </c>
      <c r="AD735">
        <f ca="1">Userdata[[#This Row],[Column6]]-Userdata[[#This Row],[Last Login]]</f>
        <v>177</v>
      </c>
      <c r="AE735" t="str">
        <f>LEFT(Userdata[[#This Row],[Join_Date]],2)</f>
        <v>7/</v>
      </c>
      <c r="AF735" t="str">
        <f>RIGHT(Userdata[[#This Row],[Join_Date]],4)</f>
        <v>2024</v>
      </c>
      <c r="AG735" t="str">
        <f>MID(Userdata[[#This Row],[Join_Date]],3,2)</f>
        <v>25</v>
      </c>
      <c r="AH735" t="str">
        <f>SUBSTITUTE(Userdata[[#This Row],[Column5]],"/","")</f>
        <v>7</v>
      </c>
      <c r="AI735" t="str">
        <f>SUBSTITUTE(Userdata[[#This Row],[Column53]],"/","")</f>
        <v>25</v>
      </c>
      <c r="AJ735" t="str">
        <f>TEXT(DATE(Userdata[[#This Row],[Column52]],Userdata[[#This Row],[Start Month]],Userdata[[#This Row],[Start Date]]),"DD/MM/YYYY")</f>
        <v>25/07/2024</v>
      </c>
    </row>
    <row r="736" spans="1:36" x14ac:dyDescent="0.3">
      <c r="A736">
        <v>9408</v>
      </c>
      <c r="B736" t="s">
        <v>151</v>
      </c>
      <c r="C736" t="s">
        <v>495</v>
      </c>
      <c r="D736" s="12" t="s">
        <v>915</v>
      </c>
      <c r="E736">
        <v>7.99</v>
      </c>
      <c r="F736">
        <v>12</v>
      </c>
      <c r="G736" t="s">
        <v>921</v>
      </c>
      <c r="H736">
        <v>2</v>
      </c>
      <c r="I736">
        <v>3</v>
      </c>
      <c r="J736" t="b">
        <v>1</v>
      </c>
      <c r="K736">
        <v>396</v>
      </c>
      <c r="L736">
        <v>22</v>
      </c>
      <c r="M736" t="s">
        <v>927</v>
      </c>
      <c r="N736" t="s">
        <v>933</v>
      </c>
      <c r="O736" t="s">
        <v>934</v>
      </c>
      <c r="P736">
        <v>70</v>
      </c>
      <c r="Q736">
        <v>3.5</v>
      </c>
      <c r="R736" t="b">
        <v>1</v>
      </c>
      <c r="S736" t="s">
        <v>940</v>
      </c>
      <c r="T736">
        <v>4808</v>
      </c>
      <c r="U736" t="s">
        <v>945</v>
      </c>
      <c r="V736" t="s">
        <v>949</v>
      </c>
      <c r="W736" t="s">
        <v>951</v>
      </c>
      <c r="X736" t="str">
        <f>LEFT(Userdata[[#This Row],[Last_Login]],2)</f>
        <v>11</v>
      </c>
      <c r="Y736" t="str">
        <f>RIGHT(Userdata[[#This Row],[Last_Login]],4)</f>
        <v>2024</v>
      </c>
      <c r="Z736" t="str">
        <f>MID(Userdata[[#This Row],[Last_Login]],4,2)</f>
        <v>26</v>
      </c>
      <c r="AA736" t="str">
        <f>SUBSTITUTE(Userdata[[#This Row],[Column3]],"/","")</f>
        <v>26</v>
      </c>
      <c r="AB736" s="12" t="str">
        <f>TEXT(DATE(Userdata[[#This Row],[Column2]],Userdata[[#This Row],[Column1]],Userdata[[#This Row],[Column4]]),"DD/MM/YYYY")</f>
        <v>26/11/2024</v>
      </c>
      <c r="AC736" s="12">
        <f t="shared" ca="1" si="11"/>
        <v>45794</v>
      </c>
      <c r="AD736">
        <f ca="1">Userdata[[#This Row],[Column6]]-Userdata[[#This Row],[Last Login]]</f>
        <v>172</v>
      </c>
      <c r="AE736" t="str">
        <f>LEFT(Userdata[[#This Row],[Join_Date]],2)</f>
        <v>5/</v>
      </c>
      <c r="AF736" t="str">
        <f>RIGHT(Userdata[[#This Row],[Join_Date]],4)</f>
        <v>2023</v>
      </c>
      <c r="AG736" t="str">
        <f>MID(Userdata[[#This Row],[Join_Date]],3,2)</f>
        <v>12</v>
      </c>
      <c r="AH736" t="str">
        <f>SUBSTITUTE(Userdata[[#This Row],[Column5]],"/","")</f>
        <v>5</v>
      </c>
      <c r="AI736" t="str">
        <f>SUBSTITUTE(Userdata[[#This Row],[Column53]],"/","")</f>
        <v>12</v>
      </c>
      <c r="AJ736" t="str">
        <f>TEXT(DATE(Userdata[[#This Row],[Column52]],Userdata[[#This Row],[Start Month]],Userdata[[#This Row],[Start Date]]),"DD/MM/YYYY")</f>
        <v>12/05/2023</v>
      </c>
    </row>
    <row r="737" spans="1:36" x14ac:dyDescent="0.3">
      <c r="A737">
        <v>9990</v>
      </c>
      <c r="B737" t="s">
        <v>321</v>
      </c>
      <c r="C737" t="s">
        <v>671</v>
      </c>
      <c r="D737" s="12" t="s">
        <v>554</v>
      </c>
      <c r="E737">
        <v>15.99</v>
      </c>
      <c r="F737">
        <v>379</v>
      </c>
      <c r="G737" t="s">
        <v>919</v>
      </c>
      <c r="H737">
        <v>4</v>
      </c>
      <c r="I737">
        <v>5</v>
      </c>
      <c r="J737" t="b">
        <v>1</v>
      </c>
      <c r="K737">
        <v>726</v>
      </c>
      <c r="L737">
        <v>103</v>
      </c>
      <c r="M737" t="s">
        <v>928</v>
      </c>
      <c r="N737" t="s">
        <v>930</v>
      </c>
      <c r="O737" t="s">
        <v>936</v>
      </c>
      <c r="P737">
        <v>39</v>
      </c>
      <c r="Q737">
        <v>3.5</v>
      </c>
      <c r="R737" t="b">
        <v>1</v>
      </c>
      <c r="S737" t="s">
        <v>940</v>
      </c>
      <c r="T737">
        <v>4177</v>
      </c>
      <c r="U737" t="s">
        <v>942</v>
      </c>
      <c r="V737" t="s">
        <v>948</v>
      </c>
      <c r="W737" t="s">
        <v>951</v>
      </c>
      <c r="X737" t="str">
        <f>LEFT(Userdata[[#This Row],[Last_Login]],2)</f>
        <v>12</v>
      </c>
      <c r="Y737" t="str">
        <f>RIGHT(Userdata[[#This Row],[Last_Login]],4)</f>
        <v>2024</v>
      </c>
      <c r="Z737" t="str">
        <f>MID(Userdata[[#This Row],[Last_Login]],4,2)</f>
        <v>5/</v>
      </c>
      <c r="AA737" t="str">
        <f>SUBSTITUTE(Userdata[[#This Row],[Column3]],"/","")</f>
        <v>5</v>
      </c>
      <c r="AB737" s="12" t="str">
        <f>TEXT(DATE(Userdata[[#This Row],[Column2]],Userdata[[#This Row],[Column1]],Userdata[[#This Row],[Column4]]),"DD/MM/YYYY")</f>
        <v>05/12/2024</v>
      </c>
      <c r="AC737" s="12">
        <f t="shared" ca="1" si="11"/>
        <v>45794</v>
      </c>
      <c r="AD737">
        <f ca="1">Userdata[[#This Row],[Column6]]-Userdata[[#This Row],[Last Login]]</f>
        <v>163</v>
      </c>
      <c r="AE737" t="str">
        <f>LEFT(Userdata[[#This Row],[Join_Date]],2)</f>
        <v>1/</v>
      </c>
      <c r="AF737" t="str">
        <f>RIGHT(Userdata[[#This Row],[Join_Date]],4)</f>
        <v>2024</v>
      </c>
      <c r="AG737" t="str">
        <f>MID(Userdata[[#This Row],[Join_Date]],3,2)</f>
        <v>25</v>
      </c>
      <c r="AH737" t="str">
        <f>SUBSTITUTE(Userdata[[#This Row],[Column5]],"/","")</f>
        <v>1</v>
      </c>
      <c r="AI737" t="str">
        <f>SUBSTITUTE(Userdata[[#This Row],[Column53]],"/","")</f>
        <v>25</v>
      </c>
      <c r="AJ737" t="str">
        <f>TEXT(DATE(Userdata[[#This Row],[Column52]],Userdata[[#This Row],[Start Month]],Userdata[[#This Row],[Start Date]]),"DD/MM/YYYY")</f>
        <v>25/01/2024</v>
      </c>
    </row>
    <row r="738" spans="1:36" x14ac:dyDescent="0.3">
      <c r="A738">
        <v>3687</v>
      </c>
      <c r="B738" t="s">
        <v>159</v>
      </c>
      <c r="C738" t="s">
        <v>824</v>
      </c>
      <c r="D738" s="12" t="s">
        <v>524</v>
      </c>
      <c r="E738">
        <v>15.99</v>
      </c>
      <c r="F738">
        <v>205</v>
      </c>
      <c r="G738" t="s">
        <v>920</v>
      </c>
      <c r="H738">
        <v>3</v>
      </c>
      <c r="I738">
        <v>2</v>
      </c>
      <c r="J738" t="b">
        <v>1</v>
      </c>
      <c r="K738">
        <v>420</v>
      </c>
      <c r="L738">
        <v>24</v>
      </c>
      <c r="M738" t="s">
        <v>929</v>
      </c>
      <c r="N738" t="s">
        <v>931</v>
      </c>
      <c r="O738" t="s">
        <v>937</v>
      </c>
      <c r="P738">
        <v>61</v>
      </c>
      <c r="Q738">
        <v>4.8</v>
      </c>
      <c r="R738" t="b">
        <v>0</v>
      </c>
      <c r="S738" t="s">
        <v>940</v>
      </c>
      <c r="T738">
        <v>564</v>
      </c>
      <c r="U738" t="s">
        <v>942</v>
      </c>
      <c r="V738" t="s">
        <v>949</v>
      </c>
      <c r="W738" t="s">
        <v>954</v>
      </c>
      <c r="X738" t="str">
        <f>LEFT(Userdata[[#This Row],[Last_Login]],2)</f>
        <v>12</v>
      </c>
      <c r="Y738" t="str">
        <f>RIGHT(Userdata[[#This Row],[Last_Login]],4)</f>
        <v>2024</v>
      </c>
      <c r="Z738" t="str">
        <f>MID(Userdata[[#This Row],[Last_Login]],4,2)</f>
        <v>18</v>
      </c>
      <c r="AA738" t="str">
        <f>SUBSTITUTE(Userdata[[#This Row],[Column3]],"/","")</f>
        <v>18</v>
      </c>
      <c r="AB738" s="12" t="str">
        <f>TEXT(DATE(Userdata[[#This Row],[Column2]],Userdata[[#This Row],[Column1]],Userdata[[#This Row],[Column4]]),"DD/MM/YYYY")</f>
        <v>18/12/2024</v>
      </c>
      <c r="AC738" s="12">
        <f t="shared" ca="1" si="11"/>
        <v>45794</v>
      </c>
      <c r="AD738">
        <f ca="1">Userdata[[#This Row],[Column6]]-Userdata[[#This Row],[Last Login]]</f>
        <v>150</v>
      </c>
      <c r="AE738" t="str">
        <f>LEFT(Userdata[[#This Row],[Join_Date]],2)</f>
        <v>11</v>
      </c>
      <c r="AF738" t="str">
        <f>RIGHT(Userdata[[#This Row],[Join_Date]],4)</f>
        <v>2023</v>
      </c>
      <c r="AG738" t="str">
        <f>MID(Userdata[[#This Row],[Join_Date]],3,2)</f>
        <v>/4</v>
      </c>
      <c r="AH738" t="str">
        <f>SUBSTITUTE(Userdata[[#This Row],[Column5]],"/","")</f>
        <v>11</v>
      </c>
      <c r="AI738" t="str">
        <f>SUBSTITUTE(Userdata[[#This Row],[Column53]],"/","")</f>
        <v>4</v>
      </c>
      <c r="AJ738" t="str">
        <f>TEXT(DATE(Userdata[[#This Row],[Column52]],Userdata[[#This Row],[Start Month]],Userdata[[#This Row],[Start Date]]),"DD/MM/YYYY")</f>
        <v>04/11/2023</v>
      </c>
    </row>
    <row r="739" spans="1:36" x14ac:dyDescent="0.3">
      <c r="A739">
        <v>4540</v>
      </c>
      <c r="B739" t="s">
        <v>322</v>
      </c>
      <c r="C739" t="s">
        <v>825</v>
      </c>
      <c r="D739" s="12" t="s">
        <v>736</v>
      </c>
      <c r="E739">
        <v>15.99</v>
      </c>
      <c r="F739">
        <v>335</v>
      </c>
      <c r="G739" t="s">
        <v>916</v>
      </c>
      <c r="H739">
        <v>3</v>
      </c>
      <c r="I739">
        <v>6</v>
      </c>
      <c r="J739" t="b">
        <v>1</v>
      </c>
      <c r="K739">
        <v>75</v>
      </c>
      <c r="L739">
        <v>177</v>
      </c>
      <c r="M739" t="s">
        <v>925</v>
      </c>
      <c r="N739" t="s">
        <v>930</v>
      </c>
      <c r="O739" t="s">
        <v>934</v>
      </c>
      <c r="P739">
        <v>73</v>
      </c>
      <c r="Q739">
        <v>3.9</v>
      </c>
      <c r="R739" t="b">
        <v>1</v>
      </c>
      <c r="S739" t="s">
        <v>940</v>
      </c>
      <c r="T739">
        <v>1702</v>
      </c>
      <c r="U739" t="s">
        <v>942</v>
      </c>
      <c r="V739" t="s">
        <v>948</v>
      </c>
      <c r="W739" t="s">
        <v>952</v>
      </c>
      <c r="X739" t="str">
        <f>LEFT(Userdata[[#This Row],[Last_Login]],2)</f>
        <v>11</v>
      </c>
      <c r="Y739" t="str">
        <f>RIGHT(Userdata[[#This Row],[Last_Login]],4)</f>
        <v>2024</v>
      </c>
      <c r="Z739" t="str">
        <f>MID(Userdata[[#This Row],[Last_Login]],4,2)</f>
        <v>25</v>
      </c>
      <c r="AA739" t="str">
        <f>SUBSTITUTE(Userdata[[#This Row],[Column3]],"/","")</f>
        <v>25</v>
      </c>
      <c r="AB739" s="12" t="str">
        <f>TEXT(DATE(Userdata[[#This Row],[Column2]],Userdata[[#This Row],[Column1]],Userdata[[#This Row],[Column4]]),"DD/MM/YYYY")</f>
        <v>25/11/2024</v>
      </c>
      <c r="AC739" s="12">
        <f t="shared" ca="1" si="11"/>
        <v>45794</v>
      </c>
      <c r="AD739">
        <f ca="1">Userdata[[#This Row],[Column6]]-Userdata[[#This Row],[Last Login]]</f>
        <v>173</v>
      </c>
      <c r="AE739" t="str">
        <f>LEFT(Userdata[[#This Row],[Join_Date]],2)</f>
        <v>9/</v>
      </c>
      <c r="AF739" t="str">
        <f>RIGHT(Userdata[[#This Row],[Join_Date]],4)</f>
        <v>2023</v>
      </c>
      <c r="AG739" t="str">
        <f>MID(Userdata[[#This Row],[Join_Date]],3,2)</f>
        <v>7/</v>
      </c>
      <c r="AH739" t="str">
        <f>SUBSTITUTE(Userdata[[#This Row],[Column5]],"/","")</f>
        <v>9</v>
      </c>
      <c r="AI739" t="str">
        <f>SUBSTITUTE(Userdata[[#This Row],[Column53]],"/","")</f>
        <v>7</v>
      </c>
      <c r="AJ739" t="str">
        <f>TEXT(DATE(Userdata[[#This Row],[Column52]],Userdata[[#This Row],[Start Month]],Userdata[[#This Row],[Start Date]]),"DD/MM/YYYY")</f>
        <v>07/09/2023</v>
      </c>
    </row>
    <row r="740" spans="1:36" x14ac:dyDescent="0.3">
      <c r="A740">
        <v>8264</v>
      </c>
      <c r="B740" t="s">
        <v>179</v>
      </c>
      <c r="C740" t="s">
        <v>826</v>
      </c>
      <c r="D740" s="12" t="s">
        <v>909</v>
      </c>
      <c r="E740">
        <v>15.99</v>
      </c>
      <c r="F740">
        <v>449</v>
      </c>
      <c r="G740" t="s">
        <v>920</v>
      </c>
      <c r="H740">
        <v>5</v>
      </c>
      <c r="I740">
        <v>6</v>
      </c>
      <c r="J740" t="b">
        <v>0</v>
      </c>
      <c r="K740">
        <v>683</v>
      </c>
      <c r="L740">
        <v>85</v>
      </c>
      <c r="M740" t="s">
        <v>928</v>
      </c>
      <c r="N740" t="s">
        <v>931</v>
      </c>
      <c r="O740" t="s">
        <v>936</v>
      </c>
      <c r="P740">
        <v>25</v>
      </c>
      <c r="Q740">
        <v>4.2</v>
      </c>
      <c r="R740" t="b">
        <v>1</v>
      </c>
      <c r="S740" t="s">
        <v>940</v>
      </c>
      <c r="T740">
        <v>249</v>
      </c>
      <c r="U740" t="s">
        <v>944</v>
      </c>
      <c r="V740" t="s">
        <v>947</v>
      </c>
      <c r="W740" t="s">
        <v>954</v>
      </c>
      <c r="X740" t="str">
        <f>LEFT(Userdata[[#This Row],[Last_Login]],2)</f>
        <v>11</v>
      </c>
      <c r="Y740" t="str">
        <f>RIGHT(Userdata[[#This Row],[Last_Login]],4)</f>
        <v>2024</v>
      </c>
      <c r="Z740" t="str">
        <f>MID(Userdata[[#This Row],[Last_Login]],4,2)</f>
        <v>22</v>
      </c>
      <c r="AA740" t="str">
        <f>SUBSTITUTE(Userdata[[#This Row],[Column3]],"/","")</f>
        <v>22</v>
      </c>
      <c r="AB740" s="12" t="str">
        <f>TEXT(DATE(Userdata[[#This Row],[Column2]],Userdata[[#This Row],[Column1]],Userdata[[#This Row],[Column4]]),"DD/MM/YYYY")</f>
        <v>22/11/2024</v>
      </c>
      <c r="AC740" s="12">
        <f t="shared" ca="1" si="11"/>
        <v>45794</v>
      </c>
      <c r="AD740">
        <f ca="1">Userdata[[#This Row],[Column6]]-Userdata[[#This Row],[Last Login]]</f>
        <v>176</v>
      </c>
      <c r="AE740" t="str">
        <f>LEFT(Userdata[[#This Row],[Join_Date]],2)</f>
        <v>5/</v>
      </c>
      <c r="AF740" t="str">
        <f>RIGHT(Userdata[[#This Row],[Join_Date]],4)</f>
        <v>2024</v>
      </c>
      <c r="AG740" t="str">
        <f>MID(Userdata[[#This Row],[Join_Date]],3,2)</f>
        <v>25</v>
      </c>
      <c r="AH740" t="str">
        <f>SUBSTITUTE(Userdata[[#This Row],[Column5]],"/","")</f>
        <v>5</v>
      </c>
      <c r="AI740" t="str">
        <f>SUBSTITUTE(Userdata[[#This Row],[Column53]],"/","")</f>
        <v>25</v>
      </c>
      <c r="AJ740" t="str">
        <f>TEXT(DATE(Userdata[[#This Row],[Column52]],Userdata[[#This Row],[Start Month]],Userdata[[#This Row],[Start Date]]),"DD/MM/YYYY")</f>
        <v>25/05/2024</v>
      </c>
    </row>
    <row r="741" spans="1:36" x14ac:dyDescent="0.3">
      <c r="A741">
        <v>7448</v>
      </c>
      <c r="B741" t="s">
        <v>38</v>
      </c>
      <c r="C741" t="s">
        <v>827</v>
      </c>
      <c r="D741" s="12" t="s">
        <v>912</v>
      </c>
      <c r="E741">
        <v>7.99</v>
      </c>
      <c r="F741">
        <v>453</v>
      </c>
      <c r="G741" t="s">
        <v>919</v>
      </c>
      <c r="H741">
        <v>1</v>
      </c>
      <c r="I741">
        <v>5</v>
      </c>
      <c r="J741" t="b">
        <v>1</v>
      </c>
      <c r="K741">
        <v>487</v>
      </c>
      <c r="L741">
        <v>128</v>
      </c>
      <c r="M741" t="s">
        <v>926</v>
      </c>
      <c r="N741" t="s">
        <v>933</v>
      </c>
      <c r="O741" t="s">
        <v>936</v>
      </c>
      <c r="P741">
        <v>41</v>
      </c>
      <c r="Q741">
        <v>4.5</v>
      </c>
      <c r="R741" t="b">
        <v>1</v>
      </c>
      <c r="S741" t="s">
        <v>940</v>
      </c>
      <c r="T741">
        <v>30</v>
      </c>
      <c r="U741" t="s">
        <v>941</v>
      </c>
      <c r="V741" t="s">
        <v>948</v>
      </c>
      <c r="W741" t="s">
        <v>952</v>
      </c>
      <c r="X741" t="str">
        <f>LEFT(Userdata[[#This Row],[Last_Login]],2)</f>
        <v>12</v>
      </c>
      <c r="Y741" t="str">
        <f>RIGHT(Userdata[[#This Row],[Last_Login]],4)</f>
        <v>2024</v>
      </c>
      <c r="Z741" t="str">
        <f>MID(Userdata[[#This Row],[Last_Login]],4,2)</f>
        <v>7/</v>
      </c>
      <c r="AA741" t="str">
        <f>SUBSTITUTE(Userdata[[#This Row],[Column3]],"/","")</f>
        <v>7</v>
      </c>
      <c r="AB741" s="12" t="str">
        <f>TEXT(DATE(Userdata[[#This Row],[Column2]],Userdata[[#This Row],[Column1]],Userdata[[#This Row],[Column4]]),"DD/MM/YYYY")</f>
        <v>07/12/2024</v>
      </c>
      <c r="AC741" s="12">
        <f t="shared" ca="1" si="11"/>
        <v>45794</v>
      </c>
      <c r="AD741">
        <f ca="1">Userdata[[#This Row],[Column6]]-Userdata[[#This Row],[Last Login]]</f>
        <v>161</v>
      </c>
      <c r="AE741" t="str">
        <f>LEFT(Userdata[[#This Row],[Join_Date]],2)</f>
        <v>4/</v>
      </c>
      <c r="AF741" t="str">
        <f>RIGHT(Userdata[[#This Row],[Join_Date]],4)</f>
        <v>2023</v>
      </c>
      <c r="AG741" t="str">
        <f>MID(Userdata[[#This Row],[Join_Date]],3,2)</f>
        <v>10</v>
      </c>
      <c r="AH741" t="str">
        <f>SUBSTITUTE(Userdata[[#This Row],[Column5]],"/","")</f>
        <v>4</v>
      </c>
      <c r="AI741" t="str">
        <f>SUBSTITUTE(Userdata[[#This Row],[Column53]],"/","")</f>
        <v>10</v>
      </c>
      <c r="AJ741" t="str">
        <f>TEXT(DATE(Userdata[[#This Row],[Column52]],Userdata[[#This Row],[Start Month]],Userdata[[#This Row],[Start Date]]),"DD/MM/YYYY")</f>
        <v>10/04/2023</v>
      </c>
    </row>
    <row r="742" spans="1:36" x14ac:dyDescent="0.3">
      <c r="A742">
        <v>1123</v>
      </c>
      <c r="B742" t="s">
        <v>323</v>
      </c>
      <c r="C742" t="s">
        <v>828</v>
      </c>
      <c r="D742" s="12" t="s">
        <v>487</v>
      </c>
      <c r="E742">
        <v>7.99</v>
      </c>
      <c r="F742">
        <v>252</v>
      </c>
      <c r="G742" t="s">
        <v>916</v>
      </c>
      <c r="H742">
        <v>1</v>
      </c>
      <c r="I742">
        <v>1</v>
      </c>
      <c r="J742" t="b">
        <v>1</v>
      </c>
      <c r="K742">
        <v>968</v>
      </c>
      <c r="L742">
        <v>197</v>
      </c>
      <c r="M742" t="s">
        <v>926</v>
      </c>
      <c r="N742" t="s">
        <v>931</v>
      </c>
      <c r="O742" t="s">
        <v>934</v>
      </c>
      <c r="P742">
        <v>46</v>
      </c>
      <c r="Q742">
        <v>4</v>
      </c>
      <c r="R742" t="b">
        <v>0</v>
      </c>
      <c r="S742" t="s">
        <v>940</v>
      </c>
      <c r="T742">
        <v>3842</v>
      </c>
      <c r="U742" t="s">
        <v>945</v>
      </c>
      <c r="V742" t="s">
        <v>948</v>
      </c>
      <c r="W742" t="s">
        <v>954</v>
      </c>
      <c r="X742" t="str">
        <f>LEFT(Userdata[[#This Row],[Last_Login]],2)</f>
        <v>11</v>
      </c>
      <c r="Y742" t="str">
        <f>RIGHT(Userdata[[#This Row],[Last_Login]],4)</f>
        <v>2024</v>
      </c>
      <c r="Z742" t="str">
        <f>MID(Userdata[[#This Row],[Last_Login]],4,2)</f>
        <v>21</v>
      </c>
      <c r="AA742" t="str">
        <f>SUBSTITUTE(Userdata[[#This Row],[Column3]],"/","")</f>
        <v>21</v>
      </c>
      <c r="AB742" s="12" t="str">
        <f>TEXT(DATE(Userdata[[#This Row],[Column2]],Userdata[[#This Row],[Column1]],Userdata[[#This Row],[Column4]]),"DD/MM/YYYY")</f>
        <v>21/11/2024</v>
      </c>
      <c r="AC742" s="12">
        <f t="shared" ca="1" si="11"/>
        <v>45794</v>
      </c>
      <c r="AD742">
        <f ca="1">Userdata[[#This Row],[Column6]]-Userdata[[#This Row],[Last Login]]</f>
        <v>177</v>
      </c>
      <c r="AE742" t="str">
        <f>LEFT(Userdata[[#This Row],[Join_Date]],2)</f>
        <v>10</v>
      </c>
      <c r="AF742" t="str">
        <f>RIGHT(Userdata[[#This Row],[Join_Date]],4)</f>
        <v>2024</v>
      </c>
      <c r="AG742" t="str">
        <f>MID(Userdata[[#This Row],[Join_Date]],3,2)</f>
        <v>/2</v>
      </c>
      <c r="AH742" t="str">
        <f>SUBSTITUTE(Userdata[[#This Row],[Column5]],"/","")</f>
        <v>10</v>
      </c>
      <c r="AI742" t="str">
        <f>SUBSTITUTE(Userdata[[#This Row],[Column53]],"/","")</f>
        <v>2</v>
      </c>
      <c r="AJ742" t="str">
        <f>TEXT(DATE(Userdata[[#This Row],[Column52]],Userdata[[#This Row],[Start Month]],Userdata[[#This Row],[Start Date]]),"DD/MM/YYYY")</f>
        <v>02/10/2024</v>
      </c>
    </row>
    <row r="743" spans="1:36" x14ac:dyDescent="0.3">
      <c r="A743">
        <v>4103</v>
      </c>
      <c r="B743" t="s">
        <v>130</v>
      </c>
      <c r="C743" t="s">
        <v>460</v>
      </c>
      <c r="D743" s="12" t="s">
        <v>736</v>
      </c>
      <c r="E743">
        <v>11.99</v>
      </c>
      <c r="F743">
        <v>379</v>
      </c>
      <c r="G743" t="s">
        <v>920</v>
      </c>
      <c r="H743">
        <v>2</v>
      </c>
      <c r="I743">
        <v>1</v>
      </c>
      <c r="J743" t="b">
        <v>1</v>
      </c>
      <c r="K743">
        <v>632</v>
      </c>
      <c r="L743">
        <v>82</v>
      </c>
      <c r="M743" t="s">
        <v>923</v>
      </c>
      <c r="N743" t="s">
        <v>932</v>
      </c>
      <c r="O743" t="s">
        <v>937</v>
      </c>
      <c r="P743">
        <v>29</v>
      </c>
      <c r="Q743">
        <v>3.2</v>
      </c>
      <c r="R743" t="b">
        <v>1</v>
      </c>
      <c r="S743" t="s">
        <v>940</v>
      </c>
      <c r="T743">
        <v>1299</v>
      </c>
      <c r="U743" t="s">
        <v>942</v>
      </c>
      <c r="V743" t="s">
        <v>947</v>
      </c>
      <c r="W743" t="s">
        <v>954</v>
      </c>
      <c r="X743" t="str">
        <f>LEFT(Userdata[[#This Row],[Last_Login]],2)</f>
        <v>11</v>
      </c>
      <c r="Y743" t="str">
        <f>RIGHT(Userdata[[#This Row],[Last_Login]],4)</f>
        <v>2024</v>
      </c>
      <c r="Z743" t="str">
        <f>MID(Userdata[[#This Row],[Last_Login]],4,2)</f>
        <v>25</v>
      </c>
      <c r="AA743" t="str">
        <f>SUBSTITUTE(Userdata[[#This Row],[Column3]],"/","")</f>
        <v>25</v>
      </c>
      <c r="AB743" s="12" t="str">
        <f>TEXT(DATE(Userdata[[#This Row],[Column2]],Userdata[[#This Row],[Column1]],Userdata[[#This Row],[Column4]]),"DD/MM/YYYY")</f>
        <v>25/11/2024</v>
      </c>
      <c r="AC743" s="12">
        <f t="shared" ca="1" si="11"/>
        <v>45794</v>
      </c>
      <c r="AD743">
        <f ca="1">Userdata[[#This Row],[Column6]]-Userdata[[#This Row],[Last Login]]</f>
        <v>173</v>
      </c>
      <c r="AE743" t="str">
        <f>LEFT(Userdata[[#This Row],[Join_Date]],2)</f>
        <v>10</v>
      </c>
      <c r="AF743" t="str">
        <f>RIGHT(Userdata[[#This Row],[Join_Date]],4)</f>
        <v>2024</v>
      </c>
      <c r="AG743" t="str">
        <f>MID(Userdata[[#This Row],[Join_Date]],3,2)</f>
        <v>/3</v>
      </c>
      <c r="AH743" t="str">
        <f>SUBSTITUTE(Userdata[[#This Row],[Column5]],"/","")</f>
        <v>10</v>
      </c>
      <c r="AI743" t="str">
        <f>SUBSTITUTE(Userdata[[#This Row],[Column53]],"/","")</f>
        <v>3</v>
      </c>
      <c r="AJ743" t="str">
        <f>TEXT(DATE(Userdata[[#This Row],[Column52]],Userdata[[#This Row],[Start Month]],Userdata[[#This Row],[Start Date]]),"DD/MM/YYYY")</f>
        <v>03/10/2024</v>
      </c>
    </row>
    <row r="744" spans="1:36" x14ac:dyDescent="0.3">
      <c r="A744">
        <v>2904</v>
      </c>
      <c r="B744" t="s">
        <v>232</v>
      </c>
      <c r="C744" t="s">
        <v>806</v>
      </c>
      <c r="D744" s="12" t="s">
        <v>494</v>
      </c>
      <c r="E744">
        <v>7.99</v>
      </c>
      <c r="F744">
        <v>280</v>
      </c>
      <c r="G744" t="s">
        <v>922</v>
      </c>
      <c r="H744">
        <v>3</v>
      </c>
      <c r="I744">
        <v>1</v>
      </c>
      <c r="J744" t="b">
        <v>0</v>
      </c>
      <c r="K744">
        <v>188</v>
      </c>
      <c r="L744">
        <v>103</v>
      </c>
      <c r="M744" t="s">
        <v>928</v>
      </c>
      <c r="N744" t="s">
        <v>933</v>
      </c>
      <c r="O744" t="s">
        <v>938</v>
      </c>
      <c r="P744">
        <v>80</v>
      </c>
      <c r="Q744">
        <v>4.8</v>
      </c>
      <c r="R744" t="b">
        <v>0</v>
      </c>
      <c r="S744" t="s">
        <v>940</v>
      </c>
      <c r="T744">
        <v>2346</v>
      </c>
      <c r="U744" t="s">
        <v>943</v>
      </c>
      <c r="V744" t="s">
        <v>950</v>
      </c>
      <c r="W744" t="s">
        <v>953</v>
      </c>
      <c r="X744" t="str">
        <f>LEFT(Userdata[[#This Row],[Last_Login]],2)</f>
        <v>12</v>
      </c>
      <c r="Y744" t="str">
        <f>RIGHT(Userdata[[#This Row],[Last_Login]],4)</f>
        <v>2024</v>
      </c>
      <c r="Z744" t="str">
        <f>MID(Userdata[[#This Row],[Last_Login]],4,2)</f>
        <v>1/</v>
      </c>
      <c r="AA744" t="str">
        <f>SUBSTITUTE(Userdata[[#This Row],[Column3]],"/","")</f>
        <v>1</v>
      </c>
      <c r="AB744" s="12" t="str">
        <f>TEXT(DATE(Userdata[[#This Row],[Column2]],Userdata[[#This Row],[Column1]],Userdata[[#This Row],[Column4]]),"DD/MM/YYYY")</f>
        <v>01/12/2024</v>
      </c>
      <c r="AC744" s="12">
        <f t="shared" ca="1" si="11"/>
        <v>45794</v>
      </c>
      <c r="AD744">
        <f ca="1">Userdata[[#This Row],[Column6]]-Userdata[[#This Row],[Last Login]]</f>
        <v>167</v>
      </c>
      <c r="AE744" t="str">
        <f>LEFT(Userdata[[#This Row],[Join_Date]],2)</f>
        <v>2/</v>
      </c>
      <c r="AF744" t="str">
        <f>RIGHT(Userdata[[#This Row],[Join_Date]],4)</f>
        <v>2024</v>
      </c>
      <c r="AG744" t="str">
        <f>MID(Userdata[[#This Row],[Join_Date]],3,2)</f>
        <v>17</v>
      </c>
      <c r="AH744" t="str">
        <f>SUBSTITUTE(Userdata[[#This Row],[Column5]],"/","")</f>
        <v>2</v>
      </c>
      <c r="AI744" t="str">
        <f>SUBSTITUTE(Userdata[[#This Row],[Column53]],"/","")</f>
        <v>17</v>
      </c>
      <c r="AJ744" t="str">
        <f>TEXT(DATE(Userdata[[#This Row],[Column52]],Userdata[[#This Row],[Start Month]],Userdata[[#This Row],[Start Date]]),"DD/MM/YYYY")</f>
        <v>17/02/2024</v>
      </c>
    </row>
    <row r="745" spans="1:36" x14ac:dyDescent="0.3">
      <c r="A745">
        <v>5634</v>
      </c>
      <c r="B745" t="s">
        <v>82</v>
      </c>
      <c r="C745" t="s">
        <v>417</v>
      </c>
      <c r="D745" s="12" t="s">
        <v>424</v>
      </c>
      <c r="E745">
        <v>7.99</v>
      </c>
      <c r="F745">
        <v>187</v>
      </c>
      <c r="G745" t="s">
        <v>920</v>
      </c>
      <c r="H745">
        <v>3</v>
      </c>
      <c r="I745">
        <v>3</v>
      </c>
      <c r="J745" t="b">
        <v>0</v>
      </c>
      <c r="K745">
        <v>987</v>
      </c>
      <c r="L745">
        <v>166</v>
      </c>
      <c r="M745" t="s">
        <v>927</v>
      </c>
      <c r="N745" t="s">
        <v>930</v>
      </c>
      <c r="O745" t="s">
        <v>937</v>
      </c>
      <c r="P745">
        <v>24</v>
      </c>
      <c r="Q745">
        <v>4.7</v>
      </c>
      <c r="R745" t="b">
        <v>0</v>
      </c>
      <c r="S745" t="s">
        <v>940</v>
      </c>
      <c r="T745">
        <v>215</v>
      </c>
      <c r="U745" t="s">
        <v>942</v>
      </c>
      <c r="V745" t="s">
        <v>950</v>
      </c>
      <c r="W745" t="s">
        <v>952</v>
      </c>
      <c r="X745" t="str">
        <f>LEFT(Userdata[[#This Row],[Last_Login]],2)</f>
        <v>11</v>
      </c>
      <c r="Y745" t="str">
        <f>RIGHT(Userdata[[#This Row],[Last_Login]],4)</f>
        <v>2024</v>
      </c>
      <c r="Z745" t="str">
        <f>MID(Userdata[[#This Row],[Last_Login]],4,2)</f>
        <v>24</v>
      </c>
      <c r="AA745" t="str">
        <f>SUBSTITUTE(Userdata[[#This Row],[Column3]],"/","")</f>
        <v>24</v>
      </c>
      <c r="AB745" s="12" t="str">
        <f>TEXT(DATE(Userdata[[#This Row],[Column2]],Userdata[[#This Row],[Column1]],Userdata[[#This Row],[Column4]]),"DD/MM/YYYY")</f>
        <v>24/11/2024</v>
      </c>
      <c r="AC745" s="12">
        <f t="shared" ca="1" si="11"/>
        <v>45794</v>
      </c>
      <c r="AD745">
        <f ca="1">Userdata[[#This Row],[Column6]]-Userdata[[#This Row],[Last Login]]</f>
        <v>174</v>
      </c>
      <c r="AE745" t="str">
        <f>LEFT(Userdata[[#This Row],[Join_Date]],2)</f>
        <v>4/</v>
      </c>
      <c r="AF745" t="str">
        <f>RIGHT(Userdata[[#This Row],[Join_Date]],4)</f>
        <v>2024</v>
      </c>
      <c r="AG745" t="str">
        <f>MID(Userdata[[#This Row],[Join_Date]],3,2)</f>
        <v>6/</v>
      </c>
      <c r="AH745" t="str">
        <f>SUBSTITUTE(Userdata[[#This Row],[Column5]],"/","")</f>
        <v>4</v>
      </c>
      <c r="AI745" t="str">
        <f>SUBSTITUTE(Userdata[[#This Row],[Column53]],"/","")</f>
        <v>6</v>
      </c>
      <c r="AJ745" t="str">
        <f>TEXT(DATE(Userdata[[#This Row],[Column52]],Userdata[[#This Row],[Start Month]],Userdata[[#This Row],[Start Date]]),"DD/MM/YYYY")</f>
        <v>06/04/2024</v>
      </c>
    </row>
    <row r="746" spans="1:36" x14ac:dyDescent="0.3">
      <c r="A746">
        <v>5360</v>
      </c>
      <c r="B746" t="s">
        <v>67</v>
      </c>
      <c r="C746" t="s">
        <v>794</v>
      </c>
      <c r="D746" s="12" t="s">
        <v>907</v>
      </c>
      <c r="E746">
        <v>7.99</v>
      </c>
      <c r="F746">
        <v>373</v>
      </c>
      <c r="G746" t="s">
        <v>916</v>
      </c>
      <c r="H746">
        <v>2</v>
      </c>
      <c r="I746">
        <v>1</v>
      </c>
      <c r="J746" t="b">
        <v>1</v>
      </c>
      <c r="K746">
        <v>925</v>
      </c>
      <c r="L746">
        <v>12</v>
      </c>
      <c r="M746" t="s">
        <v>925</v>
      </c>
      <c r="N746" t="s">
        <v>930</v>
      </c>
      <c r="O746" t="s">
        <v>934</v>
      </c>
      <c r="P746">
        <v>22</v>
      </c>
      <c r="Q746">
        <v>4.2</v>
      </c>
      <c r="R746" t="b">
        <v>1</v>
      </c>
      <c r="S746" t="s">
        <v>940</v>
      </c>
      <c r="T746">
        <v>3062</v>
      </c>
      <c r="U746" t="s">
        <v>944</v>
      </c>
      <c r="V746" t="s">
        <v>946</v>
      </c>
      <c r="W746" t="s">
        <v>953</v>
      </c>
      <c r="X746" t="str">
        <f>LEFT(Userdata[[#This Row],[Last_Login]],2)</f>
        <v>12</v>
      </c>
      <c r="Y746" t="str">
        <f>RIGHT(Userdata[[#This Row],[Last_Login]],4)</f>
        <v>2024</v>
      </c>
      <c r="Z746" t="str">
        <f>MID(Userdata[[#This Row],[Last_Login]],4,2)</f>
        <v>2/</v>
      </c>
      <c r="AA746" t="str">
        <f>SUBSTITUTE(Userdata[[#This Row],[Column3]],"/","")</f>
        <v>2</v>
      </c>
      <c r="AB746" s="12" t="str">
        <f>TEXT(DATE(Userdata[[#This Row],[Column2]],Userdata[[#This Row],[Column1]],Userdata[[#This Row],[Column4]]),"DD/MM/YYYY")</f>
        <v>02/12/2024</v>
      </c>
      <c r="AC746" s="12">
        <f t="shared" ca="1" si="11"/>
        <v>45794</v>
      </c>
      <c r="AD746">
        <f ca="1">Userdata[[#This Row],[Column6]]-Userdata[[#This Row],[Last Login]]</f>
        <v>166</v>
      </c>
      <c r="AE746" t="str">
        <f>LEFT(Userdata[[#This Row],[Join_Date]],2)</f>
        <v>9/</v>
      </c>
      <c r="AF746" t="str">
        <f>RIGHT(Userdata[[#This Row],[Join_Date]],4)</f>
        <v>2023</v>
      </c>
      <c r="AG746" t="str">
        <f>MID(Userdata[[#This Row],[Join_Date]],3,2)</f>
        <v>23</v>
      </c>
      <c r="AH746" t="str">
        <f>SUBSTITUTE(Userdata[[#This Row],[Column5]],"/","")</f>
        <v>9</v>
      </c>
      <c r="AI746" t="str">
        <f>SUBSTITUTE(Userdata[[#This Row],[Column53]],"/","")</f>
        <v>23</v>
      </c>
      <c r="AJ746" t="str">
        <f>TEXT(DATE(Userdata[[#This Row],[Column52]],Userdata[[#This Row],[Start Month]],Userdata[[#This Row],[Start Date]]),"DD/MM/YYYY")</f>
        <v>23/09/2023</v>
      </c>
    </row>
    <row r="747" spans="1:36" x14ac:dyDescent="0.3">
      <c r="A747">
        <v>8571</v>
      </c>
      <c r="B747" t="s">
        <v>177</v>
      </c>
      <c r="C747" t="s">
        <v>829</v>
      </c>
      <c r="D747" s="12" t="s">
        <v>906</v>
      </c>
      <c r="E747">
        <v>15.99</v>
      </c>
      <c r="F747">
        <v>482</v>
      </c>
      <c r="G747" t="s">
        <v>916</v>
      </c>
      <c r="H747">
        <v>2</v>
      </c>
      <c r="I747">
        <v>5</v>
      </c>
      <c r="J747" t="b">
        <v>1</v>
      </c>
      <c r="K747">
        <v>838</v>
      </c>
      <c r="L747">
        <v>159</v>
      </c>
      <c r="M747" t="s">
        <v>924</v>
      </c>
      <c r="N747" t="s">
        <v>931</v>
      </c>
      <c r="O747" t="s">
        <v>939</v>
      </c>
      <c r="P747">
        <v>39</v>
      </c>
      <c r="Q747">
        <v>4.8</v>
      </c>
      <c r="R747" t="b">
        <v>0</v>
      </c>
      <c r="S747" t="s">
        <v>940</v>
      </c>
      <c r="T747">
        <v>2978</v>
      </c>
      <c r="U747" t="s">
        <v>945</v>
      </c>
      <c r="V747" t="s">
        <v>949</v>
      </c>
      <c r="W747" t="s">
        <v>953</v>
      </c>
      <c r="X747" t="str">
        <f>LEFT(Userdata[[#This Row],[Last_Login]],2)</f>
        <v>12</v>
      </c>
      <c r="Y747" t="str">
        <f>RIGHT(Userdata[[#This Row],[Last_Login]],4)</f>
        <v>2024</v>
      </c>
      <c r="Z747" t="str">
        <f>MID(Userdata[[#This Row],[Last_Login]],4,2)</f>
        <v>15</v>
      </c>
      <c r="AA747" t="str">
        <f>SUBSTITUTE(Userdata[[#This Row],[Column3]],"/","")</f>
        <v>15</v>
      </c>
      <c r="AB747" s="12" t="str">
        <f>TEXT(DATE(Userdata[[#This Row],[Column2]],Userdata[[#This Row],[Column1]],Userdata[[#This Row],[Column4]]),"DD/MM/YYYY")</f>
        <v>15/12/2024</v>
      </c>
      <c r="AC747" s="12">
        <f t="shared" ca="1" si="11"/>
        <v>45794</v>
      </c>
      <c r="AD747">
        <f ca="1">Userdata[[#This Row],[Column6]]-Userdata[[#This Row],[Last Login]]</f>
        <v>153</v>
      </c>
      <c r="AE747" t="str">
        <f>LEFT(Userdata[[#This Row],[Join_Date]],2)</f>
        <v>5/</v>
      </c>
      <c r="AF747" t="str">
        <f>RIGHT(Userdata[[#This Row],[Join_Date]],4)</f>
        <v>2023</v>
      </c>
      <c r="AG747" t="str">
        <f>MID(Userdata[[#This Row],[Join_Date]],3,2)</f>
        <v>28</v>
      </c>
      <c r="AH747" t="str">
        <f>SUBSTITUTE(Userdata[[#This Row],[Column5]],"/","")</f>
        <v>5</v>
      </c>
      <c r="AI747" t="str">
        <f>SUBSTITUTE(Userdata[[#This Row],[Column53]],"/","")</f>
        <v>28</v>
      </c>
      <c r="AJ747" t="str">
        <f>TEXT(DATE(Userdata[[#This Row],[Column52]],Userdata[[#This Row],[Start Month]],Userdata[[#This Row],[Start Date]]),"DD/MM/YYYY")</f>
        <v>28/05/2023</v>
      </c>
    </row>
    <row r="748" spans="1:36" x14ac:dyDescent="0.3">
      <c r="A748">
        <v>9439</v>
      </c>
      <c r="B748" t="s">
        <v>324</v>
      </c>
      <c r="C748" t="s">
        <v>830</v>
      </c>
      <c r="D748" s="12" t="s">
        <v>740</v>
      </c>
      <c r="E748">
        <v>11.99</v>
      </c>
      <c r="F748">
        <v>360</v>
      </c>
      <c r="G748" t="s">
        <v>918</v>
      </c>
      <c r="H748">
        <v>3</v>
      </c>
      <c r="I748">
        <v>4</v>
      </c>
      <c r="J748" t="b">
        <v>0</v>
      </c>
      <c r="K748">
        <v>295</v>
      </c>
      <c r="L748">
        <v>55</v>
      </c>
      <c r="M748" t="s">
        <v>924</v>
      </c>
      <c r="N748" t="s">
        <v>932</v>
      </c>
      <c r="O748" t="s">
        <v>936</v>
      </c>
      <c r="P748">
        <v>31</v>
      </c>
      <c r="Q748">
        <v>3.7</v>
      </c>
      <c r="R748" t="b">
        <v>0</v>
      </c>
      <c r="S748" t="s">
        <v>940</v>
      </c>
      <c r="T748">
        <v>1984</v>
      </c>
      <c r="U748" t="s">
        <v>945</v>
      </c>
      <c r="V748" t="s">
        <v>947</v>
      </c>
      <c r="W748" t="s">
        <v>952</v>
      </c>
      <c r="X748" t="str">
        <f>LEFT(Userdata[[#This Row],[Last_Login]],2)</f>
        <v>12</v>
      </c>
      <c r="Y748" t="str">
        <f>RIGHT(Userdata[[#This Row],[Last_Login]],4)</f>
        <v>2024</v>
      </c>
      <c r="Z748" t="str">
        <f>MID(Userdata[[#This Row],[Last_Login]],4,2)</f>
        <v>11</v>
      </c>
      <c r="AA748" t="str">
        <f>SUBSTITUTE(Userdata[[#This Row],[Column3]],"/","")</f>
        <v>11</v>
      </c>
      <c r="AB748" s="12" t="str">
        <f>TEXT(DATE(Userdata[[#This Row],[Column2]],Userdata[[#This Row],[Column1]],Userdata[[#This Row],[Column4]]),"DD/MM/YYYY")</f>
        <v>11/12/2024</v>
      </c>
      <c r="AC748" s="12">
        <f t="shared" ca="1" si="11"/>
        <v>45794</v>
      </c>
      <c r="AD748">
        <f ca="1">Userdata[[#This Row],[Column6]]-Userdata[[#This Row],[Last Login]]</f>
        <v>157</v>
      </c>
      <c r="AE748" t="str">
        <f>LEFT(Userdata[[#This Row],[Join_Date]],2)</f>
        <v>11</v>
      </c>
      <c r="AF748" t="str">
        <f>RIGHT(Userdata[[#This Row],[Join_Date]],4)</f>
        <v>2023</v>
      </c>
      <c r="AG748" t="str">
        <f>MID(Userdata[[#This Row],[Join_Date]],3,2)</f>
        <v>/1</v>
      </c>
      <c r="AH748" t="str">
        <f>SUBSTITUTE(Userdata[[#This Row],[Column5]],"/","")</f>
        <v>11</v>
      </c>
      <c r="AI748" t="str">
        <f>SUBSTITUTE(Userdata[[#This Row],[Column53]],"/","")</f>
        <v>1</v>
      </c>
      <c r="AJ748" t="str">
        <f>TEXT(DATE(Userdata[[#This Row],[Column52]],Userdata[[#This Row],[Start Month]],Userdata[[#This Row],[Start Date]]),"DD/MM/YYYY")</f>
        <v>01/11/2023</v>
      </c>
    </row>
    <row r="749" spans="1:36" x14ac:dyDescent="0.3">
      <c r="A749">
        <v>8356</v>
      </c>
      <c r="B749" t="s">
        <v>271</v>
      </c>
      <c r="C749" t="s">
        <v>831</v>
      </c>
      <c r="D749" s="12" t="s">
        <v>479</v>
      </c>
      <c r="E749">
        <v>15.99</v>
      </c>
      <c r="F749">
        <v>463</v>
      </c>
      <c r="G749" t="s">
        <v>921</v>
      </c>
      <c r="H749">
        <v>2</v>
      </c>
      <c r="I749">
        <v>1</v>
      </c>
      <c r="J749" t="b">
        <v>0</v>
      </c>
      <c r="K749">
        <v>844</v>
      </c>
      <c r="L749">
        <v>98</v>
      </c>
      <c r="M749" t="s">
        <v>925</v>
      </c>
      <c r="N749" t="s">
        <v>933</v>
      </c>
      <c r="O749" t="s">
        <v>938</v>
      </c>
      <c r="P749">
        <v>15</v>
      </c>
      <c r="Q749">
        <v>3.6</v>
      </c>
      <c r="R749" t="b">
        <v>1</v>
      </c>
      <c r="S749" t="s">
        <v>940</v>
      </c>
      <c r="T749">
        <v>945</v>
      </c>
      <c r="U749" t="s">
        <v>941</v>
      </c>
      <c r="V749" t="s">
        <v>950</v>
      </c>
      <c r="W749" t="s">
        <v>954</v>
      </c>
      <c r="X749" t="str">
        <f>LEFT(Userdata[[#This Row],[Last_Login]],2)</f>
        <v>12</v>
      </c>
      <c r="Y749" t="str">
        <f>RIGHT(Userdata[[#This Row],[Last_Login]],4)</f>
        <v>2024</v>
      </c>
      <c r="Z749" t="str">
        <f>MID(Userdata[[#This Row],[Last_Login]],4,2)</f>
        <v>14</v>
      </c>
      <c r="AA749" t="str">
        <f>SUBSTITUTE(Userdata[[#This Row],[Column3]],"/","")</f>
        <v>14</v>
      </c>
      <c r="AB749" s="12" t="str">
        <f>TEXT(DATE(Userdata[[#This Row],[Column2]],Userdata[[#This Row],[Column1]],Userdata[[#This Row],[Column4]]),"DD/MM/YYYY")</f>
        <v>14/12/2024</v>
      </c>
      <c r="AC749" s="12">
        <f t="shared" ca="1" si="11"/>
        <v>45794</v>
      </c>
      <c r="AD749">
        <f ca="1">Userdata[[#This Row],[Column6]]-Userdata[[#This Row],[Last Login]]</f>
        <v>154</v>
      </c>
      <c r="AE749" t="str">
        <f>LEFT(Userdata[[#This Row],[Join_Date]],2)</f>
        <v>1/</v>
      </c>
      <c r="AF749" t="str">
        <f>RIGHT(Userdata[[#This Row],[Join_Date]],4)</f>
        <v>2023</v>
      </c>
      <c r="AG749" t="str">
        <f>MID(Userdata[[#This Row],[Join_Date]],3,2)</f>
        <v>16</v>
      </c>
      <c r="AH749" t="str">
        <f>SUBSTITUTE(Userdata[[#This Row],[Column5]],"/","")</f>
        <v>1</v>
      </c>
      <c r="AI749" t="str">
        <f>SUBSTITUTE(Userdata[[#This Row],[Column53]],"/","")</f>
        <v>16</v>
      </c>
      <c r="AJ749" t="str">
        <f>TEXT(DATE(Userdata[[#This Row],[Column52]],Userdata[[#This Row],[Start Month]],Userdata[[#This Row],[Start Date]]),"DD/MM/YYYY")</f>
        <v>16/01/2023</v>
      </c>
    </row>
    <row r="750" spans="1:36" x14ac:dyDescent="0.3">
      <c r="A750">
        <v>2039</v>
      </c>
      <c r="B750" t="s">
        <v>325</v>
      </c>
      <c r="C750" t="s">
        <v>786</v>
      </c>
      <c r="D750" s="12" t="s">
        <v>907</v>
      </c>
      <c r="E750">
        <v>15.99</v>
      </c>
      <c r="F750">
        <v>13</v>
      </c>
      <c r="G750" t="s">
        <v>922</v>
      </c>
      <c r="H750">
        <v>3</v>
      </c>
      <c r="I750">
        <v>5</v>
      </c>
      <c r="J750" t="b">
        <v>0</v>
      </c>
      <c r="K750">
        <v>378</v>
      </c>
      <c r="L750">
        <v>123</v>
      </c>
      <c r="M750" t="s">
        <v>926</v>
      </c>
      <c r="N750" t="s">
        <v>932</v>
      </c>
      <c r="O750" t="s">
        <v>935</v>
      </c>
      <c r="P750">
        <v>3</v>
      </c>
      <c r="Q750">
        <v>4.2</v>
      </c>
      <c r="R750" t="b">
        <v>0</v>
      </c>
      <c r="S750" t="s">
        <v>940</v>
      </c>
      <c r="T750">
        <v>4134</v>
      </c>
      <c r="U750" t="s">
        <v>942</v>
      </c>
      <c r="V750" t="s">
        <v>947</v>
      </c>
      <c r="W750" t="s">
        <v>951</v>
      </c>
      <c r="X750" t="str">
        <f>LEFT(Userdata[[#This Row],[Last_Login]],2)</f>
        <v>12</v>
      </c>
      <c r="Y750" t="str">
        <f>RIGHT(Userdata[[#This Row],[Last_Login]],4)</f>
        <v>2024</v>
      </c>
      <c r="Z750" t="str">
        <f>MID(Userdata[[#This Row],[Last_Login]],4,2)</f>
        <v>2/</v>
      </c>
      <c r="AA750" t="str">
        <f>SUBSTITUTE(Userdata[[#This Row],[Column3]],"/","")</f>
        <v>2</v>
      </c>
      <c r="AB750" s="12" t="str">
        <f>TEXT(DATE(Userdata[[#This Row],[Column2]],Userdata[[#This Row],[Column1]],Userdata[[#This Row],[Column4]]),"DD/MM/YYYY")</f>
        <v>02/12/2024</v>
      </c>
      <c r="AC750" s="12">
        <f t="shared" ca="1" si="11"/>
        <v>45794</v>
      </c>
      <c r="AD750">
        <f ca="1">Userdata[[#This Row],[Column6]]-Userdata[[#This Row],[Last Login]]</f>
        <v>166</v>
      </c>
      <c r="AE750" t="str">
        <f>LEFT(Userdata[[#This Row],[Join_Date]],2)</f>
        <v>1/</v>
      </c>
      <c r="AF750" t="str">
        <f>RIGHT(Userdata[[#This Row],[Join_Date]],4)</f>
        <v>2023</v>
      </c>
      <c r="AG750" t="str">
        <f>MID(Userdata[[#This Row],[Join_Date]],3,2)</f>
        <v>2/</v>
      </c>
      <c r="AH750" t="str">
        <f>SUBSTITUTE(Userdata[[#This Row],[Column5]],"/","")</f>
        <v>1</v>
      </c>
      <c r="AI750" t="str">
        <f>SUBSTITUTE(Userdata[[#This Row],[Column53]],"/","")</f>
        <v>2</v>
      </c>
      <c r="AJ750" t="str">
        <f>TEXT(DATE(Userdata[[#This Row],[Column52]],Userdata[[#This Row],[Start Month]],Userdata[[#This Row],[Start Date]]),"DD/MM/YYYY")</f>
        <v>02/01/2023</v>
      </c>
    </row>
    <row r="751" spans="1:36" x14ac:dyDescent="0.3">
      <c r="A751">
        <v>2613</v>
      </c>
      <c r="B751" t="s">
        <v>326</v>
      </c>
      <c r="C751" t="s">
        <v>513</v>
      </c>
      <c r="D751" s="12" t="s">
        <v>898</v>
      </c>
      <c r="E751">
        <v>7.99</v>
      </c>
      <c r="F751">
        <v>129</v>
      </c>
      <c r="G751" t="s">
        <v>919</v>
      </c>
      <c r="H751">
        <v>4</v>
      </c>
      <c r="I751">
        <v>5</v>
      </c>
      <c r="J751" t="b">
        <v>0</v>
      </c>
      <c r="K751">
        <v>439</v>
      </c>
      <c r="L751">
        <v>10</v>
      </c>
      <c r="M751" t="s">
        <v>925</v>
      </c>
      <c r="N751" t="s">
        <v>932</v>
      </c>
      <c r="O751" t="s">
        <v>939</v>
      </c>
      <c r="P751">
        <v>11</v>
      </c>
      <c r="Q751">
        <v>3.7</v>
      </c>
      <c r="R751" t="b">
        <v>0</v>
      </c>
      <c r="S751" t="s">
        <v>940</v>
      </c>
      <c r="T751">
        <v>3741</v>
      </c>
      <c r="U751" t="s">
        <v>945</v>
      </c>
      <c r="V751" t="s">
        <v>946</v>
      </c>
      <c r="W751" t="s">
        <v>953</v>
      </c>
      <c r="X751" t="str">
        <f>LEFT(Userdata[[#This Row],[Last_Login]],2)</f>
        <v>12</v>
      </c>
      <c r="Y751" t="str">
        <f>RIGHT(Userdata[[#This Row],[Last_Login]],4)</f>
        <v>2024</v>
      </c>
      <c r="Z751" t="str">
        <f>MID(Userdata[[#This Row],[Last_Login]],4,2)</f>
        <v>16</v>
      </c>
      <c r="AA751" t="str">
        <f>SUBSTITUTE(Userdata[[#This Row],[Column3]],"/","")</f>
        <v>16</v>
      </c>
      <c r="AB751" s="12" t="str">
        <f>TEXT(DATE(Userdata[[#This Row],[Column2]],Userdata[[#This Row],[Column1]],Userdata[[#This Row],[Column4]]),"DD/MM/YYYY")</f>
        <v>16/12/2024</v>
      </c>
      <c r="AC751" s="12">
        <f t="shared" ca="1" si="11"/>
        <v>45794</v>
      </c>
      <c r="AD751">
        <f ca="1">Userdata[[#This Row],[Column6]]-Userdata[[#This Row],[Last Login]]</f>
        <v>152</v>
      </c>
      <c r="AE751" t="str">
        <f>LEFT(Userdata[[#This Row],[Join_Date]],2)</f>
        <v>2/</v>
      </c>
      <c r="AF751" t="str">
        <f>RIGHT(Userdata[[#This Row],[Join_Date]],4)</f>
        <v>2023</v>
      </c>
      <c r="AG751" t="str">
        <f>MID(Userdata[[#This Row],[Join_Date]],3,2)</f>
        <v>7/</v>
      </c>
      <c r="AH751" t="str">
        <f>SUBSTITUTE(Userdata[[#This Row],[Column5]],"/","")</f>
        <v>2</v>
      </c>
      <c r="AI751" t="str">
        <f>SUBSTITUTE(Userdata[[#This Row],[Column53]],"/","")</f>
        <v>7</v>
      </c>
      <c r="AJ751" t="str">
        <f>TEXT(DATE(Userdata[[#This Row],[Column52]],Userdata[[#This Row],[Start Month]],Userdata[[#This Row],[Start Date]]),"DD/MM/YYYY")</f>
        <v>07/02/2023</v>
      </c>
    </row>
    <row r="752" spans="1:36" x14ac:dyDescent="0.3">
      <c r="A752">
        <v>8226</v>
      </c>
      <c r="B752" t="s">
        <v>62</v>
      </c>
      <c r="C752" t="s">
        <v>772</v>
      </c>
      <c r="D752" s="12" t="s">
        <v>579</v>
      </c>
      <c r="E752">
        <v>7.99</v>
      </c>
      <c r="F752">
        <v>290</v>
      </c>
      <c r="G752" t="s">
        <v>917</v>
      </c>
      <c r="H752">
        <v>5</v>
      </c>
      <c r="I752">
        <v>5</v>
      </c>
      <c r="J752" t="b">
        <v>0</v>
      </c>
      <c r="K752">
        <v>84</v>
      </c>
      <c r="L752">
        <v>52</v>
      </c>
      <c r="M752" t="s">
        <v>924</v>
      </c>
      <c r="N752" t="s">
        <v>931</v>
      </c>
      <c r="O752" t="s">
        <v>934</v>
      </c>
      <c r="P752">
        <v>91</v>
      </c>
      <c r="Q752">
        <v>3.1</v>
      </c>
      <c r="R752" t="b">
        <v>1</v>
      </c>
      <c r="S752" t="s">
        <v>940</v>
      </c>
      <c r="T752">
        <v>1408</v>
      </c>
      <c r="U752" t="s">
        <v>942</v>
      </c>
      <c r="V752" t="s">
        <v>949</v>
      </c>
      <c r="W752" t="s">
        <v>954</v>
      </c>
      <c r="X752" t="str">
        <f>LEFT(Userdata[[#This Row],[Last_Login]],2)</f>
        <v>11</v>
      </c>
      <c r="Y752" t="str">
        <f>RIGHT(Userdata[[#This Row],[Last_Login]],4)</f>
        <v>2024</v>
      </c>
      <c r="Z752" t="str">
        <f>MID(Userdata[[#This Row],[Last_Login]],4,2)</f>
        <v>23</v>
      </c>
      <c r="AA752" t="str">
        <f>SUBSTITUTE(Userdata[[#This Row],[Column3]],"/","")</f>
        <v>23</v>
      </c>
      <c r="AB752" s="12" t="str">
        <f>TEXT(DATE(Userdata[[#This Row],[Column2]],Userdata[[#This Row],[Column1]],Userdata[[#This Row],[Column4]]),"DD/MM/YYYY")</f>
        <v>23/11/2024</v>
      </c>
      <c r="AC752" s="12">
        <f t="shared" ca="1" si="11"/>
        <v>45794</v>
      </c>
      <c r="AD752">
        <f ca="1">Userdata[[#This Row],[Column6]]-Userdata[[#This Row],[Last Login]]</f>
        <v>175</v>
      </c>
      <c r="AE752" t="str">
        <f>LEFT(Userdata[[#This Row],[Join_Date]],2)</f>
        <v>5/</v>
      </c>
      <c r="AF752" t="str">
        <f>RIGHT(Userdata[[#This Row],[Join_Date]],4)</f>
        <v>2024</v>
      </c>
      <c r="AG752" t="str">
        <f>MID(Userdata[[#This Row],[Join_Date]],3,2)</f>
        <v>2/</v>
      </c>
      <c r="AH752" t="str">
        <f>SUBSTITUTE(Userdata[[#This Row],[Column5]],"/","")</f>
        <v>5</v>
      </c>
      <c r="AI752" t="str">
        <f>SUBSTITUTE(Userdata[[#This Row],[Column53]],"/","")</f>
        <v>2</v>
      </c>
      <c r="AJ752" t="str">
        <f>TEXT(DATE(Userdata[[#This Row],[Column52]],Userdata[[#This Row],[Start Month]],Userdata[[#This Row],[Start Date]]),"DD/MM/YYYY")</f>
        <v>02/05/2024</v>
      </c>
    </row>
    <row r="753" spans="1:36" x14ac:dyDescent="0.3">
      <c r="A753">
        <v>1425</v>
      </c>
      <c r="B753" t="s">
        <v>327</v>
      </c>
      <c r="C753" t="s">
        <v>644</v>
      </c>
      <c r="D753" s="12" t="s">
        <v>736</v>
      </c>
      <c r="E753">
        <v>7.99</v>
      </c>
      <c r="F753">
        <v>50</v>
      </c>
      <c r="G753" t="s">
        <v>916</v>
      </c>
      <c r="H753">
        <v>2</v>
      </c>
      <c r="I753">
        <v>3</v>
      </c>
      <c r="J753" t="b">
        <v>1</v>
      </c>
      <c r="K753">
        <v>502</v>
      </c>
      <c r="L753">
        <v>5</v>
      </c>
      <c r="M753" t="s">
        <v>926</v>
      </c>
      <c r="N753" t="s">
        <v>931</v>
      </c>
      <c r="O753" t="s">
        <v>934</v>
      </c>
      <c r="P753">
        <v>96</v>
      </c>
      <c r="Q753">
        <v>4.4000000000000004</v>
      </c>
      <c r="R753" t="b">
        <v>1</v>
      </c>
      <c r="S753" t="s">
        <v>940</v>
      </c>
      <c r="T753">
        <v>1917</v>
      </c>
      <c r="U753" t="s">
        <v>945</v>
      </c>
      <c r="V753" t="s">
        <v>950</v>
      </c>
      <c r="W753" t="s">
        <v>954</v>
      </c>
      <c r="X753" t="str">
        <f>LEFT(Userdata[[#This Row],[Last_Login]],2)</f>
        <v>11</v>
      </c>
      <c r="Y753" t="str">
        <f>RIGHT(Userdata[[#This Row],[Last_Login]],4)</f>
        <v>2024</v>
      </c>
      <c r="Z753" t="str">
        <f>MID(Userdata[[#This Row],[Last_Login]],4,2)</f>
        <v>25</v>
      </c>
      <c r="AA753" t="str">
        <f>SUBSTITUTE(Userdata[[#This Row],[Column3]],"/","")</f>
        <v>25</v>
      </c>
      <c r="AB753" s="12" t="str">
        <f>TEXT(DATE(Userdata[[#This Row],[Column2]],Userdata[[#This Row],[Column1]],Userdata[[#This Row],[Column4]]),"DD/MM/YYYY")</f>
        <v>25/11/2024</v>
      </c>
      <c r="AC753" s="12">
        <f t="shared" ca="1" si="11"/>
        <v>45794</v>
      </c>
      <c r="AD753">
        <f ca="1">Userdata[[#This Row],[Column6]]-Userdata[[#This Row],[Last Login]]</f>
        <v>173</v>
      </c>
      <c r="AE753" t="str">
        <f>LEFT(Userdata[[#This Row],[Join_Date]],2)</f>
        <v>9/</v>
      </c>
      <c r="AF753" t="str">
        <f>RIGHT(Userdata[[#This Row],[Join_Date]],4)</f>
        <v>2024</v>
      </c>
      <c r="AG753" t="str">
        <f>MID(Userdata[[#This Row],[Join_Date]],3,2)</f>
        <v>2/</v>
      </c>
      <c r="AH753" t="str">
        <f>SUBSTITUTE(Userdata[[#This Row],[Column5]],"/","")</f>
        <v>9</v>
      </c>
      <c r="AI753" t="str">
        <f>SUBSTITUTE(Userdata[[#This Row],[Column53]],"/","")</f>
        <v>2</v>
      </c>
      <c r="AJ753" t="str">
        <f>TEXT(DATE(Userdata[[#This Row],[Column52]],Userdata[[#This Row],[Start Month]],Userdata[[#This Row],[Start Date]]),"DD/MM/YYYY")</f>
        <v>02/09/2024</v>
      </c>
    </row>
    <row r="754" spans="1:36" x14ac:dyDescent="0.3">
      <c r="A754">
        <v>4479</v>
      </c>
      <c r="B754" t="s">
        <v>25</v>
      </c>
      <c r="C754" t="s">
        <v>832</v>
      </c>
      <c r="D754" s="12" t="s">
        <v>395</v>
      </c>
      <c r="E754">
        <v>15.99</v>
      </c>
      <c r="F754">
        <v>241</v>
      </c>
      <c r="G754" t="s">
        <v>922</v>
      </c>
      <c r="H754">
        <v>3</v>
      </c>
      <c r="I754">
        <v>2</v>
      </c>
      <c r="J754" t="b">
        <v>1</v>
      </c>
      <c r="K754">
        <v>549</v>
      </c>
      <c r="L754">
        <v>158</v>
      </c>
      <c r="M754" t="s">
        <v>926</v>
      </c>
      <c r="N754" t="s">
        <v>931</v>
      </c>
      <c r="O754" t="s">
        <v>936</v>
      </c>
      <c r="P754">
        <v>96</v>
      </c>
      <c r="Q754">
        <v>3.1</v>
      </c>
      <c r="R754" t="b">
        <v>1</v>
      </c>
      <c r="S754" t="s">
        <v>940</v>
      </c>
      <c r="T754">
        <v>1986</v>
      </c>
      <c r="U754" t="s">
        <v>941</v>
      </c>
      <c r="V754" t="s">
        <v>947</v>
      </c>
      <c r="W754" t="s">
        <v>953</v>
      </c>
      <c r="X754" t="str">
        <f>LEFT(Userdata[[#This Row],[Last_Login]],2)</f>
        <v>12</v>
      </c>
      <c r="Y754" t="str">
        <f>RIGHT(Userdata[[#This Row],[Last_Login]],4)</f>
        <v>2024</v>
      </c>
      <c r="Z754" t="str">
        <f>MID(Userdata[[#This Row],[Last_Login]],4,2)</f>
        <v>6/</v>
      </c>
      <c r="AA754" t="str">
        <f>SUBSTITUTE(Userdata[[#This Row],[Column3]],"/","")</f>
        <v>6</v>
      </c>
      <c r="AB754" s="12" t="str">
        <f>TEXT(DATE(Userdata[[#This Row],[Column2]],Userdata[[#This Row],[Column1]],Userdata[[#This Row],[Column4]]),"DD/MM/YYYY")</f>
        <v>06/12/2024</v>
      </c>
      <c r="AC754" s="12">
        <f t="shared" ca="1" si="11"/>
        <v>45794</v>
      </c>
      <c r="AD754">
        <f ca="1">Userdata[[#This Row],[Column6]]-Userdata[[#This Row],[Last Login]]</f>
        <v>162</v>
      </c>
      <c r="AE754" t="str">
        <f>LEFT(Userdata[[#This Row],[Join_Date]],2)</f>
        <v>11</v>
      </c>
      <c r="AF754" t="str">
        <f>RIGHT(Userdata[[#This Row],[Join_Date]],4)</f>
        <v>2024</v>
      </c>
      <c r="AG754" t="str">
        <f>MID(Userdata[[#This Row],[Join_Date]],3,2)</f>
        <v>/6</v>
      </c>
      <c r="AH754" t="str">
        <f>SUBSTITUTE(Userdata[[#This Row],[Column5]],"/","")</f>
        <v>11</v>
      </c>
      <c r="AI754" t="str">
        <f>SUBSTITUTE(Userdata[[#This Row],[Column53]],"/","")</f>
        <v>6</v>
      </c>
      <c r="AJ754" t="str">
        <f>TEXT(DATE(Userdata[[#This Row],[Column52]],Userdata[[#This Row],[Start Month]],Userdata[[#This Row],[Start Date]]),"DD/MM/YYYY")</f>
        <v>06/11/2024</v>
      </c>
    </row>
    <row r="755" spans="1:36" x14ac:dyDescent="0.3">
      <c r="A755">
        <v>3393</v>
      </c>
      <c r="B755" t="s">
        <v>43</v>
      </c>
      <c r="C755" t="s">
        <v>527</v>
      </c>
      <c r="D755" s="12" t="s">
        <v>911</v>
      </c>
      <c r="E755">
        <v>7.99</v>
      </c>
      <c r="F755">
        <v>383</v>
      </c>
      <c r="G755" t="s">
        <v>920</v>
      </c>
      <c r="H755">
        <v>3</v>
      </c>
      <c r="I755">
        <v>2</v>
      </c>
      <c r="J755" t="b">
        <v>1</v>
      </c>
      <c r="K755">
        <v>699</v>
      </c>
      <c r="L755">
        <v>174</v>
      </c>
      <c r="M755" t="s">
        <v>929</v>
      </c>
      <c r="N755" t="s">
        <v>932</v>
      </c>
      <c r="O755" t="s">
        <v>939</v>
      </c>
      <c r="P755">
        <v>13</v>
      </c>
      <c r="Q755">
        <v>3.8</v>
      </c>
      <c r="R755" t="b">
        <v>1</v>
      </c>
      <c r="S755" t="s">
        <v>940</v>
      </c>
      <c r="T755">
        <v>3254</v>
      </c>
      <c r="U755" t="s">
        <v>941</v>
      </c>
      <c r="V755" t="s">
        <v>948</v>
      </c>
      <c r="W755" t="s">
        <v>954</v>
      </c>
      <c r="X755" t="str">
        <f>LEFT(Userdata[[#This Row],[Last_Login]],2)</f>
        <v>11</v>
      </c>
      <c r="Y755" t="str">
        <f>RIGHT(Userdata[[#This Row],[Last_Login]],4)</f>
        <v>2024</v>
      </c>
      <c r="Z755" t="str">
        <f>MID(Userdata[[#This Row],[Last_Login]],4,2)</f>
        <v>28</v>
      </c>
      <c r="AA755" t="str">
        <f>SUBSTITUTE(Userdata[[#This Row],[Column3]],"/","")</f>
        <v>28</v>
      </c>
      <c r="AB755" s="12" t="str">
        <f>TEXT(DATE(Userdata[[#This Row],[Column2]],Userdata[[#This Row],[Column1]],Userdata[[#This Row],[Column4]]),"DD/MM/YYYY")</f>
        <v>28/11/2024</v>
      </c>
      <c r="AC755" s="12">
        <f t="shared" ca="1" si="11"/>
        <v>45794</v>
      </c>
      <c r="AD755">
        <f ca="1">Userdata[[#This Row],[Column6]]-Userdata[[#This Row],[Last Login]]</f>
        <v>170</v>
      </c>
      <c r="AE755" t="str">
        <f>LEFT(Userdata[[#This Row],[Join_Date]],2)</f>
        <v>1/</v>
      </c>
      <c r="AF755" t="str">
        <f>RIGHT(Userdata[[#This Row],[Join_Date]],4)</f>
        <v>2024</v>
      </c>
      <c r="AG755" t="str">
        <f>MID(Userdata[[#This Row],[Join_Date]],3,2)</f>
        <v>26</v>
      </c>
      <c r="AH755" t="str">
        <f>SUBSTITUTE(Userdata[[#This Row],[Column5]],"/","")</f>
        <v>1</v>
      </c>
      <c r="AI755" t="str">
        <f>SUBSTITUTE(Userdata[[#This Row],[Column53]],"/","")</f>
        <v>26</v>
      </c>
      <c r="AJ755" t="str">
        <f>TEXT(DATE(Userdata[[#This Row],[Column52]],Userdata[[#This Row],[Start Month]],Userdata[[#This Row],[Start Date]]),"DD/MM/YYYY")</f>
        <v>26/01/2024</v>
      </c>
    </row>
    <row r="756" spans="1:36" x14ac:dyDescent="0.3">
      <c r="A756">
        <v>8528</v>
      </c>
      <c r="B756" t="s">
        <v>146</v>
      </c>
      <c r="C756" t="s">
        <v>525</v>
      </c>
      <c r="D756" s="12" t="s">
        <v>914</v>
      </c>
      <c r="E756">
        <v>7.99</v>
      </c>
      <c r="F756">
        <v>384</v>
      </c>
      <c r="G756" t="s">
        <v>918</v>
      </c>
      <c r="H756">
        <v>5</v>
      </c>
      <c r="I756">
        <v>1</v>
      </c>
      <c r="J756" t="b">
        <v>0</v>
      </c>
      <c r="K756">
        <v>423</v>
      </c>
      <c r="L756">
        <v>110</v>
      </c>
      <c r="M756" t="s">
        <v>929</v>
      </c>
      <c r="N756" t="s">
        <v>932</v>
      </c>
      <c r="O756" t="s">
        <v>936</v>
      </c>
      <c r="P756">
        <v>61</v>
      </c>
      <c r="Q756">
        <v>4.7</v>
      </c>
      <c r="R756" t="b">
        <v>1</v>
      </c>
      <c r="S756" t="s">
        <v>940</v>
      </c>
      <c r="T756">
        <v>3648</v>
      </c>
      <c r="U756" t="s">
        <v>941</v>
      </c>
      <c r="V756" t="s">
        <v>949</v>
      </c>
      <c r="W756" t="s">
        <v>953</v>
      </c>
      <c r="X756" t="str">
        <f>LEFT(Userdata[[#This Row],[Last_Login]],2)</f>
        <v>11</v>
      </c>
      <c r="Y756" t="str">
        <f>RIGHT(Userdata[[#This Row],[Last_Login]],4)</f>
        <v>2024</v>
      </c>
      <c r="Z756" t="str">
        <f>MID(Userdata[[#This Row],[Last_Login]],4,2)</f>
        <v>29</v>
      </c>
      <c r="AA756" t="str">
        <f>SUBSTITUTE(Userdata[[#This Row],[Column3]],"/","")</f>
        <v>29</v>
      </c>
      <c r="AB756" s="12" t="str">
        <f>TEXT(DATE(Userdata[[#This Row],[Column2]],Userdata[[#This Row],[Column1]],Userdata[[#This Row],[Column4]]),"DD/MM/YYYY")</f>
        <v>29/11/2024</v>
      </c>
      <c r="AC756" s="12">
        <f t="shared" ca="1" si="11"/>
        <v>45794</v>
      </c>
      <c r="AD756">
        <f ca="1">Userdata[[#This Row],[Column6]]-Userdata[[#This Row],[Last Login]]</f>
        <v>169</v>
      </c>
      <c r="AE756" t="str">
        <f>LEFT(Userdata[[#This Row],[Join_Date]],2)</f>
        <v>11</v>
      </c>
      <c r="AF756" t="str">
        <f>RIGHT(Userdata[[#This Row],[Join_Date]],4)</f>
        <v>2024</v>
      </c>
      <c r="AG756" t="str">
        <f>MID(Userdata[[#This Row],[Join_Date]],3,2)</f>
        <v>/1</v>
      </c>
      <c r="AH756" t="str">
        <f>SUBSTITUTE(Userdata[[#This Row],[Column5]],"/","")</f>
        <v>11</v>
      </c>
      <c r="AI756" t="str">
        <f>SUBSTITUTE(Userdata[[#This Row],[Column53]],"/","")</f>
        <v>1</v>
      </c>
      <c r="AJ756" t="str">
        <f>TEXT(DATE(Userdata[[#This Row],[Column52]],Userdata[[#This Row],[Start Month]],Userdata[[#This Row],[Start Date]]),"DD/MM/YYYY")</f>
        <v>01/11/2024</v>
      </c>
    </row>
    <row r="757" spans="1:36" x14ac:dyDescent="0.3">
      <c r="A757">
        <v>9372</v>
      </c>
      <c r="B757" t="s">
        <v>62</v>
      </c>
      <c r="C757" t="s">
        <v>465</v>
      </c>
      <c r="D757" s="12" t="s">
        <v>508</v>
      </c>
      <c r="E757">
        <v>7.99</v>
      </c>
      <c r="F757">
        <v>302</v>
      </c>
      <c r="G757" t="s">
        <v>920</v>
      </c>
      <c r="H757">
        <v>1</v>
      </c>
      <c r="I757">
        <v>1</v>
      </c>
      <c r="J757" t="b">
        <v>1</v>
      </c>
      <c r="K757">
        <v>964</v>
      </c>
      <c r="L757">
        <v>165</v>
      </c>
      <c r="M757" t="s">
        <v>929</v>
      </c>
      <c r="N757" t="s">
        <v>933</v>
      </c>
      <c r="O757" t="s">
        <v>938</v>
      </c>
      <c r="P757">
        <v>47</v>
      </c>
      <c r="Q757">
        <v>4.4000000000000004</v>
      </c>
      <c r="R757" t="b">
        <v>0</v>
      </c>
      <c r="S757" t="s">
        <v>940</v>
      </c>
      <c r="T757">
        <v>3552</v>
      </c>
      <c r="U757" t="s">
        <v>943</v>
      </c>
      <c r="V757" t="s">
        <v>950</v>
      </c>
      <c r="W757" t="s">
        <v>952</v>
      </c>
      <c r="X757" t="str">
        <f>LEFT(Userdata[[#This Row],[Last_Login]],2)</f>
        <v>12</v>
      </c>
      <c r="Y757" t="str">
        <f>RIGHT(Userdata[[#This Row],[Last_Login]],4)</f>
        <v>2024</v>
      </c>
      <c r="Z757" t="str">
        <f>MID(Userdata[[#This Row],[Last_Login]],4,2)</f>
        <v>4/</v>
      </c>
      <c r="AA757" t="str">
        <f>SUBSTITUTE(Userdata[[#This Row],[Column3]],"/","")</f>
        <v>4</v>
      </c>
      <c r="AB757" s="12" t="str">
        <f>TEXT(DATE(Userdata[[#This Row],[Column2]],Userdata[[#This Row],[Column1]],Userdata[[#This Row],[Column4]]),"DD/MM/YYYY")</f>
        <v>04/12/2024</v>
      </c>
      <c r="AC757" s="12">
        <f t="shared" ca="1" si="11"/>
        <v>45794</v>
      </c>
      <c r="AD757">
        <f ca="1">Userdata[[#This Row],[Column6]]-Userdata[[#This Row],[Last Login]]</f>
        <v>164</v>
      </c>
      <c r="AE757" t="str">
        <f>LEFT(Userdata[[#This Row],[Join_Date]],2)</f>
        <v>2/</v>
      </c>
      <c r="AF757" t="str">
        <f>RIGHT(Userdata[[#This Row],[Join_Date]],4)</f>
        <v>2023</v>
      </c>
      <c r="AG757" t="str">
        <f>MID(Userdata[[#This Row],[Join_Date]],3,2)</f>
        <v>17</v>
      </c>
      <c r="AH757" t="str">
        <f>SUBSTITUTE(Userdata[[#This Row],[Column5]],"/","")</f>
        <v>2</v>
      </c>
      <c r="AI757" t="str">
        <f>SUBSTITUTE(Userdata[[#This Row],[Column53]],"/","")</f>
        <v>17</v>
      </c>
      <c r="AJ757" t="str">
        <f>TEXT(DATE(Userdata[[#This Row],[Column52]],Userdata[[#This Row],[Start Month]],Userdata[[#This Row],[Start Date]]),"DD/MM/YYYY")</f>
        <v>17/02/2023</v>
      </c>
    </row>
    <row r="758" spans="1:36" x14ac:dyDescent="0.3">
      <c r="A758">
        <v>5469</v>
      </c>
      <c r="B758" t="s">
        <v>94</v>
      </c>
      <c r="C758" t="s">
        <v>677</v>
      </c>
      <c r="D758" s="12" t="s">
        <v>554</v>
      </c>
      <c r="E758">
        <v>15.99</v>
      </c>
      <c r="F758">
        <v>24</v>
      </c>
      <c r="G758" t="s">
        <v>918</v>
      </c>
      <c r="H758">
        <v>2</v>
      </c>
      <c r="I758">
        <v>1</v>
      </c>
      <c r="J758" t="b">
        <v>0</v>
      </c>
      <c r="K758">
        <v>742</v>
      </c>
      <c r="L758">
        <v>150</v>
      </c>
      <c r="M758" t="s">
        <v>923</v>
      </c>
      <c r="N758" t="s">
        <v>932</v>
      </c>
      <c r="O758" t="s">
        <v>939</v>
      </c>
      <c r="P758">
        <v>57</v>
      </c>
      <c r="Q758">
        <v>3</v>
      </c>
      <c r="R758" t="b">
        <v>0</v>
      </c>
      <c r="S758" t="s">
        <v>940</v>
      </c>
      <c r="T758">
        <v>150</v>
      </c>
      <c r="U758" t="s">
        <v>943</v>
      </c>
      <c r="V758" t="s">
        <v>948</v>
      </c>
      <c r="W758" t="s">
        <v>953</v>
      </c>
      <c r="X758" t="str">
        <f>LEFT(Userdata[[#This Row],[Last_Login]],2)</f>
        <v>12</v>
      </c>
      <c r="Y758" t="str">
        <f>RIGHT(Userdata[[#This Row],[Last_Login]],4)</f>
        <v>2024</v>
      </c>
      <c r="Z758" t="str">
        <f>MID(Userdata[[#This Row],[Last_Login]],4,2)</f>
        <v>5/</v>
      </c>
      <c r="AA758" t="str">
        <f>SUBSTITUTE(Userdata[[#This Row],[Column3]],"/","")</f>
        <v>5</v>
      </c>
      <c r="AB758" s="12" t="str">
        <f>TEXT(DATE(Userdata[[#This Row],[Column2]],Userdata[[#This Row],[Column1]],Userdata[[#This Row],[Column4]]),"DD/MM/YYYY")</f>
        <v>05/12/2024</v>
      </c>
      <c r="AC758" s="12">
        <f t="shared" ca="1" si="11"/>
        <v>45794</v>
      </c>
      <c r="AD758">
        <f ca="1">Userdata[[#This Row],[Column6]]-Userdata[[#This Row],[Last Login]]</f>
        <v>163</v>
      </c>
      <c r="AE758" t="str">
        <f>LEFT(Userdata[[#This Row],[Join_Date]],2)</f>
        <v>2/</v>
      </c>
      <c r="AF758" t="str">
        <f>RIGHT(Userdata[[#This Row],[Join_Date]],4)</f>
        <v>2024</v>
      </c>
      <c r="AG758" t="str">
        <f>MID(Userdata[[#This Row],[Join_Date]],3,2)</f>
        <v>19</v>
      </c>
      <c r="AH758" t="str">
        <f>SUBSTITUTE(Userdata[[#This Row],[Column5]],"/","")</f>
        <v>2</v>
      </c>
      <c r="AI758" t="str">
        <f>SUBSTITUTE(Userdata[[#This Row],[Column53]],"/","")</f>
        <v>19</v>
      </c>
      <c r="AJ758" t="str">
        <f>TEXT(DATE(Userdata[[#This Row],[Column52]],Userdata[[#This Row],[Start Month]],Userdata[[#This Row],[Start Date]]),"DD/MM/YYYY")</f>
        <v>19/02/2024</v>
      </c>
    </row>
    <row r="759" spans="1:36" x14ac:dyDescent="0.3">
      <c r="A759">
        <v>2603</v>
      </c>
      <c r="B759" t="s">
        <v>328</v>
      </c>
      <c r="C759" t="s">
        <v>380</v>
      </c>
      <c r="D759" s="12" t="s">
        <v>676</v>
      </c>
      <c r="E759">
        <v>11.99</v>
      </c>
      <c r="F759">
        <v>416</v>
      </c>
      <c r="G759" t="s">
        <v>922</v>
      </c>
      <c r="H759">
        <v>3</v>
      </c>
      <c r="I759">
        <v>5</v>
      </c>
      <c r="J759" t="b">
        <v>0</v>
      </c>
      <c r="K759">
        <v>97</v>
      </c>
      <c r="L759">
        <v>172</v>
      </c>
      <c r="M759" t="s">
        <v>923</v>
      </c>
      <c r="N759" t="s">
        <v>932</v>
      </c>
      <c r="O759" t="s">
        <v>937</v>
      </c>
      <c r="P759">
        <v>89</v>
      </c>
      <c r="Q759">
        <v>4.3</v>
      </c>
      <c r="R759" t="b">
        <v>1</v>
      </c>
      <c r="S759" t="s">
        <v>940</v>
      </c>
      <c r="T759">
        <v>786</v>
      </c>
      <c r="U759" t="s">
        <v>943</v>
      </c>
      <c r="V759" t="s">
        <v>948</v>
      </c>
      <c r="W759" t="s">
        <v>954</v>
      </c>
      <c r="X759" t="str">
        <f>LEFT(Userdata[[#This Row],[Last_Login]],2)</f>
        <v>11</v>
      </c>
      <c r="Y759" t="str">
        <f>RIGHT(Userdata[[#This Row],[Last_Login]],4)</f>
        <v>2024</v>
      </c>
      <c r="Z759" t="str">
        <f>MID(Userdata[[#This Row],[Last_Login]],4,2)</f>
        <v>20</v>
      </c>
      <c r="AA759" t="str">
        <f>SUBSTITUTE(Userdata[[#This Row],[Column3]],"/","")</f>
        <v>20</v>
      </c>
      <c r="AB759" s="12" t="str">
        <f>TEXT(DATE(Userdata[[#This Row],[Column2]],Userdata[[#This Row],[Column1]],Userdata[[#This Row],[Column4]]),"DD/MM/YYYY")</f>
        <v>20/11/2024</v>
      </c>
      <c r="AC759" s="12">
        <f t="shared" ca="1" si="11"/>
        <v>45794</v>
      </c>
      <c r="AD759">
        <f ca="1">Userdata[[#This Row],[Column6]]-Userdata[[#This Row],[Last Login]]</f>
        <v>178</v>
      </c>
      <c r="AE759" t="str">
        <f>LEFT(Userdata[[#This Row],[Join_Date]],2)</f>
        <v>5/</v>
      </c>
      <c r="AF759" t="str">
        <f>RIGHT(Userdata[[#This Row],[Join_Date]],4)</f>
        <v>2024</v>
      </c>
      <c r="AG759" t="str">
        <f>MID(Userdata[[#This Row],[Join_Date]],3,2)</f>
        <v>18</v>
      </c>
      <c r="AH759" t="str">
        <f>SUBSTITUTE(Userdata[[#This Row],[Column5]],"/","")</f>
        <v>5</v>
      </c>
      <c r="AI759" t="str">
        <f>SUBSTITUTE(Userdata[[#This Row],[Column53]],"/","")</f>
        <v>18</v>
      </c>
      <c r="AJ759" t="str">
        <f>TEXT(DATE(Userdata[[#This Row],[Column52]],Userdata[[#This Row],[Start Month]],Userdata[[#This Row],[Start Date]]),"DD/MM/YYYY")</f>
        <v>18/05/2024</v>
      </c>
    </row>
    <row r="760" spans="1:36" x14ac:dyDescent="0.3">
      <c r="A760">
        <v>5306</v>
      </c>
      <c r="B760" t="s">
        <v>191</v>
      </c>
      <c r="C760" t="s">
        <v>704</v>
      </c>
      <c r="D760" s="12" t="s">
        <v>803</v>
      </c>
      <c r="E760">
        <v>15.99</v>
      </c>
      <c r="F760">
        <v>272</v>
      </c>
      <c r="G760" t="s">
        <v>921</v>
      </c>
      <c r="H760">
        <v>5</v>
      </c>
      <c r="I760">
        <v>1</v>
      </c>
      <c r="J760" t="b">
        <v>1</v>
      </c>
      <c r="K760">
        <v>735</v>
      </c>
      <c r="L760">
        <v>74</v>
      </c>
      <c r="M760" t="s">
        <v>928</v>
      </c>
      <c r="N760" t="s">
        <v>932</v>
      </c>
      <c r="O760" t="s">
        <v>938</v>
      </c>
      <c r="P760">
        <v>90</v>
      </c>
      <c r="Q760">
        <v>3.8</v>
      </c>
      <c r="R760" t="b">
        <v>1</v>
      </c>
      <c r="S760" t="s">
        <v>940</v>
      </c>
      <c r="T760">
        <v>1808</v>
      </c>
      <c r="U760" t="s">
        <v>945</v>
      </c>
      <c r="V760" t="s">
        <v>947</v>
      </c>
      <c r="W760" t="s">
        <v>951</v>
      </c>
      <c r="X760" t="str">
        <f>LEFT(Userdata[[#This Row],[Last_Login]],2)</f>
        <v>12</v>
      </c>
      <c r="Y760" t="str">
        <f>RIGHT(Userdata[[#This Row],[Last_Login]],4)</f>
        <v>2024</v>
      </c>
      <c r="Z760" t="str">
        <f>MID(Userdata[[#This Row],[Last_Login]],4,2)</f>
        <v>9/</v>
      </c>
      <c r="AA760" t="str">
        <f>SUBSTITUTE(Userdata[[#This Row],[Column3]],"/","")</f>
        <v>9</v>
      </c>
      <c r="AB760" s="12" t="str">
        <f>TEXT(DATE(Userdata[[#This Row],[Column2]],Userdata[[#This Row],[Column1]],Userdata[[#This Row],[Column4]]),"DD/MM/YYYY")</f>
        <v>09/12/2024</v>
      </c>
      <c r="AC760" s="12">
        <f t="shared" ca="1" si="11"/>
        <v>45794</v>
      </c>
      <c r="AD760">
        <f ca="1">Userdata[[#This Row],[Column6]]-Userdata[[#This Row],[Last Login]]</f>
        <v>159</v>
      </c>
      <c r="AE760" t="str">
        <f>LEFT(Userdata[[#This Row],[Join_Date]],2)</f>
        <v>9/</v>
      </c>
      <c r="AF760" t="str">
        <f>RIGHT(Userdata[[#This Row],[Join_Date]],4)</f>
        <v>2023</v>
      </c>
      <c r="AG760" t="str">
        <f>MID(Userdata[[#This Row],[Join_Date]],3,2)</f>
        <v>10</v>
      </c>
      <c r="AH760" t="str">
        <f>SUBSTITUTE(Userdata[[#This Row],[Column5]],"/","")</f>
        <v>9</v>
      </c>
      <c r="AI760" t="str">
        <f>SUBSTITUTE(Userdata[[#This Row],[Column53]],"/","")</f>
        <v>10</v>
      </c>
      <c r="AJ760" t="str">
        <f>TEXT(DATE(Userdata[[#This Row],[Column52]],Userdata[[#This Row],[Start Month]],Userdata[[#This Row],[Start Date]]),"DD/MM/YYYY")</f>
        <v>10/09/2023</v>
      </c>
    </row>
    <row r="761" spans="1:36" x14ac:dyDescent="0.3">
      <c r="A761">
        <v>7869</v>
      </c>
      <c r="B761" t="s">
        <v>146</v>
      </c>
      <c r="C761" t="s">
        <v>833</v>
      </c>
      <c r="D761" s="12" t="s">
        <v>494</v>
      </c>
      <c r="E761">
        <v>15.99</v>
      </c>
      <c r="F761">
        <v>294</v>
      </c>
      <c r="G761" t="s">
        <v>917</v>
      </c>
      <c r="H761">
        <v>3</v>
      </c>
      <c r="I761">
        <v>6</v>
      </c>
      <c r="J761" t="b">
        <v>0</v>
      </c>
      <c r="K761">
        <v>709</v>
      </c>
      <c r="L761">
        <v>181</v>
      </c>
      <c r="M761" t="s">
        <v>928</v>
      </c>
      <c r="N761" t="s">
        <v>933</v>
      </c>
      <c r="O761" t="s">
        <v>937</v>
      </c>
      <c r="P761">
        <v>39</v>
      </c>
      <c r="Q761">
        <v>3.2</v>
      </c>
      <c r="R761" t="b">
        <v>1</v>
      </c>
      <c r="S761" t="s">
        <v>940</v>
      </c>
      <c r="T761">
        <v>3091</v>
      </c>
      <c r="U761" t="s">
        <v>944</v>
      </c>
      <c r="V761" t="s">
        <v>949</v>
      </c>
      <c r="W761" t="s">
        <v>952</v>
      </c>
      <c r="X761" t="str">
        <f>LEFT(Userdata[[#This Row],[Last_Login]],2)</f>
        <v>12</v>
      </c>
      <c r="Y761" t="str">
        <f>RIGHT(Userdata[[#This Row],[Last_Login]],4)</f>
        <v>2024</v>
      </c>
      <c r="Z761" t="str">
        <f>MID(Userdata[[#This Row],[Last_Login]],4,2)</f>
        <v>1/</v>
      </c>
      <c r="AA761" t="str">
        <f>SUBSTITUTE(Userdata[[#This Row],[Column3]],"/","")</f>
        <v>1</v>
      </c>
      <c r="AB761" s="12" t="str">
        <f>TEXT(DATE(Userdata[[#This Row],[Column2]],Userdata[[#This Row],[Column1]],Userdata[[#This Row],[Column4]]),"DD/MM/YYYY")</f>
        <v>01/12/2024</v>
      </c>
      <c r="AC761" s="12">
        <f t="shared" ca="1" si="11"/>
        <v>45794</v>
      </c>
      <c r="AD761">
        <f ca="1">Userdata[[#This Row],[Column6]]-Userdata[[#This Row],[Last Login]]</f>
        <v>167</v>
      </c>
      <c r="AE761" t="str">
        <f>LEFT(Userdata[[#This Row],[Join_Date]],2)</f>
        <v>5/</v>
      </c>
      <c r="AF761" t="str">
        <f>RIGHT(Userdata[[#This Row],[Join_Date]],4)</f>
        <v>2024</v>
      </c>
      <c r="AG761" t="str">
        <f>MID(Userdata[[#This Row],[Join_Date]],3,2)</f>
        <v>23</v>
      </c>
      <c r="AH761" t="str">
        <f>SUBSTITUTE(Userdata[[#This Row],[Column5]],"/","")</f>
        <v>5</v>
      </c>
      <c r="AI761" t="str">
        <f>SUBSTITUTE(Userdata[[#This Row],[Column53]],"/","")</f>
        <v>23</v>
      </c>
      <c r="AJ761" t="str">
        <f>TEXT(DATE(Userdata[[#This Row],[Column52]],Userdata[[#This Row],[Start Month]],Userdata[[#This Row],[Start Date]]),"DD/MM/YYYY")</f>
        <v>23/05/2024</v>
      </c>
    </row>
    <row r="762" spans="1:36" x14ac:dyDescent="0.3">
      <c r="A762">
        <v>1699</v>
      </c>
      <c r="B762" t="s">
        <v>109</v>
      </c>
      <c r="C762" t="s">
        <v>752</v>
      </c>
      <c r="D762" s="12" t="s">
        <v>740</v>
      </c>
      <c r="E762">
        <v>15.99</v>
      </c>
      <c r="F762">
        <v>18</v>
      </c>
      <c r="G762" t="s">
        <v>919</v>
      </c>
      <c r="H762">
        <v>4</v>
      </c>
      <c r="I762">
        <v>2</v>
      </c>
      <c r="J762" t="b">
        <v>0</v>
      </c>
      <c r="K762">
        <v>882</v>
      </c>
      <c r="L762">
        <v>1</v>
      </c>
      <c r="M762" t="s">
        <v>929</v>
      </c>
      <c r="N762" t="s">
        <v>932</v>
      </c>
      <c r="O762" t="s">
        <v>937</v>
      </c>
      <c r="P762">
        <v>100</v>
      </c>
      <c r="Q762">
        <v>4.7</v>
      </c>
      <c r="R762" t="b">
        <v>1</v>
      </c>
      <c r="S762" t="s">
        <v>940</v>
      </c>
      <c r="T762">
        <v>3697</v>
      </c>
      <c r="U762" t="s">
        <v>942</v>
      </c>
      <c r="V762" t="s">
        <v>947</v>
      </c>
      <c r="W762" t="s">
        <v>952</v>
      </c>
      <c r="X762" t="str">
        <f>LEFT(Userdata[[#This Row],[Last_Login]],2)</f>
        <v>12</v>
      </c>
      <c r="Y762" t="str">
        <f>RIGHT(Userdata[[#This Row],[Last_Login]],4)</f>
        <v>2024</v>
      </c>
      <c r="Z762" t="str">
        <f>MID(Userdata[[#This Row],[Last_Login]],4,2)</f>
        <v>11</v>
      </c>
      <c r="AA762" t="str">
        <f>SUBSTITUTE(Userdata[[#This Row],[Column3]],"/","")</f>
        <v>11</v>
      </c>
      <c r="AB762" s="12" t="str">
        <f>TEXT(DATE(Userdata[[#This Row],[Column2]],Userdata[[#This Row],[Column1]],Userdata[[#This Row],[Column4]]),"DD/MM/YYYY")</f>
        <v>11/12/2024</v>
      </c>
      <c r="AC762" s="12">
        <f t="shared" ca="1" si="11"/>
        <v>45794</v>
      </c>
      <c r="AD762">
        <f ca="1">Userdata[[#This Row],[Column6]]-Userdata[[#This Row],[Last Login]]</f>
        <v>157</v>
      </c>
      <c r="AE762" t="str">
        <f>LEFT(Userdata[[#This Row],[Join_Date]],2)</f>
        <v>9/</v>
      </c>
      <c r="AF762" t="str">
        <f>RIGHT(Userdata[[#This Row],[Join_Date]],4)</f>
        <v>2023</v>
      </c>
      <c r="AG762" t="str">
        <f>MID(Userdata[[#This Row],[Join_Date]],3,2)</f>
        <v>13</v>
      </c>
      <c r="AH762" t="str">
        <f>SUBSTITUTE(Userdata[[#This Row],[Column5]],"/","")</f>
        <v>9</v>
      </c>
      <c r="AI762" t="str">
        <f>SUBSTITUTE(Userdata[[#This Row],[Column53]],"/","")</f>
        <v>13</v>
      </c>
      <c r="AJ762" t="str">
        <f>TEXT(DATE(Userdata[[#This Row],[Column52]],Userdata[[#This Row],[Start Month]],Userdata[[#This Row],[Start Date]]),"DD/MM/YYYY")</f>
        <v>13/09/2023</v>
      </c>
    </row>
    <row r="763" spans="1:36" x14ac:dyDescent="0.3">
      <c r="A763">
        <v>3214</v>
      </c>
      <c r="B763" t="s">
        <v>48</v>
      </c>
      <c r="C763" t="s">
        <v>834</v>
      </c>
      <c r="D763" s="12" t="s">
        <v>490</v>
      </c>
      <c r="E763">
        <v>15.99</v>
      </c>
      <c r="F763">
        <v>409</v>
      </c>
      <c r="G763" t="s">
        <v>916</v>
      </c>
      <c r="H763">
        <v>1</v>
      </c>
      <c r="I763">
        <v>2</v>
      </c>
      <c r="J763" t="b">
        <v>1</v>
      </c>
      <c r="K763">
        <v>131</v>
      </c>
      <c r="L763">
        <v>85</v>
      </c>
      <c r="M763" t="s">
        <v>928</v>
      </c>
      <c r="N763" t="s">
        <v>933</v>
      </c>
      <c r="O763" t="s">
        <v>939</v>
      </c>
      <c r="P763">
        <v>95</v>
      </c>
      <c r="Q763">
        <v>4.3</v>
      </c>
      <c r="R763" t="b">
        <v>1</v>
      </c>
      <c r="S763" t="s">
        <v>940</v>
      </c>
      <c r="T763">
        <v>4835</v>
      </c>
      <c r="U763" t="s">
        <v>944</v>
      </c>
      <c r="V763" t="s">
        <v>948</v>
      </c>
      <c r="W763" t="s">
        <v>954</v>
      </c>
      <c r="X763" t="str">
        <f>LEFT(Userdata[[#This Row],[Last_Login]],2)</f>
        <v>12</v>
      </c>
      <c r="Y763" t="str">
        <f>RIGHT(Userdata[[#This Row],[Last_Login]],4)</f>
        <v>2024</v>
      </c>
      <c r="Z763" t="str">
        <f>MID(Userdata[[#This Row],[Last_Login]],4,2)</f>
        <v>12</v>
      </c>
      <c r="AA763" t="str">
        <f>SUBSTITUTE(Userdata[[#This Row],[Column3]],"/","")</f>
        <v>12</v>
      </c>
      <c r="AB763" s="12" t="str">
        <f>TEXT(DATE(Userdata[[#This Row],[Column2]],Userdata[[#This Row],[Column1]],Userdata[[#This Row],[Column4]]),"DD/MM/YYYY")</f>
        <v>12/12/2024</v>
      </c>
      <c r="AC763" s="12">
        <f t="shared" ca="1" si="11"/>
        <v>45794</v>
      </c>
      <c r="AD763">
        <f ca="1">Userdata[[#This Row],[Column6]]-Userdata[[#This Row],[Last Login]]</f>
        <v>156</v>
      </c>
      <c r="AE763" t="str">
        <f>LEFT(Userdata[[#This Row],[Join_Date]],2)</f>
        <v>7/</v>
      </c>
      <c r="AF763" t="str">
        <f>RIGHT(Userdata[[#This Row],[Join_Date]],4)</f>
        <v>2024</v>
      </c>
      <c r="AG763" t="str">
        <f>MID(Userdata[[#This Row],[Join_Date]],3,2)</f>
        <v>14</v>
      </c>
      <c r="AH763" t="str">
        <f>SUBSTITUTE(Userdata[[#This Row],[Column5]],"/","")</f>
        <v>7</v>
      </c>
      <c r="AI763" t="str">
        <f>SUBSTITUTE(Userdata[[#This Row],[Column53]],"/","")</f>
        <v>14</v>
      </c>
      <c r="AJ763" t="str">
        <f>TEXT(DATE(Userdata[[#This Row],[Column52]],Userdata[[#This Row],[Start Month]],Userdata[[#This Row],[Start Date]]),"DD/MM/YYYY")</f>
        <v>14/07/2024</v>
      </c>
    </row>
    <row r="764" spans="1:36" x14ac:dyDescent="0.3">
      <c r="A764">
        <v>1050</v>
      </c>
      <c r="B764" t="s">
        <v>30</v>
      </c>
      <c r="C764" t="s">
        <v>640</v>
      </c>
      <c r="D764" s="12" t="s">
        <v>914</v>
      </c>
      <c r="E764">
        <v>11.99</v>
      </c>
      <c r="F764">
        <v>290</v>
      </c>
      <c r="G764" t="s">
        <v>922</v>
      </c>
      <c r="H764">
        <v>4</v>
      </c>
      <c r="I764">
        <v>4</v>
      </c>
      <c r="J764" t="b">
        <v>0</v>
      </c>
      <c r="K764">
        <v>305</v>
      </c>
      <c r="L764">
        <v>112</v>
      </c>
      <c r="M764" t="s">
        <v>923</v>
      </c>
      <c r="N764" t="s">
        <v>930</v>
      </c>
      <c r="O764" t="s">
        <v>937</v>
      </c>
      <c r="P764">
        <v>57</v>
      </c>
      <c r="Q764">
        <v>4.5</v>
      </c>
      <c r="R764" t="b">
        <v>0</v>
      </c>
      <c r="S764" t="s">
        <v>940</v>
      </c>
      <c r="T764">
        <v>2023</v>
      </c>
      <c r="U764" t="s">
        <v>942</v>
      </c>
      <c r="V764" t="s">
        <v>949</v>
      </c>
      <c r="W764" t="s">
        <v>953</v>
      </c>
      <c r="X764" t="str">
        <f>LEFT(Userdata[[#This Row],[Last_Login]],2)</f>
        <v>11</v>
      </c>
      <c r="Y764" t="str">
        <f>RIGHT(Userdata[[#This Row],[Last_Login]],4)</f>
        <v>2024</v>
      </c>
      <c r="Z764" t="str">
        <f>MID(Userdata[[#This Row],[Last_Login]],4,2)</f>
        <v>29</v>
      </c>
      <c r="AA764" t="str">
        <f>SUBSTITUTE(Userdata[[#This Row],[Column3]],"/","")</f>
        <v>29</v>
      </c>
      <c r="AB764" s="12" t="str">
        <f>TEXT(DATE(Userdata[[#This Row],[Column2]],Userdata[[#This Row],[Column1]],Userdata[[#This Row],[Column4]]),"DD/MM/YYYY")</f>
        <v>29/11/2024</v>
      </c>
      <c r="AC764" s="12">
        <f t="shared" ca="1" si="11"/>
        <v>45794</v>
      </c>
      <c r="AD764">
        <f ca="1">Userdata[[#This Row],[Column6]]-Userdata[[#This Row],[Last Login]]</f>
        <v>169</v>
      </c>
      <c r="AE764" t="str">
        <f>LEFT(Userdata[[#This Row],[Join_Date]],2)</f>
        <v>4/</v>
      </c>
      <c r="AF764" t="str">
        <f>RIGHT(Userdata[[#This Row],[Join_Date]],4)</f>
        <v>2024</v>
      </c>
      <c r="AG764" t="str">
        <f>MID(Userdata[[#This Row],[Join_Date]],3,2)</f>
        <v>13</v>
      </c>
      <c r="AH764" t="str">
        <f>SUBSTITUTE(Userdata[[#This Row],[Column5]],"/","")</f>
        <v>4</v>
      </c>
      <c r="AI764" t="str">
        <f>SUBSTITUTE(Userdata[[#This Row],[Column53]],"/","")</f>
        <v>13</v>
      </c>
      <c r="AJ764" t="str">
        <f>TEXT(DATE(Userdata[[#This Row],[Column52]],Userdata[[#This Row],[Start Month]],Userdata[[#This Row],[Start Date]]),"DD/MM/YYYY")</f>
        <v>13/04/2024</v>
      </c>
    </row>
    <row r="765" spans="1:36" x14ac:dyDescent="0.3">
      <c r="A765">
        <v>3325</v>
      </c>
      <c r="B765" t="s">
        <v>44</v>
      </c>
      <c r="C765" t="s">
        <v>608</v>
      </c>
      <c r="D765" s="12" t="s">
        <v>910</v>
      </c>
      <c r="E765">
        <v>15.99</v>
      </c>
      <c r="F765">
        <v>102</v>
      </c>
      <c r="G765" t="s">
        <v>917</v>
      </c>
      <c r="H765">
        <v>5</v>
      </c>
      <c r="I765">
        <v>3</v>
      </c>
      <c r="J765" t="b">
        <v>0</v>
      </c>
      <c r="K765">
        <v>456</v>
      </c>
      <c r="L765">
        <v>52</v>
      </c>
      <c r="M765" t="s">
        <v>928</v>
      </c>
      <c r="N765" t="s">
        <v>931</v>
      </c>
      <c r="O765" t="s">
        <v>939</v>
      </c>
      <c r="P765">
        <v>32</v>
      </c>
      <c r="Q765">
        <v>4.9000000000000004</v>
      </c>
      <c r="R765" t="b">
        <v>1</v>
      </c>
      <c r="S765" t="s">
        <v>940</v>
      </c>
      <c r="T765">
        <v>1005</v>
      </c>
      <c r="U765" t="s">
        <v>945</v>
      </c>
      <c r="V765" t="s">
        <v>947</v>
      </c>
      <c r="W765" t="s">
        <v>952</v>
      </c>
      <c r="X765" t="str">
        <f>LEFT(Userdata[[#This Row],[Last_Login]],2)</f>
        <v>11</v>
      </c>
      <c r="Y765" t="str">
        <f>RIGHT(Userdata[[#This Row],[Last_Login]],4)</f>
        <v>2024</v>
      </c>
      <c r="Z765" t="str">
        <f>MID(Userdata[[#This Row],[Last_Login]],4,2)</f>
        <v>30</v>
      </c>
      <c r="AA765" t="str">
        <f>SUBSTITUTE(Userdata[[#This Row],[Column3]],"/","")</f>
        <v>30</v>
      </c>
      <c r="AB765" s="12" t="str">
        <f>TEXT(DATE(Userdata[[#This Row],[Column2]],Userdata[[#This Row],[Column1]],Userdata[[#This Row],[Column4]]),"DD/MM/YYYY")</f>
        <v>30/11/2024</v>
      </c>
      <c r="AC765" s="12">
        <f t="shared" ca="1" si="11"/>
        <v>45794</v>
      </c>
      <c r="AD765">
        <f ca="1">Userdata[[#This Row],[Column6]]-Userdata[[#This Row],[Last Login]]</f>
        <v>168</v>
      </c>
      <c r="AE765" t="str">
        <f>LEFT(Userdata[[#This Row],[Join_Date]],2)</f>
        <v>10</v>
      </c>
      <c r="AF765" t="str">
        <f>RIGHT(Userdata[[#This Row],[Join_Date]],4)</f>
        <v>2024</v>
      </c>
      <c r="AG765" t="str">
        <f>MID(Userdata[[#This Row],[Join_Date]],3,2)</f>
        <v>/1</v>
      </c>
      <c r="AH765" t="str">
        <f>SUBSTITUTE(Userdata[[#This Row],[Column5]],"/","")</f>
        <v>10</v>
      </c>
      <c r="AI765" t="str">
        <f>SUBSTITUTE(Userdata[[#This Row],[Column53]],"/","")</f>
        <v>1</v>
      </c>
      <c r="AJ765" t="str">
        <f>TEXT(DATE(Userdata[[#This Row],[Column52]],Userdata[[#This Row],[Start Month]],Userdata[[#This Row],[Start Date]]),"DD/MM/YYYY")</f>
        <v>01/10/2024</v>
      </c>
    </row>
    <row r="766" spans="1:36" x14ac:dyDescent="0.3">
      <c r="A766">
        <v>1970</v>
      </c>
      <c r="B766" t="s">
        <v>72</v>
      </c>
      <c r="C766" t="s">
        <v>835</v>
      </c>
      <c r="D766" s="12" t="s">
        <v>907</v>
      </c>
      <c r="E766">
        <v>15.99</v>
      </c>
      <c r="F766">
        <v>119</v>
      </c>
      <c r="G766" t="s">
        <v>918</v>
      </c>
      <c r="H766">
        <v>2</v>
      </c>
      <c r="I766">
        <v>1</v>
      </c>
      <c r="J766" t="b">
        <v>1</v>
      </c>
      <c r="K766">
        <v>385</v>
      </c>
      <c r="L766">
        <v>82</v>
      </c>
      <c r="M766" t="s">
        <v>927</v>
      </c>
      <c r="N766" t="s">
        <v>933</v>
      </c>
      <c r="O766" t="s">
        <v>938</v>
      </c>
      <c r="P766">
        <v>87</v>
      </c>
      <c r="Q766">
        <v>3.3</v>
      </c>
      <c r="R766" t="b">
        <v>0</v>
      </c>
      <c r="S766" t="s">
        <v>940</v>
      </c>
      <c r="T766">
        <v>876</v>
      </c>
      <c r="U766" t="s">
        <v>945</v>
      </c>
      <c r="V766" t="s">
        <v>946</v>
      </c>
      <c r="W766" t="s">
        <v>954</v>
      </c>
      <c r="X766" t="str">
        <f>LEFT(Userdata[[#This Row],[Last_Login]],2)</f>
        <v>12</v>
      </c>
      <c r="Y766" t="str">
        <f>RIGHT(Userdata[[#This Row],[Last_Login]],4)</f>
        <v>2024</v>
      </c>
      <c r="Z766" t="str">
        <f>MID(Userdata[[#This Row],[Last_Login]],4,2)</f>
        <v>2/</v>
      </c>
      <c r="AA766" t="str">
        <f>SUBSTITUTE(Userdata[[#This Row],[Column3]],"/","")</f>
        <v>2</v>
      </c>
      <c r="AB766" s="12" t="str">
        <f>TEXT(DATE(Userdata[[#This Row],[Column2]],Userdata[[#This Row],[Column1]],Userdata[[#This Row],[Column4]]),"DD/MM/YYYY")</f>
        <v>02/12/2024</v>
      </c>
      <c r="AC766" s="12">
        <f t="shared" ca="1" si="11"/>
        <v>45794</v>
      </c>
      <c r="AD766">
        <f ca="1">Userdata[[#This Row],[Column6]]-Userdata[[#This Row],[Last Login]]</f>
        <v>166</v>
      </c>
      <c r="AE766" t="str">
        <f>LEFT(Userdata[[#This Row],[Join_Date]],2)</f>
        <v>9/</v>
      </c>
      <c r="AF766" t="str">
        <f>RIGHT(Userdata[[#This Row],[Join_Date]],4)</f>
        <v>2023</v>
      </c>
      <c r="AG766" t="str">
        <f>MID(Userdata[[#This Row],[Join_Date]],3,2)</f>
        <v>21</v>
      </c>
      <c r="AH766" t="str">
        <f>SUBSTITUTE(Userdata[[#This Row],[Column5]],"/","")</f>
        <v>9</v>
      </c>
      <c r="AI766" t="str">
        <f>SUBSTITUTE(Userdata[[#This Row],[Column53]],"/","")</f>
        <v>21</v>
      </c>
      <c r="AJ766" t="str">
        <f>TEXT(DATE(Userdata[[#This Row],[Column52]],Userdata[[#This Row],[Start Month]],Userdata[[#This Row],[Start Date]]),"DD/MM/YYYY")</f>
        <v>21/09/2023</v>
      </c>
    </row>
    <row r="767" spans="1:36" x14ac:dyDescent="0.3">
      <c r="A767">
        <v>6272</v>
      </c>
      <c r="B767" t="s">
        <v>277</v>
      </c>
      <c r="C767" t="s">
        <v>836</v>
      </c>
      <c r="D767" s="12" t="s">
        <v>524</v>
      </c>
      <c r="E767">
        <v>11.99</v>
      </c>
      <c r="F767">
        <v>87</v>
      </c>
      <c r="G767" t="s">
        <v>916</v>
      </c>
      <c r="H767">
        <v>3</v>
      </c>
      <c r="I767">
        <v>6</v>
      </c>
      <c r="J767" t="b">
        <v>1</v>
      </c>
      <c r="K767">
        <v>213</v>
      </c>
      <c r="L767">
        <v>98</v>
      </c>
      <c r="M767" t="s">
        <v>924</v>
      </c>
      <c r="N767" t="s">
        <v>931</v>
      </c>
      <c r="O767" t="s">
        <v>936</v>
      </c>
      <c r="P767">
        <v>84</v>
      </c>
      <c r="Q767">
        <v>4.7</v>
      </c>
      <c r="R767" t="b">
        <v>0</v>
      </c>
      <c r="S767" t="s">
        <v>940</v>
      </c>
      <c r="T767">
        <v>2089</v>
      </c>
      <c r="U767" t="s">
        <v>945</v>
      </c>
      <c r="V767" t="s">
        <v>947</v>
      </c>
      <c r="W767" t="s">
        <v>954</v>
      </c>
      <c r="X767" t="str">
        <f>LEFT(Userdata[[#This Row],[Last_Login]],2)</f>
        <v>12</v>
      </c>
      <c r="Y767" t="str">
        <f>RIGHT(Userdata[[#This Row],[Last_Login]],4)</f>
        <v>2024</v>
      </c>
      <c r="Z767" t="str">
        <f>MID(Userdata[[#This Row],[Last_Login]],4,2)</f>
        <v>18</v>
      </c>
      <c r="AA767" t="str">
        <f>SUBSTITUTE(Userdata[[#This Row],[Column3]],"/","")</f>
        <v>18</v>
      </c>
      <c r="AB767" s="12" t="str">
        <f>TEXT(DATE(Userdata[[#This Row],[Column2]],Userdata[[#This Row],[Column1]],Userdata[[#This Row],[Column4]]),"DD/MM/YYYY")</f>
        <v>18/12/2024</v>
      </c>
      <c r="AC767" s="12">
        <f t="shared" ca="1" si="11"/>
        <v>45794</v>
      </c>
      <c r="AD767">
        <f ca="1">Userdata[[#This Row],[Column6]]-Userdata[[#This Row],[Last Login]]</f>
        <v>150</v>
      </c>
      <c r="AE767" t="str">
        <f>LEFT(Userdata[[#This Row],[Join_Date]],2)</f>
        <v>7/</v>
      </c>
      <c r="AF767" t="str">
        <f>RIGHT(Userdata[[#This Row],[Join_Date]],4)</f>
        <v>2023</v>
      </c>
      <c r="AG767" t="str">
        <f>MID(Userdata[[#This Row],[Join_Date]],3,2)</f>
        <v>25</v>
      </c>
      <c r="AH767" t="str">
        <f>SUBSTITUTE(Userdata[[#This Row],[Column5]],"/","")</f>
        <v>7</v>
      </c>
      <c r="AI767" t="str">
        <f>SUBSTITUTE(Userdata[[#This Row],[Column53]],"/","")</f>
        <v>25</v>
      </c>
      <c r="AJ767" t="str">
        <f>TEXT(DATE(Userdata[[#This Row],[Column52]],Userdata[[#This Row],[Start Month]],Userdata[[#This Row],[Start Date]]),"DD/MM/YYYY")</f>
        <v>25/07/2023</v>
      </c>
    </row>
    <row r="768" spans="1:36" x14ac:dyDescent="0.3">
      <c r="A768">
        <v>4745</v>
      </c>
      <c r="B768" t="s">
        <v>42</v>
      </c>
      <c r="C768" t="s">
        <v>384</v>
      </c>
      <c r="D768" s="12" t="s">
        <v>910</v>
      </c>
      <c r="E768">
        <v>7.99</v>
      </c>
      <c r="F768">
        <v>273</v>
      </c>
      <c r="G768" t="s">
        <v>917</v>
      </c>
      <c r="H768">
        <v>5</v>
      </c>
      <c r="I768">
        <v>1</v>
      </c>
      <c r="J768" t="b">
        <v>1</v>
      </c>
      <c r="K768">
        <v>830</v>
      </c>
      <c r="L768">
        <v>178</v>
      </c>
      <c r="M768" t="s">
        <v>923</v>
      </c>
      <c r="N768" t="s">
        <v>933</v>
      </c>
      <c r="O768" t="s">
        <v>939</v>
      </c>
      <c r="P768">
        <v>37</v>
      </c>
      <c r="Q768">
        <v>3.7</v>
      </c>
      <c r="R768" t="b">
        <v>1</v>
      </c>
      <c r="S768" t="s">
        <v>940</v>
      </c>
      <c r="T768">
        <v>772</v>
      </c>
      <c r="U768" t="s">
        <v>941</v>
      </c>
      <c r="V768" t="s">
        <v>950</v>
      </c>
      <c r="W768" t="s">
        <v>952</v>
      </c>
      <c r="X768" t="str">
        <f>LEFT(Userdata[[#This Row],[Last_Login]],2)</f>
        <v>11</v>
      </c>
      <c r="Y768" t="str">
        <f>RIGHT(Userdata[[#This Row],[Last_Login]],4)</f>
        <v>2024</v>
      </c>
      <c r="Z768" t="str">
        <f>MID(Userdata[[#This Row],[Last_Login]],4,2)</f>
        <v>30</v>
      </c>
      <c r="AA768" t="str">
        <f>SUBSTITUTE(Userdata[[#This Row],[Column3]],"/","")</f>
        <v>30</v>
      </c>
      <c r="AB768" s="12" t="str">
        <f>TEXT(DATE(Userdata[[#This Row],[Column2]],Userdata[[#This Row],[Column1]],Userdata[[#This Row],[Column4]]),"DD/MM/YYYY")</f>
        <v>30/11/2024</v>
      </c>
      <c r="AC768" s="12">
        <f t="shared" ca="1" si="11"/>
        <v>45794</v>
      </c>
      <c r="AD768">
        <f ca="1">Userdata[[#This Row],[Column6]]-Userdata[[#This Row],[Last Login]]</f>
        <v>168</v>
      </c>
      <c r="AE768" t="str">
        <f>LEFT(Userdata[[#This Row],[Join_Date]],2)</f>
        <v>7/</v>
      </c>
      <c r="AF768" t="str">
        <f>RIGHT(Userdata[[#This Row],[Join_Date]],4)</f>
        <v>2023</v>
      </c>
      <c r="AG768" t="str">
        <f>MID(Userdata[[#This Row],[Join_Date]],3,2)</f>
        <v>3/</v>
      </c>
      <c r="AH768" t="str">
        <f>SUBSTITUTE(Userdata[[#This Row],[Column5]],"/","")</f>
        <v>7</v>
      </c>
      <c r="AI768" t="str">
        <f>SUBSTITUTE(Userdata[[#This Row],[Column53]],"/","")</f>
        <v>3</v>
      </c>
      <c r="AJ768" t="str">
        <f>TEXT(DATE(Userdata[[#This Row],[Column52]],Userdata[[#This Row],[Start Month]],Userdata[[#This Row],[Start Date]]),"DD/MM/YYYY")</f>
        <v>03/07/2023</v>
      </c>
    </row>
    <row r="769" spans="1:36" x14ac:dyDescent="0.3">
      <c r="A769">
        <v>8867</v>
      </c>
      <c r="B769" t="s">
        <v>108</v>
      </c>
      <c r="C769" t="s">
        <v>837</v>
      </c>
      <c r="D769" s="12" t="s">
        <v>487</v>
      </c>
      <c r="E769">
        <v>15.99</v>
      </c>
      <c r="F769">
        <v>281</v>
      </c>
      <c r="G769" t="s">
        <v>921</v>
      </c>
      <c r="H769">
        <v>1</v>
      </c>
      <c r="I769">
        <v>2</v>
      </c>
      <c r="J769" t="b">
        <v>1</v>
      </c>
      <c r="K769">
        <v>601</v>
      </c>
      <c r="L769">
        <v>75</v>
      </c>
      <c r="M769" t="s">
        <v>929</v>
      </c>
      <c r="N769" t="s">
        <v>932</v>
      </c>
      <c r="O769" t="s">
        <v>935</v>
      </c>
      <c r="P769">
        <v>92</v>
      </c>
      <c r="Q769">
        <v>4.5</v>
      </c>
      <c r="R769" t="b">
        <v>0</v>
      </c>
      <c r="S769" t="s">
        <v>940</v>
      </c>
      <c r="T769">
        <v>373</v>
      </c>
      <c r="U769" t="s">
        <v>943</v>
      </c>
      <c r="V769" t="s">
        <v>949</v>
      </c>
      <c r="W769" t="s">
        <v>953</v>
      </c>
      <c r="X769" t="str">
        <f>LEFT(Userdata[[#This Row],[Last_Login]],2)</f>
        <v>11</v>
      </c>
      <c r="Y769" t="str">
        <f>RIGHT(Userdata[[#This Row],[Last_Login]],4)</f>
        <v>2024</v>
      </c>
      <c r="Z769" t="str">
        <f>MID(Userdata[[#This Row],[Last_Login]],4,2)</f>
        <v>21</v>
      </c>
      <c r="AA769" t="str">
        <f>SUBSTITUTE(Userdata[[#This Row],[Column3]],"/","")</f>
        <v>21</v>
      </c>
      <c r="AB769" s="12" t="str">
        <f>TEXT(DATE(Userdata[[#This Row],[Column2]],Userdata[[#This Row],[Column1]],Userdata[[#This Row],[Column4]]),"DD/MM/YYYY")</f>
        <v>21/11/2024</v>
      </c>
      <c r="AC769" s="12">
        <f t="shared" ca="1" si="11"/>
        <v>45794</v>
      </c>
      <c r="AD769">
        <f ca="1">Userdata[[#This Row],[Column6]]-Userdata[[#This Row],[Last Login]]</f>
        <v>177</v>
      </c>
      <c r="AE769" t="str">
        <f>LEFT(Userdata[[#This Row],[Join_Date]],2)</f>
        <v>6/</v>
      </c>
      <c r="AF769" t="str">
        <f>RIGHT(Userdata[[#This Row],[Join_Date]],4)</f>
        <v>2023</v>
      </c>
      <c r="AG769" t="str">
        <f>MID(Userdata[[#This Row],[Join_Date]],3,2)</f>
        <v>3/</v>
      </c>
      <c r="AH769" t="str">
        <f>SUBSTITUTE(Userdata[[#This Row],[Column5]],"/","")</f>
        <v>6</v>
      </c>
      <c r="AI769" t="str">
        <f>SUBSTITUTE(Userdata[[#This Row],[Column53]],"/","")</f>
        <v>3</v>
      </c>
      <c r="AJ769" t="str">
        <f>TEXT(DATE(Userdata[[#This Row],[Column52]],Userdata[[#This Row],[Start Month]],Userdata[[#This Row],[Start Date]]),"DD/MM/YYYY")</f>
        <v>03/06/2023</v>
      </c>
    </row>
    <row r="770" spans="1:36" x14ac:dyDescent="0.3">
      <c r="A770">
        <v>4901</v>
      </c>
      <c r="B770" t="s">
        <v>110</v>
      </c>
      <c r="C770" t="s">
        <v>838</v>
      </c>
      <c r="D770" s="12" t="s">
        <v>524</v>
      </c>
      <c r="E770">
        <v>7.99</v>
      </c>
      <c r="F770">
        <v>115</v>
      </c>
      <c r="G770" t="s">
        <v>919</v>
      </c>
      <c r="H770">
        <v>2</v>
      </c>
      <c r="I770">
        <v>3</v>
      </c>
      <c r="J770" t="b">
        <v>0</v>
      </c>
      <c r="K770">
        <v>843</v>
      </c>
      <c r="L770">
        <v>153</v>
      </c>
      <c r="M770" t="s">
        <v>929</v>
      </c>
      <c r="N770" t="s">
        <v>930</v>
      </c>
      <c r="O770" t="s">
        <v>936</v>
      </c>
      <c r="P770">
        <v>6</v>
      </c>
      <c r="Q770">
        <v>3.3</v>
      </c>
      <c r="R770" t="b">
        <v>1</v>
      </c>
      <c r="S770" t="s">
        <v>940</v>
      </c>
      <c r="T770">
        <v>3425</v>
      </c>
      <c r="U770" t="s">
        <v>945</v>
      </c>
      <c r="V770" t="s">
        <v>947</v>
      </c>
      <c r="W770" t="s">
        <v>953</v>
      </c>
      <c r="X770" t="str">
        <f>LEFT(Userdata[[#This Row],[Last_Login]],2)</f>
        <v>12</v>
      </c>
      <c r="Y770" t="str">
        <f>RIGHT(Userdata[[#This Row],[Last_Login]],4)</f>
        <v>2024</v>
      </c>
      <c r="Z770" t="str">
        <f>MID(Userdata[[#This Row],[Last_Login]],4,2)</f>
        <v>18</v>
      </c>
      <c r="AA770" t="str">
        <f>SUBSTITUTE(Userdata[[#This Row],[Column3]],"/","")</f>
        <v>18</v>
      </c>
      <c r="AB770" s="12" t="str">
        <f>TEXT(DATE(Userdata[[#This Row],[Column2]],Userdata[[#This Row],[Column1]],Userdata[[#This Row],[Column4]]),"DD/MM/YYYY")</f>
        <v>18/12/2024</v>
      </c>
      <c r="AC770" s="12">
        <f t="shared" ref="AC770:AC833" ca="1" si="12">TODAY()</f>
        <v>45794</v>
      </c>
      <c r="AD770">
        <f ca="1">Userdata[[#This Row],[Column6]]-Userdata[[#This Row],[Last Login]]</f>
        <v>150</v>
      </c>
      <c r="AE770" t="str">
        <f>LEFT(Userdata[[#This Row],[Join_Date]],2)</f>
        <v>1/</v>
      </c>
      <c r="AF770" t="str">
        <f>RIGHT(Userdata[[#This Row],[Join_Date]],4)</f>
        <v>2023</v>
      </c>
      <c r="AG770" t="str">
        <f>MID(Userdata[[#This Row],[Join_Date]],3,2)</f>
        <v>12</v>
      </c>
      <c r="AH770" t="str">
        <f>SUBSTITUTE(Userdata[[#This Row],[Column5]],"/","")</f>
        <v>1</v>
      </c>
      <c r="AI770" t="str">
        <f>SUBSTITUTE(Userdata[[#This Row],[Column53]],"/","")</f>
        <v>12</v>
      </c>
      <c r="AJ770" t="str">
        <f>TEXT(DATE(Userdata[[#This Row],[Column52]],Userdata[[#This Row],[Start Month]],Userdata[[#This Row],[Start Date]]),"DD/MM/YYYY")</f>
        <v>12/01/2023</v>
      </c>
    </row>
    <row r="771" spans="1:36" x14ac:dyDescent="0.3">
      <c r="A771">
        <v>9575</v>
      </c>
      <c r="B771" t="s">
        <v>109</v>
      </c>
      <c r="C771" t="s">
        <v>518</v>
      </c>
      <c r="D771" s="12" t="s">
        <v>905</v>
      </c>
      <c r="E771">
        <v>11.99</v>
      </c>
      <c r="F771">
        <v>483</v>
      </c>
      <c r="G771" t="s">
        <v>920</v>
      </c>
      <c r="H771">
        <v>2</v>
      </c>
      <c r="I771">
        <v>6</v>
      </c>
      <c r="J771" t="b">
        <v>0</v>
      </c>
      <c r="K771">
        <v>386</v>
      </c>
      <c r="L771">
        <v>192</v>
      </c>
      <c r="M771" t="s">
        <v>927</v>
      </c>
      <c r="N771" t="s">
        <v>930</v>
      </c>
      <c r="O771" t="s">
        <v>939</v>
      </c>
      <c r="P771">
        <v>95</v>
      </c>
      <c r="Q771">
        <v>4.5999999999999996</v>
      </c>
      <c r="R771" t="b">
        <v>1</v>
      </c>
      <c r="S771" t="s">
        <v>940</v>
      </c>
      <c r="T771">
        <v>4422</v>
      </c>
      <c r="U771" t="s">
        <v>942</v>
      </c>
      <c r="V771" t="s">
        <v>950</v>
      </c>
      <c r="W771" t="s">
        <v>951</v>
      </c>
      <c r="X771" t="str">
        <f>LEFT(Userdata[[#This Row],[Last_Login]],2)</f>
        <v>12</v>
      </c>
      <c r="Y771" t="str">
        <f>RIGHT(Userdata[[#This Row],[Last_Login]],4)</f>
        <v>2024</v>
      </c>
      <c r="Z771" t="str">
        <f>MID(Userdata[[#This Row],[Last_Login]],4,2)</f>
        <v>13</v>
      </c>
      <c r="AA771" t="str">
        <f>SUBSTITUTE(Userdata[[#This Row],[Column3]],"/","")</f>
        <v>13</v>
      </c>
      <c r="AB771" s="12" t="str">
        <f>TEXT(DATE(Userdata[[#This Row],[Column2]],Userdata[[#This Row],[Column1]],Userdata[[#This Row],[Column4]]),"DD/MM/YYYY")</f>
        <v>13/12/2024</v>
      </c>
      <c r="AC771" s="12">
        <f t="shared" ca="1" si="12"/>
        <v>45794</v>
      </c>
      <c r="AD771">
        <f ca="1">Userdata[[#This Row],[Column6]]-Userdata[[#This Row],[Last Login]]</f>
        <v>155</v>
      </c>
      <c r="AE771" t="str">
        <f>LEFT(Userdata[[#This Row],[Join_Date]],2)</f>
        <v>2/</v>
      </c>
      <c r="AF771" t="str">
        <f>RIGHT(Userdata[[#This Row],[Join_Date]],4)</f>
        <v>2023</v>
      </c>
      <c r="AG771" t="str">
        <f>MID(Userdata[[#This Row],[Join_Date]],3,2)</f>
        <v>25</v>
      </c>
      <c r="AH771" t="str">
        <f>SUBSTITUTE(Userdata[[#This Row],[Column5]],"/","")</f>
        <v>2</v>
      </c>
      <c r="AI771" t="str">
        <f>SUBSTITUTE(Userdata[[#This Row],[Column53]],"/","")</f>
        <v>25</v>
      </c>
      <c r="AJ771" t="str">
        <f>TEXT(DATE(Userdata[[#This Row],[Column52]],Userdata[[#This Row],[Start Month]],Userdata[[#This Row],[Start Date]]),"DD/MM/YYYY")</f>
        <v>25/02/2023</v>
      </c>
    </row>
    <row r="772" spans="1:36" x14ac:dyDescent="0.3">
      <c r="A772">
        <v>4471</v>
      </c>
      <c r="B772" t="s">
        <v>206</v>
      </c>
      <c r="C772" t="s">
        <v>748</v>
      </c>
      <c r="D772" s="12" t="s">
        <v>740</v>
      </c>
      <c r="E772">
        <v>11.99</v>
      </c>
      <c r="F772">
        <v>129</v>
      </c>
      <c r="G772" t="s">
        <v>917</v>
      </c>
      <c r="H772">
        <v>5</v>
      </c>
      <c r="I772">
        <v>3</v>
      </c>
      <c r="J772" t="b">
        <v>0</v>
      </c>
      <c r="K772">
        <v>291</v>
      </c>
      <c r="L772">
        <v>37</v>
      </c>
      <c r="M772" t="s">
        <v>926</v>
      </c>
      <c r="N772" t="s">
        <v>932</v>
      </c>
      <c r="O772" t="s">
        <v>936</v>
      </c>
      <c r="P772">
        <v>51</v>
      </c>
      <c r="Q772">
        <v>3.8</v>
      </c>
      <c r="R772" t="b">
        <v>0</v>
      </c>
      <c r="S772" t="s">
        <v>940</v>
      </c>
      <c r="T772">
        <v>4980</v>
      </c>
      <c r="U772" t="s">
        <v>945</v>
      </c>
      <c r="V772" t="s">
        <v>947</v>
      </c>
      <c r="W772" t="s">
        <v>953</v>
      </c>
      <c r="X772" t="str">
        <f>LEFT(Userdata[[#This Row],[Last_Login]],2)</f>
        <v>12</v>
      </c>
      <c r="Y772" t="str">
        <f>RIGHT(Userdata[[#This Row],[Last_Login]],4)</f>
        <v>2024</v>
      </c>
      <c r="Z772" t="str">
        <f>MID(Userdata[[#This Row],[Last_Login]],4,2)</f>
        <v>11</v>
      </c>
      <c r="AA772" t="str">
        <f>SUBSTITUTE(Userdata[[#This Row],[Column3]],"/","")</f>
        <v>11</v>
      </c>
      <c r="AB772" s="12" t="str">
        <f>TEXT(DATE(Userdata[[#This Row],[Column2]],Userdata[[#This Row],[Column1]],Userdata[[#This Row],[Column4]]),"DD/MM/YYYY")</f>
        <v>11/12/2024</v>
      </c>
      <c r="AC772" s="12">
        <f t="shared" ca="1" si="12"/>
        <v>45794</v>
      </c>
      <c r="AD772">
        <f ca="1">Userdata[[#This Row],[Column6]]-Userdata[[#This Row],[Last Login]]</f>
        <v>157</v>
      </c>
      <c r="AE772" t="str">
        <f>LEFT(Userdata[[#This Row],[Join_Date]],2)</f>
        <v>3/</v>
      </c>
      <c r="AF772" t="str">
        <f>RIGHT(Userdata[[#This Row],[Join_Date]],4)</f>
        <v>2024</v>
      </c>
      <c r="AG772" t="str">
        <f>MID(Userdata[[#This Row],[Join_Date]],3,2)</f>
        <v>31</v>
      </c>
      <c r="AH772" t="str">
        <f>SUBSTITUTE(Userdata[[#This Row],[Column5]],"/","")</f>
        <v>3</v>
      </c>
      <c r="AI772" t="str">
        <f>SUBSTITUTE(Userdata[[#This Row],[Column53]],"/","")</f>
        <v>31</v>
      </c>
      <c r="AJ772" t="str">
        <f>TEXT(DATE(Userdata[[#This Row],[Column52]],Userdata[[#This Row],[Start Month]],Userdata[[#This Row],[Start Date]]),"DD/MM/YYYY")</f>
        <v>31/03/2024</v>
      </c>
    </row>
    <row r="773" spans="1:36" x14ac:dyDescent="0.3">
      <c r="A773">
        <v>1385</v>
      </c>
      <c r="B773" t="s">
        <v>329</v>
      </c>
      <c r="C773" t="s">
        <v>399</v>
      </c>
      <c r="D773" s="12" t="s">
        <v>751</v>
      </c>
      <c r="E773">
        <v>11.99</v>
      </c>
      <c r="F773">
        <v>292</v>
      </c>
      <c r="G773" t="s">
        <v>917</v>
      </c>
      <c r="H773">
        <v>4</v>
      </c>
      <c r="I773">
        <v>3</v>
      </c>
      <c r="J773" t="b">
        <v>0</v>
      </c>
      <c r="K773">
        <v>198</v>
      </c>
      <c r="L773">
        <v>195</v>
      </c>
      <c r="M773" t="s">
        <v>924</v>
      </c>
      <c r="N773" t="s">
        <v>932</v>
      </c>
      <c r="O773" t="s">
        <v>938</v>
      </c>
      <c r="P773">
        <v>55</v>
      </c>
      <c r="Q773">
        <v>4.9000000000000004</v>
      </c>
      <c r="R773" t="b">
        <v>1</v>
      </c>
      <c r="S773" t="s">
        <v>940</v>
      </c>
      <c r="T773">
        <v>1367</v>
      </c>
      <c r="U773" t="s">
        <v>945</v>
      </c>
      <c r="V773" t="s">
        <v>946</v>
      </c>
      <c r="W773" t="s">
        <v>951</v>
      </c>
      <c r="X773" t="str">
        <f>LEFT(Userdata[[#This Row],[Last_Login]],2)</f>
        <v>12</v>
      </c>
      <c r="Y773" t="str">
        <f>RIGHT(Userdata[[#This Row],[Last_Login]],4)</f>
        <v>2024</v>
      </c>
      <c r="Z773" t="str">
        <f>MID(Userdata[[#This Row],[Last_Login]],4,2)</f>
        <v>10</v>
      </c>
      <c r="AA773" t="str">
        <f>SUBSTITUTE(Userdata[[#This Row],[Column3]],"/","")</f>
        <v>10</v>
      </c>
      <c r="AB773" s="12" t="str">
        <f>TEXT(DATE(Userdata[[#This Row],[Column2]],Userdata[[#This Row],[Column1]],Userdata[[#This Row],[Column4]]),"DD/MM/YYYY")</f>
        <v>10/12/2024</v>
      </c>
      <c r="AC773" s="12">
        <f t="shared" ca="1" si="12"/>
        <v>45794</v>
      </c>
      <c r="AD773">
        <f ca="1">Userdata[[#This Row],[Column6]]-Userdata[[#This Row],[Last Login]]</f>
        <v>158</v>
      </c>
      <c r="AE773" t="str">
        <f>LEFT(Userdata[[#This Row],[Join_Date]],2)</f>
        <v>10</v>
      </c>
      <c r="AF773" t="str">
        <f>RIGHT(Userdata[[#This Row],[Join_Date]],4)</f>
        <v>2024</v>
      </c>
      <c r="AG773" t="str">
        <f>MID(Userdata[[#This Row],[Join_Date]],3,2)</f>
        <v>/3</v>
      </c>
      <c r="AH773" t="str">
        <f>SUBSTITUTE(Userdata[[#This Row],[Column5]],"/","")</f>
        <v>10</v>
      </c>
      <c r="AI773" t="str">
        <f>SUBSTITUTE(Userdata[[#This Row],[Column53]],"/","")</f>
        <v>3</v>
      </c>
      <c r="AJ773" t="str">
        <f>TEXT(DATE(Userdata[[#This Row],[Column52]],Userdata[[#This Row],[Start Month]],Userdata[[#This Row],[Start Date]]),"DD/MM/YYYY")</f>
        <v>03/10/2024</v>
      </c>
    </row>
    <row r="774" spans="1:36" x14ac:dyDescent="0.3">
      <c r="A774">
        <v>4302</v>
      </c>
      <c r="B774" t="s">
        <v>75</v>
      </c>
      <c r="C774" t="s">
        <v>839</v>
      </c>
      <c r="D774" s="12" t="s">
        <v>751</v>
      </c>
      <c r="E774">
        <v>11.99</v>
      </c>
      <c r="F774">
        <v>307</v>
      </c>
      <c r="G774" t="s">
        <v>920</v>
      </c>
      <c r="H774">
        <v>3</v>
      </c>
      <c r="I774">
        <v>1</v>
      </c>
      <c r="J774" t="b">
        <v>0</v>
      </c>
      <c r="K774">
        <v>919</v>
      </c>
      <c r="L774">
        <v>175</v>
      </c>
      <c r="M774" t="s">
        <v>926</v>
      </c>
      <c r="N774" t="s">
        <v>931</v>
      </c>
      <c r="O774" t="s">
        <v>938</v>
      </c>
      <c r="P774">
        <v>22</v>
      </c>
      <c r="Q774">
        <v>4</v>
      </c>
      <c r="R774" t="b">
        <v>1</v>
      </c>
      <c r="S774" t="s">
        <v>940</v>
      </c>
      <c r="T774">
        <v>2728</v>
      </c>
      <c r="U774" t="s">
        <v>942</v>
      </c>
      <c r="V774" t="s">
        <v>946</v>
      </c>
      <c r="W774" t="s">
        <v>951</v>
      </c>
      <c r="X774" t="str">
        <f>LEFT(Userdata[[#This Row],[Last_Login]],2)</f>
        <v>12</v>
      </c>
      <c r="Y774" t="str">
        <f>RIGHT(Userdata[[#This Row],[Last_Login]],4)</f>
        <v>2024</v>
      </c>
      <c r="Z774" t="str">
        <f>MID(Userdata[[#This Row],[Last_Login]],4,2)</f>
        <v>10</v>
      </c>
      <c r="AA774" t="str">
        <f>SUBSTITUTE(Userdata[[#This Row],[Column3]],"/","")</f>
        <v>10</v>
      </c>
      <c r="AB774" s="12" t="str">
        <f>TEXT(DATE(Userdata[[#This Row],[Column2]],Userdata[[#This Row],[Column1]],Userdata[[#This Row],[Column4]]),"DD/MM/YYYY")</f>
        <v>10/12/2024</v>
      </c>
      <c r="AC774" s="12">
        <f t="shared" ca="1" si="12"/>
        <v>45794</v>
      </c>
      <c r="AD774">
        <f ca="1">Userdata[[#This Row],[Column6]]-Userdata[[#This Row],[Last Login]]</f>
        <v>158</v>
      </c>
      <c r="AE774" t="str">
        <f>LEFT(Userdata[[#This Row],[Join_Date]],2)</f>
        <v>2/</v>
      </c>
      <c r="AF774" t="str">
        <f>RIGHT(Userdata[[#This Row],[Join_Date]],4)</f>
        <v>2023</v>
      </c>
      <c r="AG774" t="str">
        <f>MID(Userdata[[#This Row],[Join_Date]],3,2)</f>
        <v>16</v>
      </c>
      <c r="AH774" t="str">
        <f>SUBSTITUTE(Userdata[[#This Row],[Column5]],"/","")</f>
        <v>2</v>
      </c>
      <c r="AI774" t="str">
        <f>SUBSTITUTE(Userdata[[#This Row],[Column53]],"/","")</f>
        <v>16</v>
      </c>
      <c r="AJ774" t="str">
        <f>TEXT(DATE(Userdata[[#This Row],[Column52]],Userdata[[#This Row],[Start Month]],Userdata[[#This Row],[Start Date]]),"DD/MM/YYYY")</f>
        <v>16/02/2023</v>
      </c>
    </row>
    <row r="775" spans="1:36" x14ac:dyDescent="0.3">
      <c r="A775">
        <v>4738</v>
      </c>
      <c r="B775" t="s">
        <v>330</v>
      </c>
      <c r="C775" t="s">
        <v>840</v>
      </c>
      <c r="D775" s="12" t="s">
        <v>508</v>
      </c>
      <c r="E775">
        <v>15.99</v>
      </c>
      <c r="F775">
        <v>306</v>
      </c>
      <c r="G775" t="s">
        <v>917</v>
      </c>
      <c r="H775">
        <v>5</v>
      </c>
      <c r="I775">
        <v>6</v>
      </c>
      <c r="J775" t="b">
        <v>1</v>
      </c>
      <c r="K775">
        <v>483</v>
      </c>
      <c r="L775">
        <v>5</v>
      </c>
      <c r="M775" t="s">
        <v>925</v>
      </c>
      <c r="N775" t="s">
        <v>931</v>
      </c>
      <c r="O775" t="s">
        <v>934</v>
      </c>
      <c r="P775">
        <v>56</v>
      </c>
      <c r="Q775">
        <v>4.7</v>
      </c>
      <c r="R775" t="b">
        <v>0</v>
      </c>
      <c r="S775" t="s">
        <v>940</v>
      </c>
      <c r="T775">
        <v>1556</v>
      </c>
      <c r="U775" t="s">
        <v>945</v>
      </c>
      <c r="V775" t="s">
        <v>946</v>
      </c>
      <c r="W775" t="s">
        <v>952</v>
      </c>
      <c r="X775" t="str">
        <f>LEFT(Userdata[[#This Row],[Last_Login]],2)</f>
        <v>12</v>
      </c>
      <c r="Y775" t="str">
        <f>RIGHT(Userdata[[#This Row],[Last_Login]],4)</f>
        <v>2024</v>
      </c>
      <c r="Z775" t="str">
        <f>MID(Userdata[[#This Row],[Last_Login]],4,2)</f>
        <v>4/</v>
      </c>
      <c r="AA775" t="str">
        <f>SUBSTITUTE(Userdata[[#This Row],[Column3]],"/","")</f>
        <v>4</v>
      </c>
      <c r="AB775" s="12" t="str">
        <f>TEXT(DATE(Userdata[[#This Row],[Column2]],Userdata[[#This Row],[Column1]],Userdata[[#This Row],[Column4]]),"DD/MM/YYYY")</f>
        <v>04/12/2024</v>
      </c>
      <c r="AC775" s="12">
        <f t="shared" ca="1" si="12"/>
        <v>45794</v>
      </c>
      <c r="AD775">
        <f ca="1">Userdata[[#This Row],[Column6]]-Userdata[[#This Row],[Last Login]]</f>
        <v>164</v>
      </c>
      <c r="AE775" t="str">
        <f>LEFT(Userdata[[#This Row],[Join_Date]],2)</f>
        <v>11</v>
      </c>
      <c r="AF775" t="str">
        <f>RIGHT(Userdata[[#This Row],[Join_Date]],4)</f>
        <v>2023</v>
      </c>
      <c r="AG775" t="str">
        <f>MID(Userdata[[#This Row],[Join_Date]],3,2)</f>
        <v>/5</v>
      </c>
      <c r="AH775" t="str">
        <f>SUBSTITUTE(Userdata[[#This Row],[Column5]],"/","")</f>
        <v>11</v>
      </c>
      <c r="AI775" t="str">
        <f>SUBSTITUTE(Userdata[[#This Row],[Column53]],"/","")</f>
        <v>5</v>
      </c>
      <c r="AJ775" t="str">
        <f>TEXT(DATE(Userdata[[#This Row],[Column52]],Userdata[[#This Row],[Start Month]],Userdata[[#This Row],[Start Date]]),"DD/MM/YYYY")</f>
        <v>05/11/2023</v>
      </c>
    </row>
    <row r="776" spans="1:36" x14ac:dyDescent="0.3">
      <c r="A776">
        <v>2441</v>
      </c>
      <c r="B776" t="s">
        <v>146</v>
      </c>
      <c r="C776" t="s">
        <v>829</v>
      </c>
      <c r="D776" s="12" t="s">
        <v>479</v>
      </c>
      <c r="E776">
        <v>11.99</v>
      </c>
      <c r="F776">
        <v>71</v>
      </c>
      <c r="G776" t="s">
        <v>918</v>
      </c>
      <c r="H776">
        <v>3</v>
      </c>
      <c r="I776">
        <v>2</v>
      </c>
      <c r="J776" t="b">
        <v>1</v>
      </c>
      <c r="K776">
        <v>645</v>
      </c>
      <c r="L776">
        <v>5</v>
      </c>
      <c r="M776" t="s">
        <v>927</v>
      </c>
      <c r="N776" t="s">
        <v>930</v>
      </c>
      <c r="O776" t="s">
        <v>936</v>
      </c>
      <c r="P776">
        <v>66</v>
      </c>
      <c r="Q776">
        <v>3.9</v>
      </c>
      <c r="R776" t="b">
        <v>0</v>
      </c>
      <c r="S776" t="s">
        <v>940</v>
      </c>
      <c r="T776">
        <v>4566</v>
      </c>
      <c r="U776" t="s">
        <v>945</v>
      </c>
      <c r="V776" t="s">
        <v>947</v>
      </c>
      <c r="W776" t="s">
        <v>951</v>
      </c>
      <c r="X776" t="str">
        <f>LEFT(Userdata[[#This Row],[Last_Login]],2)</f>
        <v>12</v>
      </c>
      <c r="Y776" t="str">
        <f>RIGHT(Userdata[[#This Row],[Last_Login]],4)</f>
        <v>2024</v>
      </c>
      <c r="Z776" t="str">
        <f>MID(Userdata[[#This Row],[Last_Login]],4,2)</f>
        <v>14</v>
      </c>
      <c r="AA776" t="str">
        <f>SUBSTITUTE(Userdata[[#This Row],[Column3]],"/","")</f>
        <v>14</v>
      </c>
      <c r="AB776" s="12" t="str">
        <f>TEXT(DATE(Userdata[[#This Row],[Column2]],Userdata[[#This Row],[Column1]],Userdata[[#This Row],[Column4]]),"DD/MM/YYYY")</f>
        <v>14/12/2024</v>
      </c>
      <c r="AC776" s="12">
        <f t="shared" ca="1" si="12"/>
        <v>45794</v>
      </c>
      <c r="AD776">
        <f ca="1">Userdata[[#This Row],[Column6]]-Userdata[[#This Row],[Last Login]]</f>
        <v>154</v>
      </c>
      <c r="AE776" t="str">
        <f>LEFT(Userdata[[#This Row],[Join_Date]],2)</f>
        <v>5/</v>
      </c>
      <c r="AF776" t="str">
        <f>RIGHT(Userdata[[#This Row],[Join_Date]],4)</f>
        <v>2023</v>
      </c>
      <c r="AG776" t="str">
        <f>MID(Userdata[[#This Row],[Join_Date]],3,2)</f>
        <v>28</v>
      </c>
      <c r="AH776" t="str">
        <f>SUBSTITUTE(Userdata[[#This Row],[Column5]],"/","")</f>
        <v>5</v>
      </c>
      <c r="AI776" t="str">
        <f>SUBSTITUTE(Userdata[[#This Row],[Column53]],"/","")</f>
        <v>28</v>
      </c>
      <c r="AJ776" t="str">
        <f>TEXT(DATE(Userdata[[#This Row],[Column52]],Userdata[[#This Row],[Start Month]],Userdata[[#This Row],[Start Date]]),"DD/MM/YYYY")</f>
        <v>28/05/2023</v>
      </c>
    </row>
    <row r="777" spans="1:36" x14ac:dyDescent="0.3">
      <c r="A777">
        <v>6546</v>
      </c>
      <c r="B777" t="s">
        <v>331</v>
      </c>
      <c r="C777" t="s">
        <v>576</v>
      </c>
      <c r="D777" s="12" t="s">
        <v>562</v>
      </c>
      <c r="E777">
        <v>15.99</v>
      </c>
      <c r="F777">
        <v>253</v>
      </c>
      <c r="G777" t="s">
        <v>918</v>
      </c>
      <c r="H777">
        <v>1</v>
      </c>
      <c r="I777">
        <v>2</v>
      </c>
      <c r="J777" t="b">
        <v>1</v>
      </c>
      <c r="K777">
        <v>653</v>
      </c>
      <c r="L777">
        <v>53</v>
      </c>
      <c r="M777" t="s">
        <v>923</v>
      </c>
      <c r="N777" t="s">
        <v>930</v>
      </c>
      <c r="O777" t="s">
        <v>934</v>
      </c>
      <c r="P777">
        <v>43</v>
      </c>
      <c r="Q777">
        <v>4.0999999999999996</v>
      </c>
      <c r="R777" t="b">
        <v>1</v>
      </c>
      <c r="S777" t="s">
        <v>940</v>
      </c>
      <c r="T777">
        <v>2969</v>
      </c>
      <c r="U777" t="s">
        <v>944</v>
      </c>
      <c r="V777" t="s">
        <v>946</v>
      </c>
      <c r="W777" t="s">
        <v>952</v>
      </c>
      <c r="X777" t="str">
        <f>LEFT(Userdata[[#This Row],[Last_Login]],2)</f>
        <v>12</v>
      </c>
      <c r="Y777" t="str">
        <f>RIGHT(Userdata[[#This Row],[Last_Login]],4)</f>
        <v>2024</v>
      </c>
      <c r="Z777" t="str">
        <f>MID(Userdata[[#This Row],[Last_Login]],4,2)</f>
        <v>8/</v>
      </c>
      <c r="AA777" t="str">
        <f>SUBSTITUTE(Userdata[[#This Row],[Column3]],"/","")</f>
        <v>8</v>
      </c>
      <c r="AB777" s="12" t="str">
        <f>TEXT(DATE(Userdata[[#This Row],[Column2]],Userdata[[#This Row],[Column1]],Userdata[[#This Row],[Column4]]),"DD/MM/YYYY")</f>
        <v>08/12/2024</v>
      </c>
      <c r="AC777" s="12">
        <f t="shared" ca="1" si="12"/>
        <v>45794</v>
      </c>
      <c r="AD777">
        <f ca="1">Userdata[[#This Row],[Column6]]-Userdata[[#This Row],[Last Login]]</f>
        <v>160</v>
      </c>
      <c r="AE777" t="str">
        <f>LEFT(Userdata[[#This Row],[Join_Date]],2)</f>
        <v>12</v>
      </c>
      <c r="AF777" t="str">
        <f>RIGHT(Userdata[[#This Row],[Join_Date]],4)</f>
        <v>2023</v>
      </c>
      <c r="AG777" t="str">
        <f>MID(Userdata[[#This Row],[Join_Date]],3,2)</f>
        <v>/2</v>
      </c>
      <c r="AH777" t="str">
        <f>SUBSTITUTE(Userdata[[#This Row],[Column5]],"/","")</f>
        <v>12</v>
      </c>
      <c r="AI777" t="str">
        <f>SUBSTITUTE(Userdata[[#This Row],[Column53]],"/","")</f>
        <v>2</v>
      </c>
      <c r="AJ777" t="str">
        <f>TEXT(DATE(Userdata[[#This Row],[Column52]],Userdata[[#This Row],[Start Month]],Userdata[[#This Row],[Start Date]]),"DD/MM/YYYY")</f>
        <v>02/12/2023</v>
      </c>
    </row>
    <row r="778" spans="1:36" x14ac:dyDescent="0.3">
      <c r="A778">
        <v>5459</v>
      </c>
      <c r="B778" t="s">
        <v>176</v>
      </c>
      <c r="C778" t="s">
        <v>640</v>
      </c>
      <c r="D778" s="12" t="s">
        <v>905</v>
      </c>
      <c r="E778">
        <v>15.99</v>
      </c>
      <c r="F778">
        <v>68</v>
      </c>
      <c r="G778" t="s">
        <v>920</v>
      </c>
      <c r="H778">
        <v>5</v>
      </c>
      <c r="I778">
        <v>2</v>
      </c>
      <c r="J778" t="b">
        <v>0</v>
      </c>
      <c r="K778">
        <v>727</v>
      </c>
      <c r="L778">
        <v>5</v>
      </c>
      <c r="M778" t="s">
        <v>928</v>
      </c>
      <c r="N778" t="s">
        <v>933</v>
      </c>
      <c r="O778" t="s">
        <v>939</v>
      </c>
      <c r="P778">
        <v>8</v>
      </c>
      <c r="Q778">
        <v>4.5999999999999996</v>
      </c>
      <c r="R778" t="b">
        <v>0</v>
      </c>
      <c r="S778" t="s">
        <v>940</v>
      </c>
      <c r="T778">
        <v>3421</v>
      </c>
      <c r="U778" t="s">
        <v>943</v>
      </c>
      <c r="V778" t="s">
        <v>949</v>
      </c>
      <c r="W778" t="s">
        <v>951</v>
      </c>
      <c r="X778" t="str">
        <f>LEFT(Userdata[[#This Row],[Last_Login]],2)</f>
        <v>12</v>
      </c>
      <c r="Y778" t="str">
        <f>RIGHT(Userdata[[#This Row],[Last_Login]],4)</f>
        <v>2024</v>
      </c>
      <c r="Z778" t="str">
        <f>MID(Userdata[[#This Row],[Last_Login]],4,2)</f>
        <v>13</v>
      </c>
      <c r="AA778" t="str">
        <f>SUBSTITUTE(Userdata[[#This Row],[Column3]],"/","")</f>
        <v>13</v>
      </c>
      <c r="AB778" s="12" t="str">
        <f>TEXT(DATE(Userdata[[#This Row],[Column2]],Userdata[[#This Row],[Column1]],Userdata[[#This Row],[Column4]]),"DD/MM/YYYY")</f>
        <v>13/12/2024</v>
      </c>
      <c r="AC778" s="12">
        <f t="shared" ca="1" si="12"/>
        <v>45794</v>
      </c>
      <c r="AD778">
        <f ca="1">Userdata[[#This Row],[Column6]]-Userdata[[#This Row],[Last Login]]</f>
        <v>155</v>
      </c>
      <c r="AE778" t="str">
        <f>LEFT(Userdata[[#This Row],[Join_Date]],2)</f>
        <v>4/</v>
      </c>
      <c r="AF778" t="str">
        <f>RIGHT(Userdata[[#This Row],[Join_Date]],4)</f>
        <v>2024</v>
      </c>
      <c r="AG778" t="str">
        <f>MID(Userdata[[#This Row],[Join_Date]],3,2)</f>
        <v>13</v>
      </c>
      <c r="AH778" t="str">
        <f>SUBSTITUTE(Userdata[[#This Row],[Column5]],"/","")</f>
        <v>4</v>
      </c>
      <c r="AI778" t="str">
        <f>SUBSTITUTE(Userdata[[#This Row],[Column53]],"/","")</f>
        <v>13</v>
      </c>
      <c r="AJ778" t="str">
        <f>TEXT(DATE(Userdata[[#This Row],[Column52]],Userdata[[#This Row],[Start Month]],Userdata[[#This Row],[Start Date]]),"DD/MM/YYYY")</f>
        <v>13/04/2024</v>
      </c>
    </row>
    <row r="779" spans="1:36" x14ac:dyDescent="0.3">
      <c r="A779">
        <v>7051</v>
      </c>
      <c r="B779" t="s">
        <v>25</v>
      </c>
      <c r="C779" t="s">
        <v>538</v>
      </c>
      <c r="D779" s="12" t="s">
        <v>898</v>
      </c>
      <c r="E779">
        <v>7.99</v>
      </c>
      <c r="F779">
        <v>366</v>
      </c>
      <c r="G779" t="s">
        <v>917</v>
      </c>
      <c r="H779">
        <v>1</v>
      </c>
      <c r="I779">
        <v>1</v>
      </c>
      <c r="J779" t="b">
        <v>1</v>
      </c>
      <c r="K779">
        <v>257</v>
      </c>
      <c r="L779">
        <v>46</v>
      </c>
      <c r="M779" t="s">
        <v>928</v>
      </c>
      <c r="N779" t="s">
        <v>931</v>
      </c>
      <c r="O779" t="s">
        <v>939</v>
      </c>
      <c r="P779">
        <v>7</v>
      </c>
      <c r="Q779">
        <v>4.5</v>
      </c>
      <c r="R779" t="b">
        <v>1</v>
      </c>
      <c r="S779" t="s">
        <v>940</v>
      </c>
      <c r="T779">
        <v>2535</v>
      </c>
      <c r="U779" t="s">
        <v>945</v>
      </c>
      <c r="V779" t="s">
        <v>947</v>
      </c>
      <c r="W779" t="s">
        <v>952</v>
      </c>
      <c r="X779" t="str">
        <f>LEFT(Userdata[[#This Row],[Last_Login]],2)</f>
        <v>12</v>
      </c>
      <c r="Y779" t="str">
        <f>RIGHT(Userdata[[#This Row],[Last_Login]],4)</f>
        <v>2024</v>
      </c>
      <c r="Z779" t="str">
        <f>MID(Userdata[[#This Row],[Last_Login]],4,2)</f>
        <v>16</v>
      </c>
      <c r="AA779" t="str">
        <f>SUBSTITUTE(Userdata[[#This Row],[Column3]],"/","")</f>
        <v>16</v>
      </c>
      <c r="AB779" s="12" t="str">
        <f>TEXT(DATE(Userdata[[#This Row],[Column2]],Userdata[[#This Row],[Column1]],Userdata[[#This Row],[Column4]]),"DD/MM/YYYY")</f>
        <v>16/12/2024</v>
      </c>
      <c r="AC779" s="12">
        <f t="shared" ca="1" si="12"/>
        <v>45794</v>
      </c>
      <c r="AD779">
        <f ca="1">Userdata[[#This Row],[Column6]]-Userdata[[#This Row],[Last Login]]</f>
        <v>152</v>
      </c>
      <c r="AE779" t="str">
        <f>LEFT(Userdata[[#This Row],[Join_Date]],2)</f>
        <v>5/</v>
      </c>
      <c r="AF779" t="str">
        <f>RIGHT(Userdata[[#This Row],[Join_Date]],4)</f>
        <v>2023</v>
      </c>
      <c r="AG779" t="str">
        <f>MID(Userdata[[#This Row],[Join_Date]],3,2)</f>
        <v>14</v>
      </c>
      <c r="AH779" t="str">
        <f>SUBSTITUTE(Userdata[[#This Row],[Column5]],"/","")</f>
        <v>5</v>
      </c>
      <c r="AI779" t="str">
        <f>SUBSTITUTE(Userdata[[#This Row],[Column53]],"/","")</f>
        <v>14</v>
      </c>
      <c r="AJ779" t="str">
        <f>TEXT(DATE(Userdata[[#This Row],[Column52]],Userdata[[#This Row],[Start Month]],Userdata[[#This Row],[Start Date]]),"DD/MM/YYYY")</f>
        <v>14/05/2023</v>
      </c>
    </row>
    <row r="780" spans="1:36" x14ac:dyDescent="0.3">
      <c r="A780">
        <v>6671</v>
      </c>
      <c r="B780" t="s">
        <v>27</v>
      </c>
      <c r="C780" t="s">
        <v>841</v>
      </c>
      <c r="D780" s="12" t="s">
        <v>740</v>
      </c>
      <c r="E780">
        <v>15.99</v>
      </c>
      <c r="F780">
        <v>166</v>
      </c>
      <c r="G780" t="s">
        <v>922</v>
      </c>
      <c r="H780">
        <v>4</v>
      </c>
      <c r="I780">
        <v>1</v>
      </c>
      <c r="J780" t="b">
        <v>0</v>
      </c>
      <c r="K780">
        <v>208</v>
      </c>
      <c r="L780">
        <v>39</v>
      </c>
      <c r="M780" t="s">
        <v>928</v>
      </c>
      <c r="N780" t="s">
        <v>930</v>
      </c>
      <c r="O780" t="s">
        <v>937</v>
      </c>
      <c r="P780">
        <v>53</v>
      </c>
      <c r="Q780">
        <v>5</v>
      </c>
      <c r="R780" t="b">
        <v>1</v>
      </c>
      <c r="S780" t="s">
        <v>940</v>
      </c>
      <c r="T780">
        <v>290</v>
      </c>
      <c r="U780" t="s">
        <v>941</v>
      </c>
      <c r="V780" t="s">
        <v>946</v>
      </c>
      <c r="W780" t="s">
        <v>952</v>
      </c>
      <c r="X780" t="str">
        <f>LEFT(Userdata[[#This Row],[Last_Login]],2)</f>
        <v>12</v>
      </c>
      <c r="Y780" t="str">
        <f>RIGHT(Userdata[[#This Row],[Last_Login]],4)</f>
        <v>2024</v>
      </c>
      <c r="Z780" t="str">
        <f>MID(Userdata[[#This Row],[Last_Login]],4,2)</f>
        <v>11</v>
      </c>
      <c r="AA780" t="str">
        <f>SUBSTITUTE(Userdata[[#This Row],[Column3]],"/","")</f>
        <v>11</v>
      </c>
      <c r="AB780" s="12" t="str">
        <f>TEXT(DATE(Userdata[[#This Row],[Column2]],Userdata[[#This Row],[Column1]],Userdata[[#This Row],[Column4]]),"DD/MM/YYYY")</f>
        <v>11/12/2024</v>
      </c>
      <c r="AC780" s="12">
        <f t="shared" ca="1" si="12"/>
        <v>45794</v>
      </c>
      <c r="AD780">
        <f ca="1">Userdata[[#This Row],[Column6]]-Userdata[[#This Row],[Last Login]]</f>
        <v>157</v>
      </c>
      <c r="AE780" t="str">
        <f>LEFT(Userdata[[#This Row],[Join_Date]],2)</f>
        <v>2/</v>
      </c>
      <c r="AF780" t="str">
        <f>RIGHT(Userdata[[#This Row],[Join_Date]],4)</f>
        <v>2024</v>
      </c>
      <c r="AG780" t="str">
        <f>MID(Userdata[[#This Row],[Join_Date]],3,2)</f>
        <v>21</v>
      </c>
      <c r="AH780" t="str">
        <f>SUBSTITUTE(Userdata[[#This Row],[Column5]],"/","")</f>
        <v>2</v>
      </c>
      <c r="AI780" t="str">
        <f>SUBSTITUTE(Userdata[[#This Row],[Column53]],"/","")</f>
        <v>21</v>
      </c>
      <c r="AJ780" t="str">
        <f>TEXT(DATE(Userdata[[#This Row],[Column52]],Userdata[[#This Row],[Start Month]],Userdata[[#This Row],[Start Date]]),"DD/MM/YYYY")</f>
        <v>21/02/2024</v>
      </c>
    </row>
    <row r="781" spans="1:36" x14ac:dyDescent="0.3">
      <c r="A781">
        <v>6013</v>
      </c>
      <c r="B781" t="s">
        <v>49</v>
      </c>
      <c r="C781" t="s">
        <v>842</v>
      </c>
      <c r="D781" s="12" t="s">
        <v>913</v>
      </c>
      <c r="E781">
        <v>15.99</v>
      </c>
      <c r="F781">
        <v>136</v>
      </c>
      <c r="G781" t="s">
        <v>921</v>
      </c>
      <c r="H781">
        <v>2</v>
      </c>
      <c r="I781">
        <v>4</v>
      </c>
      <c r="J781" t="b">
        <v>1</v>
      </c>
      <c r="K781">
        <v>471</v>
      </c>
      <c r="L781">
        <v>91</v>
      </c>
      <c r="M781" t="s">
        <v>924</v>
      </c>
      <c r="N781" t="s">
        <v>931</v>
      </c>
      <c r="O781" t="s">
        <v>936</v>
      </c>
      <c r="P781">
        <v>70</v>
      </c>
      <c r="Q781">
        <v>4.4000000000000004</v>
      </c>
      <c r="R781" t="b">
        <v>0</v>
      </c>
      <c r="S781" t="s">
        <v>940</v>
      </c>
      <c r="T781">
        <v>756</v>
      </c>
      <c r="U781" t="s">
        <v>945</v>
      </c>
      <c r="V781" t="s">
        <v>947</v>
      </c>
      <c r="W781" t="s">
        <v>954</v>
      </c>
      <c r="X781" t="str">
        <f>LEFT(Userdata[[#This Row],[Last_Login]],2)</f>
        <v>12</v>
      </c>
      <c r="Y781" t="str">
        <f>RIGHT(Userdata[[#This Row],[Last_Login]],4)</f>
        <v>2024</v>
      </c>
      <c r="Z781" t="str">
        <f>MID(Userdata[[#This Row],[Last_Login]],4,2)</f>
        <v>3/</v>
      </c>
      <c r="AA781" t="str">
        <f>SUBSTITUTE(Userdata[[#This Row],[Column3]],"/","")</f>
        <v>3</v>
      </c>
      <c r="AB781" s="12" t="str">
        <f>TEXT(DATE(Userdata[[#This Row],[Column2]],Userdata[[#This Row],[Column1]],Userdata[[#This Row],[Column4]]),"DD/MM/YYYY")</f>
        <v>03/12/2024</v>
      </c>
      <c r="AC781" s="12">
        <f t="shared" ca="1" si="12"/>
        <v>45794</v>
      </c>
      <c r="AD781">
        <f ca="1">Userdata[[#This Row],[Column6]]-Userdata[[#This Row],[Last Login]]</f>
        <v>165</v>
      </c>
      <c r="AE781" t="str">
        <f>LEFT(Userdata[[#This Row],[Join_Date]],2)</f>
        <v>8/</v>
      </c>
      <c r="AF781" t="str">
        <f>RIGHT(Userdata[[#This Row],[Join_Date]],4)</f>
        <v>2024</v>
      </c>
      <c r="AG781" t="str">
        <f>MID(Userdata[[#This Row],[Join_Date]],3,2)</f>
        <v>23</v>
      </c>
      <c r="AH781" t="str">
        <f>SUBSTITUTE(Userdata[[#This Row],[Column5]],"/","")</f>
        <v>8</v>
      </c>
      <c r="AI781" t="str">
        <f>SUBSTITUTE(Userdata[[#This Row],[Column53]],"/","")</f>
        <v>23</v>
      </c>
      <c r="AJ781" t="str">
        <f>TEXT(DATE(Userdata[[#This Row],[Column52]],Userdata[[#This Row],[Start Month]],Userdata[[#This Row],[Start Date]]),"DD/MM/YYYY")</f>
        <v>23/08/2024</v>
      </c>
    </row>
    <row r="782" spans="1:36" x14ac:dyDescent="0.3">
      <c r="A782">
        <v>9996</v>
      </c>
      <c r="B782" t="s">
        <v>259</v>
      </c>
      <c r="C782" t="s">
        <v>645</v>
      </c>
      <c r="D782" s="12" t="s">
        <v>803</v>
      </c>
      <c r="E782">
        <v>7.99</v>
      </c>
      <c r="F782">
        <v>358</v>
      </c>
      <c r="G782" t="s">
        <v>921</v>
      </c>
      <c r="H782">
        <v>3</v>
      </c>
      <c r="I782">
        <v>2</v>
      </c>
      <c r="J782" t="b">
        <v>1</v>
      </c>
      <c r="K782">
        <v>512</v>
      </c>
      <c r="L782">
        <v>153</v>
      </c>
      <c r="M782" t="s">
        <v>925</v>
      </c>
      <c r="N782" t="s">
        <v>932</v>
      </c>
      <c r="O782" t="s">
        <v>934</v>
      </c>
      <c r="P782">
        <v>70</v>
      </c>
      <c r="Q782">
        <v>3.3</v>
      </c>
      <c r="R782" t="b">
        <v>1</v>
      </c>
      <c r="S782" t="s">
        <v>940</v>
      </c>
      <c r="T782">
        <v>947</v>
      </c>
      <c r="U782" t="s">
        <v>943</v>
      </c>
      <c r="V782" t="s">
        <v>948</v>
      </c>
      <c r="W782" t="s">
        <v>951</v>
      </c>
      <c r="X782" t="str">
        <f>LEFT(Userdata[[#This Row],[Last_Login]],2)</f>
        <v>12</v>
      </c>
      <c r="Y782" t="str">
        <f>RIGHT(Userdata[[#This Row],[Last_Login]],4)</f>
        <v>2024</v>
      </c>
      <c r="Z782" t="str">
        <f>MID(Userdata[[#This Row],[Last_Login]],4,2)</f>
        <v>9/</v>
      </c>
      <c r="AA782" t="str">
        <f>SUBSTITUTE(Userdata[[#This Row],[Column3]],"/","")</f>
        <v>9</v>
      </c>
      <c r="AB782" s="12" t="str">
        <f>TEXT(DATE(Userdata[[#This Row],[Column2]],Userdata[[#This Row],[Column1]],Userdata[[#This Row],[Column4]]),"DD/MM/YYYY")</f>
        <v>09/12/2024</v>
      </c>
      <c r="AC782" s="12">
        <f t="shared" ca="1" si="12"/>
        <v>45794</v>
      </c>
      <c r="AD782">
        <f ca="1">Userdata[[#This Row],[Column6]]-Userdata[[#This Row],[Last Login]]</f>
        <v>159</v>
      </c>
      <c r="AE782" t="str">
        <f>LEFT(Userdata[[#This Row],[Join_Date]],2)</f>
        <v>7/</v>
      </c>
      <c r="AF782" t="str">
        <f>RIGHT(Userdata[[#This Row],[Join_Date]],4)</f>
        <v>2024</v>
      </c>
      <c r="AG782" t="str">
        <f>MID(Userdata[[#This Row],[Join_Date]],3,2)</f>
        <v>21</v>
      </c>
      <c r="AH782" t="str">
        <f>SUBSTITUTE(Userdata[[#This Row],[Column5]],"/","")</f>
        <v>7</v>
      </c>
      <c r="AI782" t="str">
        <f>SUBSTITUTE(Userdata[[#This Row],[Column53]],"/","")</f>
        <v>21</v>
      </c>
      <c r="AJ782" t="str">
        <f>TEXT(DATE(Userdata[[#This Row],[Column52]],Userdata[[#This Row],[Start Month]],Userdata[[#This Row],[Start Date]]),"DD/MM/YYYY")</f>
        <v>21/07/2024</v>
      </c>
    </row>
    <row r="783" spans="1:36" x14ac:dyDescent="0.3">
      <c r="A783">
        <v>4851</v>
      </c>
      <c r="B783" t="s">
        <v>88</v>
      </c>
      <c r="C783" t="s">
        <v>843</v>
      </c>
      <c r="D783" s="12" t="s">
        <v>898</v>
      </c>
      <c r="E783">
        <v>15.99</v>
      </c>
      <c r="F783">
        <v>399</v>
      </c>
      <c r="G783" t="s">
        <v>917</v>
      </c>
      <c r="H783">
        <v>1</v>
      </c>
      <c r="I783">
        <v>2</v>
      </c>
      <c r="J783" t="b">
        <v>0</v>
      </c>
      <c r="K783">
        <v>355</v>
      </c>
      <c r="L783">
        <v>181</v>
      </c>
      <c r="M783" t="s">
        <v>923</v>
      </c>
      <c r="N783" t="s">
        <v>932</v>
      </c>
      <c r="O783" t="s">
        <v>934</v>
      </c>
      <c r="P783">
        <v>79</v>
      </c>
      <c r="Q783">
        <v>3.4</v>
      </c>
      <c r="R783" t="b">
        <v>1</v>
      </c>
      <c r="S783" t="s">
        <v>940</v>
      </c>
      <c r="T783">
        <v>2138</v>
      </c>
      <c r="U783" t="s">
        <v>942</v>
      </c>
      <c r="V783" t="s">
        <v>949</v>
      </c>
      <c r="W783" t="s">
        <v>951</v>
      </c>
      <c r="X783" t="str">
        <f>LEFT(Userdata[[#This Row],[Last_Login]],2)</f>
        <v>12</v>
      </c>
      <c r="Y783" t="str">
        <f>RIGHT(Userdata[[#This Row],[Last_Login]],4)</f>
        <v>2024</v>
      </c>
      <c r="Z783" t="str">
        <f>MID(Userdata[[#This Row],[Last_Login]],4,2)</f>
        <v>16</v>
      </c>
      <c r="AA783" t="str">
        <f>SUBSTITUTE(Userdata[[#This Row],[Column3]],"/","")</f>
        <v>16</v>
      </c>
      <c r="AB783" s="12" t="str">
        <f>TEXT(DATE(Userdata[[#This Row],[Column2]],Userdata[[#This Row],[Column1]],Userdata[[#This Row],[Column4]]),"DD/MM/YYYY")</f>
        <v>16/12/2024</v>
      </c>
      <c r="AC783" s="12">
        <f t="shared" ca="1" si="12"/>
        <v>45794</v>
      </c>
      <c r="AD783">
        <f ca="1">Userdata[[#This Row],[Column6]]-Userdata[[#This Row],[Last Login]]</f>
        <v>152</v>
      </c>
      <c r="AE783" t="str">
        <f>LEFT(Userdata[[#This Row],[Join_Date]],2)</f>
        <v>3/</v>
      </c>
      <c r="AF783" t="str">
        <f>RIGHT(Userdata[[#This Row],[Join_Date]],4)</f>
        <v>2023</v>
      </c>
      <c r="AG783" t="str">
        <f>MID(Userdata[[#This Row],[Join_Date]],3,2)</f>
        <v>10</v>
      </c>
      <c r="AH783" t="str">
        <f>SUBSTITUTE(Userdata[[#This Row],[Column5]],"/","")</f>
        <v>3</v>
      </c>
      <c r="AI783" t="str">
        <f>SUBSTITUTE(Userdata[[#This Row],[Column53]],"/","")</f>
        <v>10</v>
      </c>
      <c r="AJ783" t="str">
        <f>TEXT(DATE(Userdata[[#This Row],[Column52]],Userdata[[#This Row],[Start Month]],Userdata[[#This Row],[Start Date]]),"DD/MM/YYYY")</f>
        <v>10/03/2023</v>
      </c>
    </row>
    <row r="784" spans="1:36" x14ac:dyDescent="0.3">
      <c r="A784">
        <v>2498</v>
      </c>
      <c r="B784" t="s">
        <v>224</v>
      </c>
      <c r="C784" t="s">
        <v>422</v>
      </c>
      <c r="D784" s="12" t="s">
        <v>912</v>
      </c>
      <c r="E784">
        <v>11.99</v>
      </c>
      <c r="F784">
        <v>285</v>
      </c>
      <c r="G784" t="s">
        <v>922</v>
      </c>
      <c r="H784">
        <v>1</v>
      </c>
      <c r="I784">
        <v>5</v>
      </c>
      <c r="J784" t="b">
        <v>0</v>
      </c>
      <c r="K784">
        <v>634</v>
      </c>
      <c r="L784">
        <v>168</v>
      </c>
      <c r="M784" t="s">
        <v>923</v>
      </c>
      <c r="N784" t="s">
        <v>933</v>
      </c>
      <c r="O784" t="s">
        <v>935</v>
      </c>
      <c r="P784">
        <v>76</v>
      </c>
      <c r="Q784">
        <v>3.3</v>
      </c>
      <c r="R784" t="b">
        <v>1</v>
      </c>
      <c r="S784" t="s">
        <v>940</v>
      </c>
      <c r="T784">
        <v>3151</v>
      </c>
      <c r="U784" t="s">
        <v>942</v>
      </c>
      <c r="V784" t="s">
        <v>949</v>
      </c>
      <c r="W784" t="s">
        <v>954</v>
      </c>
      <c r="X784" t="str">
        <f>LEFT(Userdata[[#This Row],[Last_Login]],2)</f>
        <v>12</v>
      </c>
      <c r="Y784" t="str">
        <f>RIGHT(Userdata[[#This Row],[Last_Login]],4)</f>
        <v>2024</v>
      </c>
      <c r="Z784" t="str">
        <f>MID(Userdata[[#This Row],[Last_Login]],4,2)</f>
        <v>7/</v>
      </c>
      <c r="AA784" t="str">
        <f>SUBSTITUTE(Userdata[[#This Row],[Column3]],"/","")</f>
        <v>7</v>
      </c>
      <c r="AB784" s="12" t="str">
        <f>TEXT(DATE(Userdata[[#This Row],[Column2]],Userdata[[#This Row],[Column1]],Userdata[[#This Row],[Column4]]),"DD/MM/YYYY")</f>
        <v>07/12/2024</v>
      </c>
      <c r="AC784" s="12">
        <f t="shared" ca="1" si="12"/>
        <v>45794</v>
      </c>
      <c r="AD784">
        <f ca="1">Userdata[[#This Row],[Column6]]-Userdata[[#This Row],[Last Login]]</f>
        <v>161</v>
      </c>
      <c r="AE784" t="str">
        <f>LEFT(Userdata[[#This Row],[Join_Date]],2)</f>
        <v>10</v>
      </c>
      <c r="AF784" t="str">
        <f>RIGHT(Userdata[[#This Row],[Join_Date]],4)</f>
        <v>2023</v>
      </c>
      <c r="AG784" t="str">
        <f>MID(Userdata[[#This Row],[Join_Date]],3,2)</f>
        <v>/1</v>
      </c>
      <c r="AH784" t="str">
        <f>SUBSTITUTE(Userdata[[#This Row],[Column5]],"/","")</f>
        <v>10</v>
      </c>
      <c r="AI784" t="str">
        <f>SUBSTITUTE(Userdata[[#This Row],[Column53]],"/","")</f>
        <v>1</v>
      </c>
      <c r="AJ784" t="str">
        <f>TEXT(DATE(Userdata[[#This Row],[Column52]],Userdata[[#This Row],[Start Month]],Userdata[[#This Row],[Start Date]]),"DD/MM/YYYY")</f>
        <v>01/10/2023</v>
      </c>
    </row>
    <row r="785" spans="1:36" x14ac:dyDescent="0.3">
      <c r="A785">
        <v>6208</v>
      </c>
      <c r="B785" t="s">
        <v>127</v>
      </c>
      <c r="C785" t="s">
        <v>844</v>
      </c>
      <c r="D785" s="12" t="s">
        <v>472</v>
      </c>
      <c r="E785">
        <v>7.99</v>
      </c>
      <c r="F785">
        <v>424</v>
      </c>
      <c r="G785" t="s">
        <v>920</v>
      </c>
      <c r="H785">
        <v>2</v>
      </c>
      <c r="I785">
        <v>3</v>
      </c>
      <c r="J785" t="b">
        <v>0</v>
      </c>
      <c r="K785">
        <v>942</v>
      </c>
      <c r="L785">
        <v>127</v>
      </c>
      <c r="M785" t="s">
        <v>928</v>
      </c>
      <c r="N785" t="s">
        <v>930</v>
      </c>
      <c r="O785" t="s">
        <v>938</v>
      </c>
      <c r="P785">
        <v>95</v>
      </c>
      <c r="Q785">
        <v>4.8</v>
      </c>
      <c r="R785" t="b">
        <v>1</v>
      </c>
      <c r="S785" t="s">
        <v>940</v>
      </c>
      <c r="T785">
        <v>670</v>
      </c>
      <c r="U785" t="s">
        <v>943</v>
      </c>
      <c r="V785" t="s">
        <v>949</v>
      </c>
      <c r="W785" t="s">
        <v>954</v>
      </c>
      <c r="X785" t="str">
        <f>LEFT(Userdata[[#This Row],[Last_Login]],2)</f>
        <v>12</v>
      </c>
      <c r="Y785" t="str">
        <f>RIGHT(Userdata[[#This Row],[Last_Login]],4)</f>
        <v>2024</v>
      </c>
      <c r="Z785" t="str">
        <f>MID(Userdata[[#This Row],[Last_Login]],4,2)</f>
        <v>17</v>
      </c>
      <c r="AA785" t="str">
        <f>SUBSTITUTE(Userdata[[#This Row],[Column3]],"/","")</f>
        <v>17</v>
      </c>
      <c r="AB785" s="12" t="str">
        <f>TEXT(DATE(Userdata[[#This Row],[Column2]],Userdata[[#This Row],[Column1]],Userdata[[#This Row],[Column4]]),"DD/MM/YYYY")</f>
        <v>17/12/2024</v>
      </c>
      <c r="AC785" s="12">
        <f t="shared" ca="1" si="12"/>
        <v>45794</v>
      </c>
      <c r="AD785">
        <f ca="1">Userdata[[#This Row],[Column6]]-Userdata[[#This Row],[Last Login]]</f>
        <v>151</v>
      </c>
      <c r="AE785" t="str">
        <f>LEFT(Userdata[[#This Row],[Join_Date]],2)</f>
        <v>7/</v>
      </c>
      <c r="AF785" t="str">
        <f>RIGHT(Userdata[[#This Row],[Join_Date]],4)</f>
        <v>2023</v>
      </c>
      <c r="AG785" t="str">
        <f>MID(Userdata[[#This Row],[Join_Date]],3,2)</f>
        <v>19</v>
      </c>
      <c r="AH785" t="str">
        <f>SUBSTITUTE(Userdata[[#This Row],[Column5]],"/","")</f>
        <v>7</v>
      </c>
      <c r="AI785" t="str">
        <f>SUBSTITUTE(Userdata[[#This Row],[Column53]],"/","")</f>
        <v>19</v>
      </c>
      <c r="AJ785" t="str">
        <f>TEXT(DATE(Userdata[[#This Row],[Column52]],Userdata[[#This Row],[Start Month]],Userdata[[#This Row],[Start Date]]),"DD/MM/YYYY")</f>
        <v>19/07/2023</v>
      </c>
    </row>
    <row r="786" spans="1:36" x14ac:dyDescent="0.3">
      <c r="A786">
        <v>7171</v>
      </c>
      <c r="B786" t="s">
        <v>33</v>
      </c>
      <c r="C786" t="s">
        <v>392</v>
      </c>
      <c r="D786" s="12" t="s">
        <v>915</v>
      </c>
      <c r="E786">
        <v>11.99</v>
      </c>
      <c r="F786">
        <v>467</v>
      </c>
      <c r="G786" t="s">
        <v>916</v>
      </c>
      <c r="H786">
        <v>1</v>
      </c>
      <c r="I786">
        <v>3</v>
      </c>
      <c r="J786" t="b">
        <v>1</v>
      </c>
      <c r="K786">
        <v>350</v>
      </c>
      <c r="L786">
        <v>134</v>
      </c>
      <c r="M786" t="s">
        <v>928</v>
      </c>
      <c r="N786" t="s">
        <v>931</v>
      </c>
      <c r="O786" t="s">
        <v>938</v>
      </c>
      <c r="P786">
        <v>1</v>
      </c>
      <c r="Q786">
        <v>3.9</v>
      </c>
      <c r="R786" t="b">
        <v>0</v>
      </c>
      <c r="S786" t="s">
        <v>940</v>
      </c>
      <c r="T786">
        <v>3037</v>
      </c>
      <c r="U786" t="s">
        <v>941</v>
      </c>
      <c r="V786" t="s">
        <v>947</v>
      </c>
      <c r="W786" t="s">
        <v>954</v>
      </c>
      <c r="X786" t="str">
        <f>LEFT(Userdata[[#This Row],[Last_Login]],2)</f>
        <v>11</v>
      </c>
      <c r="Y786" t="str">
        <f>RIGHT(Userdata[[#This Row],[Last_Login]],4)</f>
        <v>2024</v>
      </c>
      <c r="Z786" t="str">
        <f>MID(Userdata[[#This Row],[Last_Login]],4,2)</f>
        <v>26</v>
      </c>
      <c r="AA786" t="str">
        <f>SUBSTITUTE(Userdata[[#This Row],[Column3]],"/","")</f>
        <v>26</v>
      </c>
      <c r="AB786" s="12" t="str">
        <f>TEXT(DATE(Userdata[[#This Row],[Column2]],Userdata[[#This Row],[Column1]],Userdata[[#This Row],[Column4]]),"DD/MM/YYYY")</f>
        <v>26/11/2024</v>
      </c>
      <c r="AC786" s="12">
        <f t="shared" ca="1" si="12"/>
        <v>45794</v>
      </c>
      <c r="AD786">
        <f ca="1">Userdata[[#This Row],[Column6]]-Userdata[[#This Row],[Last Login]]</f>
        <v>172</v>
      </c>
      <c r="AE786" t="str">
        <f>LEFT(Userdata[[#This Row],[Join_Date]],2)</f>
        <v>1/</v>
      </c>
      <c r="AF786" t="str">
        <f>RIGHT(Userdata[[#This Row],[Join_Date]],4)</f>
        <v>2024</v>
      </c>
      <c r="AG786" t="str">
        <f>MID(Userdata[[#This Row],[Join_Date]],3,2)</f>
        <v>30</v>
      </c>
      <c r="AH786" t="str">
        <f>SUBSTITUTE(Userdata[[#This Row],[Column5]],"/","")</f>
        <v>1</v>
      </c>
      <c r="AI786" t="str">
        <f>SUBSTITUTE(Userdata[[#This Row],[Column53]],"/","")</f>
        <v>30</v>
      </c>
      <c r="AJ786" t="str">
        <f>TEXT(DATE(Userdata[[#This Row],[Column52]],Userdata[[#This Row],[Start Month]],Userdata[[#This Row],[Start Date]]),"DD/MM/YYYY")</f>
        <v>30/01/2024</v>
      </c>
    </row>
    <row r="787" spans="1:36" x14ac:dyDescent="0.3">
      <c r="A787">
        <v>7667</v>
      </c>
      <c r="B787" t="s">
        <v>330</v>
      </c>
      <c r="C787" t="s">
        <v>596</v>
      </c>
      <c r="D787" s="12" t="s">
        <v>472</v>
      </c>
      <c r="E787">
        <v>15.99</v>
      </c>
      <c r="F787">
        <v>443</v>
      </c>
      <c r="G787" t="s">
        <v>922</v>
      </c>
      <c r="H787">
        <v>1</v>
      </c>
      <c r="I787">
        <v>3</v>
      </c>
      <c r="J787" t="b">
        <v>0</v>
      </c>
      <c r="K787">
        <v>326</v>
      </c>
      <c r="L787">
        <v>59</v>
      </c>
      <c r="M787" t="s">
        <v>928</v>
      </c>
      <c r="N787" t="s">
        <v>930</v>
      </c>
      <c r="O787" t="s">
        <v>934</v>
      </c>
      <c r="P787">
        <v>57</v>
      </c>
      <c r="Q787">
        <v>3.9</v>
      </c>
      <c r="R787" t="b">
        <v>0</v>
      </c>
      <c r="S787" t="s">
        <v>940</v>
      </c>
      <c r="T787">
        <v>3712</v>
      </c>
      <c r="U787" t="s">
        <v>942</v>
      </c>
      <c r="V787" t="s">
        <v>946</v>
      </c>
      <c r="W787" t="s">
        <v>951</v>
      </c>
      <c r="X787" t="str">
        <f>LEFT(Userdata[[#This Row],[Last_Login]],2)</f>
        <v>12</v>
      </c>
      <c r="Y787" t="str">
        <f>RIGHT(Userdata[[#This Row],[Last_Login]],4)</f>
        <v>2024</v>
      </c>
      <c r="Z787" t="str">
        <f>MID(Userdata[[#This Row],[Last_Login]],4,2)</f>
        <v>17</v>
      </c>
      <c r="AA787" t="str">
        <f>SUBSTITUTE(Userdata[[#This Row],[Column3]],"/","")</f>
        <v>17</v>
      </c>
      <c r="AB787" s="12" t="str">
        <f>TEXT(DATE(Userdata[[#This Row],[Column2]],Userdata[[#This Row],[Column1]],Userdata[[#This Row],[Column4]]),"DD/MM/YYYY")</f>
        <v>17/12/2024</v>
      </c>
      <c r="AC787" s="12">
        <f t="shared" ca="1" si="12"/>
        <v>45794</v>
      </c>
      <c r="AD787">
        <f ca="1">Userdata[[#This Row],[Column6]]-Userdata[[#This Row],[Last Login]]</f>
        <v>151</v>
      </c>
      <c r="AE787" t="str">
        <f>LEFT(Userdata[[#This Row],[Join_Date]],2)</f>
        <v>1/</v>
      </c>
      <c r="AF787" t="str">
        <f>RIGHT(Userdata[[#This Row],[Join_Date]],4)</f>
        <v>2023</v>
      </c>
      <c r="AG787" t="str">
        <f>MID(Userdata[[#This Row],[Join_Date]],3,2)</f>
        <v>5/</v>
      </c>
      <c r="AH787" t="str">
        <f>SUBSTITUTE(Userdata[[#This Row],[Column5]],"/","")</f>
        <v>1</v>
      </c>
      <c r="AI787" t="str">
        <f>SUBSTITUTE(Userdata[[#This Row],[Column53]],"/","")</f>
        <v>5</v>
      </c>
      <c r="AJ787" t="str">
        <f>TEXT(DATE(Userdata[[#This Row],[Column52]],Userdata[[#This Row],[Start Month]],Userdata[[#This Row],[Start Date]]),"DD/MM/YYYY")</f>
        <v>05/01/2023</v>
      </c>
    </row>
    <row r="788" spans="1:36" x14ac:dyDescent="0.3">
      <c r="A788">
        <v>4912</v>
      </c>
      <c r="B788" t="s">
        <v>188</v>
      </c>
      <c r="C788" t="s">
        <v>845</v>
      </c>
      <c r="D788" s="12" t="s">
        <v>494</v>
      </c>
      <c r="E788">
        <v>15.99</v>
      </c>
      <c r="F788">
        <v>214</v>
      </c>
      <c r="G788" t="s">
        <v>918</v>
      </c>
      <c r="H788">
        <v>1</v>
      </c>
      <c r="I788">
        <v>3</v>
      </c>
      <c r="J788" t="b">
        <v>0</v>
      </c>
      <c r="K788">
        <v>61</v>
      </c>
      <c r="L788">
        <v>148</v>
      </c>
      <c r="M788" t="s">
        <v>925</v>
      </c>
      <c r="N788" t="s">
        <v>933</v>
      </c>
      <c r="O788" t="s">
        <v>935</v>
      </c>
      <c r="P788">
        <v>95</v>
      </c>
      <c r="Q788">
        <v>4.0999999999999996</v>
      </c>
      <c r="R788" t="b">
        <v>1</v>
      </c>
      <c r="S788" t="s">
        <v>940</v>
      </c>
      <c r="T788">
        <v>2029</v>
      </c>
      <c r="U788" t="s">
        <v>941</v>
      </c>
      <c r="V788" t="s">
        <v>949</v>
      </c>
      <c r="W788" t="s">
        <v>951</v>
      </c>
      <c r="X788" t="str">
        <f>LEFT(Userdata[[#This Row],[Last_Login]],2)</f>
        <v>12</v>
      </c>
      <c r="Y788" t="str">
        <f>RIGHT(Userdata[[#This Row],[Last_Login]],4)</f>
        <v>2024</v>
      </c>
      <c r="Z788" t="str">
        <f>MID(Userdata[[#This Row],[Last_Login]],4,2)</f>
        <v>1/</v>
      </c>
      <c r="AA788" t="str">
        <f>SUBSTITUTE(Userdata[[#This Row],[Column3]],"/","")</f>
        <v>1</v>
      </c>
      <c r="AB788" s="12" t="str">
        <f>TEXT(DATE(Userdata[[#This Row],[Column2]],Userdata[[#This Row],[Column1]],Userdata[[#This Row],[Column4]]),"DD/MM/YYYY")</f>
        <v>01/12/2024</v>
      </c>
      <c r="AC788" s="12">
        <f t="shared" ca="1" si="12"/>
        <v>45794</v>
      </c>
      <c r="AD788">
        <f ca="1">Userdata[[#This Row],[Column6]]-Userdata[[#This Row],[Last Login]]</f>
        <v>167</v>
      </c>
      <c r="AE788" t="str">
        <f>LEFT(Userdata[[#This Row],[Join_Date]],2)</f>
        <v>10</v>
      </c>
      <c r="AF788" t="str">
        <f>RIGHT(Userdata[[#This Row],[Join_Date]],4)</f>
        <v>2023</v>
      </c>
      <c r="AG788" t="str">
        <f>MID(Userdata[[#This Row],[Join_Date]],3,2)</f>
        <v>/4</v>
      </c>
      <c r="AH788" t="str">
        <f>SUBSTITUTE(Userdata[[#This Row],[Column5]],"/","")</f>
        <v>10</v>
      </c>
      <c r="AI788" t="str">
        <f>SUBSTITUTE(Userdata[[#This Row],[Column53]],"/","")</f>
        <v>4</v>
      </c>
      <c r="AJ788" t="str">
        <f>TEXT(DATE(Userdata[[#This Row],[Column52]],Userdata[[#This Row],[Start Month]],Userdata[[#This Row],[Start Date]]),"DD/MM/YYYY")</f>
        <v>04/10/2023</v>
      </c>
    </row>
    <row r="789" spans="1:36" x14ac:dyDescent="0.3">
      <c r="A789">
        <v>7975</v>
      </c>
      <c r="B789" t="s">
        <v>332</v>
      </c>
      <c r="C789" t="s">
        <v>478</v>
      </c>
      <c r="D789" s="12" t="s">
        <v>909</v>
      </c>
      <c r="E789">
        <v>15.99</v>
      </c>
      <c r="F789">
        <v>437</v>
      </c>
      <c r="G789" t="s">
        <v>920</v>
      </c>
      <c r="H789">
        <v>2</v>
      </c>
      <c r="I789">
        <v>2</v>
      </c>
      <c r="J789" t="b">
        <v>1</v>
      </c>
      <c r="K789">
        <v>328</v>
      </c>
      <c r="L789">
        <v>170</v>
      </c>
      <c r="M789" t="s">
        <v>929</v>
      </c>
      <c r="N789" t="s">
        <v>931</v>
      </c>
      <c r="O789" t="s">
        <v>938</v>
      </c>
      <c r="P789">
        <v>25</v>
      </c>
      <c r="Q789">
        <v>3.6</v>
      </c>
      <c r="R789" t="b">
        <v>0</v>
      </c>
      <c r="S789" t="s">
        <v>940</v>
      </c>
      <c r="T789">
        <v>2406</v>
      </c>
      <c r="U789" t="s">
        <v>943</v>
      </c>
      <c r="V789" t="s">
        <v>947</v>
      </c>
      <c r="W789" t="s">
        <v>951</v>
      </c>
      <c r="X789" t="str">
        <f>LEFT(Userdata[[#This Row],[Last_Login]],2)</f>
        <v>11</v>
      </c>
      <c r="Y789" t="str">
        <f>RIGHT(Userdata[[#This Row],[Last_Login]],4)</f>
        <v>2024</v>
      </c>
      <c r="Z789" t="str">
        <f>MID(Userdata[[#This Row],[Last_Login]],4,2)</f>
        <v>22</v>
      </c>
      <c r="AA789" t="str">
        <f>SUBSTITUTE(Userdata[[#This Row],[Column3]],"/","")</f>
        <v>22</v>
      </c>
      <c r="AB789" s="12" t="str">
        <f>TEXT(DATE(Userdata[[#This Row],[Column2]],Userdata[[#This Row],[Column1]],Userdata[[#This Row],[Column4]]),"DD/MM/YYYY")</f>
        <v>22/11/2024</v>
      </c>
      <c r="AC789" s="12">
        <f t="shared" ca="1" si="12"/>
        <v>45794</v>
      </c>
      <c r="AD789">
        <f ca="1">Userdata[[#This Row],[Column6]]-Userdata[[#This Row],[Last Login]]</f>
        <v>176</v>
      </c>
      <c r="AE789" t="str">
        <f>LEFT(Userdata[[#This Row],[Join_Date]],2)</f>
        <v>10</v>
      </c>
      <c r="AF789" t="str">
        <f>RIGHT(Userdata[[#This Row],[Join_Date]],4)</f>
        <v>2023</v>
      </c>
      <c r="AG789" t="str">
        <f>MID(Userdata[[#This Row],[Join_Date]],3,2)</f>
        <v>/3</v>
      </c>
      <c r="AH789" t="str">
        <f>SUBSTITUTE(Userdata[[#This Row],[Column5]],"/","")</f>
        <v>10</v>
      </c>
      <c r="AI789" t="str">
        <f>SUBSTITUTE(Userdata[[#This Row],[Column53]],"/","")</f>
        <v>3</v>
      </c>
      <c r="AJ789" t="str">
        <f>TEXT(DATE(Userdata[[#This Row],[Column52]],Userdata[[#This Row],[Start Month]],Userdata[[#This Row],[Start Date]]),"DD/MM/YYYY")</f>
        <v>03/10/2023</v>
      </c>
    </row>
    <row r="790" spans="1:36" x14ac:dyDescent="0.3">
      <c r="A790">
        <v>6804</v>
      </c>
      <c r="B790" t="s">
        <v>326</v>
      </c>
      <c r="C790" t="s">
        <v>846</v>
      </c>
      <c r="D790" s="12" t="s">
        <v>751</v>
      </c>
      <c r="E790">
        <v>15.99</v>
      </c>
      <c r="F790">
        <v>419</v>
      </c>
      <c r="G790" t="s">
        <v>917</v>
      </c>
      <c r="H790">
        <v>2</v>
      </c>
      <c r="I790">
        <v>1</v>
      </c>
      <c r="J790" t="b">
        <v>0</v>
      </c>
      <c r="K790">
        <v>591</v>
      </c>
      <c r="L790">
        <v>166</v>
      </c>
      <c r="M790" t="s">
        <v>927</v>
      </c>
      <c r="N790" t="s">
        <v>930</v>
      </c>
      <c r="O790" t="s">
        <v>935</v>
      </c>
      <c r="P790">
        <v>26</v>
      </c>
      <c r="Q790">
        <v>3.5</v>
      </c>
      <c r="R790" t="b">
        <v>1</v>
      </c>
      <c r="S790" t="s">
        <v>940</v>
      </c>
      <c r="T790">
        <v>3264</v>
      </c>
      <c r="U790" t="s">
        <v>942</v>
      </c>
      <c r="V790" t="s">
        <v>950</v>
      </c>
      <c r="W790" t="s">
        <v>951</v>
      </c>
      <c r="X790" t="str">
        <f>LEFT(Userdata[[#This Row],[Last_Login]],2)</f>
        <v>12</v>
      </c>
      <c r="Y790" t="str">
        <f>RIGHT(Userdata[[#This Row],[Last_Login]],4)</f>
        <v>2024</v>
      </c>
      <c r="Z790" t="str">
        <f>MID(Userdata[[#This Row],[Last_Login]],4,2)</f>
        <v>10</v>
      </c>
      <c r="AA790" t="str">
        <f>SUBSTITUTE(Userdata[[#This Row],[Column3]],"/","")</f>
        <v>10</v>
      </c>
      <c r="AB790" s="12" t="str">
        <f>TEXT(DATE(Userdata[[#This Row],[Column2]],Userdata[[#This Row],[Column1]],Userdata[[#This Row],[Column4]]),"DD/MM/YYYY")</f>
        <v>10/12/2024</v>
      </c>
      <c r="AC790" s="12">
        <f t="shared" ca="1" si="12"/>
        <v>45794</v>
      </c>
      <c r="AD790">
        <f ca="1">Userdata[[#This Row],[Column6]]-Userdata[[#This Row],[Last Login]]</f>
        <v>158</v>
      </c>
      <c r="AE790" t="str">
        <f>LEFT(Userdata[[#This Row],[Join_Date]],2)</f>
        <v>2/</v>
      </c>
      <c r="AF790" t="str">
        <f>RIGHT(Userdata[[#This Row],[Join_Date]],4)</f>
        <v>2023</v>
      </c>
      <c r="AG790" t="str">
        <f>MID(Userdata[[#This Row],[Join_Date]],3,2)</f>
        <v>11</v>
      </c>
      <c r="AH790" t="str">
        <f>SUBSTITUTE(Userdata[[#This Row],[Column5]],"/","")</f>
        <v>2</v>
      </c>
      <c r="AI790" t="str">
        <f>SUBSTITUTE(Userdata[[#This Row],[Column53]],"/","")</f>
        <v>11</v>
      </c>
      <c r="AJ790" t="str">
        <f>TEXT(DATE(Userdata[[#This Row],[Column52]],Userdata[[#This Row],[Start Month]],Userdata[[#This Row],[Start Date]]),"DD/MM/YYYY")</f>
        <v>11/02/2023</v>
      </c>
    </row>
    <row r="791" spans="1:36" x14ac:dyDescent="0.3">
      <c r="A791">
        <v>3877</v>
      </c>
      <c r="B791" t="s">
        <v>331</v>
      </c>
      <c r="C791" t="s">
        <v>758</v>
      </c>
      <c r="D791" s="12" t="s">
        <v>424</v>
      </c>
      <c r="E791">
        <v>11.99</v>
      </c>
      <c r="F791">
        <v>129</v>
      </c>
      <c r="G791" t="s">
        <v>916</v>
      </c>
      <c r="H791">
        <v>2</v>
      </c>
      <c r="I791">
        <v>5</v>
      </c>
      <c r="J791" t="b">
        <v>0</v>
      </c>
      <c r="K791">
        <v>527</v>
      </c>
      <c r="L791">
        <v>153</v>
      </c>
      <c r="M791" t="s">
        <v>927</v>
      </c>
      <c r="N791" t="s">
        <v>930</v>
      </c>
      <c r="O791" t="s">
        <v>935</v>
      </c>
      <c r="P791">
        <v>0</v>
      </c>
      <c r="Q791">
        <v>4.5999999999999996</v>
      </c>
      <c r="R791" t="b">
        <v>0</v>
      </c>
      <c r="S791" t="s">
        <v>940</v>
      </c>
      <c r="T791">
        <v>1135</v>
      </c>
      <c r="U791" t="s">
        <v>945</v>
      </c>
      <c r="V791" t="s">
        <v>947</v>
      </c>
      <c r="W791" t="s">
        <v>951</v>
      </c>
      <c r="X791" t="str">
        <f>LEFT(Userdata[[#This Row],[Last_Login]],2)</f>
        <v>11</v>
      </c>
      <c r="Y791" t="str">
        <f>RIGHT(Userdata[[#This Row],[Last_Login]],4)</f>
        <v>2024</v>
      </c>
      <c r="Z791" t="str">
        <f>MID(Userdata[[#This Row],[Last_Login]],4,2)</f>
        <v>24</v>
      </c>
      <c r="AA791" t="str">
        <f>SUBSTITUTE(Userdata[[#This Row],[Column3]],"/","")</f>
        <v>24</v>
      </c>
      <c r="AB791" s="12" t="str">
        <f>TEXT(DATE(Userdata[[#This Row],[Column2]],Userdata[[#This Row],[Column1]],Userdata[[#This Row],[Column4]]),"DD/MM/YYYY")</f>
        <v>24/11/2024</v>
      </c>
      <c r="AC791" s="12">
        <f t="shared" ca="1" si="12"/>
        <v>45794</v>
      </c>
      <c r="AD791">
        <f ca="1">Userdata[[#This Row],[Column6]]-Userdata[[#This Row],[Last Login]]</f>
        <v>174</v>
      </c>
      <c r="AE791" t="str">
        <f>LEFT(Userdata[[#This Row],[Join_Date]],2)</f>
        <v>7/</v>
      </c>
      <c r="AF791" t="str">
        <f>RIGHT(Userdata[[#This Row],[Join_Date]],4)</f>
        <v>2024</v>
      </c>
      <c r="AG791" t="str">
        <f>MID(Userdata[[#This Row],[Join_Date]],3,2)</f>
        <v>15</v>
      </c>
      <c r="AH791" t="str">
        <f>SUBSTITUTE(Userdata[[#This Row],[Column5]],"/","")</f>
        <v>7</v>
      </c>
      <c r="AI791" t="str">
        <f>SUBSTITUTE(Userdata[[#This Row],[Column53]],"/","")</f>
        <v>15</v>
      </c>
      <c r="AJ791" t="str">
        <f>TEXT(DATE(Userdata[[#This Row],[Column52]],Userdata[[#This Row],[Start Month]],Userdata[[#This Row],[Start Date]]),"DD/MM/YYYY")</f>
        <v>15/07/2024</v>
      </c>
    </row>
    <row r="792" spans="1:36" x14ac:dyDescent="0.3">
      <c r="A792">
        <v>8768</v>
      </c>
      <c r="B792" t="s">
        <v>145</v>
      </c>
      <c r="C792" t="s">
        <v>847</v>
      </c>
      <c r="D792" s="12" t="s">
        <v>494</v>
      </c>
      <c r="E792">
        <v>15.99</v>
      </c>
      <c r="F792">
        <v>75</v>
      </c>
      <c r="G792" t="s">
        <v>918</v>
      </c>
      <c r="H792">
        <v>5</v>
      </c>
      <c r="I792">
        <v>1</v>
      </c>
      <c r="J792" t="b">
        <v>1</v>
      </c>
      <c r="K792">
        <v>115</v>
      </c>
      <c r="L792">
        <v>122</v>
      </c>
      <c r="M792" t="s">
        <v>927</v>
      </c>
      <c r="N792" t="s">
        <v>931</v>
      </c>
      <c r="O792" t="s">
        <v>934</v>
      </c>
      <c r="P792">
        <v>86</v>
      </c>
      <c r="Q792">
        <v>3.5</v>
      </c>
      <c r="R792" t="b">
        <v>0</v>
      </c>
      <c r="S792" t="s">
        <v>940</v>
      </c>
      <c r="T792">
        <v>3761</v>
      </c>
      <c r="U792" t="s">
        <v>945</v>
      </c>
      <c r="V792" t="s">
        <v>947</v>
      </c>
      <c r="W792" t="s">
        <v>952</v>
      </c>
      <c r="X792" t="str">
        <f>LEFT(Userdata[[#This Row],[Last_Login]],2)</f>
        <v>12</v>
      </c>
      <c r="Y792" t="str">
        <f>RIGHT(Userdata[[#This Row],[Last_Login]],4)</f>
        <v>2024</v>
      </c>
      <c r="Z792" t="str">
        <f>MID(Userdata[[#This Row],[Last_Login]],4,2)</f>
        <v>1/</v>
      </c>
      <c r="AA792" t="str">
        <f>SUBSTITUTE(Userdata[[#This Row],[Column3]],"/","")</f>
        <v>1</v>
      </c>
      <c r="AB792" s="12" t="str">
        <f>TEXT(DATE(Userdata[[#This Row],[Column2]],Userdata[[#This Row],[Column1]],Userdata[[#This Row],[Column4]]),"DD/MM/YYYY")</f>
        <v>01/12/2024</v>
      </c>
      <c r="AC792" s="12">
        <f t="shared" ca="1" si="12"/>
        <v>45794</v>
      </c>
      <c r="AD792">
        <f ca="1">Userdata[[#This Row],[Column6]]-Userdata[[#This Row],[Last Login]]</f>
        <v>167</v>
      </c>
      <c r="AE792" t="str">
        <f>LEFT(Userdata[[#This Row],[Join_Date]],2)</f>
        <v>11</v>
      </c>
      <c r="AF792" t="str">
        <f>RIGHT(Userdata[[#This Row],[Join_Date]],4)</f>
        <v>2024</v>
      </c>
      <c r="AG792" t="str">
        <f>MID(Userdata[[#This Row],[Join_Date]],3,2)</f>
        <v>/9</v>
      </c>
      <c r="AH792" t="str">
        <f>SUBSTITUTE(Userdata[[#This Row],[Column5]],"/","")</f>
        <v>11</v>
      </c>
      <c r="AI792" t="str">
        <f>SUBSTITUTE(Userdata[[#This Row],[Column53]],"/","")</f>
        <v>9</v>
      </c>
      <c r="AJ792" t="str">
        <f>TEXT(DATE(Userdata[[#This Row],[Column52]],Userdata[[#This Row],[Start Month]],Userdata[[#This Row],[Start Date]]),"DD/MM/YYYY")</f>
        <v>09/11/2024</v>
      </c>
    </row>
    <row r="793" spans="1:36" x14ac:dyDescent="0.3">
      <c r="A793">
        <v>1420</v>
      </c>
      <c r="B793" t="s">
        <v>95</v>
      </c>
      <c r="C793" t="s">
        <v>399</v>
      </c>
      <c r="D793" s="12" t="s">
        <v>554</v>
      </c>
      <c r="E793">
        <v>7.99</v>
      </c>
      <c r="F793">
        <v>346</v>
      </c>
      <c r="G793" t="s">
        <v>919</v>
      </c>
      <c r="H793">
        <v>5</v>
      </c>
      <c r="I793">
        <v>5</v>
      </c>
      <c r="J793" t="b">
        <v>1</v>
      </c>
      <c r="K793">
        <v>732</v>
      </c>
      <c r="L793">
        <v>144</v>
      </c>
      <c r="M793" t="s">
        <v>929</v>
      </c>
      <c r="N793" t="s">
        <v>930</v>
      </c>
      <c r="O793" t="s">
        <v>939</v>
      </c>
      <c r="P793">
        <v>73</v>
      </c>
      <c r="Q793">
        <v>4.9000000000000004</v>
      </c>
      <c r="R793" t="b">
        <v>0</v>
      </c>
      <c r="S793" t="s">
        <v>940</v>
      </c>
      <c r="T793">
        <v>3633</v>
      </c>
      <c r="U793" t="s">
        <v>945</v>
      </c>
      <c r="V793" t="s">
        <v>950</v>
      </c>
      <c r="W793" t="s">
        <v>951</v>
      </c>
      <c r="X793" t="str">
        <f>LEFT(Userdata[[#This Row],[Last_Login]],2)</f>
        <v>12</v>
      </c>
      <c r="Y793" t="str">
        <f>RIGHT(Userdata[[#This Row],[Last_Login]],4)</f>
        <v>2024</v>
      </c>
      <c r="Z793" t="str">
        <f>MID(Userdata[[#This Row],[Last_Login]],4,2)</f>
        <v>5/</v>
      </c>
      <c r="AA793" t="str">
        <f>SUBSTITUTE(Userdata[[#This Row],[Column3]],"/","")</f>
        <v>5</v>
      </c>
      <c r="AB793" s="12" t="str">
        <f>TEXT(DATE(Userdata[[#This Row],[Column2]],Userdata[[#This Row],[Column1]],Userdata[[#This Row],[Column4]]),"DD/MM/YYYY")</f>
        <v>05/12/2024</v>
      </c>
      <c r="AC793" s="12">
        <f t="shared" ca="1" si="12"/>
        <v>45794</v>
      </c>
      <c r="AD793">
        <f ca="1">Userdata[[#This Row],[Column6]]-Userdata[[#This Row],[Last Login]]</f>
        <v>163</v>
      </c>
      <c r="AE793" t="str">
        <f>LEFT(Userdata[[#This Row],[Join_Date]],2)</f>
        <v>10</v>
      </c>
      <c r="AF793" t="str">
        <f>RIGHT(Userdata[[#This Row],[Join_Date]],4)</f>
        <v>2024</v>
      </c>
      <c r="AG793" t="str">
        <f>MID(Userdata[[#This Row],[Join_Date]],3,2)</f>
        <v>/3</v>
      </c>
      <c r="AH793" t="str">
        <f>SUBSTITUTE(Userdata[[#This Row],[Column5]],"/","")</f>
        <v>10</v>
      </c>
      <c r="AI793" t="str">
        <f>SUBSTITUTE(Userdata[[#This Row],[Column53]],"/","")</f>
        <v>3</v>
      </c>
      <c r="AJ793" t="str">
        <f>TEXT(DATE(Userdata[[#This Row],[Column52]],Userdata[[#This Row],[Start Month]],Userdata[[#This Row],[Start Date]]),"DD/MM/YYYY")</f>
        <v>03/10/2024</v>
      </c>
    </row>
    <row r="794" spans="1:36" x14ac:dyDescent="0.3">
      <c r="A794">
        <v>2306</v>
      </c>
      <c r="B794" t="s">
        <v>130</v>
      </c>
      <c r="C794" t="s">
        <v>848</v>
      </c>
      <c r="D794" s="12" t="s">
        <v>494</v>
      </c>
      <c r="E794">
        <v>11.99</v>
      </c>
      <c r="F794">
        <v>480</v>
      </c>
      <c r="G794" t="s">
        <v>920</v>
      </c>
      <c r="H794">
        <v>4</v>
      </c>
      <c r="I794">
        <v>6</v>
      </c>
      <c r="J794" t="b">
        <v>1</v>
      </c>
      <c r="K794">
        <v>509</v>
      </c>
      <c r="L794">
        <v>12</v>
      </c>
      <c r="M794" t="s">
        <v>924</v>
      </c>
      <c r="N794" t="s">
        <v>932</v>
      </c>
      <c r="O794" t="s">
        <v>938</v>
      </c>
      <c r="P794">
        <v>43</v>
      </c>
      <c r="Q794">
        <v>3.1</v>
      </c>
      <c r="R794" t="b">
        <v>0</v>
      </c>
      <c r="S794" t="s">
        <v>940</v>
      </c>
      <c r="T794">
        <v>3308</v>
      </c>
      <c r="U794" t="s">
        <v>941</v>
      </c>
      <c r="V794" t="s">
        <v>947</v>
      </c>
      <c r="W794" t="s">
        <v>952</v>
      </c>
      <c r="X794" t="str">
        <f>LEFT(Userdata[[#This Row],[Last_Login]],2)</f>
        <v>12</v>
      </c>
      <c r="Y794" t="str">
        <f>RIGHT(Userdata[[#This Row],[Last_Login]],4)</f>
        <v>2024</v>
      </c>
      <c r="Z794" t="str">
        <f>MID(Userdata[[#This Row],[Last_Login]],4,2)</f>
        <v>1/</v>
      </c>
      <c r="AA794" t="str">
        <f>SUBSTITUTE(Userdata[[#This Row],[Column3]],"/","")</f>
        <v>1</v>
      </c>
      <c r="AB794" s="12" t="str">
        <f>TEXT(DATE(Userdata[[#This Row],[Column2]],Userdata[[#This Row],[Column1]],Userdata[[#This Row],[Column4]]),"DD/MM/YYYY")</f>
        <v>01/12/2024</v>
      </c>
      <c r="AC794" s="12">
        <f t="shared" ca="1" si="12"/>
        <v>45794</v>
      </c>
      <c r="AD794">
        <f ca="1">Userdata[[#This Row],[Column6]]-Userdata[[#This Row],[Last Login]]</f>
        <v>167</v>
      </c>
      <c r="AE794" t="str">
        <f>LEFT(Userdata[[#This Row],[Join_Date]],2)</f>
        <v>5/</v>
      </c>
      <c r="AF794" t="str">
        <f>RIGHT(Userdata[[#This Row],[Join_Date]],4)</f>
        <v>2023</v>
      </c>
      <c r="AG794" t="str">
        <f>MID(Userdata[[#This Row],[Join_Date]],3,2)</f>
        <v>11</v>
      </c>
      <c r="AH794" t="str">
        <f>SUBSTITUTE(Userdata[[#This Row],[Column5]],"/","")</f>
        <v>5</v>
      </c>
      <c r="AI794" t="str">
        <f>SUBSTITUTE(Userdata[[#This Row],[Column53]],"/","")</f>
        <v>11</v>
      </c>
      <c r="AJ794" t="str">
        <f>TEXT(DATE(Userdata[[#This Row],[Column52]],Userdata[[#This Row],[Start Month]],Userdata[[#This Row],[Start Date]]),"DD/MM/YYYY")</f>
        <v>11/05/2023</v>
      </c>
    </row>
    <row r="795" spans="1:36" x14ac:dyDescent="0.3">
      <c r="A795">
        <v>2079</v>
      </c>
      <c r="B795" t="s">
        <v>201</v>
      </c>
      <c r="C795" t="s">
        <v>849</v>
      </c>
      <c r="D795" s="12" t="s">
        <v>907</v>
      </c>
      <c r="E795">
        <v>11.99</v>
      </c>
      <c r="F795">
        <v>188</v>
      </c>
      <c r="G795" t="s">
        <v>920</v>
      </c>
      <c r="H795">
        <v>2</v>
      </c>
      <c r="I795">
        <v>2</v>
      </c>
      <c r="J795" t="b">
        <v>1</v>
      </c>
      <c r="K795">
        <v>655</v>
      </c>
      <c r="L795">
        <v>16</v>
      </c>
      <c r="M795" t="s">
        <v>923</v>
      </c>
      <c r="N795" t="s">
        <v>930</v>
      </c>
      <c r="O795" t="s">
        <v>938</v>
      </c>
      <c r="P795">
        <v>50</v>
      </c>
      <c r="Q795">
        <v>3.3</v>
      </c>
      <c r="R795" t="b">
        <v>1</v>
      </c>
      <c r="S795" t="s">
        <v>940</v>
      </c>
      <c r="T795">
        <v>1311</v>
      </c>
      <c r="U795" t="s">
        <v>944</v>
      </c>
      <c r="V795" t="s">
        <v>946</v>
      </c>
      <c r="W795" t="s">
        <v>951</v>
      </c>
      <c r="X795" t="str">
        <f>LEFT(Userdata[[#This Row],[Last_Login]],2)</f>
        <v>12</v>
      </c>
      <c r="Y795" t="str">
        <f>RIGHT(Userdata[[#This Row],[Last_Login]],4)</f>
        <v>2024</v>
      </c>
      <c r="Z795" t="str">
        <f>MID(Userdata[[#This Row],[Last_Login]],4,2)</f>
        <v>2/</v>
      </c>
      <c r="AA795" t="str">
        <f>SUBSTITUTE(Userdata[[#This Row],[Column3]],"/","")</f>
        <v>2</v>
      </c>
      <c r="AB795" s="12" t="str">
        <f>TEXT(DATE(Userdata[[#This Row],[Column2]],Userdata[[#This Row],[Column1]],Userdata[[#This Row],[Column4]]),"DD/MM/YYYY")</f>
        <v>02/12/2024</v>
      </c>
      <c r="AC795" s="12">
        <f t="shared" ca="1" si="12"/>
        <v>45794</v>
      </c>
      <c r="AD795">
        <f ca="1">Userdata[[#This Row],[Column6]]-Userdata[[#This Row],[Last Login]]</f>
        <v>166</v>
      </c>
      <c r="AE795" t="str">
        <f>LEFT(Userdata[[#This Row],[Join_Date]],2)</f>
        <v>6/</v>
      </c>
      <c r="AF795" t="str">
        <f>RIGHT(Userdata[[#This Row],[Join_Date]],4)</f>
        <v>2024</v>
      </c>
      <c r="AG795" t="str">
        <f>MID(Userdata[[#This Row],[Join_Date]],3,2)</f>
        <v>25</v>
      </c>
      <c r="AH795" t="str">
        <f>SUBSTITUTE(Userdata[[#This Row],[Column5]],"/","")</f>
        <v>6</v>
      </c>
      <c r="AI795" t="str">
        <f>SUBSTITUTE(Userdata[[#This Row],[Column53]],"/","")</f>
        <v>25</v>
      </c>
      <c r="AJ795" t="str">
        <f>TEXT(DATE(Userdata[[#This Row],[Column52]],Userdata[[#This Row],[Start Month]],Userdata[[#This Row],[Start Date]]),"DD/MM/YYYY")</f>
        <v>25/06/2024</v>
      </c>
    </row>
    <row r="796" spans="1:36" x14ac:dyDescent="0.3">
      <c r="A796">
        <v>3554</v>
      </c>
      <c r="B796" t="s">
        <v>203</v>
      </c>
      <c r="C796" t="s">
        <v>756</v>
      </c>
      <c r="D796" s="12" t="s">
        <v>508</v>
      </c>
      <c r="E796">
        <v>7.99</v>
      </c>
      <c r="F796">
        <v>420</v>
      </c>
      <c r="G796" t="s">
        <v>917</v>
      </c>
      <c r="H796">
        <v>4</v>
      </c>
      <c r="I796">
        <v>1</v>
      </c>
      <c r="J796" t="b">
        <v>0</v>
      </c>
      <c r="K796">
        <v>399</v>
      </c>
      <c r="L796">
        <v>45</v>
      </c>
      <c r="M796" t="s">
        <v>923</v>
      </c>
      <c r="N796" t="s">
        <v>931</v>
      </c>
      <c r="O796" t="s">
        <v>939</v>
      </c>
      <c r="P796">
        <v>52</v>
      </c>
      <c r="Q796">
        <v>4</v>
      </c>
      <c r="R796" t="b">
        <v>0</v>
      </c>
      <c r="S796" t="s">
        <v>940</v>
      </c>
      <c r="T796">
        <v>4333</v>
      </c>
      <c r="U796" t="s">
        <v>942</v>
      </c>
      <c r="V796" t="s">
        <v>947</v>
      </c>
      <c r="W796" t="s">
        <v>953</v>
      </c>
      <c r="X796" t="str">
        <f>LEFT(Userdata[[#This Row],[Last_Login]],2)</f>
        <v>12</v>
      </c>
      <c r="Y796" t="str">
        <f>RIGHT(Userdata[[#This Row],[Last_Login]],4)</f>
        <v>2024</v>
      </c>
      <c r="Z796" t="str">
        <f>MID(Userdata[[#This Row],[Last_Login]],4,2)</f>
        <v>4/</v>
      </c>
      <c r="AA796" t="str">
        <f>SUBSTITUTE(Userdata[[#This Row],[Column3]],"/","")</f>
        <v>4</v>
      </c>
      <c r="AB796" s="12" t="str">
        <f>TEXT(DATE(Userdata[[#This Row],[Column2]],Userdata[[#This Row],[Column1]],Userdata[[#This Row],[Column4]]),"DD/MM/YYYY")</f>
        <v>04/12/2024</v>
      </c>
      <c r="AC796" s="12">
        <f t="shared" ca="1" si="12"/>
        <v>45794</v>
      </c>
      <c r="AD796">
        <f ca="1">Userdata[[#This Row],[Column6]]-Userdata[[#This Row],[Last Login]]</f>
        <v>164</v>
      </c>
      <c r="AE796" t="str">
        <f>LEFT(Userdata[[#This Row],[Join_Date]],2)</f>
        <v>2/</v>
      </c>
      <c r="AF796" t="str">
        <f>RIGHT(Userdata[[#This Row],[Join_Date]],4)</f>
        <v>2024</v>
      </c>
      <c r="AG796" t="str">
        <f>MID(Userdata[[#This Row],[Join_Date]],3,2)</f>
        <v>28</v>
      </c>
      <c r="AH796" t="str">
        <f>SUBSTITUTE(Userdata[[#This Row],[Column5]],"/","")</f>
        <v>2</v>
      </c>
      <c r="AI796" t="str">
        <f>SUBSTITUTE(Userdata[[#This Row],[Column53]],"/","")</f>
        <v>28</v>
      </c>
      <c r="AJ796" t="str">
        <f>TEXT(DATE(Userdata[[#This Row],[Column52]],Userdata[[#This Row],[Start Month]],Userdata[[#This Row],[Start Date]]),"DD/MM/YYYY")</f>
        <v>28/02/2024</v>
      </c>
    </row>
    <row r="797" spans="1:36" x14ac:dyDescent="0.3">
      <c r="A797">
        <v>7616</v>
      </c>
      <c r="B797" t="s">
        <v>144</v>
      </c>
      <c r="C797" t="s">
        <v>514</v>
      </c>
      <c r="D797" s="12" t="s">
        <v>740</v>
      </c>
      <c r="E797">
        <v>15.99</v>
      </c>
      <c r="F797">
        <v>204</v>
      </c>
      <c r="G797" t="s">
        <v>920</v>
      </c>
      <c r="H797">
        <v>3</v>
      </c>
      <c r="I797">
        <v>5</v>
      </c>
      <c r="J797" t="b">
        <v>0</v>
      </c>
      <c r="K797">
        <v>597</v>
      </c>
      <c r="L797">
        <v>118</v>
      </c>
      <c r="M797" t="s">
        <v>928</v>
      </c>
      <c r="N797" t="s">
        <v>931</v>
      </c>
      <c r="O797" t="s">
        <v>938</v>
      </c>
      <c r="P797">
        <v>60</v>
      </c>
      <c r="Q797">
        <v>3.1</v>
      </c>
      <c r="R797" t="b">
        <v>1</v>
      </c>
      <c r="S797" t="s">
        <v>940</v>
      </c>
      <c r="T797">
        <v>4575</v>
      </c>
      <c r="U797" t="s">
        <v>941</v>
      </c>
      <c r="V797" t="s">
        <v>946</v>
      </c>
      <c r="W797" t="s">
        <v>952</v>
      </c>
      <c r="X797" t="str">
        <f>LEFT(Userdata[[#This Row],[Last_Login]],2)</f>
        <v>12</v>
      </c>
      <c r="Y797" t="str">
        <f>RIGHT(Userdata[[#This Row],[Last_Login]],4)</f>
        <v>2024</v>
      </c>
      <c r="Z797" t="str">
        <f>MID(Userdata[[#This Row],[Last_Login]],4,2)</f>
        <v>11</v>
      </c>
      <c r="AA797" t="str">
        <f>SUBSTITUTE(Userdata[[#This Row],[Column3]],"/","")</f>
        <v>11</v>
      </c>
      <c r="AB797" s="12" t="str">
        <f>TEXT(DATE(Userdata[[#This Row],[Column2]],Userdata[[#This Row],[Column1]],Userdata[[#This Row],[Column4]]),"DD/MM/YYYY")</f>
        <v>11/12/2024</v>
      </c>
      <c r="AC797" s="12">
        <f t="shared" ca="1" si="12"/>
        <v>45794</v>
      </c>
      <c r="AD797">
        <f ca="1">Userdata[[#This Row],[Column6]]-Userdata[[#This Row],[Last Login]]</f>
        <v>157</v>
      </c>
      <c r="AE797" t="str">
        <f>LEFT(Userdata[[#This Row],[Join_Date]],2)</f>
        <v>6/</v>
      </c>
      <c r="AF797" t="str">
        <f>RIGHT(Userdata[[#This Row],[Join_Date]],4)</f>
        <v>2023</v>
      </c>
      <c r="AG797" t="str">
        <f>MID(Userdata[[#This Row],[Join_Date]],3,2)</f>
        <v>10</v>
      </c>
      <c r="AH797" t="str">
        <f>SUBSTITUTE(Userdata[[#This Row],[Column5]],"/","")</f>
        <v>6</v>
      </c>
      <c r="AI797" t="str">
        <f>SUBSTITUTE(Userdata[[#This Row],[Column53]],"/","")</f>
        <v>10</v>
      </c>
      <c r="AJ797" t="str">
        <f>TEXT(DATE(Userdata[[#This Row],[Column52]],Userdata[[#This Row],[Start Month]],Userdata[[#This Row],[Start Date]]),"DD/MM/YYYY")</f>
        <v>10/06/2023</v>
      </c>
    </row>
    <row r="798" spans="1:36" x14ac:dyDescent="0.3">
      <c r="A798">
        <v>5650</v>
      </c>
      <c r="B798" t="s">
        <v>224</v>
      </c>
      <c r="C798" t="s">
        <v>850</v>
      </c>
      <c r="D798" s="12" t="s">
        <v>562</v>
      </c>
      <c r="E798">
        <v>15.99</v>
      </c>
      <c r="F798">
        <v>355</v>
      </c>
      <c r="G798" t="s">
        <v>920</v>
      </c>
      <c r="H798">
        <v>1</v>
      </c>
      <c r="I798">
        <v>1</v>
      </c>
      <c r="J798" t="b">
        <v>1</v>
      </c>
      <c r="K798">
        <v>358</v>
      </c>
      <c r="L798">
        <v>173</v>
      </c>
      <c r="M798" t="s">
        <v>924</v>
      </c>
      <c r="N798" t="s">
        <v>933</v>
      </c>
      <c r="O798" t="s">
        <v>934</v>
      </c>
      <c r="P798">
        <v>60</v>
      </c>
      <c r="Q798">
        <v>4.8</v>
      </c>
      <c r="R798" t="b">
        <v>0</v>
      </c>
      <c r="S798" t="s">
        <v>940</v>
      </c>
      <c r="T798">
        <v>2448</v>
      </c>
      <c r="U798" t="s">
        <v>942</v>
      </c>
      <c r="V798" t="s">
        <v>948</v>
      </c>
      <c r="W798" t="s">
        <v>954</v>
      </c>
      <c r="X798" t="str">
        <f>LEFT(Userdata[[#This Row],[Last_Login]],2)</f>
        <v>12</v>
      </c>
      <c r="Y798" t="str">
        <f>RIGHT(Userdata[[#This Row],[Last_Login]],4)</f>
        <v>2024</v>
      </c>
      <c r="Z798" t="str">
        <f>MID(Userdata[[#This Row],[Last_Login]],4,2)</f>
        <v>8/</v>
      </c>
      <c r="AA798" t="str">
        <f>SUBSTITUTE(Userdata[[#This Row],[Column3]],"/","")</f>
        <v>8</v>
      </c>
      <c r="AB798" s="12" t="str">
        <f>TEXT(DATE(Userdata[[#This Row],[Column2]],Userdata[[#This Row],[Column1]],Userdata[[#This Row],[Column4]]),"DD/MM/YYYY")</f>
        <v>08/12/2024</v>
      </c>
      <c r="AC798" s="12">
        <f t="shared" ca="1" si="12"/>
        <v>45794</v>
      </c>
      <c r="AD798">
        <f ca="1">Userdata[[#This Row],[Column6]]-Userdata[[#This Row],[Last Login]]</f>
        <v>160</v>
      </c>
      <c r="AE798" t="str">
        <f>LEFT(Userdata[[#This Row],[Join_Date]],2)</f>
        <v>8/</v>
      </c>
      <c r="AF798" t="str">
        <f>RIGHT(Userdata[[#This Row],[Join_Date]],4)</f>
        <v>2023</v>
      </c>
      <c r="AG798" t="str">
        <f>MID(Userdata[[#This Row],[Join_Date]],3,2)</f>
        <v>24</v>
      </c>
      <c r="AH798" t="str">
        <f>SUBSTITUTE(Userdata[[#This Row],[Column5]],"/","")</f>
        <v>8</v>
      </c>
      <c r="AI798" t="str">
        <f>SUBSTITUTE(Userdata[[#This Row],[Column53]],"/","")</f>
        <v>24</v>
      </c>
      <c r="AJ798" t="str">
        <f>TEXT(DATE(Userdata[[#This Row],[Column52]],Userdata[[#This Row],[Start Month]],Userdata[[#This Row],[Start Date]]),"DD/MM/YYYY")</f>
        <v>24/08/2023</v>
      </c>
    </row>
    <row r="799" spans="1:36" x14ac:dyDescent="0.3">
      <c r="A799">
        <v>9385</v>
      </c>
      <c r="B799" t="s">
        <v>98</v>
      </c>
      <c r="C799" t="s">
        <v>851</v>
      </c>
      <c r="D799" s="12" t="s">
        <v>913</v>
      </c>
      <c r="E799">
        <v>7.99</v>
      </c>
      <c r="F799">
        <v>200</v>
      </c>
      <c r="G799" t="s">
        <v>917</v>
      </c>
      <c r="H799">
        <v>3</v>
      </c>
      <c r="I799">
        <v>2</v>
      </c>
      <c r="J799" t="b">
        <v>0</v>
      </c>
      <c r="K799">
        <v>453</v>
      </c>
      <c r="L799">
        <v>172</v>
      </c>
      <c r="M799" t="s">
        <v>924</v>
      </c>
      <c r="N799" t="s">
        <v>930</v>
      </c>
      <c r="O799" t="s">
        <v>938</v>
      </c>
      <c r="P799">
        <v>1</v>
      </c>
      <c r="Q799">
        <v>4.4000000000000004</v>
      </c>
      <c r="R799" t="b">
        <v>1</v>
      </c>
      <c r="S799" t="s">
        <v>940</v>
      </c>
      <c r="T799">
        <v>1072</v>
      </c>
      <c r="U799" t="s">
        <v>945</v>
      </c>
      <c r="V799" t="s">
        <v>950</v>
      </c>
      <c r="W799" t="s">
        <v>953</v>
      </c>
      <c r="X799" t="str">
        <f>LEFT(Userdata[[#This Row],[Last_Login]],2)</f>
        <v>12</v>
      </c>
      <c r="Y799" t="str">
        <f>RIGHT(Userdata[[#This Row],[Last_Login]],4)</f>
        <v>2024</v>
      </c>
      <c r="Z799" t="str">
        <f>MID(Userdata[[#This Row],[Last_Login]],4,2)</f>
        <v>3/</v>
      </c>
      <c r="AA799" t="str">
        <f>SUBSTITUTE(Userdata[[#This Row],[Column3]],"/","")</f>
        <v>3</v>
      </c>
      <c r="AB799" s="12" t="str">
        <f>TEXT(DATE(Userdata[[#This Row],[Column2]],Userdata[[#This Row],[Column1]],Userdata[[#This Row],[Column4]]),"DD/MM/YYYY")</f>
        <v>03/12/2024</v>
      </c>
      <c r="AC799" s="12">
        <f t="shared" ca="1" si="12"/>
        <v>45794</v>
      </c>
      <c r="AD799">
        <f ca="1">Userdata[[#This Row],[Column6]]-Userdata[[#This Row],[Last Login]]</f>
        <v>165</v>
      </c>
      <c r="AE799" t="str">
        <f>LEFT(Userdata[[#This Row],[Join_Date]],2)</f>
        <v>8/</v>
      </c>
      <c r="AF799" t="str">
        <f>RIGHT(Userdata[[#This Row],[Join_Date]],4)</f>
        <v>2024</v>
      </c>
      <c r="AG799" t="str">
        <f>MID(Userdata[[#This Row],[Join_Date]],3,2)</f>
        <v>20</v>
      </c>
      <c r="AH799" t="str">
        <f>SUBSTITUTE(Userdata[[#This Row],[Column5]],"/","")</f>
        <v>8</v>
      </c>
      <c r="AI799" t="str">
        <f>SUBSTITUTE(Userdata[[#This Row],[Column53]],"/","")</f>
        <v>20</v>
      </c>
      <c r="AJ799" t="str">
        <f>TEXT(DATE(Userdata[[#This Row],[Column52]],Userdata[[#This Row],[Start Month]],Userdata[[#This Row],[Start Date]]),"DD/MM/YYYY")</f>
        <v>20/08/2024</v>
      </c>
    </row>
    <row r="800" spans="1:36" x14ac:dyDescent="0.3">
      <c r="A800">
        <v>2482</v>
      </c>
      <c r="B800" t="s">
        <v>95</v>
      </c>
      <c r="C800" t="s">
        <v>412</v>
      </c>
      <c r="D800" s="12" t="s">
        <v>914</v>
      </c>
      <c r="E800">
        <v>7.99</v>
      </c>
      <c r="F800">
        <v>178</v>
      </c>
      <c r="G800" t="s">
        <v>916</v>
      </c>
      <c r="H800">
        <v>2</v>
      </c>
      <c r="I800">
        <v>2</v>
      </c>
      <c r="J800" t="b">
        <v>1</v>
      </c>
      <c r="K800">
        <v>378</v>
      </c>
      <c r="L800">
        <v>117</v>
      </c>
      <c r="M800" t="s">
        <v>926</v>
      </c>
      <c r="N800" t="s">
        <v>932</v>
      </c>
      <c r="O800" t="s">
        <v>934</v>
      </c>
      <c r="P800">
        <v>63</v>
      </c>
      <c r="Q800">
        <v>4.8</v>
      </c>
      <c r="R800" t="b">
        <v>1</v>
      </c>
      <c r="S800" t="s">
        <v>940</v>
      </c>
      <c r="T800">
        <v>1784</v>
      </c>
      <c r="U800" t="s">
        <v>942</v>
      </c>
      <c r="V800" t="s">
        <v>949</v>
      </c>
      <c r="W800" t="s">
        <v>952</v>
      </c>
      <c r="X800" t="str">
        <f>LEFT(Userdata[[#This Row],[Last_Login]],2)</f>
        <v>11</v>
      </c>
      <c r="Y800" t="str">
        <f>RIGHT(Userdata[[#This Row],[Last_Login]],4)</f>
        <v>2024</v>
      </c>
      <c r="Z800" t="str">
        <f>MID(Userdata[[#This Row],[Last_Login]],4,2)</f>
        <v>29</v>
      </c>
      <c r="AA800" t="str">
        <f>SUBSTITUTE(Userdata[[#This Row],[Column3]],"/","")</f>
        <v>29</v>
      </c>
      <c r="AB800" s="12" t="str">
        <f>TEXT(DATE(Userdata[[#This Row],[Column2]],Userdata[[#This Row],[Column1]],Userdata[[#This Row],[Column4]]),"DD/MM/YYYY")</f>
        <v>29/11/2024</v>
      </c>
      <c r="AC800" s="12">
        <f t="shared" ca="1" si="12"/>
        <v>45794</v>
      </c>
      <c r="AD800">
        <f ca="1">Userdata[[#This Row],[Column6]]-Userdata[[#This Row],[Last Login]]</f>
        <v>169</v>
      </c>
      <c r="AE800" t="str">
        <f>LEFT(Userdata[[#This Row],[Join_Date]],2)</f>
        <v>3/</v>
      </c>
      <c r="AF800" t="str">
        <f>RIGHT(Userdata[[#This Row],[Join_Date]],4)</f>
        <v>2023</v>
      </c>
      <c r="AG800" t="str">
        <f>MID(Userdata[[#This Row],[Join_Date]],3,2)</f>
        <v>26</v>
      </c>
      <c r="AH800" t="str">
        <f>SUBSTITUTE(Userdata[[#This Row],[Column5]],"/","")</f>
        <v>3</v>
      </c>
      <c r="AI800" t="str">
        <f>SUBSTITUTE(Userdata[[#This Row],[Column53]],"/","")</f>
        <v>26</v>
      </c>
      <c r="AJ800" t="str">
        <f>TEXT(DATE(Userdata[[#This Row],[Column52]],Userdata[[#This Row],[Start Month]],Userdata[[#This Row],[Start Date]]),"DD/MM/YYYY")</f>
        <v>26/03/2023</v>
      </c>
    </row>
    <row r="801" spans="1:36" x14ac:dyDescent="0.3">
      <c r="A801">
        <v>9017</v>
      </c>
      <c r="B801" t="s">
        <v>253</v>
      </c>
      <c r="C801" t="s">
        <v>834</v>
      </c>
      <c r="D801" s="12" t="s">
        <v>740</v>
      </c>
      <c r="E801">
        <v>11.99</v>
      </c>
      <c r="F801">
        <v>337</v>
      </c>
      <c r="G801" t="s">
        <v>919</v>
      </c>
      <c r="H801">
        <v>2</v>
      </c>
      <c r="I801">
        <v>2</v>
      </c>
      <c r="J801" t="b">
        <v>1</v>
      </c>
      <c r="K801">
        <v>750</v>
      </c>
      <c r="L801">
        <v>146</v>
      </c>
      <c r="M801" t="s">
        <v>926</v>
      </c>
      <c r="N801" t="s">
        <v>932</v>
      </c>
      <c r="O801" t="s">
        <v>938</v>
      </c>
      <c r="P801">
        <v>100</v>
      </c>
      <c r="Q801">
        <v>4.0999999999999996</v>
      </c>
      <c r="R801" t="b">
        <v>1</v>
      </c>
      <c r="S801" t="s">
        <v>940</v>
      </c>
      <c r="T801">
        <v>3787</v>
      </c>
      <c r="U801" t="s">
        <v>942</v>
      </c>
      <c r="V801" t="s">
        <v>946</v>
      </c>
      <c r="W801" t="s">
        <v>951</v>
      </c>
      <c r="X801" t="str">
        <f>LEFT(Userdata[[#This Row],[Last_Login]],2)</f>
        <v>12</v>
      </c>
      <c r="Y801" t="str">
        <f>RIGHT(Userdata[[#This Row],[Last_Login]],4)</f>
        <v>2024</v>
      </c>
      <c r="Z801" t="str">
        <f>MID(Userdata[[#This Row],[Last_Login]],4,2)</f>
        <v>11</v>
      </c>
      <c r="AA801" t="str">
        <f>SUBSTITUTE(Userdata[[#This Row],[Column3]],"/","")</f>
        <v>11</v>
      </c>
      <c r="AB801" s="12" t="str">
        <f>TEXT(DATE(Userdata[[#This Row],[Column2]],Userdata[[#This Row],[Column1]],Userdata[[#This Row],[Column4]]),"DD/MM/YYYY")</f>
        <v>11/12/2024</v>
      </c>
      <c r="AC801" s="12">
        <f t="shared" ca="1" si="12"/>
        <v>45794</v>
      </c>
      <c r="AD801">
        <f ca="1">Userdata[[#This Row],[Column6]]-Userdata[[#This Row],[Last Login]]</f>
        <v>157</v>
      </c>
      <c r="AE801" t="str">
        <f>LEFT(Userdata[[#This Row],[Join_Date]],2)</f>
        <v>7/</v>
      </c>
      <c r="AF801" t="str">
        <f>RIGHT(Userdata[[#This Row],[Join_Date]],4)</f>
        <v>2024</v>
      </c>
      <c r="AG801" t="str">
        <f>MID(Userdata[[#This Row],[Join_Date]],3,2)</f>
        <v>14</v>
      </c>
      <c r="AH801" t="str">
        <f>SUBSTITUTE(Userdata[[#This Row],[Column5]],"/","")</f>
        <v>7</v>
      </c>
      <c r="AI801" t="str">
        <f>SUBSTITUTE(Userdata[[#This Row],[Column53]],"/","")</f>
        <v>14</v>
      </c>
      <c r="AJ801" t="str">
        <f>TEXT(DATE(Userdata[[#This Row],[Column52]],Userdata[[#This Row],[Start Month]],Userdata[[#This Row],[Start Date]]),"DD/MM/YYYY")</f>
        <v>14/07/2024</v>
      </c>
    </row>
    <row r="802" spans="1:36" x14ac:dyDescent="0.3">
      <c r="A802">
        <v>7001</v>
      </c>
      <c r="B802" t="s">
        <v>75</v>
      </c>
      <c r="C802" t="s">
        <v>615</v>
      </c>
      <c r="D802" s="12" t="s">
        <v>910</v>
      </c>
      <c r="E802">
        <v>11.99</v>
      </c>
      <c r="F802">
        <v>24</v>
      </c>
      <c r="G802" t="s">
        <v>917</v>
      </c>
      <c r="H802">
        <v>4</v>
      </c>
      <c r="I802">
        <v>4</v>
      </c>
      <c r="J802" t="b">
        <v>0</v>
      </c>
      <c r="K802">
        <v>30</v>
      </c>
      <c r="L802">
        <v>20</v>
      </c>
      <c r="M802" t="s">
        <v>925</v>
      </c>
      <c r="N802" t="s">
        <v>933</v>
      </c>
      <c r="O802" t="s">
        <v>934</v>
      </c>
      <c r="P802">
        <v>98</v>
      </c>
      <c r="Q802">
        <v>3.9</v>
      </c>
      <c r="R802" t="b">
        <v>0</v>
      </c>
      <c r="S802" t="s">
        <v>940</v>
      </c>
      <c r="T802">
        <v>4477</v>
      </c>
      <c r="U802" t="s">
        <v>944</v>
      </c>
      <c r="V802" t="s">
        <v>948</v>
      </c>
      <c r="W802" t="s">
        <v>954</v>
      </c>
      <c r="X802" t="str">
        <f>LEFT(Userdata[[#This Row],[Last_Login]],2)</f>
        <v>11</v>
      </c>
      <c r="Y802" t="str">
        <f>RIGHT(Userdata[[#This Row],[Last_Login]],4)</f>
        <v>2024</v>
      </c>
      <c r="Z802" t="str">
        <f>MID(Userdata[[#This Row],[Last_Login]],4,2)</f>
        <v>30</v>
      </c>
      <c r="AA802" t="str">
        <f>SUBSTITUTE(Userdata[[#This Row],[Column3]],"/","")</f>
        <v>30</v>
      </c>
      <c r="AB802" s="12" t="str">
        <f>TEXT(DATE(Userdata[[#This Row],[Column2]],Userdata[[#This Row],[Column1]],Userdata[[#This Row],[Column4]]),"DD/MM/YYYY")</f>
        <v>30/11/2024</v>
      </c>
      <c r="AC802" s="12">
        <f t="shared" ca="1" si="12"/>
        <v>45794</v>
      </c>
      <c r="AD802">
        <f ca="1">Userdata[[#This Row],[Column6]]-Userdata[[#This Row],[Last Login]]</f>
        <v>168</v>
      </c>
      <c r="AE802" t="str">
        <f>LEFT(Userdata[[#This Row],[Join_Date]],2)</f>
        <v>8/</v>
      </c>
      <c r="AF802" t="str">
        <f>RIGHT(Userdata[[#This Row],[Join_Date]],4)</f>
        <v>2023</v>
      </c>
      <c r="AG802" t="str">
        <f>MID(Userdata[[#This Row],[Join_Date]],3,2)</f>
        <v>8/</v>
      </c>
      <c r="AH802" t="str">
        <f>SUBSTITUTE(Userdata[[#This Row],[Column5]],"/","")</f>
        <v>8</v>
      </c>
      <c r="AI802" t="str">
        <f>SUBSTITUTE(Userdata[[#This Row],[Column53]],"/","")</f>
        <v>8</v>
      </c>
      <c r="AJ802" t="str">
        <f>TEXT(DATE(Userdata[[#This Row],[Column52]],Userdata[[#This Row],[Start Month]],Userdata[[#This Row],[Start Date]]),"DD/MM/YYYY")</f>
        <v>08/08/2023</v>
      </c>
    </row>
    <row r="803" spans="1:36" x14ac:dyDescent="0.3">
      <c r="A803">
        <v>2942</v>
      </c>
      <c r="B803" t="s">
        <v>333</v>
      </c>
      <c r="C803" t="s">
        <v>592</v>
      </c>
      <c r="D803" s="12" t="s">
        <v>910</v>
      </c>
      <c r="E803">
        <v>11.99</v>
      </c>
      <c r="F803">
        <v>167</v>
      </c>
      <c r="G803" t="s">
        <v>918</v>
      </c>
      <c r="H803">
        <v>5</v>
      </c>
      <c r="I803">
        <v>5</v>
      </c>
      <c r="J803" t="b">
        <v>0</v>
      </c>
      <c r="K803">
        <v>127</v>
      </c>
      <c r="L803">
        <v>138</v>
      </c>
      <c r="M803" t="s">
        <v>925</v>
      </c>
      <c r="N803" t="s">
        <v>932</v>
      </c>
      <c r="O803" t="s">
        <v>936</v>
      </c>
      <c r="P803">
        <v>66</v>
      </c>
      <c r="Q803">
        <v>4.7</v>
      </c>
      <c r="R803" t="b">
        <v>1</v>
      </c>
      <c r="S803" t="s">
        <v>940</v>
      </c>
      <c r="T803">
        <v>711</v>
      </c>
      <c r="U803" t="s">
        <v>943</v>
      </c>
      <c r="V803" t="s">
        <v>946</v>
      </c>
      <c r="W803" t="s">
        <v>952</v>
      </c>
      <c r="X803" t="str">
        <f>LEFT(Userdata[[#This Row],[Last_Login]],2)</f>
        <v>11</v>
      </c>
      <c r="Y803" t="str">
        <f>RIGHT(Userdata[[#This Row],[Last_Login]],4)</f>
        <v>2024</v>
      </c>
      <c r="Z803" t="str">
        <f>MID(Userdata[[#This Row],[Last_Login]],4,2)</f>
        <v>30</v>
      </c>
      <c r="AA803" t="str">
        <f>SUBSTITUTE(Userdata[[#This Row],[Column3]],"/","")</f>
        <v>30</v>
      </c>
      <c r="AB803" s="12" t="str">
        <f>TEXT(DATE(Userdata[[#This Row],[Column2]],Userdata[[#This Row],[Column1]],Userdata[[#This Row],[Column4]]),"DD/MM/YYYY")</f>
        <v>30/11/2024</v>
      </c>
      <c r="AC803" s="12">
        <f t="shared" ca="1" si="12"/>
        <v>45794</v>
      </c>
      <c r="AD803">
        <f ca="1">Userdata[[#This Row],[Column6]]-Userdata[[#This Row],[Last Login]]</f>
        <v>168</v>
      </c>
      <c r="AE803" t="str">
        <f>LEFT(Userdata[[#This Row],[Join_Date]],2)</f>
        <v>2/</v>
      </c>
      <c r="AF803" t="str">
        <f>RIGHT(Userdata[[#This Row],[Join_Date]],4)</f>
        <v>2023</v>
      </c>
      <c r="AG803" t="str">
        <f>MID(Userdata[[#This Row],[Join_Date]],3,2)</f>
        <v>9/</v>
      </c>
      <c r="AH803" t="str">
        <f>SUBSTITUTE(Userdata[[#This Row],[Column5]],"/","")</f>
        <v>2</v>
      </c>
      <c r="AI803" t="str">
        <f>SUBSTITUTE(Userdata[[#This Row],[Column53]],"/","")</f>
        <v>9</v>
      </c>
      <c r="AJ803" t="str">
        <f>TEXT(DATE(Userdata[[#This Row],[Column52]],Userdata[[#This Row],[Start Month]],Userdata[[#This Row],[Start Date]]),"DD/MM/YYYY")</f>
        <v>09/02/2023</v>
      </c>
    </row>
    <row r="804" spans="1:36" x14ac:dyDescent="0.3">
      <c r="A804">
        <v>8833</v>
      </c>
      <c r="B804" t="s">
        <v>39</v>
      </c>
      <c r="C804" t="s">
        <v>755</v>
      </c>
      <c r="D804" s="12" t="s">
        <v>740</v>
      </c>
      <c r="E804">
        <v>7.99</v>
      </c>
      <c r="F804">
        <v>289</v>
      </c>
      <c r="G804" t="s">
        <v>917</v>
      </c>
      <c r="H804">
        <v>5</v>
      </c>
      <c r="I804">
        <v>2</v>
      </c>
      <c r="J804" t="b">
        <v>0</v>
      </c>
      <c r="K804">
        <v>216</v>
      </c>
      <c r="L804">
        <v>162</v>
      </c>
      <c r="M804" t="s">
        <v>929</v>
      </c>
      <c r="N804" t="s">
        <v>930</v>
      </c>
      <c r="O804" t="s">
        <v>934</v>
      </c>
      <c r="P804">
        <v>99</v>
      </c>
      <c r="Q804">
        <v>3.7</v>
      </c>
      <c r="R804" t="b">
        <v>1</v>
      </c>
      <c r="S804" t="s">
        <v>940</v>
      </c>
      <c r="T804">
        <v>3711</v>
      </c>
      <c r="U804" t="s">
        <v>943</v>
      </c>
      <c r="V804" t="s">
        <v>950</v>
      </c>
      <c r="W804" t="s">
        <v>951</v>
      </c>
      <c r="X804" t="str">
        <f>LEFT(Userdata[[#This Row],[Last_Login]],2)</f>
        <v>12</v>
      </c>
      <c r="Y804" t="str">
        <f>RIGHT(Userdata[[#This Row],[Last_Login]],4)</f>
        <v>2024</v>
      </c>
      <c r="Z804" t="str">
        <f>MID(Userdata[[#This Row],[Last_Login]],4,2)</f>
        <v>11</v>
      </c>
      <c r="AA804" t="str">
        <f>SUBSTITUTE(Userdata[[#This Row],[Column3]],"/","")</f>
        <v>11</v>
      </c>
      <c r="AB804" s="12" t="str">
        <f>TEXT(DATE(Userdata[[#This Row],[Column2]],Userdata[[#This Row],[Column1]],Userdata[[#This Row],[Column4]]),"DD/MM/YYYY")</f>
        <v>11/12/2024</v>
      </c>
      <c r="AC804" s="12">
        <f t="shared" ca="1" si="12"/>
        <v>45794</v>
      </c>
      <c r="AD804">
        <f ca="1">Userdata[[#This Row],[Column6]]-Userdata[[#This Row],[Last Login]]</f>
        <v>157</v>
      </c>
      <c r="AE804" t="str">
        <f>LEFT(Userdata[[#This Row],[Join_Date]],2)</f>
        <v>6/</v>
      </c>
      <c r="AF804" t="str">
        <f>RIGHT(Userdata[[#This Row],[Join_Date]],4)</f>
        <v>2024</v>
      </c>
      <c r="AG804" t="str">
        <f>MID(Userdata[[#This Row],[Join_Date]],3,2)</f>
        <v>7/</v>
      </c>
      <c r="AH804" t="str">
        <f>SUBSTITUTE(Userdata[[#This Row],[Column5]],"/","")</f>
        <v>6</v>
      </c>
      <c r="AI804" t="str">
        <f>SUBSTITUTE(Userdata[[#This Row],[Column53]],"/","")</f>
        <v>7</v>
      </c>
      <c r="AJ804" t="str">
        <f>TEXT(DATE(Userdata[[#This Row],[Column52]],Userdata[[#This Row],[Start Month]],Userdata[[#This Row],[Start Date]]),"DD/MM/YYYY")</f>
        <v>07/06/2024</v>
      </c>
    </row>
    <row r="805" spans="1:36" x14ac:dyDescent="0.3">
      <c r="A805">
        <v>8079</v>
      </c>
      <c r="B805" t="s">
        <v>38</v>
      </c>
      <c r="C805" t="s">
        <v>771</v>
      </c>
      <c r="D805" s="12" t="s">
        <v>905</v>
      </c>
      <c r="E805">
        <v>7.99</v>
      </c>
      <c r="F805">
        <v>450</v>
      </c>
      <c r="G805" t="s">
        <v>916</v>
      </c>
      <c r="H805">
        <v>1</v>
      </c>
      <c r="I805">
        <v>2</v>
      </c>
      <c r="J805" t="b">
        <v>1</v>
      </c>
      <c r="K805">
        <v>12</v>
      </c>
      <c r="L805">
        <v>133</v>
      </c>
      <c r="M805" t="s">
        <v>924</v>
      </c>
      <c r="N805" t="s">
        <v>931</v>
      </c>
      <c r="O805" t="s">
        <v>934</v>
      </c>
      <c r="P805">
        <v>100</v>
      </c>
      <c r="Q805">
        <v>3.4</v>
      </c>
      <c r="R805" t="b">
        <v>0</v>
      </c>
      <c r="S805" t="s">
        <v>940</v>
      </c>
      <c r="T805">
        <v>2534</v>
      </c>
      <c r="U805" t="s">
        <v>945</v>
      </c>
      <c r="V805" t="s">
        <v>946</v>
      </c>
      <c r="W805" t="s">
        <v>954</v>
      </c>
      <c r="X805" t="str">
        <f>LEFT(Userdata[[#This Row],[Last_Login]],2)</f>
        <v>12</v>
      </c>
      <c r="Y805" t="str">
        <f>RIGHT(Userdata[[#This Row],[Last_Login]],4)</f>
        <v>2024</v>
      </c>
      <c r="Z805" t="str">
        <f>MID(Userdata[[#This Row],[Last_Login]],4,2)</f>
        <v>13</v>
      </c>
      <c r="AA805" t="str">
        <f>SUBSTITUTE(Userdata[[#This Row],[Column3]],"/","")</f>
        <v>13</v>
      </c>
      <c r="AB805" s="12" t="str">
        <f>TEXT(DATE(Userdata[[#This Row],[Column2]],Userdata[[#This Row],[Column1]],Userdata[[#This Row],[Column4]]),"DD/MM/YYYY")</f>
        <v>13/12/2024</v>
      </c>
      <c r="AC805" s="12">
        <f t="shared" ca="1" si="12"/>
        <v>45794</v>
      </c>
      <c r="AD805">
        <f ca="1">Userdata[[#This Row],[Column6]]-Userdata[[#This Row],[Last Login]]</f>
        <v>155</v>
      </c>
      <c r="AE805" t="str">
        <f>LEFT(Userdata[[#This Row],[Join_Date]],2)</f>
        <v>7/</v>
      </c>
      <c r="AF805" t="str">
        <f>RIGHT(Userdata[[#This Row],[Join_Date]],4)</f>
        <v>2023</v>
      </c>
      <c r="AG805" t="str">
        <f>MID(Userdata[[#This Row],[Join_Date]],3,2)</f>
        <v>7/</v>
      </c>
      <c r="AH805" t="str">
        <f>SUBSTITUTE(Userdata[[#This Row],[Column5]],"/","")</f>
        <v>7</v>
      </c>
      <c r="AI805" t="str">
        <f>SUBSTITUTE(Userdata[[#This Row],[Column53]],"/","")</f>
        <v>7</v>
      </c>
      <c r="AJ805" t="str">
        <f>TEXT(DATE(Userdata[[#This Row],[Column52]],Userdata[[#This Row],[Start Month]],Userdata[[#This Row],[Start Date]]),"DD/MM/YYYY")</f>
        <v>07/07/2023</v>
      </c>
    </row>
    <row r="806" spans="1:36" x14ac:dyDescent="0.3">
      <c r="A806">
        <v>3797</v>
      </c>
      <c r="B806" t="s">
        <v>38</v>
      </c>
      <c r="C806" t="s">
        <v>723</v>
      </c>
      <c r="D806" s="12" t="s">
        <v>472</v>
      </c>
      <c r="E806">
        <v>11.99</v>
      </c>
      <c r="F806">
        <v>165</v>
      </c>
      <c r="G806" t="s">
        <v>918</v>
      </c>
      <c r="H806">
        <v>5</v>
      </c>
      <c r="I806">
        <v>5</v>
      </c>
      <c r="J806" t="b">
        <v>0</v>
      </c>
      <c r="K806">
        <v>421</v>
      </c>
      <c r="L806">
        <v>3</v>
      </c>
      <c r="M806" t="s">
        <v>923</v>
      </c>
      <c r="N806" t="s">
        <v>933</v>
      </c>
      <c r="O806" t="s">
        <v>938</v>
      </c>
      <c r="P806">
        <v>96</v>
      </c>
      <c r="Q806">
        <v>4.5</v>
      </c>
      <c r="R806" t="b">
        <v>1</v>
      </c>
      <c r="S806" t="s">
        <v>940</v>
      </c>
      <c r="T806">
        <v>2624</v>
      </c>
      <c r="U806" t="s">
        <v>942</v>
      </c>
      <c r="V806" t="s">
        <v>950</v>
      </c>
      <c r="W806" t="s">
        <v>952</v>
      </c>
      <c r="X806" t="str">
        <f>LEFT(Userdata[[#This Row],[Last_Login]],2)</f>
        <v>12</v>
      </c>
      <c r="Y806" t="str">
        <f>RIGHT(Userdata[[#This Row],[Last_Login]],4)</f>
        <v>2024</v>
      </c>
      <c r="Z806" t="str">
        <f>MID(Userdata[[#This Row],[Last_Login]],4,2)</f>
        <v>17</v>
      </c>
      <c r="AA806" t="str">
        <f>SUBSTITUTE(Userdata[[#This Row],[Column3]],"/","")</f>
        <v>17</v>
      </c>
      <c r="AB806" s="12" t="str">
        <f>TEXT(DATE(Userdata[[#This Row],[Column2]],Userdata[[#This Row],[Column1]],Userdata[[#This Row],[Column4]]),"DD/MM/YYYY")</f>
        <v>17/12/2024</v>
      </c>
      <c r="AC806" s="12">
        <f t="shared" ca="1" si="12"/>
        <v>45794</v>
      </c>
      <c r="AD806">
        <f ca="1">Userdata[[#This Row],[Column6]]-Userdata[[#This Row],[Last Login]]</f>
        <v>151</v>
      </c>
      <c r="AE806" t="str">
        <f>LEFT(Userdata[[#This Row],[Join_Date]],2)</f>
        <v>6/</v>
      </c>
      <c r="AF806" t="str">
        <f>RIGHT(Userdata[[#This Row],[Join_Date]],4)</f>
        <v>2024</v>
      </c>
      <c r="AG806" t="str">
        <f>MID(Userdata[[#This Row],[Join_Date]],3,2)</f>
        <v>4/</v>
      </c>
      <c r="AH806" t="str">
        <f>SUBSTITUTE(Userdata[[#This Row],[Column5]],"/","")</f>
        <v>6</v>
      </c>
      <c r="AI806" t="str">
        <f>SUBSTITUTE(Userdata[[#This Row],[Column53]],"/","")</f>
        <v>4</v>
      </c>
      <c r="AJ806" t="str">
        <f>TEXT(DATE(Userdata[[#This Row],[Column52]],Userdata[[#This Row],[Start Month]],Userdata[[#This Row],[Start Date]]),"DD/MM/YYYY")</f>
        <v>04/06/2024</v>
      </c>
    </row>
    <row r="807" spans="1:36" x14ac:dyDescent="0.3">
      <c r="A807">
        <v>7268</v>
      </c>
      <c r="B807" t="s">
        <v>334</v>
      </c>
      <c r="C807" t="s">
        <v>691</v>
      </c>
      <c r="D807" s="12" t="s">
        <v>472</v>
      </c>
      <c r="E807">
        <v>15.99</v>
      </c>
      <c r="F807">
        <v>391</v>
      </c>
      <c r="G807" t="s">
        <v>916</v>
      </c>
      <c r="H807">
        <v>2</v>
      </c>
      <c r="I807">
        <v>2</v>
      </c>
      <c r="J807" t="b">
        <v>0</v>
      </c>
      <c r="K807">
        <v>988</v>
      </c>
      <c r="L807">
        <v>82</v>
      </c>
      <c r="M807" t="s">
        <v>923</v>
      </c>
      <c r="N807" t="s">
        <v>930</v>
      </c>
      <c r="O807" t="s">
        <v>935</v>
      </c>
      <c r="P807">
        <v>73</v>
      </c>
      <c r="Q807">
        <v>3</v>
      </c>
      <c r="R807" t="b">
        <v>1</v>
      </c>
      <c r="S807" t="s">
        <v>940</v>
      </c>
      <c r="T807">
        <v>3617</v>
      </c>
      <c r="U807" t="s">
        <v>943</v>
      </c>
      <c r="V807" t="s">
        <v>948</v>
      </c>
      <c r="W807" t="s">
        <v>953</v>
      </c>
      <c r="X807" t="str">
        <f>LEFT(Userdata[[#This Row],[Last_Login]],2)</f>
        <v>12</v>
      </c>
      <c r="Y807" t="str">
        <f>RIGHT(Userdata[[#This Row],[Last_Login]],4)</f>
        <v>2024</v>
      </c>
      <c r="Z807" t="str">
        <f>MID(Userdata[[#This Row],[Last_Login]],4,2)</f>
        <v>17</v>
      </c>
      <c r="AA807" t="str">
        <f>SUBSTITUTE(Userdata[[#This Row],[Column3]],"/","")</f>
        <v>17</v>
      </c>
      <c r="AB807" s="12" t="str">
        <f>TEXT(DATE(Userdata[[#This Row],[Column2]],Userdata[[#This Row],[Column1]],Userdata[[#This Row],[Column4]]),"DD/MM/YYYY")</f>
        <v>17/12/2024</v>
      </c>
      <c r="AC807" s="12">
        <f t="shared" ca="1" si="12"/>
        <v>45794</v>
      </c>
      <c r="AD807">
        <f ca="1">Userdata[[#This Row],[Column6]]-Userdata[[#This Row],[Last Login]]</f>
        <v>151</v>
      </c>
      <c r="AE807" t="str">
        <f>LEFT(Userdata[[#This Row],[Join_Date]],2)</f>
        <v>5/</v>
      </c>
      <c r="AF807" t="str">
        <f>RIGHT(Userdata[[#This Row],[Join_Date]],4)</f>
        <v>2023</v>
      </c>
      <c r="AG807" t="str">
        <f>MID(Userdata[[#This Row],[Join_Date]],3,2)</f>
        <v>8/</v>
      </c>
      <c r="AH807" t="str">
        <f>SUBSTITUTE(Userdata[[#This Row],[Column5]],"/","")</f>
        <v>5</v>
      </c>
      <c r="AI807" t="str">
        <f>SUBSTITUTE(Userdata[[#This Row],[Column53]],"/","")</f>
        <v>8</v>
      </c>
      <c r="AJ807" t="str">
        <f>TEXT(DATE(Userdata[[#This Row],[Column52]],Userdata[[#This Row],[Start Month]],Userdata[[#This Row],[Start Date]]),"DD/MM/YYYY")</f>
        <v>08/05/2023</v>
      </c>
    </row>
    <row r="808" spans="1:36" x14ac:dyDescent="0.3">
      <c r="A808">
        <v>9803</v>
      </c>
      <c r="B808" t="s">
        <v>209</v>
      </c>
      <c r="C808" t="s">
        <v>834</v>
      </c>
      <c r="D808" s="12" t="s">
        <v>579</v>
      </c>
      <c r="E808">
        <v>11.99</v>
      </c>
      <c r="F808">
        <v>318</v>
      </c>
      <c r="G808" t="s">
        <v>917</v>
      </c>
      <c r="H808">
        <v>2</v>
      </c>
      <c r="I808">
        <v>1</v>
      </c>
      <c r="J808" t="b">
        <v>0</v>
      </c>
      <c r="K808">
        <v>376</v>
      </c>
      <c r="L808">
        <v>44</v>
      </c>
      <c r="M808" t="s">
        <v>923</v>
      </c>
      <c r="N808" t="s">
        <v>933</v>
      </c>
      <c r="O808" t="s">
        <v>936</v>
      </c>
      <c r="P808">
        <v>42</v>
      </c>
      <c r="Q808">
        <v>3.9</v>
      </c>
      <c r="R808" t="b">
        <v>0</v>
      </c>
      <c r="S808" t="s">
        <v>940</v>
      </c>
      <c r="T808">
        <v>3078</v>
      </c>
      <c r="U808" t="s">
        <v>945</v>
      </c>
      <c r="V808" t="s">
        <v>947</v>
      </c>
      <c r="W808" t="s">
        <v>953</v>
      </c>
      <c r="X808" t="str">
        <f>LEFT(Userdata[[#This Row],[Last_Login]],2)</f>
        <v>11</v>
      </c>
      <c r="Y808" t="str">
        <f>RIGHT(Userdata[[#This Row],[Last_Login]],4)</f>
        <v>2024</v>
      </c>
      <c r="Z808" t="str">
        <f>MID(Userdata[[#This Row],[Last_Login]],4,2)</f>
        <v>23</v>
      </c>
      <c r="AA808" t="str">
        <f>SUBSTITUTE(Userdata[[#This Row],[Column3]],"/","")</f>
        <v>23</v>
      </c>
      <c r="AB808" s="12" t="str">
        <f>TEXT(DATE(Userdata[[#This Row],[Column2]],Userdata[[#This Row],[Column1]],Userdata[[#This Row],[Column4]]),"DD/MM/YYYY")</f>
        <v>23/11/2024</v>
      </c>
      <c r="AC808" s="12">
        <f t="shared" ca="1" si="12"/>
        <v>45794</v>
      </c>
      <c r="AD808">
        <f ca="1">Userdata[[#This Row],[Column6]]-Userdata[[#This Row],[Last Login]]</f>
        <v>175</v>
      </c>
      <c r="AE808" t="str">
        <f>LEFT(Userdata[[#This Row],[Join_Date]],2)</f>
        <v>7/</v>
      </c>
      <c r="AF808" t="str">
        <f>RIGHT(Userdata[[#This Row],[Join_Date]],4)</f>
        <v>2024</v>
      </c>
      <c r="AG808" t="str">
        <f>MID(Userdata[[#This Row],[Join_Date]],3,2)</f>
        <v>14</v>
      </c>
      <c r="AH808" t="str">
        <f>SUBSTITUTE(Userdata[[#This Row],[Column5]],"/","")</f>
        <v>7</v>
      </c>
      <c r="AI808" t="str">
        <f>SUBSTITUTE(Userdata[[#This Row],[Column53]],"/","")</f>
        <v>14</v>
      </c>
      <c r="AJ808" t="str">
        <f>TEXT(DATE(Userdata[[#This Row],[Column52]],Userdata[[#This Row],[Start Month]],Userdata[[#This Row],[Start Date]]),"DD/MM/YYYY")</f>
        <v>14/07/2024</v>
      </c>
    </row>
    <row r="809" spans="1:36" x14ac:dyDescent="0.3">
      <c r="A809">
        <v>2165</v>
      </c>
      <c r="B809" t="s">
        <v>335</v>
      </c>
      <c r="C809" t="s">
        <v>705</v>
      </c>
      <c r="D809" s="12" t="s">
        <v>914</v>
      </c>
      <c r="E809">
        <v>15.99</v>
      </c>
      <c r="F809">
        <v>157</v>
      </c>
      <c r="G809" t="s">
        <v>919</v>
      </c>
      <c r="H809">
        <v>2</v>
      </c>
      <c r="I809">
        <v>2</v>
      </c>
      <c r="J809" t="b">
        <v>0</v>
      </c>
      <c r="K809">
        <v>542</v>
      </c>
      <c r="L809">
        <v>80</v>
      </c>
      <c r="M809" t="s">
        <v>927</v>
      </c>
      <c r="N809" t="s">
        <v>930</v>
      </c>
      <c r="O809" t="s">
        <v>938</v>
      </c>
      <c r="P809">
        <v>53</v>
      </c>
      <c r="Q809">
        <v>4.2</v>
      </c>
      <c r="R809" t="b">
        <v>0</v>
      </c>
      <c r="S809" t="s">
        <v>940</v>
      </c>
      <c r="T809">
        <v>164</v>
      </c>
      <c r="U809" t="s">
        <v>943</v>
      </c>
      <c r="V809" t="s">
        <v>946</v>
      </c>
      <c r="W809" t="s">
        <v>952</v>
      </c>
      <c r="X809" t="str">
        <f>LEFT(Userdata[[#This Row],[Last_Login]],2)</f>
        <v>11</v>
      </c>
      <c r="Y809" t="str">
        <f>RIGHT(Userdata[[#This Row],[Last_Login]],4)</f>
        <v>2024</v>
      </c>
      <c r="Z809" t="str">
        <f>MID(Userdata[[#This Row],[Last_Login]],4,2)</f>
        <v>29</v>
      </c>
      <c r="AA809" t="str">
        <f>SUBSTITUTE(Userdata[[#This Row],[Column3]],"/","")</f>
        <v>29</v>
      </c>
      <c r="AB809" s="12" t="str">
        <f>TEXT(DATE(Userdata[[#This Row],[Column2]],Userdata[[#This Row],[Column1]],Userdata[[#This Row],[Column4]]),"DD/MM/YYYY")</f>
        <v>29/11/2024</v>
      </c>
      <c r="AC809" s="12">
        <f t="shared" ca="1" si="12"/>
        <v>45794</v>
      </c>
      <c r="AD809">
        <f ca="1">Userdata[[#This Row],[Column6]]-Userdata[[#This Row],[Last Login]]</f>
        <v>169</v>
      </c>
      <c r="AE809" t="str">
        <f>LEFT(Userdata[[#This Row],[Join_Date]],2)</f>
        <v>6/</v>
      </c>
      <c r="AF809" t="str">
        <f>RIGHT(Userdata[[#This Row],[Join_Date]],4)</f>
        <v>2024</v>
      </c>
      <c r="AG809" t="str">
        <f>MID(Userdata[[#This Row],[Join_Date]],3,2)</f>
        <v>22</v>
      </c>
      <c r="AH809" t="str">
        <f>SUBSTITUTE(Userdata[[#This Row],[Column5]],"/","")</f>
        <v>6</v>
      </c>
      <c r="AI809" t="str">
        <f>SUBSTITUTE(Userdata[[#This Row],[Column53]],"/","")</f>
        <v>22</v>
      </c>
      <c r="AJ809" t="str">
        <f>TEXT(DATE(Userdata[[#This Row],[Column52]],Userdata[[#This Row],[Start Month]],Userdata[[#This Row],[Start Date]]),"DD/MM/YYYY")</f>
        <v>22/06/2024</v>
      </c>
    </row>
    <row r="810" spans="1:36" x14ac:dyDescent="0.3">
      <c r="A810">
        <v>1528</v>
      </c>
      <c r="B810" t="s">
        <v>189</v>
      </c>
      <c r="C810" t="s">
        <v>852</v>
      </c>
      <c r="D810" s="12" t="s">
        <v>908</v>
      </c>
      <c r="E810">
        <v>11.99</v>
      </c>
      <c r="F810">
        <v>25</v>
      </c>
      <c r="G810" t="s">
        <v>917</v>
      </c>
      <c r="H810">
        <v>3</v>
      </c>
      <c r="I810">
        <v>5</v>
      </c>
      <c r="J810" t="b">
        <v>1</v>
      </c>
      <c r="K810">
        <v>232</v>
      </c>
      <c r="L810">
        <v>196</v>
      </c>
      <c r="M810" t="s">
        <v>925</v>
      </c>
      <c r="N810" t="s">
        <v>931</v>
      </c>
      <c r="O810" t="s">
        <v>937</v>
      </c>
      <c r="P810">
        <v>48</v>
      </c>
      <c r="Q810">
        <v>3.2</v>
      </c>
      <c r="R810" t="b">
        <v>0</v>
      </c>
      <c r="S810" t="s">
        <v>940</v>
      </c>
      <c r="T810">
        <v>2805</v>
      </c>
      <c r="U810" t="s">
        <v>943</v>
      </c>
      <c r="V810" t="s">
        <v>948</v>
      </c>
      <c r="W810" t="s">
        <v>953</v>
      </c>
      <c r="X810" t="str">
        <f>LEFT(Userdata[[#This Row],[Last_Login]],2)</f>
        <v>11</v>
      </c>
      <c r="Y810" t="str">
        <f>RIGHT(Userdata[[#This Row],[Last_Login]],4)</f>
        <v>2024</v>
      </c>
      <c r="Z810" t="str">
        <f>MID(Userdata[[#This Row],[Last_Login]],4,2)</f>
        <v>19</v>
      </c>
      <c r="AA810" t="str">
        <f>SUBSTITUTE(Userdata[[#This Row],[Column3]],"/","")</f>
        <v>19</v>
      </c>
      <c r="AB810" s="12" t="str">
        <f>TEXT(DATE(Userdata[[#This Row],[Column2]],Userdata[[#This Row],[Column1]],Userdata[[#This Row],[Column4]]),"DD/MM/YYYY")</f>
        <v>19/11/2024</v>
      </c>
      <c r="AC810" s="12">
        <f t="shared" ca="1" si="12"/>
        <v>45794</v>
      </c>
      <c r="AD810">
        <f ca="1">Userdata[[#This Row],[Column6]]-Userdata[[#This Row],[Last Login]]</f>
        <v>179</v>
      </c>
      <c r="AE810" t="str">
        <f>LEFT(Userdata[[#This Row],[Join_Date]],2)</f>
        <v>1/</v>
      </c>
      <c r="AF810" t="str">
        <f>RIGHT(Userdata[[#This Row],[Join_Date]],4)</f>
        <v>2023</v>
      </c>
      <c r="AG810" t="str">
        <f>MID(Userdata[[#This Row],[Join_Date]],3,2)</f>
        <v>10</v>
      </c>
      <c r="AH810" t="str">
        <f>SUBSTITUTE(Userdata[[#This Row],[Column5]],"/","")</f>
        <v>1</v>
      </c>
      <c r="AI810" t="str">
        <f>SUBSTITUTE(Userdata[[#This Row],[Column53]],"/","")</f>
        <v>10</v>
      </c>
      <c r="AJ810" t="str">
        <f>TEXT(DATE(Userdata[[#This Row],[Column52]],Userdata[[#This Row],[Start Month]],Userdata[[#This Row],[Start Date]]),"DD/MM/YYYY")</f>
        <v>10/01/2023</v>
      </c>
    </row>
    <row r="811" spans="1:36" x14ac:dyDescent="0.3">
      <c r="A811">
        <v>5978</v>
      </c>
      <c r="B811" t="s">
        <v>204</v>
      </c>
      <c r="C811" t="s">
        <v>643</v>
      </c>
      <c r="D811" s="12" t="s">
        <v>803</v>
      </c>
      <c r="E811">
        <v>11.99</v>
      </c>
      <c r="F811">
        <v>112</v>
      </c>
      <c r="G811" t="s">
        <v>917</v>
      </c>
      <c r="H811">
        <v>3</v>
      </c>
      <c r="I811">
        <v>4</v>
      </c>
      <c r="J811" t="b">
        <v>1</v>
      </c>
      <c r="K811">
        <v>505</v>
      </c>
      <c r="L811">
        <v>118</v>
      </c>
      <c r="M811" t="s">
        <v>925</v>
      </c>
      <c r="N811" t="s">
        <v>930</v>
      </c>
      <c r="O811" t="s">
        <v>938</v>
      </c>
      <c r="P811">
        <v>81</v>
      </c>
      <c r="Q811">
        <v>3.9</v>
      </c>
      <c r="R811" t="b">
        <v>0</v>
      </c>
      <c r="S811" t="s">
        <v>940</v>
      </c>
      <c r="T811">
        <v>3848</v>
      </c>
      <c r="U811" t="s">
        <v>942</v>
      </c>
      <c r="V811" t="s">
        <v>947</v>
      </c>
      <c r="W811" t="s">
        <v>954</v>
      </c>
      <c r="X811" t="str">
        <f>LEFT(Userdata[[#This Row],[Last_Login]],2)</f>
        <v>12</v>
      </c>
      <c r="Y811" t="str">
        <f>RIGHT(Userdata[[#This Row],[Last_Login]],4)</f>
        <v>2024</v>
      </c>
      <c r="Z811" t="str">
        <f>MID(Userdata[[#This Row],[Last_Login]],4,2)</f>
        <v>9/</v>
      </c>
      <c r="AA811" t="str">
        <f>SUBSTITUTE(Userdata[[#This Row],[Column3]],"/","")</f>
        <v>9</v>
      </c>
      <c r="AB811" s="12" t="str">
        <f>TEXT(DATE(Userdata[[#This Row],[Column2]],Userdata[[#This Row],[Column1]],Userdata[[#This Row],[Column4]]),"DD/MM/YYYY")</f>
        <v>09/12/2024</v>
      </c>
      <c r="AC811" s="12">
        <f t="shared" ca="1" si="12"/>
        <v>45794</v>
      </c>
      <c r="AD811">
        <f ca="1">Userdata[[#This Row],[Column6]]-Userdata[[#This Row],[Last Login]]</f>
        <v>159</v>
      </c>
      <c r="AE811" t="str">
        <f>LEFT(Userdata[[#This Row],[Join_Date]],2)</f>
        <v>4/</v>
      </c>
      <c r="AF811" t="str">
        <f>RIGHT(Userdata[[#This Row],[Join_Date]],4)</f>
        <v>2023</v>
      </c>
      <c r="AG811" t="str">
        <f>MID(Userdata[[#This Row],[Join_Date]],3,2)</f>
        <v>12</v>
      </c>
      <c r="AH811" t="str">
        <f>SUBSTITUTE(Userdata[[#This Row],[Column5]],"/","")</f>
        <v>4</v>
      </c>
      <c r="AI811" t="str">
        <f>SUBSTITUTE(Userdata[[#This Row],[Column53]],"/","")</f>
        <v>12</v>
      </c>
      <c r="AJ811" t="str">
        <f>TEXT(DATE(Userdata[[#This Row],[Column52]],Userdata[[#This Row],[Start Month]],Userdata[[#This Row],[Start Date]]),"DD/MM/YYYY")</f>
        <v>12/04/2023</v>
      </c>
    </row>
    <row r="812" spans="1:36" x14ac:dyDescent="0.3">
      <c r="A812">
        <v>5967</v>
      </c>
      <c r="B812" t="s">
        <v>198</v>
      </c>
      <c r="C812" t="s">
        <v>495</v>
      </c>
      <c r="D812" s="12" t="s">
        <v>479</v>
      </c>
      <c r="E812">
        <v>11.99</v>
      </c>
      <c r="F812">
        <v>479</v>
      </c>
      <c r="G812" t="s">
        <v>916</v>
      </c>
      <c r="H812">
        <v>2</v>
      </c>
      <c r="I812">
        <v>5</v>
      </c>
      <c r="J812" t="b">
        <v>0</v>
      </c>
      <c r="K812">
        <v>394</v>
      </c>
      <c r="L812">
        <v>35</v>
      </c>
      <c r="M812" t="s">
        <v>927</v>
      </c>
      <c r="N812" t="s">
        <v>933</v>
      </c>
      <c r="O812" t="s">
        <v>936</v>
      </c>
      <c r="P812">
        <v>93</v>
      </c>
      <c r="Q812">
        <v>3.7</v>
      </c>
      <c r="R812" t="b">
        <v>0</v>
      </c>
      <c r="S812" t="s">
        <v>940</v>
      </c>
      <c r="T812">
        <v>836</v>
      </c>
      <c r="U812" t="s">
        <v>942</v>
      </c>
      <c r="V812" t="s">
        <v>947</v>
      </c>
      <c r="W812" t="s">
        <v>951</v>
      </c>
      <c r="X812" t="str">
        <f>LEFT(Userdata[[#This Row],[Last_Login]],2)</f>
        <v>12</v>
      </c>
      <c r="Y812" t="str">
        <f>RIGHT(Userdata[[#This Row],[Last_Login]],4)</f>
        <v>2024</v>
      </c>
      <c r="Z812" t="str">
        <f>MID(Userdata[[#This Row],[Last_Login]],4,2)</f>
        <v>14</v>
      </c>
      <c r="AA812" t="str">
        <f>SUBSTITUTE(Userdata[[#This Row],[Column3]],"/","")</f>
        <v>14</v>
      </c>
      <c r="AB812" s="12" t="str">
        <f>TEXT(DATE(Userdata[[#This Row],[Column2]],Userdata[[#This Row],[Column1]],Userdata[[#This Row],[Column4]]),"DD/MM/YYYY")</f>
        <v>14/12/2024</v>
      </c>
      <c r="AC812" s="12">
        <f t="shared" ca="1" si="12"/>
        <v>45794</v>
      </c>
      <c r="AD812">
        <f ca="1">Userdata[[#This Row],[Column6]]-Userdata[[#This Row],[Last Login]]</f>
        <v>154</v>
      </c>
      <c r="AE812" t="str">
        <f>LEFT(Userdata[[#This Row],[Join_Date]],2)</f>
        <v>5/</v>
      </c>
      <c r="AF812" t="str">
        <f>RIGHT(Userdata[[#This Row],[Join_Date]],4)</f>
        <v>2023</v>
      </c>
      <c r="AG812" t="str">
        <f>MID(Userdata[[#This Row],[Join_Date]],3,2)</f>
        <v>12</v>
      </c>
      <c r="AH812" t="str">
        <f>SUBSTITUTE(Userdata[[#This Row],[Column5]],"/","")</f>
        <v>5</v>
      </c>
      <c r="AI812" t="str">
        <f>SUBSTITUTE(Userdata[[#This Row],[Column53]],"/","")</f>
        <v>12</v>
      </c>
      <c r="AJ812" t="str">
        <f>TEXT(DATE(Userdata[[#This Row],[Column52]],Userdata[[#This Row],[Start Month]],Userdata[[#This Row],[Start Date]]),"DD/MM/YYYY")</f>
        <v>12/05/2023</v>
      </c>
    </row>
    <row r="813" spans="1:36" x14ac:dyDescent="0.3">
      <c r="A813">
        <v>4254</v>
      </c>
      <c r="B813" t="s">
        <v>71</v>
      </c>
      <c r="C813" t="s">
        <v>433</v>
      </c>
      <c r="D813" s="12" t="s">
        <v>524</v>
      </c>
      <c r="E813">
        <v>11.99</v>
      </c>
      <c r="F813">
        <v>233</v>
      </c>
      <c r="G813" t="s">
        <v>922</v>
      </c>
      <c r="H813">
        <v>1</v>
      </c>
      <c r="I813">
        <v>2</v>
      </c>
      <c r="J813" t="b">
        <v>1</v>
      </c>
      <c r="K813">
        <v>769</v>
      </c>
      <c r="L813">
        <v>132</v>
      </c>
      <c r="M813" t="s">
        <v>926</v>
      </c>
      <c r="N813" t="s">
        <v>930</v>
      </c>
      <c r="O813" t="s">
        <v>934</v>
      </c>
      <c r="P813">
        <v>82</v>
      </c>
      <c r="Q813">
        <v>4.3</v>
      </c>
      <c r="R813" t="b">
        <v>1</v>
      </c>
      <c r="S813" t="s">
        <v>940</v>
      </c>
      <c r="T813">
        <v>2761</v>
      </c>
      <c r="U813" t="s">
        <v>944</v>
      </c>
      <c r="V813" t="s">
        <v>948</v>
      </c>
      <c r="W813" t="s">
        <v>953</v>
      </c>
      <c r="X813" t="str">
        <f>LEFT(Userdata[[#This Row],[Last_Login]],2)</f>
        <v>12</v>
      </c>
      <c r="Y813" t="str">
        <f>RIGHT(Userdata[[#This Row],[Last_Login]],4)</f>
        <v>2024</v>
      </c>
      <c r="Z813" t="str">
        <f>MID(Userdata[[#This Row],[Last_Login]],4,2)</f>
        <v>18</v>
      </c>
      <c r="AA813" t="str">
        <f>SUBSTITUTE(Userdata[[#This Row],[Column3]],"/","")</f>
        <v>18</v>
      </c>
      <c r="AB813" s="12" t="str">
        <f>TEXT(DATE(Userdata[[#This Row],[Column2]],Userdata[[#This Row],[Column1]],Userdata[[#This Row],[Column4]]),"DD/MM/YYYY")</f>
        <v>18/12/2024</v>
      </c>
      <c r="AC813" s="12">
        <f t="shared" ca="1" si="12"/>
        <v>45794</v>
      </c>
      <c r="AD813">
        <f ca="1">Userdata[[#This Row],[Column6]]-Userdata[[#This Row],[Last Login]]</f>
        <v>150</v>
      </c>
      <c r="AE813" t="str">
        <f>LEFT(Userdata[[#This Row],[Join_Date]],2)</f>
        <v>7/</v>
      </c>
      <c r="AF813" t="str">
        <f>RIGHT(Userdata[[#This Row],[Join_Date]],4)</f>
        <v>2023</v>
      </c>
      <c r="AG813" t="str">
        <f>MID(Userdata[[#This Row],[Join_Date]],3,2)</f>
        <v>31</v>
      </c>
      <c r="AH813" t="str">
        <f>SUBSTITUTE(Userdata[[#This Row],[Column5]],"/","")</f>
        <v>7</v>
      </c>
      <c r="AI813" t="str">
        <f>SUBSTITUTE(Userdata[[#This Row],[Column53]],"/","")</f>
        <v>31</v>
      </c>
      <c r="AJ813" t="str">
        <f>TEXT(DATE(Userdata[[#This Row],[Column52]],Userdata[[#This Row],[Start Month]],Userdata[[#This Row],[Start Date]]),"DD/MM/YYYY")</f>
        <v>31/07/2023</v>
      </c>
    </row>
    <row r="814" spans="1:36" x14ac:dyDescent="0.3">
      <c r="A814">
        <v>2186</v>
      </c>
      <c r="B814" t="s">
        <v>234</v>
      </c>
      <c r="C814" t="s">
        <v>853</v>
      </c>
      <c r="D814" s="12" t="s">
        <v>524</v>
      </c>
      <c r="E814">
        <v>7.99</v>
      </c>
      <c r="F814">
        <v>44</v>
      </c>
      <c r="G814" t="s">
        <v>917</v>
      </c>
      <c r="H814">
        <v>4</v>
      </c>
      <c r="I814">
        <v>4</v>
      </c>
      <c r="J814" t="b">
        <v>0</v>
      </c>
      <c r="K814">
        <v>89</v>
      </c>
      <c r="L814">
        <v>90</v>
      </c>
      <c r="M814" t="s">
        <v>926</v>
      </c>
      <c r="N814" t="s">
        <v>931</v>
      </c>
      <c r="O814" t="s">
        <v>939</v>
      </c>
      <c r="P814">
        <v>48</v>
      </c>
      <c r="Q814">
        <v>5</v>
      </c>
      <c r="R814" t="b">
        <v>1</v>
      </c>
      <c r="S814" t="s">
        <v>940</v>
      </c>
      <c r="T814">
        <v>4633</v>
      </c>
      <c r="U814" t="s">
        <v>945</v>
      </c>
      <c r="V814" t="s">
        <v>946</v>
      </c>
      <c r="W814" t="s">
        <v>951</v>
      </c>
      <c r="X814" t="str">
        <f>LEFT(Userdata[[#This Row],[Last_Login]],2)</f>
        <v>12</v>
      </c>
      <c r="Y814" t="str">
        <f>RIGHT(Userdata[[#This Row],[Last_Login]],4)</f>
        <v>2024</v>
      </c>
      <c r="Z814" t="str">
        <f>MID(Userdata[[#This Row],[Last_Login]],4,2)</f>
        <v>18</v>
      </c>
      <c r="AA814" t="str">
        <f>SUBSTITUTE(Userdata[[#This Row],[Column3]],"/","")</f>
        <v>18</v>
      </c>
      <c r="AB814" s="12" t="str">
        <f>TEXT(DATE(Userdata[[#This Row],[Column2]],Userdata[[#This Row],[Column1]],Userdata[[#This Row],[Column4]]),"DD/MM/YYYY")</f>
        <v>18/12/2024</v>
      </c>
      <c r="AC814" s="12">
        <f t="shared" ca="1" si="12"/>
        <v>45794</v>
      </c>
      <c r="AD814">
        <f ca="1">Userdata[[#This Row],[Column6]]-Userdata[[#This Row],[Last Login]]</f>
        <v>150</v>
      </c>
      <c r="AE814" t="str">
        <f>LEFT(Userdata[[#This Row],[Join_Date]],2)</f>
        <v>11</v>
      </c>
      <c r="AF814" t="str">
        <f>RIGHT(Userdata[[#This Row],[Join_Date]],4)</f>
        <v>2024</v>
      </c>
      <c r="AG814" t="str">
        <f>MID(Userdata[[#This Row],[Join_Date]],3,2)</f>
        <v>/2</v>
      </c>
      <c r="AH814" t="str">
        <f>SUBSTITUTE(Userdata[[#This Row],[Column5]],"/","")</f>
        <v>11</v>
      </c>
      <c r="AI814" t="str">
        <f>SUBSTITUTE(Userdata[[#This Row],[Column53]],"/","")</f>
        <v>2</v>
      </c>
      <c r="AJ814" t="str">
        <f>TEXT(DATE(Userdata[[#This Row],[Column52]],Userdata[[#This Row],[Start Month]],Userdata[[#This Row],[Start Date]]),"DD/MM/YYYY")</f>
        <v>02/11/2024</v>
      </c>
    </row>
    <row r="815" spans="1:36" x14ac:dyDescent="0.3">
      <c r="A815">
        <v>7644</v>
      </c>
      <c r="B815" t="s">
        <v>336</v>
      </c>
      <c r="C815" t="s">
        <v>562</v>
      </c>
      <c r="D815" s="12" t="s">
        <v>906</v>
      </c>
      <c r="E815">
        <v>15.99</v>
      </c>
      <c r="F815">
        <v>456</v>
      </c>
      <c r="G815" t="s">
        <v>916</v>
      </c>
      <c r="H815">
        <v>2</v>
      </c>
      <c r="I815">
        <v>3</v>
      </c>
      <c r="J815" t="b">
        <v>1</v>
      </c>
      <c r="K815">
        <v>240</v>
      </c>
      <c r="L815">
        <v>83</v>
      </c>
      <c r="M815" t="s">
        <v>924</v>
      </c>
      <c r="N815" t="s">
        <v>932</v>
      </c>
      <c r="O815" t="s">
        <v>934</v>
      </c>
      <c r="P815">
        <v>76</v>
      </c>
      <c r="Q815">
        <v>4</v>
      </c>
      <c r="R815" t="b">
        <v>0</v>
      </c>
      <c r="S815" t="s">
        <v>940</v>
      </c>
      <c r="T815">
        <v>4260</v>
      </c>
      <c r="U815" t="s">
        <v>943</v>
      </c>
      <c r="V815" t="s">
        <v>948</v>
      </c>
      <c r="W815" t="s">
        <v>951</v>
      </c>
      <c r="X815" t="str">
        <f>LEFT(Userdata[[#This Row],[Last_Login]],2)</f>
        <v>12</v>
      </c>
      <c r="Y815" t="str">
        <f>RIGHT(Userdata[[#This Row],[Last_Login]],4)</f>
        <v>2024</v>
      </c>
      <c r="Z815" t="str">
        <f>MID(Userdata[[#This Row],[Last_Login]],4,2)</f>
        <v>15</v>
      </c>
      <c r="AA815" t="str">
        <f>SUBSTITUTE(Userdata[[#This Row],[Column3]],"/","")</f>
        <v>15</v>
      </c>
      <c r="AB815" s="12" t="str">
        <f>TEXT(DATE(Userdata[[#This Row],[Column2]],Userdata[[#This Row],[Column1]],Userdata[[#This Row],[Column4]]),"DD/MM/YYYY")</f>
        <v>15/12/2024</v>
      </c>
      <c r="AC815" s="12">
        <f t="shared" ca="1" si="12"/>
        <v>45794</v>
      </c>
      <c r="AD815">
        <f ca="1">Userdata[[#This Row],[Column6]]-Userdata[[#This Row],[Last Login]]</f>
        <v>153</v>
      </c>
      <c r="AE815" t="str">
        <f>LEFT(Userdata[[#This Row],[Join_Date]],2)</f>
        <v>12</v>
      </c>
      <c r="AF815" t="str">
        <f>RIGHT(Userdata[[#This Row],[Join_Date]],4)</f>
        <v>2024</v>
      </c>
      <c r="AG815" t="str">
        <f>MID(Userdata[[#This Row],[Join_Date]],3,2)</f>
        <v>/8</v>
      </c>
      <c r="AH815" t="str">
        <f>SUBSTITUTE(Userdata[[#This Row],[Column5]],"/","")</f>
        <v>12</v>
      </c>
      <c r="AI815" t="str">
        <f>SUBSTITUTE(Userdata[[#This Row],[Column53]],"/","")</f>
        <v>8</v>
      </c>
      <c r="AJ815" t="str">
        <f>TEXT(DATE(Userdata[[#This Row],[Column52]],Userdata[[#This Row],[Start Month]],Userdata[[#This Row],[Start Date]]),"DD/MM/YYYY")</f>
        <v>08/12/2024</v>
      </c>
    </row>
    <row r="816" spans="1:36" x14ac:dyDescent="0.3">
      <c r="A816">
        <v>5897</v>
      </c>
      <c r="B816" t="s">
        <v>153</v>
      </c>
      <c r="C816" t="s">
        <v>854</v>
      </c>
      <c r="D816" s="12" t="s">
        <v>395</v>
      </c>
      <c r="E816">
        <v>7.99</v>
      </c>
      <c r="F816">
        <v>486</v>
      </c>
      <c r="G816" t="s">
        <v>917</v>
      </c>
      <c r="H816">
        <v>3</v>
      </c>
      <c r="I816">
        <v>2</v>
      </c>
      <c r="J816" t="b">
        <v>0</v>
      </c>
      <c r="K816">
        <v>181</v>
      </c>
      <c r="L816">
        <v>15</v>
      </c>
      <c r="M816" t="s">
        <v>928</v>
      </c>
      <c r="N816" t="s">
        <v>932</v>
      </c>
      <c r="O816" t="s">
        <v>935</v>
      </c>
      <c r="P816">
        <v>0</v>
      </c>
      <c r="Q816">
        <v>4.2</v>
      </c>
      <c r="R816" t="b">
        <v>0</v>
      </c>
      <c r="S816" t="s">
        <v>940</v>
      </c>
      <c r="T816">
        <v>447</v>
      </c>
      <c r="U816" t="s">
        <v>945</v>
      </c>
      <c r="V816" t="s">
        <v>948</v>
      </c>
      <c r="W816" t="s">
        <v>953</v>
      </c>
      <c r="X816" t="str">
        <f>LEFT(Userdata[[#This Row],[Last_Login]],2)</f>
        <v>12</v>
      </c>
      <c r="Y816" t="str">
        <f>RIGHT(Userdata[[#This Row],[Last_Login]],4)</f>
        <v>2024</v>
      </c>
      <c r="Z816" t="str">
        <f>MID(Userdata[[#This Row],[Last_Login]],4,2)</f>
        <v>6/</v>
      </c>
      <c r="AA816" t="str">
        <f>SUBSTITUTE(Userdata[[#This Row],[Column3]],"/","")</f>
        <v>6</v>
      </c>
      <c r="AB816" s="12" t="str">
        <f>TEXT(DATE(Userdata[[#This Row],[Column2]],Userdata[[#This Row],[Column1]],Userdata[[#This Row],[Column4]]),"DD/MM/YYYY")</f>
        <v>06/12/2024</v>
      </c>
      <c r="AC816" s="12">
        <f t="shared" ca="1" si="12"/>
        <v>45794</v>
      </c>
      <c r="AD816">
        <f ca="1">Userdata[[#This Row],[Column6]]-Userdata[[#This Row],[Last Login]]</f>
        <v>162</v>
      </c>
      <c r="AE816" t="str">
        <f>LEFT(Userdata[[#This Row],[Join_Date]],2)</f>
        <v>9/</v>
      </c>
      <c r="AF816" t="str">
        <f>RIGHT(Userdata[[#This Row],[Join_Date]],4)</f>
        <v>2023</v>
      </c>
      <c r="AG816" t="str">
        <f>MID(Userdata[[#This Row],[Join_Date]],3,2)</f>
        <v>12</v>
      </c>
      <c r="AH816" t="str">
        <f>SUBSTITUTE(Userdata[[#This Row],[Column5]],"/","")</f>
        <v>9</v>
      </c>
      <c r="AI816" t="str">
        <f>SUBSTITUTE(Userdata[[#This Row],[Column53]],"/","")</f>
        <v>12</v>
      </c>
      <c r="AJ816" t="str">
        <f>TEXT(DATE(Userdata[[#This Row],[Column52]],Userdata[[#This Row],[Start Month]],Userdata[[#This Row],[Start Date]]),"DD/MM/YYYY")</f>
        <v>12/09/2023</v>
      </c>
    </row>
    <row r="817" spans="1:36" x14ac:dyDescent="0.3">
      <c r="A817">
        <v>7465</v>
      </c>
      <c r="B817" t="s">
        <v>304</v>
      </c>
      <c r="C817" t="s">
        <v>855</v>
      </c>
      <c r="D817" s="12" t="s">
        <v>494</v>
      </c>
      <c r="E817">
        <v>11.99</v>
      </c>
      <c r="F817">
        <v>308</v>
      </c>
      <c r="G817" t="s">
        <v>916</v>
      </c>
      <c r="H817">
        <v>4</v>
      </c>
      <c r="I817">
        <v>3</v>
      </c>
      <c r="J817" t="b">
        <v>1</v>
      </c>
      <c r="K817">
        <v>284</v>
      </c>
      <c r="L817">
        <v>81</v>
      </c>
      <c r="M817" t="s">
        <v>927</v>
      </c>
      <c r="N817" t="s">
        <v>932</v>
      </c>
      <c r="O817" t="s">
        <v>937</v>
      </c>
      <c r="P817">
        <v>92</v>
      </c>
      <c r="Q817">
        <v>3.7</v>
      </c>
      <c r="R817" t="b">
        <v>1</v>
      </c>
      <c r="S817" t="s">
        <v>940</v>
      </c>
      <c r="T817">
        <v>1298</v>
      </c>
      <c r="U817" t="s">
        <v>945</v>
      </c>
      <c r="V817" t="s">
        <v>948</v>
      </c>
      <c r="W817" t="s">
        <v>954</v>
      </c>
      <c r="X817" t="str">
        <f>LEFT(Userdata[[#This Row],[Last_Login]],2)</f>
        <v>12</v>
      </c>
      <c r="Y817" t="str">
        <f>RIGHT(Userdata[[#This Row],[Last_Login]],4)</f>
        <v>2024</v>
      </c>
      <c r="Z817" t="str">
        <f>MID(Userdata[[#This Row],[Last_Login]],4,2)</f>
        <v>1/</v>
      </c>
      <c r="AA817" t="str">
        <f>SUBSTITUTE(Userdata[[#This Row],[Column3]],"/","")</f>
        <v>1</v>
      </c>
      <c r="AB817" s="12" t="str">
        <f>TEXT(DATE(Userdata[[#This Row],[Column2]],Userdata[[#This Row],[Column1]],Userdata[[#This Row],[Column4]]),"DD/MM/YYYY")</f>
        <v>01/12/2024</v>
      </c>
      <c r="AC817" s="12">
        <f t="shared" ca="1" si="12"/>
        <v>45794</v>
      </c>
      <c r="AD817">
        <f ca="1">Userdata[[#This Row],[Column6]]-Userdata[[#This Row],[Last Login]]</f>
        <v>167</v>
      </c>
      <c r="AE817" t="str">
        <f>LEFT(Userdata[[#This Row],[Join_Date]],2)</f>
        <v>11</v>
      </c>
      <c r="AF817" t="str">
        <f>RIGHT(Userdata[[#This Row],[Join_Date]],4)</f>
        <v>2024</v>
      </c>
      <c r="AG817" t="str">
        <f>MID(Userdata[[#This Row],[Join_Date]],3,2)</f>
        <v>/1</v>
      </c>
      <c r="AH817" t="str">
        <f>SUBSTITUTE(Userdata[[#This Row],[Column5]],"/","")</f>
        <v>11</v>
      </c>
      <c r="AI817" t="str">
        <f>SUBSTITUTE(Userdata[[#This Row],[Column53]],"/","")</f>
        <v>1</v>
      </c>
      <c r="AJ817" t="str">
        <f>TEXT(DATE(Userdata[[#This Row],[Column52]],Userdata[[#This Row],[Start Month]],Userdata[[#This Row],[Start Date]]),"DD/MM/YYYY")</f>
        <v>01/11/2024</v>
      </c>
    </row>
    <row r="818" spans="1:36" x14ac:dyDescent="0.3">
      <c r="A818">
        <v>3724</v>
      </c>
      <c r="B818" t="s">
        <v>50</v>
      </c>
      <c r="C818" t="s">
        <v>856</v>
      </c>
      <c r="D818" s="12" t="s">
        <v>907</v>
      </c>
      <c r="E818">
        <v>7.99</v>
      </c>
      <c r="F818">
        <v>161</v>
      </c>
      <c r="G818" t="s">
        <v>922</v>
      </c>
      <c r="H818">
        <v>3</v>
      </c>
      <c r="I818">
        <v>5</v>
      </c>
      <c r="J818" t="b">
        <v>0</v>
      </c>
      <c r="K818">
        <v>698</v>
      </c>
      <c r="L818">
        <v>77</v>
      </c>
      <c r="M818" t="s">
        <v>924</v>
      </c>
      <c r="N818" t="s">
        <v>930</v>
      </c>
      <c r="O818" t="s">
        <v>937</v>
      </c>
      <c r="P818">
        <v>32</v>
      </c>
      <c r="Q818">
        <v>3.7</v>
      </c>
      <c r="R818" t="b">
        <v>0</v>
      </c>
      <c r="S818" t="s">
        <v>940</v>
      </c>
      <c r="T818">
        <v>3445</v>
      </c>
      <c r="U818" t="s">
        <v>944</v>
      </c>
      <c r="V818" t="s">
        <v>949</v>
      </c>
      <c r="W818" t="s">
        <v>954</v>
      </c>
      <c r="X818" t="str">
        <f>LEFT(Userdata[[#This Row],[Last_Login]],2)</f>
        <v>12</v>
      </c>
      <c r="Y818" t="str">
        <f>RIGHT(Userdata[[#This Row],[Last_Login]],4)</f>
        <v>2024</v>
      </c>
      <c r="Z818" t="str">
        <f>MID(Userdata[[#This Row],[Last_Login]],4,2)</f>
        <v>2/</v>
      </c>
      <c r="AA818" t="str">
        <f>SUBSTITUTE(Userdata[[#This Row],[Column3]],"/","")</f>
        <v>2</v>
      </c>
      <c r="AB818" s="12" t="str">
        <f>TEXT(DATE(Userdata[[#This Row],[Column2]],Userdata[[#This Row],[Column1]],Userdata[[#This Row],[Column4]]),"DD/MM/YYYY")</f>
        <v>02/12/2024</v>
      </c>
      <c r="AC818" s="12">
        <f t="shared" ca="1" si="12"/>
        <v>45794</v>
      </c>
      <c r="AD818">
        <f ca="1">Userdata[[#This Row],[Column6]]-Userdata[[#This Row],[Last Login]]</f>
        <v>166</v>
      </c>
      <c r="AE818" t="str">
        <f>LEFT(Userdata[[#This Row],[Join_Date]],2)</f>
        <v>6/</v>
      </c>
      <c r="AF818" t="str">
        <f>RIGHT(Userdata[[#This Row],[Join_Date]],4)</f>
        <v>2024</v>
      </c>
      <c r="AG818" t="str">
        <f>MID(Userdata[[#This Row],[Join_Date]],3,2)</f>
        <v>28</v>
      </c>
      <c r="AH818" t="str">
        <f>SUBSTITUTE(Userdata[[#This Row],[Column5]],"/","")</f>
        <v>6</v>
      </c>
      <c r="AI818" t="str">
        <f>SUBSTITUTE(Userdata[[#This Row],[Column53]],"/","")</f>
        <v>28</v>
      </c>
      <c r="AJ818" t="str">
        <f>TEXT(DATE(Userdata[[#This Row],[Column52]],Userdata[[#This Row],[Start Month]],Userdata[[#This Row],[Start Date]]),"DD/MM/YYYY")</f>
        <v>28/06/2024</v>
      </c>
    </row>
    <row r="819" spans="1:36" x14ac:dyDescent="0.3">
      <c r="A819">
        <v>2914</v>
      </c>
      <c r="B819" t="s">
        <v>285</v>
      </c>
      <c r="C819" t="s">
        <v>771</v>
      </c>
      <c r="D819" s="12" t="s">
        <v>479</v>
      </c>
      <c r="E819">
        <v>15.99</v>
      </c>
      <c r="F819">
        <v>316</v>
      </c>
      <c r="G819" t="s">
        <v>921</v>
      </c>
      <c r="H819">
        <v>3</v>
      </c>
      <c r="I819">
        <v>1</v>
      </c>
      <c r="J819" t="b">
        <v>0</v>
      </c>
      <c r="K819">
        <v>734</v>
      </c>
      <c r="L819">
        <v>21</v>
      </c>
      <c r="M819" t="s">
        <v>924</v>
      </c>
      <c r="N819" t="s">
        <v>932</v>
      </c>
      <c r="O819" t="s">
        <v>934</v>
      </c>
      <c r="P819">
        <v>65</v>
      </c>
      <c r="Q819">
        <v>4.5999999999999996</v>
      </c>
      <c r="R819" t="b">
        <v>0</v>
      </c>
      <c r="S819" t="s">
        <v>940</v>
      </c>
      <c r="T819">
        <v>3039</v>
      </c>
      <c r="U819" t="s">
        <v>943</v>
      </c>
      <c r="V819" t="s">
        <v>950</v>
      </c>
      <c r="W819" t="s">
        <v>951</v>
      </c>
      <c r="X819" t="str">
        <f>LEFT(Userdata[[#This Row],[Last_Login]],2)</f>
        <v>12</v>
      </c>
      <c r="Y819" t="str">
        <f>RIGHT(Userdata[[#This Row],[Last_Login]],4)</f>
        <v>2024</v>
      </c>
      <c r="Z819" t="str">
        <f>MID(Userdata[[#This Row],[Last_Login]],4,2)</f>
        <v>14</v>
      </c>
      <c r="AA819" t="str">
        <f>SUBSTITUTE(Userdata[[#This Row],[Column3]],"/","")</f>
        <v>14</v>
      </c>
      <c r="AB819" s="12" t="str">
        <f>TEXT(DATE(Userdata[[#This Row],[Column2]],Userdata[[#This Row],[Column1]],Userdata[[#This Row],[Column4]]),"DD/MM/YYYY")</f>
        <v>14/12/2024</v>
      </c>
      <c r="AC819" s="12">
        <f t="shared" ca="1" si="12"/>
        <v>45794</v>
      </c>
      <c r="AD819">
        <f ca="1">Userdata[[#This Row],[Column6]]-Userdata[[#This Row],[Last Login]]</f>
        <v>154</v>
      </c>
      <c r="AE819" t="str">
        <f>LEFT(Userdata[[#This Row],[Join_Date]],2)</f>
        <v>7/</v>
      </c>
      <c r="AF819" t="str">
        <f>RIGHT(Userdata[[#This Row],[Join_Date]],4)</f>
        <v>2023</v>
      </c>
      <c r="AG819" t="str">
        <f>MID(Userdata[[#This Row],[Join_Date]],3,2)</f>
        <v>7/</v>
      </c>
      <c r="AH819" t="str">
        <f>SUBSTITUTE(Userdata[[#This Row],[Column5]],"/","")</f>
        <v>7</v>
      </c>
      <c r="AI819" t="str">
        <f>SUBSTITUTE(Userdata[[#This Row],[Column53]],"/","")</f>
        <v>7</v>
      </c>
      <c r="AJ819" t="str">
        <f>TEXT(DATE(Userdata[[#This Row],[Column52]],Userdata[[#This Row],[Start Month]],Userdata[[#This Row],[Start Date]]),"DD/MM/YYYY")</f>
        <v>07/07/2023</v>
      </c>
    </row>
    <row r="820" spans="1:36" x14ac:dyDescent="0.3">
      <c r="A820">
        <v>4110</v>
      </c>
      <c r="B820" t="s">
        <v>103</v>
      </c>
      <c r="C820" t="s">
        <v>857</v>
      </c>
      <c r="D820" s="12" t="s">
        <v>915</v>
      </c>
      <c r="E820">
        <v>11.99</v>
      </c>
      <c r="F820">
        <v>133</v>
      </c>
      <c r="G820" t="s">
        <v>917</v>
      </c>
      <c r="H820">
        <v>5</v>
      </c>
      <c r="I820">
        <v>4</v>
      </c>
      <c r="J820" t="b">
        <v>0</v>
      </c>
      <c r="K820">
        <v>951</v>
      </c>
      <c r="L820">
        <v>86</v>
      </c>
      <c r="M820" t="s">
        <v>925</v>
      </c>
      <c r="N820" t="s">
        <v>930</v>
      </c>
      <c r="O820" t="s">
        <v>935</v>
      </c>
      <c r="P820">
        <v>88</v>
      </c>
      <c r="Q820">
        <v>4.4000000000000004</v>
      </c>
      <c r="R820" t="b">
        <v>0</v>
      </c>
      <c r="S820" t="s">
        <v>940</v>
      </c>
      <c r="T820">
        <v>3815</v>
      </c>
      <c r="U820" t="s">
        <v>943</v>
      </c>
      <c r="V820" t="s">
        <v>949</v>
      </c>
      <c r="W820" t="s">
        <v>952</v>
      </c>
      <c r="X820" t="str">
        <f>LEFT(Userdata[[#This Row],[Last_Login]],2)</f>
        <v>11</v>
      </c>
      <c r="Y820" t="str">
        <f>RIGHT(Userdata[[#This Row],[Last_Login]],4)</f>
        <v>2024</v>
      </c>
      <c r="Z820" t="str">
        <f>MID(Userdata[[#This Row],[Last_Login]],4,2)</f>
        <v>26</v>
      </c>
      <c r="AA820" t="str">
        <f>SUBSTITUTE(Userdata[[#This Row],[Column3]],"/","")</f>
        <v>26</v>
      </c>
      <c r="AB820" s="12" t="str">
        <f>TEXT(DATE(Userdata[[#This Row],[Column2]],Userdata[[#This Row],[Column1]],Userdata[[#This Row],[Column4]]),"DD/MM/YYYY")</f>
        <v>26/11/2024</v>
      </c>
      <c r="AC820" s="12">
        <f t="shared" ca="1" si="12"/>
        <v>45794</v>
      </c>
      <c r="AD820">
        <f ca="1">Userdata[[#This Row],[Column6]]-Userdata[[#This Row],[Last Login]]</f>
        <v>172</v>
      </c>
      <c r="AE820" t="str">
        <f>LEFT(Userdata[[#This Row],[Join_Date]],2)</f>
        <v>1/</v>
      </c>
      <c r="AF820" t="str">
        <f>RIGHT(Userdata[[#This Row],[Join_Date]],4)</f>
        <v>2024</v>
      </c>
      <c r="AG820" t="str">
        <f>MID(Userdata[[#This Row],[Join_Date]],3,2)</f>
        <v>27</v>
      </c>
      <c r="AH820" t="str">
        <f>SUBSTITUTE(Userdata[[#This Row],[Column5]],"/","")</f>
        <v>1</v>
      </c>
      <c r="AI820" t="str">
        <f>SUBSTITUTE(Userdata[[#This Row],[Column53]],"/","")</f>
        <v>27</v>
      </c>
      <c r="AJ820" t="str">
        <f>TEXT(DATE(Userdata[[#This Row],[Column52]],Userdata[[#This Row],[Start Month]],Userdata[[#This Row],[Start Date]]),"DD/MM/YYYY")</f>
        <v>27/01/2024</v>
      </c>
    </row>
    <row r="821" spans="1:36" x14ac:dyDescent="0.3">
      <c r="A821">
        <v>6944</v>
      </c>
      <c r="B821" t="s">
        <v>120</v>
      </c>
      <c r="C821" t="s">
        <v>858</v>
      </c>
      <c r="D821" s="12" t="s">
        <v>910</v>
      </c>
      <c r="E821">
        <v>15.99</v>
      </c>
      <c r="F821">
        <v>270</v>
      </c>
      <c r="G821" t="s">
        <v>921</v>
      </c>
      <c r="H821">
        <v>3</v>
      </c>
      <c r="I821">
        <v>6</v>
      </c>
      <c r="J821" t="b">
        <v>0</v>
      </c>
      <c r="K821">
        <v>271</v>
      </c>
      <c r="L821">
        <v>5</v>
      </c>
      <c r="M821" t="s">
        <v>925</v>
      </c>
      <c r="N821" t="s">
        <v>932</v>
      </c>
      <c r="O821" t="s">
        <v>937</v>
      </c>
      <c r="P821">
        <v>41</v>
      </c>
      <c r="Q821">
        <v>3.5</v>
      </c>
      <c r="R821" t="b">
        <v>0</v>
      </c>
      <c r="S821" t="s">
        <v>940</v>
      </c>
      <c r="T821">
        <v>1135</v>
      </c>
      <c r="U821" t="s">
        <v>944</v>
      </c>
      <c r="V821" t="s">
        <v>948</v>
      </c>
      <c r="W821" t="s">
        <v>951</v>
      </c>
      <c r="X821" t="str">
        <f>LEFT(Userdata[[#This Row],[Last_Login]],2)</f>
        <v>11</v>
      </c>
      <c r="Y821" t="str">
        <f>RIGHT(Userdata[[#This Row],[Last_Login]],4)</f>
        <v>2024</v>
      </c>
      <c r="Z821" t="str">
        <f>MID(Userdata[[#This Row],[Last_Login]],4,2)</f>
        <v>30</v>
      </c>
      <c r="AA821" t="str">
        <f>SUBSTITUTE(Userdata[[#This Row],[Column3]],"/","")</f>
        <v>30</v>
      </c>
      <c r="AB821" s="12" t="str">
        <f>TEXT(DATE(Userdata[[#This Row],[Column2]],Userdata[[#This Row],[Column1]],Userdata[[#This Row],[Column4]]),"DD/MM/YYYY")</f>
        <v>30/11/2024</v>
      </c>
      <c r="AC821" s="12">
        <f t="shared" ca="1" si="12"/>
        <v>45794</v>
      </c>
      <c r="AD821">
        <f ca="1">Userdata[[#This Row],[Column6]]-Userdata[[#This Row],[Last Login]]</f>
        <v>168</v>
      </c>
      <c r="AE821" t="str">
        <f>LEFT(Userdata[[#This Row],[Join_Date]],2)</f>
        <v>5/</v>
      </c>
      <c r="AF821" t="str">
        <f>RIGHT(Userdata[[#This Row],[Join_Date]],4)</f>
        <v>2024</v>
      </c>
      <c r="AG821" t="str">
        <f>MID(Userdata[[#This Row],[Join_Date]],3,2)</f>
        <v>28</v>
      </c>
      <c r="AH821" t="str">
        <f>SUBSTITUTE(Userdata[[#This Row],[Column5]],"/","")</f>
        <v>5</v>
      </c>
      <c r="AI821" t="str">
        <f>SUBSTITUTE(Userdata[[#This Row],[Column53]],"/","")</f>
        <v>28</v>
      </c>
      <c r="AJ821" t="str">
        <f>TEXT(DATE(Userdata[[#This Row],[Column52]],Userdata[[#This Row],[Start Month]],Userdata[[#This Row],[Start Date]]),"DD/MM/YYYY")</f>
        <v>28/05/2024</v>
      </c>
    </row>
    <row r="822" spans="1:36" x14ac:dyDescent="0.3">
      <c r="A822">
        <v>3639</v>
      </c>
      <c r="B822" t="s">
        <v>337</v>
      </c>
      <c r="C822" t="s">
        <v>612</v>
      </c>
      <c r="D822" s="12" t="s">
        <v>909</v>
      </c>
      <c r="E822">
        <v>11.99</v>
      </c>
      <c r="F822">
        <v>85</v>
      </c>
      <c r="G822" t="s">
        <v>920</v>
      </c>
      <c r="H822">
        <v>3</v>
      </c>
      <c r="I822">
        <v>1</v>
      </c>
      <c r="J822" t="b">
        <v>1</v>
      </c>
      <c r="K822">
        <v>851</v>
      </c>
      <c r="L822">
        <v>48</v>
      </c>
      <c r="M822" t="s">
        <v>923</v>
      </c>
      <c r="N822" t="s">
        <v>933</v>
      </c>
      <c r="O822" t="s">
        <v>939</v>
      </c>
      <c r="P822">
        <v>45</v>
      </c>
      <c r="Q822">
        <v>4.5999999999999996</v>
      </c>
      <c r="R822" t="b">
        <v>0</v>
      </c>
      <c r="S822" t="s">
        <v>940</v>
      </c>
      <c r="T822">
        <v>2706</v>
      </c>
      <c r="U822" t="s">
        <v>945</v>
      </c>
      <c r="V822" t="s">
        <v>946</v>
      </c>
      <c r="W822" t="s">
        <v>952</v>
      </c>
      <c r="X822" t="str">
        <f>LEFT(Userdata[[#This Row],[Last_Login]],2)</f>
        <v>11</v>
      </c>
      <c r="Y822" t="str">
        <f>RIGHT(Userdata[[#This Row],[Last_Login]],4)</f>
        <v>2024</v>
      </c>
      <c r="Z822" t="str">
        <f>MID(Userdata[[#This Row],[Last_Login]],4,2)</f>
        <v>22</v>
      </c>
      <c r="AA822" t="str">
        <f>SUBSTITUTE(Userdata[[#This Row],[Column3]],"/","")</f>
        <v>22</v>
      </c>
      <c r="AB822" s="12" t="str">
        <f>TEXT(DATE(Userdata[[#This Row],[Column2]],Userdata[[#This Row],[Column1]],Userdata[[#This Row],[Column4]]),"DD/MM/YYYY")</f>
        <v>22/11/2024</v>
      </c>
      <c r="AC822" s="12">
        <f t="shared" ca="1" si="12"/>
        <v>45794</v>
      </c>
      <c r="AD822">
        <f ca="1">Userdata[[#This Row],[Column6]]-Userdata[[#This Row],[Last Login]]</f>
        <v>176</v>
      </c>
      <c r="AE822" t="str">
        <f>LEFT(Userdata[[#This Row],[Join_Date]],2)</f>
        <v>7/</v>
      </c>
      <c r="AF822" t="str">
        <f>RIGHT(Userdata[[#This Row],[Join_Date]],4)</f>
        <v>2023</v>
      </c>
      <c r="AG822" t="str">
        <f>MID(Userdata[[#This Row],[Join_Date]],3,2)</f>
        <v>21</v>
      </c>
      <c r="AH822" t="str">
        <f>SUBSTITUTE(Userdata[[#This Row],[Column5]],"/","")</f>
        <v>7</v>
      </c>
      <c r="AI822" t="str">
        <f>SUBSTITUTE(Userdata[[#This Row],[Column53]],"/","")</f>
        <v>21</v>
      </c>
      <c r="AJ822" t="str">
        <f>TEXT(DATE(Userdata[[#This Row],[Column52]],Userdata[[#This Row],[Start Month]],Userdata[[#This Row],[Start Date]]),"DD/MM/YYYY")</f>
        <v>21/07/2023</v>
      </c>
    </row>
    <row r="823" spans="1:36" x14ac:dyDescent="0.3">
      <c r="A823">
        <v>8416</v>
      </c>
      <c r="B823" t="s">
        <v>208</v>
      </c>
      <c r="C823" t="s">
        <v>859</v>
      </c>
      <c r="D823" s="12" t="s">
        <v>914</v>
      </c>
      <c r="E823">
        <v>11.99</v>
      </c>
      <c r="F823">
        <v>65</v>
      </c>
      <c r="G823" t="s">
        <v>917</v>
      </c>
      <c r="H823">
        <v>2</v>
      </c>
      <c r="I823">
        <v>3</v>
      </c>
      <c r="J823" t="b">
        <v>1</v>
      </c>
      <c r="K823">
        <v>302</v>
      </c>
      <c r="L823">
        <v>6</v>
      </c>
      <c r="M823" t="s">
        <v>925</v>
      </c>
      <c r="N823" t="s">
        <v>930</v>
      </c>
      <c r="O823" t="s">
        <v>934</v>
      </c>
      <c r="P823">
        <v>81</v>
      </c>
      <c r="Q823">
        <v>3.5</v>
      </c>
      <c r="R823" t="b">
        <v>1</v>
      </c>
      <c r="S823" t="s">
        <v>940</v>
      </c>
      <c r="T823">
        <v>3828</v>
      </c>
      <c r="U823" t="s">
        <v>945</v>
      </c>
      <c r="V823" t="s">
        <v>948</v>
      </c>
      <c r="W823" t="s">
        <v>952</v>
      </c>
      <c r="X823" t="str">
        <f>LEFT(Userdata[[#This Row],[Last_Login]],2)</f>
        <v>11</v>
      </c>
      <c r="Y823" t="str">
        <f>RIGHT(Userdata[[#This Row],[Last_Login]],4)</f>
        <v>2024</v>
      </c>
      <c r="Z823" t="str">
        <f>MID(Userdata[[#This Row],[Last_Login]],4,2)</f>
        <v>29</v>
      </c>
      <c r="AA823" t="str">
        <f>SUBSTITUTE(Userdata[[#This Row],[Column3]],"/","")</f>
        <v>29</v>
      </c>
      <c r="AB823" s="12" t="str">
        <f>TEXT(DATE(Userdata[[#This Row],[Column2]],Userdata[[#This Row],[Column1]],Userdata[[#This Row],[Column4]]),"DD/MM/YYYY")</f>
        <v>29/11/2024</v>
      </c>
      <c r="AC823" s="12">
        <f t="shared" ca="1" si="12"/>
        <v>45794</v>
      </c>
      <c r="AD823">
        <f ca="1">Userdata[[#This Row],[Column6]]-Userdata[[#This Row],[Last Login]]</f>
        <v>169</v>
      </c>
      <c r="AE823" t="str">
        <f>LEFT(Userdata[[#This Row],[Join_Date]],2)</f>
        <v>4/</v>
      </c>
      <c r="AF823" t="str">
        <f>RIGHT(Userdata[[#This Row],[Join_Date]],4)</f>
        <v>2023</v>
      </c>
      <c r="AG823" t="str">
        <f>MID(Userdata[[#This Row],[Join_Date]],3,2)</f>
        <v>28</v>
      </c>
      <c r="AH823" t="str">
        <f>SUBSTITUTE(Userdata[[#This Row],[Column5]],"/","")</f>
        <v>4</v>
      </c>
      <c r="AI823" t="str">
        <f>SUBSTITUTE(Userdata[[#This Row],[Column53]],"/","")</f>
        <v>28</v>
      </c>
      <c r="AJ823" t="str">
        <f>TEXT(DATE(Userdata[[#This Row],[Column52]],Userdata[[#This Row],[Start Month]],Userdata[[#This Row],[Start Date]]),"DD/MM/YYYY")</f>
        <v>28/04/2023</v>
      </c>
    </row>
    <row r="824" spans="1:36" x14ac:dyDescent="0.3">
      <c r="A824">
        <v>7753</v>
      </c>
      <c r="B824" t="s">
        <v>84</v>
      </c>
      <c r="C824" t="s">
        <v>803</v>
      </c>
      <c r="D824" s="12" t="s">
        <v>905</v>
      </c>
      <c r="E824">
        <v>7.99</v>
      </c>
      <c r="F824">
        <v>393</v>
      </c>
      <c r="G824" t="s">
        <v>917</v>
      </c>
      <c r="H824">
        <v>3</v>
      </c>
      <c r="I824">
        <v>3</v>
      </c>
      <c r="J824" t="b">
        <v>0</v>
      </c>
      <c r="K824">
        <v>829</v>
      </c>
      <c r="L824">
        <v>117</v>
      </c>
      <c r="M824" t="s">
        <v>923</v>
      </c>
      <c r="N824" t="s">
        <v>932</v>
      </c>
      <c r="O824" t="s">
        <v>934</v>
      </c>
      <c r="P824">
        <v>65</v>
      </c>
      <c r="Q824">
        <v>4.9000000000000004</v>
      </c>
      <c r="R824" t="b">
        <v>1</v>
      </c>
      <c r="S824" t="s">
        <v>940</v>
      </c>
      <c r="T824">
        <v>4409</v>
      </c>
      <c r="U824" t="s">
        <v>943</v>
      </c>
      <c r="V824" t="s">
        <v>946</v>
      </c>
      <c r="W824" t="s">
        <v>954</v>
      </c>
      <c r="X824" t="str">
        <f>LEFT(Userdata[[#This Row],[Last_Login]],2)</f>
        <v>12</v>
      </c>
      <c r="Y824" t="str">
        <f>RIGHT(Userdata[[#This Row],[Last_Login]],4)</f>
        <v>2024</v>
      </c>
      <c r="Z824" t="str">
        <f>MID(Userdata[[#This Row],[Last_Login]],4,2)</f>
        <v>13</v>
      </c>
      <c r="AA824" t="str">
        <f>SUBSTITUTE(Userdata[[#This Row],[Column3]],"/","")</f>
        <v>13</v>
      </c>
      <c r="AB824" s="12" t="str">
        <f>TEXT(DATE(Userdata[[#This Row],[Column2]],Userdata[[#This Row],[Column1]],Userdata[[#This Row],[Column4]]),"DD/MM/YYYY")</f>
        <v>13/12/2024</v>
      </c>
      <c r="AC824" s="12">
        <f t="shared" ca="1" si="12"/>
        <v>45794</v>
      </c>
      <c r="AD824">
        <f ca="1">Userdata[[#This Row],[Column6]]-Userdata[[#This Row],[Last Login]]</f>
        <v>155</v>
      </c>
      <c r="AE824" t="str">
        <f>LEFT(Userdata[[#This Row],[Join_Date]],2)</f>
        <v>12</v>
      </c>
      <c r="AF824" t="str">
        <f>RIGHT(Userdata[[#This Row],[Join_Date]],4)</f>
        <v>2024</v>
      </c>
      <c r="AG824" t="str">
        <f>MID(Userdata[[#This Row],[Join_Date]],3,2)</f>
        <v>/9</v>
      </c>
      <c r="AH824" t="str">
        <f>SUBSTITUTE(Userdata[[#This Row],[Column5]],"/","")</f>
        <v>12</v>
      </c>
      <c r="AI824" t="str">
        <f>SUBSTITUTE(Userdata[[#This Row],[Column53]],"/","")</f>
        <v>9</v>
      </c>
      <c r="AJ824" t="str">
        <f>TEXT(DATE(Userdata[[#This Row],[Column52]],Userdata[[#This Row],[Start Month]],Userdata[[#This Row],[Start Date]]),"DD/MM/YYYY")</f>
        <v>09/12/2024</v>
      </c>
    </row>
    <row r="825" spans="1:36" x14ac:dyDescent="0.3">
      <c r="A825">
        <v>9528</v>
      </c>
      <c r="B825" t="s">
        <v>338</v>
      </c>
      <c r="C825" t="s">
        <v>839</v>
      </c>
      <c r="D825" s="12" t="s">
        <v>490</v>
      </c>
      <c r="E825">
        <v>11.99</v>
      </c>
      <c r="F825">
        <v>181</v>
      </c>
      <c r="G825" t="s">
        <v>916</v>
      </c>
      <c r="H825">
        <v>5</v>
      </c>
      <c r="I825">
        <v>5</v>
      </c>
      <c r="J825" t="b">
        <v>0</v>
      </c>
      <c r="K825">
        <v>860</v>
      </c>
      <c r="L825">
        <v>148</v>
      </c>
      <c r="M825" t="s">
        <v>923</v>
      </c>
      <c r="N825" t="s">
        <v>931</v>
      </c>
      <c r="O825" t="s">
        <v>936</v>
      </c>
      <c r="P825">
        <v>3</v>
      </c>
      <c r="Q825">
        <v>4.3</v>
      </c>
      <c r="R825" t="b">
        <v>1</v>
      </c>
      <c r="S825" t="s">
        <v>940</v>
      </c>
      <c r="T825">
        <v>433</v>
      </c>
      <c r="U825" t="s">
        <v>945</v>
      </c>
      <c r="V825" t="s">
        <v>948</v>
      </c>
      <c r="W825" t="s">
        <v>954</v>
      </c>
      <c r="X825" t="str">
        <f>LEFT(Userdata[[#This Row],[Last_Login]],2)</f>
        <v>12</v>
      </c>
      <c r="Y825" t="str">
        <f>RIGHT(Userdata[[#This Row],[Last_Login]],4)</f>
        <v>2024</v>
      </c>
      <c r="Z825" t="str">
        <f>MID(Userdata[[#This Row],[Last_Login]],4,2)</f>
        <v>12</v>
      </c>
      <c r="AA825" t="str">
        <f>SUBSTITUTE(Userdata[[#This Row],[Column3]],"/","")</f>
        <v>12</v>
      </c>
      <c r="AB825" s="12" t="str">
        <f>TEXT(DATE(Userdata[[#This Row],[Column2]],Userdata[[#This Row],[Column1]],Userdata[[#This Row],[Column4]]),"DD/MM/YYYY")</f>
        <v>12/12/2024</v>
      </c>
      <c r="AC825" s="12">
        <f t="shared" ca="1" si="12"/>
        <v>45794</v>
      </c>
      <c r="AD825">
        <f ca="1">Userdata[[#This Row],[Column6]]-Userdata[[#This Row],[Last Login]]</f>
        <v>156</v>
      </c>
      <c r="AE825" t="str">
        <f>LEFT(Userdata[[#This Row],[Join_Date]],2)</f>
        <v>2/</v>
      </c>
      <c r="AF825" t="str">
        <f>RIGHT(Userdata[[#This Row],[Join_Date]],4)</f>
        <v>2023</v>
      </c>
      <c r="AG825" t="str">
        <f>MID(Userdata[[#This Row],[Join_Date]],3,2)</f>
        <v>16</v>
      </c>
      <c r="AH825" t="str">
        <f>SUBSTITUTE(Userdata[[#This Row],[Column5]],"/","")</f>
        <v>2</v>
      </c>
      <c r="AI825" t="str">
        <f>SUBSTITUTE(Userdata[[#This Row],[Column53]],"/","")</f>
        <v>16</v>
      </c>
      <c r="AJ825" t="str">
        <f>TEXT(DATE(Userdata[[#This Row],[Column52]],Userdata[[#This Row],[Start Month]],Userdata[[#This Row],[Start Date]]),"DD/MM/YYYY")</f>
        <v>16/02/2023</v>
      </c>
    </row>
    <row r="826" spans="1:36" x14ac:dyDescent="0.3">
      <c r="A826">
        <v>2960</v>
      </c>
      <c r="B826" t="s">
        <v>71</v>
      </c>
      <c r="C826" t="s">
        <v>860</v>
      </c>
      <c r="D826" s="12" t="s">
        <v>803</v>
      </c>
      <c r="E826">
        <v>11.99</v>
      </c>
      <c r="F826">
        <v>416</v>
      </c>
      <c r="G826" t="s">
        <v>918</v>
      </c>
      <c r="H826">
        <v>5</v>
      </c>
      <c r="I826">
        <v>4</v>
      </c>
      <c r="J826" t="b">
        <v>1</v>
      </c>
      <c r="K826">
        <v>964</v>
      </c>
      <c r="L826">
        <v>187</v>
      </c>
      <c r="M826" t="s">
        <v>923</v>
      </c>
      <c r="N826" t="s">
        <v>933</v>
      </c>
      <c r="O826" t="s">
        <v>939</v>
      </c>
      <c r="P826">
        <v>6</v>
      </c>
      <c r="Q826">
        <v>3.2</v>
      </c>
      <c r="R826" t="b">
        <v>0</v>
      </c>
      <c r="S826" t="s">
        <v>940</v>
      </c>
      <c r="T826">
        <v>2554</v>
      </c>
      <c r="U826" t="s">
        <v>943</v>
      </c>
      <c r="V826" t="s">
        <v>946</v>
      </c>
      <c r="W826" t="s">
        <v>951</v>
      </c>
      <c r="X826" t="str">
        <f>LEFT(Userdata[[#This Row],[Last_Login]],2)</f>
        <v>12</v>
      </c>
      <c r="Y826" t="str">
        <f>RIGHT(Userdata[[#This Row],[Last_Login]],4)</f>
        <v>2024</v>
      </c>
      <c r="Z826" t="str">
        <f>MID(Userdata[[#This Row],[Last_Login]],4,2)</f>
        <v>9/</v>
      </c>
      <c r="AA826" t="str">
        <f>SUBSTITUTE(Userdata[[#This Row],[Column3]],"/","")</f>
        <v>9</v>
      </c>
      <c r="AB826" s="12" t="str">
        <f>TEXT(DATE(Userdata[[#This Row],[Column2]],Userdata[[#This Row],[Column1]],Userdata[[#This Row],[Column4]]),"DD/MM/YYYY")</f>
        <v>09/12/2024</v>
      </c>
      <c r="AC826" s="12">
        <f t="shared" ca="1" si="12"/>
        <v>45794</v>
      </c>
      <c r="AD826">
        <f ca="1">Userdata[[#This Row],[Column6]]-Userdata[[#This Row],[Last Login]]</f>
        <v>159</v>
      </c>
      <c r="AE826" t="str">
        <f>LEFT(Userdata[[#This Row],[Join_Date]],2)</f>
        <v>12</v>
      </c>
      <c r="AF826" t="str">
        <f>RIGHT(Userdata[[#This Row],[Join_Date]],4)</f>
        <v>2023</v>
      </c>
      <c r="AG826" t="str">
        <f>MID(Userdata[[#This Row],[Join_Date]],3,2)</f>
        <v>/3</v>
      </c>
      <c r="AH826" t="str">
        <f>SUBSTITUTE(Userdata[[#This Row],[Column5]],"/","")</f>
        <v>12</v>
      </c>
      <c r="AI826" t="str">
        <f>SUBSTITUTE(Userdata[[#This Row],[Column53]],"/","")</f>
        <v>3</v>
      </c>
      <c r="AJ826" t="str">
        <f>TEXT(DATE(Userdata[[#This Row],[Column52]],Userdata[[#This Row],[Start Month]],Userdata[[#This Row],[Start Date]]),"DD/MM/YYYY")</f>
        <v>03/12/2023</v>
      </c>
    </row>
    <row r="827" spans="1:36" x14ac:dyDescent="0.3">
      <c r="A827">
        <v>1090</v>
      </c>
      <c r="B827" t="s">
        <v>312</v>
      </c>
      <c r="C827" t="s">
        <v>622</v>
      </c>
      <c r="D827" s="12" t="s">
        <v>914</v>
      </c>
      <c r="E827">
        <v>15.99</v>
      </c>
      <c r="F827">
        <v>243</v>
      </c>
      <c r="G827" t="s">
        <v>918</v>
      </c>
      <c r="H827">
        <v>3</v>
      </c>
      <c r="I827">
        <v>2</v>
      </c>
      <c r="J827" t="b">
        <v>0</v>
      </c>
      <c r="K827">
        <v>40</v>
      </c>
      <c r="L827">
        <v>52</v>
      </c>
      <c r="M827" t="s">
        <v>924</v>
      </c>
      <c r="N827" t="s">
        <v>933</v>
      </c>
      <c r="O827" t="s">
        <v>938</v>
      </c>
      <c r="P827">
        <v>4</v>
      </c>
      <c r="Q827">
        <v>4</v>
      </c>
      <c r="R827" t="b">
        <v>1</v>
      </c>
      <c r="S827" t="s">
        <v>940</v>
      </c>
      <c r="T827">
        <v>1348</v>
      </c>
      <c r="U827" t="s">
        <v>942</v>
      </c>
      <c r="V827" t="s">
        <v>947</v>
      </c>
      <c r="W827" t="s">
        <v>953</v>
      </c>
      <c r="X827" t="str">
        <f>LEFT(Userdata[[#This Row],[Last_Login]],2)</f>
        <v>11</v>
      </c>
      <c r="Y827" t="str">
        <f>RIGHT(Userdata[[#This Row],[Last_Login]],4)</f>
        <v>2024</v>
      </c>
      <c r="Z827" t="str">
        <f>MID(Userdata[[#This Row],[Last_Login]],4,2)</f>
        <v>29</v>
      </c>
      <c r="AA827" t="str">
        <f>SUBSTITUTE(Userdata[[#This Row],[Column3]],"/","")</f>
        <v>29</v>
      </c>
      <c r="AB827" s="12" t="str">
        <f>TEXT(DATE(Userdata[[#This Row],[Column2]],Userdata[[#This Row],[Column1]],Userdata[[#This Row],[Column4]]),"DD/MM/YYYY")</f>
        <v>29/11/2024</v>
      </c>
      <c r="AC827" s="12">
        <f t="shared" ca="1" si="12"/>
        <v>45794</v>
      </c>
      <c r="AD827">
        <f ca="1">Userdata[[#This Row],[Column6]]-Userdata[[#This Row],[Last Login]]</f>
        <v>169</v>
      </c>
      <c r="AE827" t="str">
        <f>LEFT(Userdata[[#This Row],[Join_Date]],2)</f>
        <v>5/</v>
      </c>
      <c r="AF827" t="str">
        <f>RIGHT(Userdata[[#This Row],[Join_Date]],4)</f>
        <v>2024</v>
      </c>
      <c r="AG827" t="str">
        <f>MID(Userdata[[#This Row],[Join_Date]],3,2)</f>
        <v>17</v>
      </c>
      <c r="AH827" t="str">
        <f>SUBSTITUTE(Userdata[[#This Row],[Column5]],"/","")</f>
        <v>5</v>
      </c>
      <c r="AI827" t="str">
        <f>SUBSTITUTE(Userdata[[#This Row],[Column53]],"/","")</f>
        <v>17</v>
      </c>
      <c r="AJ827" t="str">
        <f>TEXT(DATE(Userdata[[#This Row],[Column52]],Userdata[[#This Row],[Start Month]],Userdata[[#This Row],[Start Date]]),"DD/MM/YYYY")</f>
        <v>17/05/2024</v>
      </c>
    </row>
    <row r="828" spans="1:36" x14ac:dyDescent="0.3">
      <c r="A828">
        <v>2410</v>
      </c>
      <c r="B828" t="s">
        <v>38</v>
      </c>
      <c r="C828" t="s">
        <v>740</v>
      </c>
      <c r="D828" s="12" t="s">
        <v>562</v>
      </c>
      <c r="E828">
        <v>11.99</v>
      </c>
      <c r="F828">
        <v>381</v>
      </c>
      <c r="G828" t="s">
        <v>922</v>
      </c>
      <c r="H828">
        <v>2</v>
      </c>
      <c r="I828">
        <v>3</v>
      </c>
      <c r="J828" t="b">
        <v>1</v>
      </c>
      <c r="K828">
        <v>568</v>
      </c>
      <c r="L828">
        <v>62</v>
      </c>
      <c r="M828" t="s">
        <v>928</v>
      </c>
      <c r="N828" t="s">
        <v>931</v>
      </c>
      <c r="O828" t="s">
        <v>936</v>
      </c>
      <c r="P828">
        <v>50</v>
      </c>
      <c r="Q828">
        <v>4.8</v>
      </c>
      <c r="R828" t="b">
        <v>0</v>
      </c>
      <c r="S828" t="s">
        <v>940</v>
      </c>
      <c r="T828">
        <v>1375</v>
      </c>
      <c r="U828" t="s">
        <v>944</v>
      </c>
      <c r="V828" t="s">
        <v>947</v>
      </c>
      <c r="W828" t="s">
        <v>951</v>
      </c>
      <c r="X828" t="str">
        <f>LEFT(Userdata[[#This Row],[Last_Login]],2)</f>
        <v>12</v>
      </c>
      <c r="Y828" t="str">
        <f>RIGHT(Userdata[[#This Row],[Last_Login]],4)</f>
        <v>2024</v>
      </c>
      <c r="Z828" t="str">
        <f>MID(Userdata[[#This Row],[Last_Login]],4,2)</f>
        <v>8/</v>
      </c>
      <c r="AA828" t="str">
        <f>SUBSTITUTE(Userdata[[#This Row],[Column3]],"/","")</f>
        <v>8</v>
      </c>
      <c r="AB828" s="12" t="str">
        <f>TEXT(DATE(Userdata[[#This Row],[Column2]],Userdata[[#This Row],[Column1]],Userdata[[#This Row],[Column4]]),"DD/MM/YYYY")</f>
        <v>08/12/2024</v>
      </c>
      <c r="AC828" s="12">
        <f t="shared" ca="1" si="12"/>
        <v>45794</v>
      </c>
      <c r="AD828">
        <f ca="1">Userdata[[#This Row],[Column6]]-Userdata[[#This Row],[Last Login]]</f>
        <v>160</v>
      </c>
      <c r="AE828" t="str">
        <f>LEFT(Userdata[[#This Row],[Join_Date]],2)</f>
        <v>12</v>
      </c>
      <c r="AF828" t="str">
        <f>RIGHT(Userdata[[#This Row],[Join_Date]],4)</f>
        <v>2024</v>
      </c>
      <c r="AG828" t="str">
        <f>MID(Userdata[[#This Row],[Join_Date]],3,2)</f>
        <v>/1</v>
      </c>
      <c r="AH828" t="str">
        <f>SUBSTITUTE(Userdata[[#This Row],[Column5]],"/","")</f>
        <v>12</v>
      </c>
      <c r="AI828" t="str">
        <f>SUBSTITUTE(Userdata[[#This Row],[Column53]],"/","")</f>
        <v>1</v>
      </c>
      <c r="AJ828" t="str">
        <f>TEXT(DATE(Userdata[[#This Row],[Column52]],Userdata[[#This Row],[Start Month]],Userdata[[#This Row],[Start Date]]),"DD/MM/YYYY")</f>
        <v>01/12/2024</v>
      </c>
    </row>
    <row r="829" spans="1:36" x14ac:dyDescent="0.3">
      <c r="A829">
        <v>1575</v>
      </c>
      <c r="B829" t="s">
        <v>71</v>
      </c>
      <c r="C829" t="s">
        <v>845</v>
      </c>
      <c r="D829" s="12" t="s">
        <v>740</v>
      </c>
      <c r="E829">
        <v>11.99</v>
      </c>
      <c r="F829">
        <v>71</v>
      </c>
      <c r="G829" t="s">
        <v>921</v>
      </c>
      <c r="H829">
        <v>5</v>
      </c>
      <c r="I829">
        <v>4</v>
      </c>
      <c r="J829" t="b">
        <v>1</v>
      </c>
      <c r="K829">
        <v>666</v>
      </c>
      <c r="L829">
        <v>100</v>
      </c>
      <c r="M829" t="s">
        <v>927</v>
      </c>
      <c r="N829" t="s">
        <v>932</v>
      </c>
      <c r="O829" t="s">
        <v>936</v>
      </c>
      <c r="P829">
        <v>97</v>
      </c>
      <c r="Q829">
        <v>3.1</v>
      </c>
      <c r="R829" t="b">
        <v>0</v>
      </c>
      <c r="S829" t="s">
        <v>940</v>
      </c>
      <c r="T829">
        <v>3630</v>
      </c>
      <c r="U829" t="s">
        <v>942</v>
      </c>
      <c r="V829" t="s">
        <v>949</v>
      </c>
      <c r="W829" t="s">
        <v>951</v>
      </c>
      <c r="X829" t="str">
        <f>LEFT(Userdata[[#This Row],[Last_Login]],2)</f>
        <v>12</v>
      </c>
      <c r="Y829" t="str">
        <f>RIGHT(Userdata[[#This Row],[Last_Login]],4)</f>
        <v>2024</v>
      </c>
      <c r="Z829" t="str">
        <f>MID(Userdata[[#This Row],[Last_Login]],4,2)</f>
        <v>11</v>
      </c>
      <c r="AA829" t="str">
        <f>SUBSTITUTE(Userdata[[#This Row],[Column3]],"/","")</f>
        <v>11</v>
      </c>
      <c r="AB829" s="12" t="str">
        <f>TEXT(DATE(Userdata[[#This Row],[Column2]],Userdata[[#This Row],[Column1]],Userdata[[#This Row],[Column4]]),"DD/MM/YYYY")</f>
        <v>11/12/2024</v>
      </c>
      <c r="AC829" s="12">
        <f t="shared" ca="1" si="12"/>
        <v>45794</v>
      </c>
      <c r="AD829">
        <f ca="1">Userdata[[#This Row],[Column6]]-Userdata[[#This Row],[Last Login]]</f>
        <v>157</v>
      </c>
      <c r="AE829" t="str">
        <f>LEFT(Userdata[[#This Row],[Join_Date]],2)</f>
        <v>10</v>
      </c>
      <c r="AF829" t="str">
        <f>RIGHT(Userdata[[#This Row],[Join_Date]],4)</f>
        <v>2023</v>
      </c>
      <c r="AG829" t="str">
        <f>MID(Userdata[[#This Row],[Join_Date]],3,2)</f>
        <v>/4</v>
      </c>
      <c r="AH829" t="str">
        <f>SUBSTITUTE(Userdata[[#This Row],[Column5]],"/","")</f>
        <v>10</v>
      </c>
      <c r="AI829" t="str">
        <f>SUBSTITUTE(Userdata[[#This Row],[Column53]],"/","")</f>
        <v>4</v>
      </c>
      <c r="AJ829" t="str">
        <f>TEXT(DATE(Userdata[[#This Row],[Column52]],Userdata[[#This Row],[Start Month]],Userdata[[#This Row],[Start Date]]),"DD/MM/YYYY")</f>
        <v>04/10/2023</v>
      </c>
    </row>
    <row r="830" spans="1:36" x14ac:dyDescent="0.3">
      <c r="A830">
        <v>9259</v>
      </c>
      <c r="B830" t="s">
        <v>118</v>
      </c>
      <c r="C830" t="s">
        <v>861</v>
      </c>
      <c r="D830" s="12" t="s">
        <v>912</v>
      </c>
      <c r="E830">
        <v>11.99</v>
      </c>
      <c r="F830">
        <v>219</v>
      </c>
      <c r="G830" t="s">
        <v>920</v>
      </c>
      <c r="H830">
        <v>4</v>
      </c>
      <c r="I830">
        <v>1</v>
      </c>
      <c r="J830" t="b">
        <v>1</v>
      </c>
      <c r="K830">
        <v>318</v>
      </c>
      <c r="L830">
        <v>37</v>
      </c>
      <c r="M830" t="s">
        <v>929</v>
      </c>
      <c r="N830" t="s">
        <v>933</v>
      </c>
      <c r="O830" t="s">
        <v>937</v>
      </c>
      <c r="P830">
        <v>69</v>
      </c>
      <c r="Q830">
        <v>3.9</v>
      </c>
      <c r="R830" t="b">
        <v>1</v>
      </c>
      <c r="S830" t="s">
        <v>940</v>
      </c>
      <c r="T830">
        <v>1457</v>
      </c>
      <c r="U830" t="s">
        <v>944</v>
      </c>
      <c r="V830" t="s">
        <v>949</v>
      </c>
      <c r="W830" t="s">
        <v>951</v>
      </c>
      <c r="X830" t="str">
        <f>LEFT(Userdata[[#This Row],[Last_Login]],2)</f>
        <v>12</v>
      </c>
      <c r="Y830" t="str">
        <f>RIGHT(Userdata[[#This Row],[Last_Login]],4)</f>
        <v>2024</v>
      </c>
      <c r="Z830" t="str">
        <f>MID(Userdata[[#This Row],[Last_Login]],4,2)</f>
        <v>7/</v>
      </c>
      <c r="AA830" t="str">
        <f>SUBSTITUTE(Userdata[[#This Row],[Column3]],"/","")</f>
        <v>7</v>
      </c>
      <c r="AB830" s="12" t="str">
        <f>TEXT(DATE(Userdata[[#This Row],[Column2]],Userdata[[#This Row],[Column1]],Userdata[[#This Row],[Column4]]),"DD/MM/YYYY")</f>
        <v>07/12/2024</v>
      </c>
      <c r="AC830" s="12">
        <f t="shared" ca="1" si="12"/>
        <v>45794</v>
      </c>
      <c r="AD830">
        <f ca="1">Userdata[[#This Row],[Column6]]-Userdata[[#This Row],[Last Login]]</f>
        <v>161</v>
      </c>
      <c r="AE830" t="str">
        <f>LEFT(Userdata[[#This Row],[Join_Date]],2)</f>
        <v>8/</v>
      </c>
      <c r="AF830" t="str">
        <f>RIGHT(Userdata[[#This Row],[Join_Date]],4)</f>
        <v>2024</v>
      </c>
      <c r="AG830" t="str">
        <f>MID(Userdata[[#This Row],[Join_Date]],3,2)</f>
        <v>14</v>
      </c>
      <c r="AH830" t="str">
        <f>SUBSTITUTE(Userdata[[#This Row],[Column5]],"/","")</f>
        <v>8</v>
      </c>
      <c r="AI830" t="str">
        <f>SUBSTITUTE(Userdata[[#This Row],[Column53]],"/","")</f>
        <v>14</v>
      </c>
      <c r="AJ830" t="str">
        <f>TEXT(DATE(Userdata[[#This Row],[Column52]],Userdata[[#This Row],[Start Month]],Userdata[[#This Row],[Start Date]]),"DD/MM/YYYY")</f>
        <v>14/08/2024</v>
      </c>
    </row>
    <row r="831" spans="1:36" x14ac:dyDescent="0.3">
      <c r="A831">
        <v>2170</v>
      </c>
      <c r="B831" t="s">
        <v>68</v>
      </c>
      <c r="C831" t="s">
        <v>666</v>
      </c>
      <c r="D831" s="12" t="s">
        <v>906</v>
      </c>
      <c r="E831">
        <v>15.99</v>
      </c>
      <c r="F831">
        <v>335</v>
      </c>
      <c r="G831" t="s">
        <v>916</v>
      </c>
      <c r="H831">
        <v>2</v>
      </c>
      <c r="I831">
        <v>4</v>
      </c>
      <c r="J831" t="b">
        <v>0</v>
      </c>
      <c r="K831">
        <v>609</v>
      </c>
      <c r="L831">
        <v>181</v>
      </c>
      <c r="M831" t="s">
        <v>924</v>
      </c>
      <c r="N831" t="s">
        <v>930</v>
      </c>
      <c r="O831" t="s">
        <v>934</v>
      </c>
      <c r="P831">
        <v>81</v>
      </c>
      <c r="Q831">
        <v>4.7</v>
      </c>
      <c r="R831" t="b">
        <v>1</v>
      </c>
      <c r="S831" t="s">
        <v>940</v>
      </c>
      <c r="T831">
        <v>3332</v>
      </c>
      <c r="U831" t="s">
        <v>944</v>
      </c>
      <c r="V831" t="s">
        <v>948</v>
      </c>
      <c r="W831" t="s">
        <v>951</v>
      </c>
      <c r="X831" t="str">
        <f>LEFT(Userdata[[#This Row],[Last_Login]],2)</f>
        <v>12</v>
      </c>
      <c r="Y831" t="str">
        <f>RIGHT(Userdata[[#This Row],[Last_Login]],4)</f>
        <v>2024</v>
      </c>
      <c r="Z831" t="str">
        <f>MID(Userdata[[#This Row],[Last_Login]],4,2)</f>
        <v>15</v>
      </c>
      <c r="AA831" t="str">
        <f>SUBSTITUTE(Userdata[[#This Row],[Column3]],"/","")</f>
        <v>15</v>
      </c>
      <c r="AB831" s="12" t="str">
        <f>TEXT(DATE(Userdata[[#This Row],[Column2]],Userdata[[#This Row],[Column1]],Userdata[[#This Row],[Column4]]),"DD/MM/YYYY")</f>
        <v>15/12/2024</v>
      </c>
      <c r="AC831" s="12">
        <f t="shared" ca="1" si="12"/>
        <v>45794</v>
      </c>
      <c r="AD831">
        <f ca="1">Userdata[[#This Row],[Column6]]-Userdata[[#This Row],[Last Login]]</f>
        <v>153</v>
      </c>
      <c r="AE831" t="str">
        <f>LEFT(Userdata[[#This Row],[Join_Date]],2)</f>
        <v>11</v>
      </c>
      <c r="AF831" t="str">
        <f>RIGHT(Userdata[[#This Row],[Join_Date]],4)</f>
        <v>2023</v>
      </c>
      <c r="AG831" t="str">
        <f>MID(Userdata[[#This Row],[Join_Date]],3,2)</f>
        <v>/7</v>
      </c>
      <c r="AH831" t="str">
        <f>SUBSTITUTE(Userdata[[#This Row],[Column5]],"/","")</f>
        <v>11</v>
      </c>
      <c r="AI831" t="str">
        <f>SUBSTITUTE(Userdata[[#This Row],[Column53]],"/","")</f>
        <v>7</v>
      </c>
      <c r="AJ831" t="str">
        <f>TEXT(DATE(Userdata[[#This Row],[Column52]],Userdata[[#This Row],[Start Month]],Userdata[[#This Row],[Start Date]]),"DD/MM/YYYY")</f>
        <v>07/11/2023</v>
      </c>
    </row>
    <row r="832" spans="1:36" x14ac:dyDescent="0.3">
      <c r="A832">
        <v>2237</v>
      </c>
      <c r="B832" t="s">
        <v>123</v>
      </c>
      <c r="C832" t="s">
        <v>539</v>
      </c>
      <c r="D832" s="12" t="s">
        <v>524</v>
      </c>
      <c r="E832">
        <v>7.99</v>
      </c>
      <c r="F832">
        <v>435</v>
      </c>
      <c r="G832" t="s">
        <v>921</v>
      </c>
      <c r="H832">
        <v>2</v>
      </c>
      <c r="I832">
        <v>1</v>
      </c>
      <c r="J832" t="b">
        <v>0</v>
      </c>
      <c r="K832">
        <v>163</v>
      </c>
      <c r="L832">
        <v>69</v>
      </c>
      <c r="M832" t="s">
        <v>926</v>
      </c>
      <c r="N832" t="s">
        <v>930</v>
      </c>
      <c r="O832" t="s">
        <v>935</v>
      </c>
      <c r="P832">
        <v>24</v>
      </c>
      <c r="Q832">
        <v>4.8</v>
      </c>
      <c r="R832" t="b">
        <v>1</v>
      </c>
      <c r="S832" t="s">
        <v>940</v>
      </c>
      <c r="T832">
        <v>3815</v>
      </c>
      <c r="U832" t="s">
        <v>944</v>
      </c>
      <c r="V832" t="s">
        <v>946</v>
      </c>
      <c r="W832" t="s">
        <v>954</v>
      </c>
      <c r="X832" t="str">
        <f>LEFT(Userdata[[#This Row],[Last_Login]],2)</f>
        <v>12</v>
      </c>
      <c r="Y832" t="str">
        <f>RIGHT(Userdata[[#This Row],[Last_Login]],4)</f>
        <v>2024</v>
      </c>
      <c r="Z832" t="str">
        <f>MID(Userdata[[#This Row],[Last_Login]],4,2)</f>
        <v>18</v>
      </c>
      <c r="AA832" t="str">
        <f>SUBSTITUTE(Userdata[[#This Row],[Column3]],"/","")</f>
        <v>18</v>
      </c>
      <c r="AB832" s="12" t="str">
        <f>TEXT(DATE(Userdata[[#This Row],[Column2]],Userdata[[#This Row],[Column1]],Userdata[[#This Row],[Column4]]),"DD/MM/YYYY")</f>
        <v>18/12/2024</v>
      </c>
      <c r="AC832" s="12">
        <f t="shared" ca="1" si="12"/>
        <v>45794</v>
      </c>
      <c r="AD832">
        <f ca="1">Userdata[[#This Row],[Column6]]-Userdata[[#This Row],[Last Login]]</f>
        <v>150</v>
      </c>
      <c r="AE832" t="str">
        <f>LEFT(Userdata[[#This Row],[Join_Date]],2)</f>
        <v>6/</v>
      </c>
      <c r="AF832" t="str">
        <f>RIGHT(Userdata[[#This Row],[Join_Date]],4)</f>
        <v>2023</v>
      </c>
      <c r="AG832" t="str">
        <f>MID(Userdata[[#This Row],[Join_Date]],3,2)</f>
        <v>8/</v>
      </c>
      <c r="AH832" t="str">
        <f>SUBSTITUTE(Userdata[[#This Row],[Column5]],"/","")</f>
        <v>6</v>
      </c>
      <c r="AI832" t="str">
        <f>SUBSTITUTE(Userdata[[#This Row],[Column53]],"/","")</f>
        <v>8</v>
      </c>
      <c r="AJ832" t="str">
        <f>TEXT(DATE(Userdata[[#This Row],[Column52]],Userdata[[#This Row],[Start Month]],Userdata[[#This Row],[Start Date]]),"DD/MM/YYYY")</f>
        <v>08/06/2023</v>
      </c>
    </row>
    <row r="833" spans="1:36" x14ac:dyDescent="0.3">
      <c r="A833">
        <v>2697</v>
      </c>
      <c r="B833" t="s">
        <v>81</v>
      </c>
      <c r="C833" t="s">
        <v>603</v>
      </c>
      <c r="D833" s="12" t="s">
        <v>803</v>
      </c>
      <c r="E833">
        <v>15.99</v>
      </c>
      <c r="F833">
        <v>423</v>
      </c>
      <c r="G833" t="s">
        <v>917</v>
      </c>
      <c r="H833">
        <v>4</v>
      </c>
      <c r="I833">
        <v>3</v>
      </c>
      <c r="J833" t="b">
        <v>0</v>
      </c>
      <c r="K833">
        <v>648</v>
      </c>
      <c r="L833">
        <v>46</v>
      </c>
      <c r="M833" t="s">
        <v>923</v>
      </c>
      <c r="N833" t="s">
        <v>931</v>
      </c>
      <c r="O833" t="s">
        <v>937</v>
      </c>
      <c r="P833">
        <v>0</v>
      </c>
      <c r="Q833">
        <v>4.5</v>
      </c>
      <c r="R833" t="b">
        <v>0</v>
      </c>
      <c r="S833" t="s">
        <v>940</v>
      </c>
      <c r="T833">
        <v>3859</v>
      </c>
      <c r="U833" t="s">
        <v>941</v>
      </c>
      <c r="V833" t="s">
        <v>950</v>
      </c>
      <c r="W833" t="s">
        <v>951</v>
      </c>
      <c r="X833" t="str">
        <f>LEFT(Userdata[[#This Row],[Last_Login]],2)</f>
        <v>12</v>
      </c>
      <c r="Y833" t="str">
        <f>RIGHT(Userdata[[#This Row],[Last_Login]],4)</f>
        <v>2024</v>
      </c>
      <c r="Z833" t="str">
        <f>MID(Userdata[[#This Row],[Last_Login]],4,2)</f>
        <v>9/</v>
      </c>
      <c r="AA833" t="str">
        <f>SUBSTITUTE(Userdata[[#This Row],[Column3]],"/","")</f>
        <v>9</v>
      </c>
      <c r="AB833" s="12" t="str">
        <f>TEXT(DATE(Userdata[[#This Row],[Column2]],Userdata[[#This Row],[Column1]],Userdata[[#This Row],[Column4]]),"DD/MM/YYYY")</f>
        <v>09/12/2024</v>
      </c>
      <c r="AC833" s="12">
        <f t="shared" ca="1" si="12"/>
        <v>45794</v>
      </c>
      <c r="AD833">
        <f ca="1">Userdata[[#This Row],[Column6]]-Userdata[[#This Row],[Last Login]]</f>
        <v>159</v>
      </c>
      <c r="AE833" t="str">
        <f>LEFT(Userdata[[#This Row],[Join_Date]],2)</f>
        <v>5/</v>
      </c>
      <c r="AF833" t="str">
        <f>RIGHT(Userdata[[#This Row],[Join_Date]],4)</f>
        <v>2024</v>
      </c>
      <c r="AG833" t="str">
        <f>MID(Userdata[[#This Row],[Join_Date]],3,2)</f>
        <v>10</v>
      </c>
      <c r="AH833" t="str">
        <f>SUBSTITUTE(Userdata[[#This Row],[Column5]],"/","")</f>
        <v>5</v>
      </c>
      <c r="AI833" t="str">
        <f>SUBSTITUTE(Userdata[[#This Row],[Column53]],"/","")</f>
        <v>10</v>
      </c>
      <c r="AJ833" t="str">
        <f>TEXT(DATE(Userdata[[#This Row],[Column52]],Userdata[[#This Row],[Start Month]],Userdata[[#This Row],[Start Date]]),"DD/MM/YYYY")</f>
        <v>10/05/2024</v>
      </c>
    </row>
    <row r="834" spans="1:36" x14ac:dyDescent="0.3">
      <c r="A834">
        <v>4488</v>
      </c>
      <c r="B834" t="s">
        <v>145</v>
      </c>
      <c r="C834" t="s">
        <v>829</v>
      </c>
      <c r="D834" s="12" t="s">
        <v>554</v>
      </c>
      <c r="E834">
        <v>7.99</v>
      </c>
      <c r="F834">
        <v>304</v>
      </c>
      <c r="G834" t="s">
        <v>922</v>
      </c>
      <c r="H834">
        <v>1</v>
      </c>
      <c r="I834">
        <v>3</v>
      </c>
      <c r="J834" t="b">
        <v>0</v>
      </c>
      <c r="K834">
        <v>975</v>
      </c>
      <c r="L834">
        <v>10</v>
      </c>
      <c r="M834" t="s">
        <v>924</v>
      </c>
      <c r="N834" t="s">
        <v>930</v>
      </c>
      <c r="O834" t="s">
        <v>938</v>
      </c>
      <c r="P834">
        <v>48</v>
      </c>
      <c r="Q834">
        <v>3.2</v>
      </c>
      <c r="R834" t="b">
        <v>0</v>
      </c>
      <c r="S834" t="s">
        <v>940</v>
      </c>
      <c r="T834">
        <v>3923</v>
      </c>
      <c r="U834" t="s">
        <v>943</v>
      </c>
      <c r="V834" t="s">
        <v>947</v>
      </c>
      <c r="W834" t="s">
        <v>951</v>
      </c>
      <c r="X834" t="str">
        <f>LEFT(Userdata[[#This Row],[Last_Login]],2)</f>
        <v>12</v>
      </c>
      <c r="Y834" t="str">
        <f>RIGHT(Userdata[[#This Row],[Last_Login]],4)</f>
        <v>2024</v>
      </c>
      <c r="Z834" t="str">
        <f>MID(Userdata[[#This Row],[Last_Login]],4,2)</f>
        <v>5/</v>
      </c>
      <c r="AA834" t="str">
        <f>SUBSTITUTE(Userdata[[#This Row],[Column3]],"/","")</f>
        <v>5</v>
      </c>
      <c r="AB834" s="12" t="str">
        <f>TEXT(DATE(Userdata[[#This Row],[Column2]],Userdata[[#This Row],[Column1]],Userdata[[#This Row],[Column4]]),"DD/MM/YYYY")</f>
        <v>05/12/2024</v>
      </c>
      <c r="AC834" s="12">
        <f t="shared" ref="AC834:AC897" ca="1" si="13">TODAY()</f>
        <v>45794</v>
      </c>
      <c r="AD834">
        <f ca="1">Userdata[[#This Row],[Column6]]-Userdata[[#This Row],[Last Login]]</f>
        <v>163</v>
      </c>
      <c r="AE834" t="str">
        <f>LEFT(Userdata[[#This Row],[Join_Date]],2)</f>
        <v>5/</v>
      </c>
      <c r="AF834" t="str">
        <f>RIGHT(Userdata[[#This Row],[Join_Date]],4)</f>
        <v>2023</v>
      </c>
      <c r="AG834" t="str">
        <f>MID(Userdata[[#This Row],[Join_Date]],3,2)</f>
        <v>28</v>
      </c>
      <c r="AH834" t="str">
        <f>SUBSTITUTE(Userdata[[#This Row],[Column5]],"/","")</f>
        <v>5</v>
      </c>
      <c r="AI834" t="str">
        <f>SUBSTITUTE(Userdata[[#This Row],[Column53]],"/","")</f>
        <v>28</v>
      </c>
      <c r="AJ834" t="str">
        <f>TEXT(DATE(Userdata[[#This Row],[Column52]],Userdata[[#This Row],[Start Month]],Userdata[[#This Row],[Start Date]]),"DD/MM/YYYY")</f>
        <v>28/05/2023</v>
      </c>
    </row>
    <row r="835" spans="1:36" x14ac:dyDescent="0.3">
      <c r="A835">
        <v>5291</v>
      </c>
      <c r="B835" t="s">
        <v>339</v>
      </c>
      <c r="C835" t="s">
        <v>715</v>
      </c>
      <c r="D835" s="12" t="s">
        <v>472</v>
      </c>
      <c r="E835">
        <v>11.99</v>
      </c>
      <c r="F835">
        <v>455</v>
      </c>
      <c r="G835" t="s">
        <v>917</v>
      </c>
      <c r="H835">
        <v>3</v>
      </c>
      <c r="I835">
        <v>6</v>
      </c>
      <c r="J835" t="b">
        <v>1</v>
      </c>
      <c r="K835">
        <v>15</v>
      </c>
      <c r="L835">
        <v>36</v>
      </c>
      <c r="M835" t="s">
        <v>928</v>
      </c>
      <c r="N835" t="s">
        <v>931</v>
      </c>
      <c r="O835" t="s">
        <v>938</v>
      </c>
      <c r="P835">
        <v>37</v>
      </c>
      <c r="Q835">
        <v>4.2</v>
      </c>
      <c r="R835" t="b">
        <v>0</v>
      </c>
      <c r="S835" t="s">
        <v>940</v>
      </c>
      <c r="T835">
        <v>4486</v>
      </c>
      <c r="U835" t="s">
        <v>945</v>
      </c>
      <c r="V835" t="s">
        <v>948</v>
      </c>
      <c r="W835" t="s">
        <v>954</v>
      </c>
      <c r="X835" t="str">
        <f>LEFT(Userdata[[#This Row],[Last_Login]],2)</f>
        <v>12</v>
      </c>
      <c r="Y835" t="str">
        <f>RIGHT(Userdata[[#This Row],[Last_Login]],4)</f>
        <v>2024</v>
      </c>
      <c r="Z835" t="str">
        <f>MID(Userdata[[#This Row],[Last_Login]],4,2)</f>
        <v>17</v>
      </c>
      <c r="AA835" t="str">
        <f>SUBSTITUTE(Userdata[[#This Row],[Column3]],"/","")</f>
        <v>17</v>
      </c>
      <c r="AB835" s="12" t="str">
        <f>TEXT(DATE(Userdata[[#This Row],[Column2]],Userdata[[#This Row],[Column1]],Userdata[[#This Row],[Column4]]),"DD/MM/YYYY")</f>
        <v>17/12/2024</v>
      </c>
      <c r="AC835" s="12">
        <f t="shared" ca="1" si="13"/>
        <v>45794</v>
      </c>
      <c r="AD835">
        <f ca="1">Userdata[[#This Row],[Column6]]-Userdata[[#This Row],[Last Login]]</f>
        <v>151</v>
      </c>
      <c r="AE835" t="str">
        <f>LEFT(Userdata[[#This Row],[Join_Date]],2)</f>
        <v>2/</v>
      </c>
      <c r="AF835" t="str">
        <f>RIGHT(Userdata[[#This Row],[Join_Date]],4)</f>
        <v>2024</v>
      </c>
      <c r="AG835" t="str">
        <f>MID(Userdata[[#This Row],[Join_Date]],3,2)</f>
        <v>24</v>
      </c>
      <c r="AH835" t="str">
        <f>SUBSTITUTE(Userdata[[#This Row],[Column5]],"/","")</f>
        <v>2</v>
      </c>
      <c r="AI835" t="str">
        <f>SUBSTITUTE(Userdata[[#This Row],[Column53]],"/","")</f>
        <v>24</v>
      </c>
      <c r="AJ835" t="str">
        <f>TEXT(DATE(Userdata[[#This Row],[Column52]],Userdata[[#This Row],[Start Month]],Userdata[[#This Row],[Start Date]]),"DD/MM/YYYY")</f>
        <v>24/02/2024</v>
      </c>
    </row>
    <row r="836" spans="1:36" x14ac:dyDescent="0.3">
      <c r="A836">
        <v>6287</v>
      </c>
      <c r="B836" t="s">
        <v>241</v>
      </c>
      <c r="C836" t="s">
        <v>862</v>
      </c>
      <c r="D836" s="12" t="s">
        <v>910</v>
      </c>
      <c r="E836">
        <v>11.99</v>
      </c>
      <c r="F836">
        <v>449</v>
      </c>
      <c r="G836" t="s">
        <v>919</v>
      </c>
      <c r="H836">
        <v>1</v>
      </c>
      <c r="I836">
        <v>2</v>
      </c>
      <c r="J836" t="b">
        <v>1</v>
      </c>
      <c r="K836">
        <v>268</v>
      </c>
      <c r="L836">
        <v>11</v>
      </c>
      <c r="M836" t="s">
        <v>924</v>
      </c>
      <c r="N836" t="s">
        <v>931</v>
      </c>
      <c r="O836" t="s">
        <v>938</v>
      </c>
      <c r="P836">
        <v>62</v>
      </c>
      <c r="Q836">
        <v>5</v>
      </c>
      <c r="R836" t="b">
        <v>0</v>
      </c>
      <c r="S836" t="s">
        <v>940</v>
      </c>
      <c r="T836">
        <v>993</v>
      </c>
      <c r="U836" t="s">
        <v>942</v>
      </c>
      <c r="V836" t="s">
        <v>947</v>
      </c>
      <c r="W836" t="s">
        <v>952</v>
      </c>
      <c r="X836" t="str">
        <f>LEFT(Userdata[[#This Row],[Last_Login]],2)</f>
        <v>11</v>
      </c>
      <c r="Y836" t="str">
        <f>RIGHT(Userdata[[#This Row],[Last_Login]],4)</f>
        <v>2024</v>
      </c>
      <c r="Z836" t="str">
        <f>MID(Userdata[[#This Row],[Last_Login]],4,2)</f>
        <v>30</v>
      </c>
      <c r="AA836" t="str">
        <f>SUBSTITUTE(Userdata[[#This Row],[Column3]],"/","")</f>
        <v>30</v>
      </c>
      <c r="AB836" s="12" t="str">
        <f>TEXT(DATE(Userdata[[#This Row],[Column2]],Userdata[[#This Row],[Column1]],Userdata[[#This Row],[Column4]]),"DD/MM/YYYY")</f>
        <v>30/11/2024</v>
      </c>
      <c r="AC836" s="12">
        <f t="shared" ca="1" si="13"/>
        <v>45794</v>
      </c>
      <c r="AD836">
        <f ca="1">Userdata[[#This Row],[Column6]]-Userdata[[#This Row],[Last Login]]</f>
        <v>168</v>
      </c>
      <c r="AE836" t="str">
        <f>LEFT(Userdata[[#This Row],[Join_Date]],2)</f>
        <v>4/</v>
      </c>
      <c r="AF836" t="str">
        <f>RIGHT(Userdata[[#This Row],[Join_Date]],4)</f>
        <v>2023</v>
      </c>
      <c r="AG836" t="str">
        <f>MID(Userdata[[#This Row],[Join_Date]],3,2)</f>
        <v>29</v>
      </c>
      <c r="AH836" t="str">
        <f>SUBSTITUTE(Userdata[[#This Row],[Column5]],"/","")</f>
        <v>4</v>
      </c>
      <c r="AI836" t="str">
        <f>SUBSTITUTE(Userdata[[#This Row],[Column53]],"/","")</f>
        <v>29</v>
      </c>
      <c r="AJ836" t="str">
        <f>TEXT(DATE(Userdata[[#This Row],[Column52]],Userdata[[#This Row],[Start Month]],Userdata[[#This Row],[Start Date]]),"DD/MM/YYYY")</f>
        <v>29/04/2023</v>
      </c>
    </row>
    <row r="837" spans="1:36" x14ac:dyDescent="0.3">
      <c r="A837">
        <v>1953</v>
      </c>
      <c r="B837" t="s">
        <v>331</v>
      </c>
      <c r="C837" t="s">
        <v>693</v>
      </c>
      <c r="D837" s="12" t="s">
        <v>579</v>
      </c>
      <c r="E837">
        <v>15.99</v>
      </c>
      <c r="F837">
        <v>39</v>
      </c>
      <c r="G837" t="s">
        <v>917</v>
      </c>
      <c r="H837">
        <v>3</v>
      </c>
      <c r="I837">
        <v>1</v>
      </c>
      <c r="J837" t="b">
        <v>1</v>
      </c>
      <c r="K837">
        <v>791</v>
      </c>
      <c r="L837">
        <v>3</v>
      </c>
      <c r="M837" t="s">
        <v>928</v>
      </c>
      <c r="N837" t="s">
        <v>932</v>
      </c>
      <c r="O837" t="s">
        <v>937</v>
      </c>
      <c r="P837">
        <v>33</v>
      </c>
      <c r="Q837">
        <v>3.1</v>
      </c>
      <c r="R837" t="b">
        <v>1</v>
      </c>
      <c r="S837" t="s">
        <v>940</v>
      </c>
      <c r="T837">
        <v>631</v>
      </c>
      <c r="U837" t="s">
        <v>943</v>
      </c>
      <c r="V837" t="s">
        <v>947</v>
      </c>
      <c r="W837" t="s">
        <v>953</v>
      </c>
      <c r="X837" t="str">
        <f>LEFT(Userdata[[#This Row],[Last_Login]],2)</f>
        <v>11</v>
      </c>
      <c r="Y837" t="str">
        <f>RIGHT(Userdata[[#This Row],[Last_Login]],4)</f>
        <v>2024</v>
      </c>
      <c r="Z837" t="str">
        <f>MID(Userdata[[#This Row],[Last_Login]],4,2)</f>
        <v>23</v>
      </c>
      <c r="AA837" t="str">
        <f>SUBSTITUTE(Userdata[[#This Row],[Column3]],"/","")</f>
        <v>23</v>
      </c>
      <c r="AB837" s="12" t="str">
        <f>TEXT(DATE(Userdata[[#This Row],[Column2]],Userdata[[#This Row],[Column1]],Userdata[[#This Row],[Column4]]),"DD/MM/YYYY")</f>
        <v>23/11/2024</v>
      </c>
      <c r="AC837" s="12">
        <f t="shared" ca="1" si="13"/>
        <v>45794</v>
      </c>
      <c r="AD837">
        <f ca="1">Userdata[[#This Row],[Column6]]-Userdata[[#This Row],[Last Login]]</f>
        <v>175</v>
      </c>
      <c r="AE837" t="str">
        <f>LEFT(Userdata[[#This Row],[Join_Date]],2)</f>
        <v>11</v>
      </c>
      <c r="AF837" t="str">
        <f>RIGHT(Userdata[[#This Row],[Join_Date]],4)</f>
        <v>2023</v>
      </c>
      <c r="AG837" t="str">
        <f>MID(Userdata[[#This Row],[Join_Date]],3,2)</f>
        <v>/9</v>
      </c>
      <c r="AH837" t="str">
        <f>SUBSTITUTE(Userdata[[#This Row],[Column5]],"/","")</f>
        <v>11</v>
      </c>
      <c r="AI837" t="str">
        <f>SUBSTITUTE(Userdata[[#This Row],[Column53]],"/","")</f>
        <v>9</v>
      </c>
      <c r="AJ837" t="str">
        <f>TEXT(DATE(Userdata[[#This Row],[Column52]],Userdata[[#This Row],[Start Month]],Userdata[[#This Row],[Start Date]]),"DD/MM/YYYY")</f>
        <v>09/11/2023</v>
      </c>
    </row>
    <row r="838" spans="1:36" x14ac:dyDescent="0.3">
      <c r="A838">
        <v>3457</v>
      </c>
      <c r="B838" t="s">
        <v>148</v>
      </c>
      <c r="C838" t="s">
        <v>828</v>
      </c>
      <c r="D838" s="12" t="s">
        <v>908</v>
      </c>
      <c r="E838">
        <v>15.99</v>
      </c>
      <c r="F838">
        <v>139</v>
      </c>
      <c r="G838" t="s">
        <v>921</v>
      </c>
      <c r="H838">
        <v>2</v>
      </c>
      <c r="I838">
        <v>1</v>
      </c>
      <c r="J838" t="b">
        <v>0</v>
      </c>
      <c r="K838">
        <v>257</v>
      </c>
      <c r="L838">
        <v>173</v>
      </c>
      <c r="M838" t="s">
        <v>927</v>
      </c>
      <c r="N838" t="s">
        <v>931</v>
      </c>
      <c r="O838" t="s">
        <v>938</v>
      </c>
      <c r="P838">
        <v>16</v>
      </c>
      <c r="Q838">
        <v>3.7</v>
      </c>
      <c r="R838" t="b">
        <v>1</v>
      </c>
      <c r="S838" t="s">
        <v>940</v>
      </c>
      <c r="T838">
        <v>214</v>
      </c>
      <c r="U838" t="s">
        <v>943</v>
      </c>
      <c r="V838" t="s">
        <v>947</v>
      </c>
      <c r="W838" t="s">
        <v>951</v>
      </c>
      <c r="X838" t="str">
        <f>LEFT(Userdata[[#This Row],[Last_Login]],2)</f>
        <v>11</v>
      </c>
      <c r="Y838" t="str">
        <f>RIGHT(Userdata[[#This Row],[Last_Login]],4)</f>
        <v>2024</v>
      </c>
      <c r="Z838" t="str">
        <f>MID(Userdata[[#This Row],[Last_Login]],4,2)</f>
        <v>19</v>
      </c>
      <c r="AA838" t="str">
        <f>SUBSTITUTE(Userdata[[#This Row],[Column3]],"/","")</f>
        <v>19</v>
      </c>
      <c r="AB838" s="12" t="str">
        <f>TEXT(DATE(Userdata[[#This Row],[Column2]],Userdata[[#This Row],[Column1]],Userdata[[#This Row],[Column4]]),"DD/MM/YYYY")</f>
        <v>19/11/2024</v>
      </c>
      <c r="AC838" s="12">
        <f t="shared" ca="1" si="13"/>
        <v>45794</v>
      </c>
      <c r="AD838">
        <f ca="1">Userdata[[#This Row],[Column6]]-Userdata[[#This Row],[Last Login]]</f>
        <v>179</v>
      </c>
      <c r="AE838" t="str">
        <f>LEFT(Userdata[[#This Row],[Join_Date]],2)</f>
        <v>10</v>
      </c>
      <c r="AF838" t="str">
        <f>RIGHT(Userdata[[#This Row],[Join_Date]],4)</f>
        <v>2024</v>
      </c>
      <c r="AG838" t="str">
        <f>MID(Userdata[[#This Row],[Join_Date]],3,2)</f>
        <v>/2</v>
      </c>
      <c r="AH838" t="str">
        <f>SUBSTITUTE(Userdata[[#This Row],[Column5]],"/","")</f>
        <v>10</v>
      </c>
      <c r="AI838" t="str">
        <f>SUBSTITUTE(Userdata[[#This Row],[Column53]],"/","")</f>
        <v>2</v>
      </c>
      <c r="AJ838" t="str">
        <f>TEXT(DATE(Userdata[[#This Row],[Column52]],Userdata[[#This Row],[Start Month]],Userdata[[#This Row],[Start Date]]),"DD/MM/YYYY")</f>
        <v>02/10/2024</v>
      </c>
    </row>
    <row r="839" spans="1:36" x14ac:dyDescent="0.3">
      <c r="A839">
        <v>6504</v>
      </c>
      <c r="B839" t="s">
        <v>163</v>
      </c>
      <c r="C839" t="s">
        <v>387</v>
      </c>
      <c r="D839" s="12" t="s">
        <v>524</v>
      </c>
      <c r="E839">
        <v>7.99</v>
      </c>
      <c r="F839">
        <v>345</v>
      </c>
      <c r="G839" t="s">
        <v>918</v>
      </c>
      <c r="H839">
        <v>1</v>
      </c>
      <c r="I839">
        <v>4</v>
      </c>
      <c r="J839" t="b">
        <v>0</v>
      </c>
      <c r="K839">
        <v>767</v>
      </c>
      <c r="L839">
        <v>66</v>
      </c>
      <c r="M839" t="s">
        <v>924</v>
      </c>
      <c r="N839" t="s">
        <v>931</v>
      </c>
      <c r="O839" t="s">
        <v>936</v>
      </c>
      <c r="P839">
        <v>70</v>
      </c>
      <c r="Q839">
        <v>3.8</v>
      </c>
      <c r="R839" t="b">
        <v>0</v>
      </c>
      <c r="S839" t="s">
        <v>940</v>
      </c>
      <c r="T839">
        <v>2327</v>
      </c>
      <c r="U839" t="s">
        <v>942</v>
      </c>
      <c r="V839" t="s">
        <v>948</v>
      </c>
      <c r="W839" t="s">
        <v>951</v>
      </c>
      <c r="X839" t="str">
        <f>LEFT(Userdata[[#This Row],[Last_Login]],2)</f>
        <v>12</v>
      </c>
      <c r="Y839" t="str">
        <f>RIGHT(Userdata[[#This Row],[Last_Login]],4)</f>
        <v>2024</v>
      </c>
      <c r="Z839" t="str">
        <f>MID(Userdata[[#This Row],[Last_Login]],4,2)</f>
        <v>18</v>
      </c>
      <c r="AA839" t="str">
        <f>SUBSTITUTE(Userdata[[#This Row],[Column3]],"/","")</f>
        <v>18</v>
      </c>
      <c r="AB839" s="12" t="str">
        <f>TEXT(DATE(Userdata[[#This Row],[Column2]],Userdata[[#This Row],[Column1]],Userdata[[#This Row],[Column4]]),"DD/MM/YYYY")</f>
        <v>18/12/2024</v>
      </c>
      <c r="AC839" s="12">
        <f t="shared" ca="1" si="13"/>
        <v>45794</v>
      </c>
      <c r="AD839">
        <f ca="1">Userdata[[#This Row],[Column6]]-Userdata[[#This Row],[Last Login]]</f>
        <v>150</v>
      </c>
      <c r="AE839" t="str">
        <f>LEFT(Userdata[[#This Row],[Join_Date]],2)</f>
        <v>11</v>
      </c>
      <c r="AF839" t="str">
        <f>RIGHT(Userdata[[#This Row],[Join_Date]],4)</f>
        <v>2023</v>
      </c>
      <c r="AG839" t="str">
        <f>MID(Userdata[[#This Row],[Join_Date]],3,2)</f>
        <v>/1</v>
      </c>
      <c r="AH839" t="str">
        <f>SUBSTITUTE(Userdata[[#This Row],[Column5]],"/","")</f>
        <v>11</v>
      </c>
      <c r="AI839" t="str">
        <f>SUBSTITUTE(Userdata[[#This Row],[Column53]],"/","")</f>
        <v>1</v>
      </c>
      <c r="AJ839" t="str">
        <f>TEXT(DATE(Userdata[[#This Row],[Column52]],Userdata[[#This Row],[Start Month]],Userdata[[#This Row],[Start Date]]),"DD/MM/YYYY")</f>
        <v>01/11/2023</v>
      </c>
    </row>
    <row r="840" spans="1:36" x14ac:dyDescent="0.3">
      <c r="A840">
        <v>7463</v>
      </c>
      <c r="B840" t="s">
        <v>202</v>
      </c>
      <c r="C840" t="s">
        <v>400</v>
      </c>
      <c r="D840" s="12" t="s">
        <v>395</v>
      </c>
      <c r="E840">
        <v>11.99</v>
      </c>
      <c r="F840">
        <v>500</v>
      </c>
      <c r="G840" t="s">
        <v>919</v>
      </c>
      <c r="H840">
        <v>3</v>
      </c>
      <c r="I840">
        <v>5</v>
      </c>
      <c r="J840" t="b">
        <v>1</v>
      </c>
      <c r="K840">
        <v>362</v>
      </c>
      <c r="L840">
        <v>38</v>
      </c>
      <c r="M840" t="s">
        <v>929</v>
      </c>
      <c r="N840" t="s">
        <v>931</v>
      </c>
      <c r="O840" t="s">
        <v>934</v>
      </c>
      <c r="P840">
        <v>100</v>
      </c>
      <c r="Q840">
        <v>4</v>
      </c>
      <c r="R840" t="b">
        <v>0</v>
      </c>
      <c r="S840" t="s">
        <v>940</v>
      </c>
      <c r="T840">
        <v>3679</v>
      </c>
      <c r="U840" t="s">
        <v>943</v>
      </c>
      <c r="V840" t="s">
        <v>950</v>
      </c>
      <c r="W840" t="s">
        <v>952</v>
      </c>
      <c r="X840" t="str">
        <f>LEFT(Userdata[[#This Row],[Last_Login]],2)</f>
        <v>12</v>
      </c>
      <c r="Y840" t="str">
        <f>RIGHT(Userdata[[#This Row],[Last_Login]],4)</f>
        <v>2024</v>
      </c>
      <c r="Z840" t="str">
        <f>MID(Userdata[[#This Row],[Last_Login]],4,2)</f>
        <v>6/</v>
      </c>
      <c r="AA840" t="str">
        <f>SUBSTITUTE(Userdata[[#This Row],[Column3]],"/","")</f>
        <v>6</v>
      </c>
      <c r="AB840" s="12" t="str">
        <f>TEXT(DATE(Userdata[[#This Row],[Column2]],Userdata[[#This Row],[Column1]],Userdata[[#This Row],[Column4]]),"DD/MM/YYYY")</f>
        <v>06/12/2024</v>
      </c>
      <c r="AC840" s="12">
        <f t="shared" ca="1" si="13"/>
        <v>45794</v>
      </c>
      <c r="AD840">
        <f ca="1">Userdata[[#This Row],[Column6]]-Userdata[[#This Row],[Last Login]]</f>
        <v>162</v>
      </c>
      <c r="AE840" t="str">
        <f>LEFT(Userdata[[#This Row],[Join_Date]],2)</f>
        <v>9/</v>
      </c>
      <c r="AF840" t="str">
        <f>RIGHT(Userdata[[#This Row],[Join_Date]],4)</f>
        <v>2023</v>
      </c>
      <c r="AG840" t="str">
        <f>MID(Userdata[[#This Row],[Join_Date]],3,2)</f>
        <v>15</v>
      </c>
      <c r="AH840" t="str">
        <f>SUBSTITUTE(Userdata[[#This Row],[Column5]],"/","")</f>
        <v>9</v>
      </c>
      <c r="AI840" t="str">
        <f>SUBSTITUTE(Userdata[[#This Row],[Column53]],"/","")</f>
        <v>15</v>
      </c>
      <c r="AJ840" t="str">
        <f>TEXT(DATE(Userdata[[#This Row],[Column52]],Userdata[[#This Row],[Start Month]],Userdata[[#This Row],[Start Date]]),"DD/MM/YYYY")</f>
        <v>15/09/2023</v>
      </c>
    </row>
    <row r="841" spans="1:36" x14ac:dyDescent="0.3">
      <c r="A841">
        <v>3898</v>
      </c>
      <c r="B841" t="s">
        <v>42</v>
      </c>
      <c r="C841" t="s">
        <v>863</v>
      </c>
      <c r="D841" s="12" t="s">
        <v>911</v>
      </c>
      <c r="E841">
        <v>11.99</v>
      </c>
      <c r="F841">
        <v>365</v>
      </c>
      <c r="G841" t="s">
        <v>921</v>
      </c>
      <c r="H841">
        <v>5</v>
      </c>
      <c r="I841">
        <v>5</v>
      </c>
      <c r="J841" t="b">
        <v>1</v>
      </c>
      <c r="K841">
        <v>779</v>
      </c>
      <c r="L841">
        <v>113</v>
      </c>
      <c r="M841" t="s">
        <v>925</v>
      </c>
      <c r="N841" t="s">
        <v>930</v>
      </c>
      <c r="O841" t="s">
        <v>935</v>
      </c>
      <c r="P841">
        <v>65</v>
      </c>
      <c r="Q841">
        <v>4.2</v>
      </c>
      <c r="R841" t="b">
        <v>0</v>
      </c>
      <c r="S841" t="s">
        <v>940</v>
      </c>
      <c r="T841">
        <v>2238</v>
      </c>
      <c r="U841" t="s">
        <v>941</v>
      </c>
      <c r="V841" t="s">
        <v>950</v>
      </c>
      <c r="W841" t="s">
        <v>954</v>
      </c>
      <c r="X841" t="str">
        <f>LEFT(Userdata[[#This Row],[Last_Login]],2)</f>
        <v>11</v>
      </c>
      <c r="Y841" t="str">
        <f>RIGHT(Userdata[[#This Row],[Last_Login]],4)</f>
        <v>2024</v>
      </c>
      <c r="Z841" t="str">
        <f>MID(Userdata[[#This Row],[Last_Login]],4,2)</f>
        <v>28</v>
      </c>
      <c r="AA841" t="str">
        <f>SUBSTITUTE(Userdata[[#This Row],[Column3]],"/","")</f>
        <v>28</v>
      </c>
      <c r="AB841" s="12" t="str">
        <f>TEXT(DATE(Userdata[[#This Row],[Column2]],Userdata[[#This Row],[Column1]],Userdata[[#This Row],[Column4]]),"DD/MM/YYYY")</f>
        <v>28/11/2024</v>
      </c>
      <c r="AC841" s="12">
        <f t="shared" ca="1" si="13"/>
        <v>45794</v>
      </c>
      <c r="AD841">
        <f ca="1">Userdata[[#This Row],[Column6]]-Userdata[[#This Row],[Last Login]]</f>
        <v>170</v>
      </c>
      <c r="AE841" t="str">
        <f>LEFT(Userdata[[#This Row],[Join_Date]],2)</f>
        <v>3/</v>
      </c>
      <c r="AF841" t="str">
        <f>RIGHT(Userdata[[#This Row],[Join_Date]],4)</f>
        <v>2024</v>
      </c>
      <c r="AG841" t="str">
        <f>MID(Userdata[[#This Row],[Join_Date]],3,2)</f>
        <v>7/</v>
      </c>
      <c r="AH841" t="str">
        <f>SUBSTITUTE(Userdata[[#This Row],[Column5]],"/","")</f>
        <v>3</v>
      </c>
      <c r="AI841" t="str">
        <f>SUBSTITUTE(Userdata[[#This Row],[Column53]],"/","")</f>
        <v>7</v>
      </c>
      <c r="AJ841" t="str">
        <f>TEXT(DATE(Userdata[[#This Row],[Column52]],Userdata[[#This Row],[Start Month]],Userdata[[#This Row],[Start Date]]),"DD/MM/YYYY")</f>
        <v>07/03/2024</v>
      </c>
    </row>
    <row r="842" spans="1:36" x14ac:dyDescent="0.3">
      <c r="A842">
        <v>8481</v>
      </c>
      <c r="B842" t="s">
        <v>57</v>
      </c>
      <c r="C842" t="s">
        <v>864</v>
      </c>
      <c r="D842" s="12" t="s">
        <v>562</v>
      </c>
      <c r="E842">
        <v>7.99</v>
      </c>
      <c r="F842">
        <v>479</v>
      </c>
      <c r="G842" t="s">
        <v>922</v>
      </c>
      <c r="H842">
        <v>4</v>
      </c>
      <c r="I842">
        <v>5</v>
      </c>
      <c r="J842" t="b">
        <v>0</v>
      </c>
      <c r="K842">
        <v>159</v>
      </c>
      <c r="L842">
        <v>136</v>
      </c>
      <c r="M842" t="s">
        <v>924</v>
      </c>
      <c r="N842" t="s">
        <v>933</v>
      </c>
      <c r="O842" t="s">
        <v>935</v>
      </c>
      <c r="P842">
        <v>7</v>
      </c>
      <c r="Q842">
        <v>4.2</v>
      </c>
      <c r="R842" t="b">
        <v>1</v>
      </c>
      <c r="S842" t="s">
        <v>940</v>
      </c>
      <c r="T842">
        <v>3655</v>
      </c>
      <c r="U842" t="s">
        <v>943</v>
      </c>
      <c r="V842" t="s">
        <v>948</v>
      </c>
      <c r="W842" t="s">
        <v>952</v>
      </c>
      <c r="X842" t="str">
        <f>LEFT(Userdata[[#This Row],[Last_Login]],2)</f>
        <v>12</v>
      </c>
      <c r="Y842" t="str">
        <f>RIGHT(Userdata[[#This Row],[Last_Login]],4)</f>
        <v>2024</v>
      </c>
      <c r="Z842" t="str">
        <f>MID(Userdata[[#This Row],[Last_Login]],4,2)</f>
        <v>8/</v>
      </c>
      <c r="AA842" t="str">
        <f>SUBSTITUTE(Userdata[[#This Row],[Column3]],"/","")</f>
        <v>8</v>
      </c>
      <c r="AB842" s="12" t="str">
        <f>TEXT(DATE(Userdata[[#This Row],[Column2]],Userdata[[#This Row],[Column1]],Userdata[[#This Row],[Column4]]),"DD/MM/YYYY")</f>
        <v>08/12/2024</v>
      </c>
      <c r="AC842" s="12">
        <f t="shared" ca="1" si="13"/>
        <v>45794</v>
      </c>
      <c r="AD842">
        <f ca="1">Userdata[[#This Row],[Column6]]-Userdata[[#This Row],[Last Login]]</f>
        <v>160</v>
      </c>
      <c r="AE842" t="str">
        <f>LEFT(Userdata[[#This Row],[Join_Date]],2)</f>
        <v>10</v>
      </c>
      <c r="AF842" t="str">
        <f>RIGHT(Userdata[[#This Row],[Join_Date]],4)</f>
        <v>2024</v>
      </c>
      <c r="AG842" t="str">
        <f>MID(Userdata[[#This Row],[Join_Date]],3,2)</f>
        <v>/1</v>
      </c>
      <c r="AH842" t="str">
        <f>SUBSTITUTE(Userdata[[#This Row],[Column5]],"/","")</f>
        <v>10</v>
      </c>
      <c r="AI842" t="str">
        <f>SUBSTITUTE(Userdata[[#This Row],[Column53]],"/","")</f>
        <v>1</v>
      </c>
      <c r="AJ842" t="str">
        <f>TEXT(DATE(Userdata[[#This Row],[Column52]],Userdata[[#This Row],[Start Month]],Userdata[[#This Row],[Start Date]]),"DD/MM/YYYY")</f>
        <v>01/10/2024</v>
      </c>
    </row>
    <row r="843" spans="1:36" x14ac:dyDescent="0.3">
      <c r="A843">
        <v>7810</v>
      </c>
      <c r="B843" t="s">
        <v>27</v>
      </c>
      <c r="C843" t="s">
        <v>528</v>
      </c>
      <c r="D843" s="12" t="s">
        <v>912</v>
      </c>
      <c r="E843">
        <v>7.99</v>
      </c>
      <c r="F843">
        <v>63</v>
      </c>
      <c r="G843" t="s">
        <v>920</v>
      </c>
      <c r="H843">
        <v>4</v>
      </c>
      <c r="I843">
        <v>2</v>
      </c>
      <c r="J843" t="b">
        <v>1</v>
      </c>
      <c r="K843">
        <v>104</v>
      </c>
      <c r="L843">
        <v>72</v>
      </c>
      <c r="M843" t="s">
        <v>929</v>
      </c>
      <c r="N843" t="s">
        <v>933</v>
      </c>
      <c r="O843" t="s">
        <v>936</v>
      </c>
      <c r="P843">
        <v>17</v>
      </c>
      <c r="Q843">
        <v>4.9000000000000004</v>
      </c>
      <c r="R843" t="b">
        <v>1</v>
      </c>
      <c r="S843" t="s">
        <v>940</v>
      </c>
      <c r="T843">
        <v>1587</v>
      </c>
      <c r="U843" t="s">
        <v>944</v>
      </c>
      <c r="V843" t="s">
        <v>948</v>
      </c>
      <c r="W843" t="s">
        <v>954</v>
      </c>
      <c r="X843" t="str">
        <f>LEFT(Userdata[[#This Row],[Last_Login]],2)</f>
        <v>12</v>
      </c>
      <c r="Y843" t="str">
        <f>RIGHT(Userdata[[#This Row],[Last_Login]],4)</f>
        <v>2024</v>
      </c>
      <c r="Z843" t="str">
        <f>MID(Userdata[[#This Row],[Last_Login]],4,2)</f>
        <v>7/</v>
      </c>
      <c r="AA843" t="str">
        <f>SUBSTITUTE(Userdata[[#This Row],[Column3]],"/","")</f>
        <v>7</v>
      </c>
      <c r="AB843" s="12" t="str">
        <f>TEXT(DATE(Userdata[[#This Row],[Column2]],Userdata[[#This Row],[Column1]],Userdata[[#This Row],[Column4]]),"DD/MM/YYYY")</f>
        <v>07/12/2024</v>
      </c>
      <c r="AC843" s="12">
        <f t="shared" ca="1" si="13"/>
        <v>45794</v>
      </c>
      <c r="AD843">
        <f ca="1">Userdata[[#This Row],[Column6]]-Userdata[[#This Row],[Last Login]]</f>
        <v>161</v>
      </c>
      <c r="AE843" t="str">
        <f>LEFT(Userdata[[#This Row],[Join_Date]],2)</f>
        <v>9/</v>
      </c>
      <c r="AF843" t="str">
        <f>RIGHT(Userdata[[#This Row],[Join_Date]],4)</f>
        <v>2023</v>
      </c>
      <c r="AG843" t="str">
        <f>MID(Userdata[[#This Row],[Join_Date]],3,2)</f>
        <v>24</v>
      </c>
      <c r="AH843" t="str">
        <f>SUBSTITUTE(Userdata[[#This Row],[Column5]],"/","")</f>
        <v>9</v>
      </c>
      <c r="AI843" t="str">
        <f>SUBSTITUTE(Userdata[[#This Row],[Column53]],"/","")</f>
        <v>24</v>
      </c>
      <c r="AJ843" t="str">
        <f>TEXT(DATE(Userdata[[#This Row],[Column52]],Userdata[[#This Row],[Start Month]],Userdata[[#This Row],[Start Date]]),"DD/MM/YYYY")</f>
        <v>24/09/2023</v>
      </c>
    </row>
    <row r="844" spans="1:36" x14ac:dyDescent="0.3">
      <c r="A844">
        <v>6534</v>
      </c>
      <c r="B844" t="s">
        <v>221</v>
      </c>
      <c r="C844" t="s">
        <v>777</v>
      </c>
      <c r="D844" s="12" t="s">
        <v>740</v>
      </c>
      <c r="E844">
        <v>11.99</v>
      </c>
      <c r="F844">
        <v>104</v>
      </c>
      <c r="G844" t="s">
        <v>919</v>
      </c>
      <c r="H844">
        <v>2</v>
      </c>
      <c r="I844">
        <v>6</v>
      </c>
      <c r="J844" t="b">
        <v>0</v>
      </c>
      <c r="K844">
        <v>570</v>
      </c>
      <c r="L844">
        <v>29</v>
      </c>
      <c r="M844" t="s">
        <v>925</v>
      </c>
      <c r="N844" t="s">
        <v>930</v>
      </c>
      <c r="O844" t="s">
        <v>935</v>
      </c>
      <c r="P844">
        <v>56</v>
      </c>
      <c r="Q844">
        <v>3.9</v>
      </c>
      <c r="R844" t="b">
        <v>1</v>
      </c>
      <c r="S844" t="s">
        <v>940</v>
      </c>
      <c r="T844">
        <v>4501</v>
      </c>
      <c r="U844" t="s">
        <v>942</v>
      </c>
      <c r="V844" t="s">
        <v>946</v>
      </c>
      <c r="W844" t="s">
        <v>951</v>
      </c>
      <c r="X844" t="str">
        <f>LEFT(Userdata[[#This Row],[Last_Login]],2)</f>
        <v>12</v>
      </c>
      <c r="Y844" t="str">
        <f>RIGHT(Userdata[[#This Row],[Last_Login]],4)</f>
        <v>2024</v>
      </c>
      <c r="Z844" t="str">
        <f>MID(Userdata[[#This Row],[Last_Login]],4,2)</f>
        <v>11</v>
      </c>
      <c r="AA844" t="str">
        <f>SUBSTITUTE(Userdata[[#This Row],[Column3]],"/","")</f>
        <v>11</v>
      </c>
      <c r="AB844" s="12" t="str">
        <f>TEXT(DATE(Userdata[[#This Row],[Column2]],Userdata[[#This Row],[Column1]],Userdata[[#This Row],[Column4]]),"DD/MM/YYYY")</f>
        <v>11/12/2024</v>
      </c>
      <c r="AC844" s="12">
        <f t="shared" ca="1" si="13"/>
        <v>45794</v>
      </c>
      <c r="AD844">
        <f ca="1">Userdata[[#This Row],[Column6]]-Userdata[[#This Row],[Last Login]]</f>
        <v>157</v>
      </c>
      <c r="AE844" t="str">
        <f>LEFT(Userdata[[#This Row],[Join_Date]],2)</f>
        <v>4/</v>
      </c>
      <c r="AF844" t="str">
        <f>RIGHT(Userdata[[#This Row],[Join_Date]],4)</f>
        <v>2023</v>
      </c>
      <c r="AG844" t="str">
        <f>MID(Userdata[[#This Row],[Join_Date]],3,2)</f>
        <v>5/</v>
      </c>
      <c r="AH844" t="str">
        <f>SUBSTITUTE(Userdata[[#This Row],[Column5]],"/","")</f>
        <v>4</v>
      </c>
      <c r="AI844" t="str">
        <f>SUBSTITUTE(Userdata[[#This Row],[Column53]],"/","")</f>
        <v>5</v>
      </c>
      <c r="AJ844" t="str">
        <f>TEXT(DATE(Userdata[[#This Row],[Column52]],Userdata[[#This Row],[Start Month]],Userdata[[#This Row],[Start Date]]),"DD/MM/YYYY")</f>
        <v>05/04/2023</v>
      </c>
    </row>
    <row r="845" spans="1:36" x14ac:dyDescent="0.3">
      <c r="A845">
        <v>6025</v>
      </c>
      <c r="B845" t="s">
        <v>150</v>
      </c>
      <c r="C845" t="s">
        <v>746</v>
      </c>
      <c r="D845" s="12" t="s">
        <v>736</v>
      </c>
      <c r="E845">
        <v>15.99</v>
      </c>
      <c r="F845">
        <v>380</v>
      </c>
      <c r="G845" t="s">
        <v>920</v>
      </c>
      <c r="H845">
        <v>5</v>
      </c>
      <c r="I845">
        <v>5</v>
      </c>
      <c r="J845" t="b">
        <v>1</v>
      </c>
      <c r="K845">
        <v>112</v>
      </c>
      <c r="L845">
        <v>149</v>
      </c>
      <c r="M845" t="s">
        <v>927</v>
      </c>
      <c r="N845" t="s">
        <v>933</v>
      </c>
      <c r="O845" t="s">
        <v>936</v>
      </c>
      <c r="P845">
        <v>74</v>
      </c>
      <c r="Q845">
        <v>3.4</v>
      </c>
      <c r="R845" t="b">
        <v>1</v>
      </c>
      <c r="S845" t="s">
        <v>940</v>
      </c>
      <c r="T845">
        <v>1910</v>
      </c>
      <c r="U845" t="s">
        <v>945</v>
      </c>
      <c r="V845" t="s">
        <v>949</v>
      </c>
      <c r="W845" t="s">
        <v>953</v>
      </c>
      <c r="X845" t="str">
        <f>LEFT(Userdata[[#This Row],[Last_Login]],2)</f>
        <v>11</v>
      </c>
      <c r="Y845" t="str">
        <f>RIGHT(Userdata[[#This Row],[Last_Login]],4)</f>
        <v>2024</v>
      </c>
      <c r="Z845" t="str">
        <f>MID(Userdata[[#This Row],[Last_Login]],4,2)</f>
        <v>25</v>
      </c>
      <c r="AA845" t="str">
        <f>SUBSTITUTE(Userdata[[#This Row],[Column3]],"/","")</f>
        <v>25</v>
      </c>
      <c r="AB845" s="12" t="str">
        <f>TEXT(DATE(Userdata[[#This Row],[Column2]],Userdata[[#This Row],[Column1]],Userdata[[#This Row],[Column4]]),"DD/MM/YYYY")</f>
        <v>25/11/2024</v>
      </c>
      <c r="AC845" s="12">
        <f t="shared" ca="1" si="13"/>
        <v>45794</v>
      </c>
      <c r="AD845">
        <f ca="1">Userdata[[#This Row],[Column6]]-Userdata[[#This Row],[Last Login]]</f>
        <v>173</v>
      </c>
      <c r="AE845" t="str">
        <f>LEFT(Userdata[[#This Row],[Join_Date]],2)</f>
        <v>12</v>
      </c>
      <c r="AF845" t="str">
        <f>RIGHT(Userdata[[#This Row],[Join_Date]],4)</f>
        <v>2023</v>
      </c>
      <c r="AG845" t="str">
        <f>MID(Userdata[[#This Row],[Join_Date]],3,2)</f>
        <v>/1</v>
      </c>
      <c r="AH845" t="str">
        <f>SUBSTITUTE(Userdata[[#This Row],[Column5]],"/","")</f>
        <v>12</v>
      </c>
      <c r="AI845" t="str">
        <f>SUBSTITUTE(Userdata[[#This Row],[Column53]],"/","")</f>
        <v>1</v>
      </c>
      <c r="AJ845" t="str">
        <f>TEXT(DATE(Userdata[[#This Row],[Column52]],Userdata[[#This Row],[Start Month]],Userdata[[#This Row],[Start Date]]),"DD/MM/YYYY")</f>
        <v>01/12/2023</v>
      </c>
    </row>
    <row r="846" spans="1:36" x14ac:dyDescent="0.3">
      <c r="A846">
        <v>5825</v>
      </c>
      <c r="B846" t="s">
        <v>340</v>
      </c>
      <c r="C846" t="s">
        <v>784</v>
      </c>
      <c r="D846" s="12" t="s">
        <v>905</v>
      </c>
      <c r="E846">
        <v>7.99</v>
      </c>
      <c r="F846">
        <v>500</v>
      </c>
      <c r="G846" t="s">
        <v>917</v>
      </c>
      <c r="H846">
        <v>5</v>
      </c>
      <c r="I846">
        <v>4</v>
      </c>
      <c r="J846" t="b">
        <v>1</v>
      </c>
      <c r="K846">
        <v>568</v>
      </c>
      <c r="L846">
        <v>151</v>
      </c>
      <c r="M846" t="s">
        <v>928</v>
      </c>
      <c r="N846" t="s">
        <v>933</v>
      </c>
      <c r="O846" t="s">
        <v>939</v>
      </c>
      <c r="P846">
        <v>11</v>
      </c>
      <c r="Q846">
        <v>3.6</v>
      </c>
      <c r="R846" t="b">
        <v>0</v>
      </c>
      <c r="S846" t="s">
        <v>940</v>
      </c>
      <c r="T846">
        <v>2731</v>
      </c>
      <c r="U846" t="s">
        <v>941</v>
      </c>
      <c r="V846" t="s">
        <v>949</v>
      </c>
      <c r="W846" t="s">
        <v>951</v>
      </c>
      <c r="X846" t="str">
        <f>LEFT(Userdata[[#This Row],[Last_Login]],2)</f>
        <v>12</v>
      </c>
      <c r="Y846" t="str">
        <f>RIGHT(Userdata[[#This Row],[Last_Login]],4)</f>
        <v>2024</v>
      </c>
      <c r="Z846" t="str">
        <f>MID(Userdata[[#This Row],[Last_Login]],4,2)</f>
        <v>13</v>
      </c>
      <c r="AA846" t="str">
        <f>SUBSTITUTE(Userdata[[#This Row],[Column3]],"/","")</f>
        <v>13</v>
      </c>
      <c r="AB846" s="12" t="str">
        <f>TEXT(DATE(Userdata[[#This Row],[Column2]],Userdata[[#This Row],[Column1]],Userdata[[#This Row],[Column4]]),"DD/MM/YYYY")</f>
        <v>13/12/2024</v>
      </c>
      <c r="AC846" s="12">
        <f t="shared" ca="1" si="13"/>
        <v>45794</v>
      </c>
      <c r="AD846">
        <f ca="1">Userdata[[#This Row],[Column6]]-Userdata[[#This Row],[Last Login]]</f>
        <v>155</v>
      </c>
      <c r="AE846" t="str">
        <f>LEFT(Userdata[[#This Row],[Join_Date]],2)</f>
        <v>2/</v>
      </c>
      <c r="AF846" t="str">
        <f>RIGHT(Userdata[[#This Row],[Join_Date]],4)</f>
        <v>2024</v>
      </c>
      <c r="AG846" t="str">
        <f>MID(Userdata[[#This Row],[Join_Date]],3,2)</f>
        <v>12</v>
      </c>
      <c r="AH846" t="str">
        <f>SUBSTITUTE(Userdata[[#This Row],[Column5]],"/","")</f>
        <v>2</v>
      </c>
      <c r="AI846" t="str">
        <f>SUBSTITUTE(Userdata[[#This Row],[Column53]],"/","")</f>
        <v>12</v>
      </c>
      <c r="AJ846" t="str">
        <f>TEXT(DATE(Userdata[[#This Row],[Column52]],Userdata[[#This Row],[Start Month]],Userdata[[#This Row],[Start Date]]),"DD/MM/YYYY")</f>
        <v>12/02/2024</v>
      </c>
    </row>
    <row r="847" spans="1:36" x14ac:dyDescent="0.3">
      <c r="A847">
        <v>1185</v>
      </c>
      <c r="B847" t="s">
        <v>182</v>
      </c>
      <c r="C847" t="s">
        <v>865</v>
      </c>
      <c r="D847" s="12" t="s">
        <v>906</v>
      </c>
      <c r="E847">
        <v>15.99</v>
      </c>
      <c r="F847">
        <v>247</v>
      </c>
      <c r="G847" t="s">
        <v>922</v>
      </c>
      <c r="H847">
        <v>2</v>
      </c>
      <c r="I847">
        <v>2</v>
      </c>
      <c r="J847" t="b">
        <v>0</v>
      </c>
      <c r="K847">
        <v>943</v>
      </c>
      <c r="L847">
        <v>42</v>
      </c>
      <c r="M847" t="s">
        <v>925</v>
      </c>
      <c r="N847" t="s">
        <v>930</v>
      </c>
      <c r="O847" t="s">
        <v>937</v>
      </c>
      <c r="P847">
        <v>85</v>
      </c>
      <c r="Q847">
        <v>3.5</v>
      </c>
      <c r="R847" t="b">
        <v>1</v>
      </c>
      <c r="S847" t="s">
        <v>940</v>
      </c>
      <c r="T847">
        <v>4517</v>
      </c>
      <c r="U847" t="s">
        <v>941</v>
      </c>
      <c r="V847" t="s">
        <v>946</v>
      </c>
      <c r="W847" t="s">
        <v>952</v>
      </c>
      <c r="X847" t="str">
        <f>LEFT(Userdata[[#This Row],[Last_Login]],2)</f>
        <v>12</v>
      </c>
      <c r="Y847" t="str">
        <f>RIGHT(Userdata[[#This Row],[Last_Login]],4)</f>
        <v>2024</v>
      </c>
      <c r="Z847" t="str">
        <f>MID(Userdata[[#This Row],[Last_Login]],4,2)</f>
        <v>15</v>
      </c>
      <c r="AA847" t="str">
        <f>SUBSTITUTE(Userdata[[#This Row],[Column3]],"/","")</f>
        <v>15</v>
      </c>
      <c r="AB847" s="12" t="str">
        <f>TEXT(DATE(Userdata[[#This Row],[Column2]],Userdata[[#This Row],[Column1]],Userdata[[#This Row],[Column4]]),"DD/MM/YYYY")</f>
        <v>15/12/2024</v>
      </c>
      <c r="AC847" s="12">
        <f t="shared" ca="1" si="13"/>
        <v>45794</v>
      </c>
      <c r="AD847">
        <f ca="1">Userdata[[#This Row],[Column6]]-Userdata[[#This Row],[Last Login]]</f>
        <v>153</v>
      </c>
      <c r="AE847" t="str">
        <f>LEFT(Userdata[[#This Row],[Join_Date]],2)</f>
        <v>1/</v>
      </c>
      <c r="AF847" t="str">
        <f>RIGHT(Userdata[[#This Row],[Join_Date]],4)</f>
        <v>2023</v>
      </c>
      <c r="AG847" t="str">
        <f>MID(Userdata[[#This Row],[Join_Date]],3,2)</f>
        <v>30</v>
      </c>
      <c r="AH847" t="str">
        <f>SUBSTITUTE(Userdata[[#This Row],[Column5]],"/","")</f>
        <v>1</v>
      </c>
      <c r="AI847" t="str">
        <f>SUBSTITUTE(Userdata[[#This Row],[Column53]],"/","")</f>
        <v>30</v>
      </c>
      <c r="AJ847" t="str">
        <f>TEXT(DATE(Userdata[[#This Row],[Column52]],Userdata[[#This Row],[Start Month]],Userdata[[#This Row],[Start Date]]),"DD/MM/YYYY")</f>
        <v>30/01/2023</v>
      </c>
    </row>
    <row r="848" spans="1:36" x14ac:dyDescent="0.3">
      <c r="A848">
        <v>4392</v>
      </c>
      <c r="B848" t="s">
        <v>205</v>
      </c>
      <c r="C848" t="s">
        <v>430</v>
      </c>
      <c r="D848" s="12" t="s">
        <v>554</v>
      </c>
      <c r="E848">
        <v>11.99</v>
      </c>
      <c r="F848">
        <v>486</v>
      </c>
      <c r="G848" t="s">
        <v>918</v>
      </c>
      <c r="H848">
        <v>2</v>
      </c>
      <c r="I848">
        <v>6</v>
      </c>
      <c r="J848" t="b">
        <v>0</v>
      </c>
      <c r="K848">
        <v>887</v>
      </c>
      <c r="L848">
        <v>128</v>
      </c>
      <c r="M848" t="s">
        <v>923</v>
      </c>
      <c r="N848" t="s">
        <v>932</v>
      </c>
      <c r="O848" t="s">
        <v>935</v>
      </c>
      <c r="P848">
        <v>59</v>
      </c>
      <c r="Q848">
        <v>4.4000000000000004</v>
      </c>
      <c r="R848" t="b">
        <v>0</v>
      </c>
      <c r="S848" t="s">
        <v>940</v>
      </c>
      <c r="T848">
        <v>1238</v>
      </c>
      <c r="U848" t="s">
        <v>944</v>
      </c>
      <c r="V848" t="s">
        <v>946</v>
      </c>
      <c r="W848" t="s">
        <v>953</v>
      </c>
      <c r="X848" t="str">
        <f>LEFT(Userdata[[#This Row],[Last_Login]],2)</f>
        <v>12</v>
      </c>
      <c r="Y848" t="str">
        <f>RIGHT(Userdata[[#This Row],[Last_Login]],4)</f>
        <v>2024</v>
      </c>
      <c r="Z848" t="str">
        <f>MID(Userdata[[#This Row],[Last_Login]],4,2)</f>
        <v>5/</v>
      </c>
      <c r="AA848" t="str">
        <f>SUBSTITUTE(Userdata[[#This Row],[Column3]],"/","")</f>
        <v>5</v>
      </c>
      <c r="AB848" s="12" t="str">
        <f>TEXT(DATE(Userdata[[#This Row],[Column2]],Userdata[[#This Row],[Column1]],Userdata[[#This Row],[Column4]]),"DD/MM/YYYY")</f>
        <v>05/12/2024</v>
      </c>
      <c r="AC848" s="12">
        <f t="shared" ca="1" si="13"/>
        <v>45794</v>
      </c>
      <c r="AD848">
        <f ca="1">Userdata[[#This Row],[Column6]]-Userdata[[#This Row],[Last Login]]</f>
        <v>163</v>
      </c>
      <c r="AE848" t="str">
        <f>LEFT(Userdata[[#This Row],[Join_Date]],2)</f>
        <v>2/</v>
      </c>
      <c r="AF848" t="str">
        <f>RIGHT(Userdata[[#This Row],[Join_Date]],4)</f>
        <v>2023</v>
      </c>
      <c r="AG848" t="str">
        <f>MID(Userdata[[#This Row],[Join_Date]],3,2)</f>
        <v>19</v>
      </c>
      <c r="AH848" t="str">
        <f>SUBSTITUTE(Userdata[[#This Row],[Column5]],"/","")</f>
        <v>2</v>
      </c>
      <c r="AI848" t="str">
        <f>SUBSTITUTE(Userdata[[#This Row],[Column53]],"/","")</f>
        <v>19</v>
      </c>
      <c r="AJ848" t="str">
        <f>TEXT(DATE(Userdata[[#This Row],[Column52]],Userdata[[#This Row],[Start Month]],Userdata[[#This Row],[Start Date]]),"DD/MM/YYYY")</f>
        <v>19/02/2023</v>
      </c>
    </row>
    <row r="849" spans="1:36" x14ac:dyDescent="0.3">
      <c r="A849">
        <v>5785</v>
      </c>
      <c r="B849" t="s">
        <v>43</v>
      </c>
      <c r="C849" t="s">
        <v>866</v>
      </c>
      <c r="D849" s="12" t="s">
        <v>908</v>
      </c>
      <c r="E849">
        <v>7.99</v>
      </c>
      <c r="F849">
        <v>220</v>
      </c>
      <c r="G849" t="s">
        <v>916</v>
      </c>
      <c r="H849">
        <v>2</v>
      </c>
      <c r="I849">
        <v>1</v>
      </c>
      <c r="J849" t="b">
        <v>0</v>
      </c>
      <c r="K849">
        <v>998</v>
      </c>
      <c r="L849">
        <v>187</v>
      </c>
      <c r="M849" t="s">
        <v>926</v>
      </c>
      <c r="N849" t="s">
        <v>931</v>
      </c>
      <c r="O849" t="s">
        <v>938</v>
      </c>
      <c r="P849">
        <v>17</v>
      </c>
      <c r="Q849">
        <v>4.4000000000000004</v>
      </c>
      <c r="R849" t="b">
        <v>0</v>
      </c>
      <c r="S849" t="s">
        <v>940</v>
      </c>
      <c r="T849">
        <v>1786</v>
      </c>
      <c r="U849" t="s">
        <v>943</v>
      </c>
      <c r="V849" t="s">
        <v>950</v>
      </c>
      <c r="W849" t="s">
        <v>953</v>
      </c>
      <c r="X849" t="str">
        <f>LEFT(Userdata[[#This Row],[Last_Login]],2)</f>
        <v>11</v>
      </c>
      <c r="Y849" t="str">
        <f>RIGHT(Userdata[[#This Row],[Last_Login]],4)</f>
        <v>2024</v>
      </c>
      <c r="Z849" t="str">
        <f>MID(Userdata[[#This Row],[Last_Login]],4,2)</f>
        <v>19</v>
      </c>
      <c r="AA849" t="str">
        <f>SUBSTITUTE(Userdata[[#This Row],[Column3]],"/","")</f>
        <v>19</v>
      </c>
      <c r="AB849" s="12" t="str">
        <f>TEXT(DATE(Userdata[[#This Row],[Column2]],Userdata[[#This Row],[Column1]],Userdata[[#This Row],[Column4]]),"DD/MM/YYYY")</f>
        <v>19/11/2024</v>
      </c>
      <c r="AC849" s="12">
        <f t="shared" ca="1" si="13"/>
        <v>45794</v>
      </c>
      <c r="AD849">
        <f ca="1">Userdata[[#This Row],[Column6]]-Userdata[[#This Row],[Last Login]]</f>
        <v>179</v>
      </c>
      <c r="AE849" t="str">
        <f>LEFT(Userdata[[#This Row],[Join_Date]],2)</f>
        <v>3/</v>
      </c>
      <c r="AF849" t="str">
        <f>RIGHT(Userdata[[#This Row],[Join_Date]],4)</f>
        <v>2024</v>
      </c>
      <c r="AG849" t="str">
        <f>MID(Userdata[[#This Row],[Join_Date]],3,2)</f>
        <v>10</v>
      </c>
      <c r="AH849" t="str">
        <f>SUBSTITUTE(Userdata[[#This Row],[Column5]],"/","")</f>
        <v>3</v>
      </c>
      <c r="AI849" t="str">
        <f>SUBSTITUTE(Userdata[[#This Row],[Column53]],"/","")</f>
        <v>10</v>
      </c>
      <c r="AJ849" t="str">
        <f>TEXT(DATE(Userdata[[#This Row],[Column52]],Userdata[[#This Row],[Start Month]],Userdata[[#This Row],[Start Date]]),"DD/MM/YYYY")</f>
        <v>10/03/2024</v>
      </c>
    </row>
    <row r="850" spans="1:36" x14ac:dyDescent="0.3">
      <c r="A850">
        <v>4718</v>
      </c>
      <c r="B850" t="s">
        <v>57</v>
      </c>
      <c r="C850" t="s">
        <v>835</v>
      </c>
      <c r="D850" s="12" t="s">
        <v>736</v>
      </c>
      <c r="E850">
        <v>15.99</v>
      </c>
      <c r="F850">
        <v>21</v>
      </c>
      <c r="G850" t="s">
        <v>917</v>
      </c>
      <c r="H850">
        <v>5</v>
      </c>
      <c r="I850">
        <v>1</v>
      </c>
      <c r="J850" t="b">
        <v>1</v>
      </c>
      <c r="K850">
        <v>484</v>
      </c>
      <c r="L850">
        <v>112</v>
      </c>
      <c r="M850" t="s">
        <v>926</v>
      </c>
      <c r="N850" t="s">
        <v>932</v>
      </c>
      <c r="O850" t="s">
        <v>934</v>
      </c>
      <c r="P850">
        <v>88</v>
      </c>
      <c r="Q850">
        <v>3.5</v>
      </c>
      <c r="R850" t="b">
        <v>1</v>
      </c>
      <c r="S850" t="s">
        <v>940</v>
      </c>
      <c r="T850">
        <v>1683</v>
      </c>
      <c r="U850" t="s">
        <v>945</v>
      </c>
      <c r="V850" t="s">
        <v>950</v>
      </c>
      <c r="W850" t="s">
        <v>953</v>
      </c>
      <c r="X850" t="str">
        <f>LEFT(Userdata[[#This Row],[Last_Login]],2)</f>
        <v>11</v>
      </c>
      <c r="Y850" t="str">
        <f>RIGHT(Userdata[[#This Row],[Last_Login]],4)</f>
        <v>2024</v>
      </c>
      <c r="Z850" t="str">
        <f>MID(Userdata[[#This Row],[Last_Login]],4,2)</f>
        <v>25</v>
      </c>
      <c r="AA850" t="str">
        <f>SUBSTITUTE(Userdata[[#This Row],[Column3]],"/","")</f>
        <v>25</v>
      </c>
      <c r="AB850" s="12" t="str">
        <f>TEXT(DATE(Userdata[[#This Row],[Column2]],Userdata[[#This Row],[Column1]],Userdata[[#This Row],[Column4]]),"DD/MM/YYYY")</f>
        <v>25/11/2024</v>
      </c>
      <c r="AC850" s="12">
        <f t="shared" ca="1" si="13"/>
        <v>45794</v>
      </c>
      <c r="AD850">
        <f ca="1">Userdata[[#This Row],[Column6]]-Userdata[[#This Row],[Last Login]]</f>
        <v>173</v>
      </c>
      <c r="AE850" t="str">
        <f>LEFT(Userdata[[#This Row],[Join_Date]],2)</f>
        <v>9/</v>
      </c>
      <c r="AF850" t="str">
        <f>RIGHT(Userdata[[#This Row],[Join_Date]],4)</f>
        <v>2023</v>
      </c>
      <c r="AG850" t="str">
        <f>MID(Userdata[[#This Row],[Join_Date]],3,2)</f>
        <v>21</v>
      </c>
      <c r="AH850" t="str">
        <f>SUBSTITUTE(Userdata[[#This Row],[Column5]],"/","")</f>
        <v>9</v>
      </c>
      <c r="AI850" t="str">
        <f>SUBSTITUTE(Userdata[[#This Row],[Column53]],"/","")</f>
        <v>21</v>
      </c>
      <c r="AJ850" t="str">
        <f>TEXT(DATE(Userdata[[#This Row],[Column52]],Userdata[[#This Row],[Start Month]],Userdata[[#This Row],[Start Date]]),"DD/MM/YYYY")</f>
        <v>21/09/2023</v>
      </c>
    </row>
    <row r="851" spans="1:36" x14ac:dyDescent="0.3">
      <c r="A851">
        <v>3992</v>
      </c>
      <c r="B851" t="s">
        <v>109</v>
      </c>
      <c r="C851" t="s">
        <v>371</v>
      </c>
      <c r="D851" s="12" t="s">
        <v>736</v>
      </c>
      <c r="E851">
        <v>11.99</v>
      </c>
      <c r="F851">
        <v>417</v>
      </c>
      <c r="G851" t="s">
        <v>916</v>
      </c>
      <c r="H851">
        <v>2</v>
      </c>
      <c r="I851">
        <v>5</v>
      </c>
      <c r="J851" t="b">
        <v>1</v>
      </c>
      <c r="K851">
        <v>458</v>
      </c>
      <c r="L851">
        <v>145</v>
      </c>
      <c r="M851" t="s">
        <v>928</v>
      </c>
      <c r="N851" t="s">
        <v>931</v>
      </c>
      <c r="O851" t="s">
        <v>937</v>
      </c>
      <c r="P851">
        <v>91</v>
      </c>
      <c r="Q851">
        <v>3.3</v>
      </c>
      <c r="R851" t="b">
        <v>1</v>
      </c>
      <c r="S851" t="s">
        <v>940</v>
      </c>
      <c r="T851">
        <v>996</v>
      </c>
      <c r="U851" t="s">
        <v>944</v>
      </c>
      <c r="V851" t="s">
        <v>947</v>
      </c>
      <c r="W851" t="s">
        <v>952</v>
      </c>
      <c r="X851" t="str">
        <f>LEFT(Userdata[[#This Row],[Last_Login]],2)</f>
        <v>11</v>
      </c>
      <c r="Y851" t="str">
        <f>RIGHT(Userdata[[#This Row],[Last_Login]],4)</f>
        <v>2024</v>
      </c>
      <c r="Z851" t="str">
        <f>MID(Userdata[[#This Row],[Last_Login]],4,2)</f>
        <v>25</v>
      </c>
      <c r="AA851" t="str">
        <f>SUBSTITUTE(Userdata[[#This Row],[Column3]],"/","")</f>
        <v>25</v>
      </c>
      <c r="AB851" s="12" t="str">
        <f>TEXT(DATE(Userdata[[#This Row],[Column2]],Userdata[[#This Row],[Column1]],Userdata[[#This Row],[Column4]]),"DD/MM/YYYY")</f>
        <v>25/11/2024</v>
      </c>
      <c r="AC851" s="12">
        <f t="shared" ca="1" si="13"/>
        <v>45794</v>
      </c>
      <c r="AD851">
        <f ca="1">Userdata[[#This Row],[Column6]]-Userdata[[#This Row],[Last Login]]</f>
        <v>173</v>
      </c>
      <c r="AE851" t="str">
        <f>LEFT(Userdata[[#This Row],[Join_Date]],2)</f>
        <v>8/</v>
      </c>
      <c r="AF851" t="str">
        <f>RIGHT(Userdata[[#This Row],[Join_Date]],4)</f>
        <v>2024</v>
      </c>
      <c r="AG851" t="str">
        <f>MID(Userdata[[#This Row],[Join_Date]],3,2)</f>
        <v>25</v>
      </c>
      <c r="AH851" t="str">
        <f>SUBSTITUTE(Userdata[[#This Row],[Column5]],"/","")</f>
        <v>8</v>
      </c>
      <c r="AI851" t="str">
        <f>SUBSTITUTE(Userdata[[#This Row],[Column53]],"/","")</f>
        <v>25</v>
      </c>
      <c r="AJ851" t="str">
        <f>TEXT(DATE(Userdata[[#This Row],[Column52]],Userdata[[#This Row],[Start Month]],Userdata[[#This Row],[Start Date]]),"DD/MM/YYYY")</f>
        <v>25/08/2024</v>
      </c>
    </row>
    <row r="852" spans="1:36" x14ac:dyDescent="0.3">
      <c r="A852">
        <v>6100</v>
      </c>
      <c r="B852" t="s">
        <v>257</v>
      </c>
      <c r="C852" t="s">
        <v>450</v>
      </c>
      <c r="D852" s="12" t="s">
        <v>676</v>
      </c>
      <c r="E852">
        <v>11.99</v>
      </c>
      <c r="F852">
        <v>191</v>
      </c>
      <c r="G852" t="s">
        <v>921</v>
      </c>
      <c r="H852">
        <v>1</v>
      </c>
      <c r="I852">
        <v>4</v>
      </c>
      <c r="J852" t="b">
        <v>0</v>
      </c>
      <c r="K852">
        <v>925</v>
      </c>
      <c r="L852">
        <v>124</v>
      </c>
      <c r="M852" t="s">
        <v>928</v>
      </c>
      <c r="N852" t="s">
        <v>933</v>
      </c>
      <c r="O852" t="s">
        <v>934</v>
      </c>
      <c r="P852">
        <v>37</v>
      </c>
      <c r="Q852">
        <v>4.0999999999999996</v>
      </c>
      <c r="R852" t="b">
        <v>0</v>
      </c>
      <c r="S852" t="s">
        <v>940</v>
      </c>
      <c r="T852">
        <v>608</v>
      </c>
      <c r="U852" t="s">
        <v>941</v>
      </c>
      <c r="V852" t="s">
        <v>948</v>
      </c>
      <c r="W852" t="s">
        <v>952</v>
      </c>
      <c r="X852" t="str">
        <f>LEFT(Userdata[[#This Row],[Last_Login]],2)</f>
        <v>11</v>
      </c>
      <c r="Y852" t="str">
        <f>RIGHT(Userdata[[#This Row],[Last_Login]],4)</f>
        <v>2024</v>
      </c>
      <c r="Z852" t="str">
        <f>MID(Userdata[[#This Row],[Last_Login]],4,2)</f>
        <v>20</v>
      </c>
      <c r="AA852" t="str">
        <f>SUBSTITUTE(Userdata[[#This Row],[Column3]],"/","")</f>
        <v>20</v>
      </c>
      <c r="AB852" s="12" t="str">
        <f>TEXT(DATE(Userdata[[#This Row],[Column2]],Userdata[[#This Row],[Column1]],Userdata[[#This Row],[Column4]]),"DD/MM/YYYY")</f>
        <v>20/11/2024</v>
      </c>
      <c r="AC852" s="12">
        <f t="shared" ca="1" si="13"/>
        <v>45794</v>
      </c>
      <c r="AD852">
        <f ca="1">Userdata[[#This Row],[Column6]]-Userdata[[#This Row],[Last Login]]</f>
        <v>178</v>
      </c>
      <c r="AE852" t="str">
        <f>LEFT(Userdata[[#This Row],[Join_Date]],2)</f>
        <v>6/</v>
      </c>
      <c r="AF852" t="str">
        <f>RIGHT(Userdata[[#This Row],[Join_Date]],4)</f>
        <v>2024</v>
      </c>
      <c r="AG852" t="str">
        <f>MID(Userdata[[#This Row],[Join_Date]],3,2)</f>
        <v>24</v>
      </c>
      <c r="AH852" t="str">
        <f>SUBSTITUTE(Userdata[[#This Row],[Column5]],"/","")</f>
        <v>6</v>
      </c>
      <c r="AI852" t="str">
        <f>SUBSTITUTE(Userdata[[#This Row],[Column53]],"/","")</f>
        <v>24</v>
      </c>
      <c r="AJ852" t="str">
        <f>TEXT(DATE(Userdata[[#This Row],[Column52]],Userdata[[#This Row],[Start Month]],Userdata[[#This Row],[Start Date]]),"DD/MM/YYYY")</f>
        <v>24/06/2024</v>
      </c>
    </row>
    <row r="853" spans="1:36" x14ac:dyDescent="0.3">
      <c r="A853">
        <v>8495</v>
      </c>
      <c r="B853" t="s">
        <v>341</v>
      </c>
      <c r="C853" t="s">
        <v>570</v>
      </c>
      <c r="D853" s="12" t="s">
        <v>915</v>
      </c>
      <c r="E853">
        <v>7.99</v>
      </c>
      <c r="F853">
        <v>460</v>
      </c>
      <c r="G853" t="s">
        <v>921</v>
      </c>
      <c r="H853">
        <v>5</v>
      </c>
      <c r="I853">
        <v>2</v>
      </c>
      <c r="J853" t="b">
        <v>0</v>
      </c>
      <c r="K853">
        <v>559</v>
      </c>
      <c r="L853">
        <v>136</v>
      </c>
      <c r="M853" t="s">
        <v>929</v>
      </c>
      <c r="N853" t="s">
        <v>932</v>
      </c>
      <c r="O853" t="s">
        <v>935</v>
      </c>
      <c r="P853">
        <v>58</v>
      </c>
      <c r="Q853">
        <v>3.6</v>
      </c>
      <c r="R853" t="b">
        <v>0</v>
      </c>
      <c r="S853" t="s">
        <v>940</v>
      </c>
      <c r="T853">
        <v>4650</v>
      </c>
      <c r="U853" t="s">
        <v>942</v>
      </c>
      <c r="V853" t="s">
        <v>950</v>
      </c>
      <c r="W853" t="s">
        <v>953</v>
      </c>
      <c r="X853" t="str">
        <f>LEFT(Userdata[[#This Row],[Last_Login]],2)</f>
        <v>11</v>
      </c>
      <c r="Y853" t="str">
        <f>RIGHT(Userdata[[#This Row],[Last_Login]],4)</f>
        <v>2024</v>
      </c>
      <c r="Z853" t="str">
        <f>MID(Userdata[[#This Row],[Last_Login]],4,2)</f>
        <v>26</v>
      </c>
      <c r="AA853" t="str">
        <f>SUBSTITUTE(Userdata[[#This Row],[Column3]],"/","")</f>
        <v>26</v>
      </c>
      <c r="AB853" s="12" t="str">
        <f>TEXT(DATE(Userdata[[#This Row],[Column2]],Userdata[[#This Row],[Column1]],Userdata[[#This Row],[Column4]]),"DD/MM/YYYY")</f>
        <v>26/11/2024</v>
      </c>
      <c r="AC853" s="12">
        <f t="shared" ca="1" si="13"/>
        <v>45794</v>
      </c>
      <c r="AD853">
        <f ca="1">Userdata[[#This Row],[Column6]]-Userdata[[#This Row],[Last Login]]</f>
        <v>172</v>
      </c>
      <c r="AE853" t="str">
        <f>LEFT(Userdata[[#This Row],[Join_Date]],2)</f>
        <v>1/</v>
      </c>
      <c r="AF853" t="str">
        <f>RIGHT(Userdata[[#This Row],[Join_Date]],4)</f>
        <v>2024</v>
      </c>
      <c r="AG853" t="str">
        <f>MID(Userdata[[#This Row],[Join_Date]],3,2)</f>
        <v>9/</v>
      </c>
      <c r="AH853" t="str">
        <f>SUBSTITUTE(Userdata[[#This Row],[Column5]],"/","")</f>
        <v>1</v>
      </c>
      <c r="AI853" t="str">
        <f>SUBSTITUTE(Userdata[[#This Row],[Column53]],"/","")</f>
        <v>9</v>
      </c>
      <c r="AJ853" t="str">
        <f>TEXT(DATE(Userdata[[#This Row],[Column52]],Userdata[[#This Row],[Start Month]],Userdata[[#This Row],[Start Date]]),"DD/MM/YYYY")</f>
        <v>09/01/2024</v>
      </c>
    </row>
    <row r="854" spans="1:36" x14ac:dyDescent="0.3">
      <c r="A854">
        <v>3083</v>
      </c>
      <c r="B854" t="s">
        <v>315</v>
      </c>
      <c r="C854" t="s">
        <v>498</v>
      </c>
      <c r="D854" s="12" t="s">
        <v>905</v>
      </c>
      <c r="E854">
        <v>7.99</v>
      </c>
      <c r="F854">
        <v>413</v>
      </c>
      <c r="G854" t="s">
        <v>919</v>
      </c>
      <c r="H854">
        <v>5</v>
      </c>
      <c r="I854">
        <v>5</v>
      </c>
      <c r="J854" t="b">
        <v>1</v>
      </c>
      <c r="K854">
        <v>895</v>
      </c>
      <c r="L854">
        <v>3</v>
      </c>
      <c r="M854" t="s">
        <v>923</v>
      </c>
      <c r="N854" t="s">
        <v>932</v>
      </c>
      <c r="O854" t="s">
        <v>935</v>
      </c>
      <c r="P854">
        <v>87</v>
      </c>
      <c r="Q854">
        <v>3.2</v>
      </c>
      <c r="R854" t="b">
        <v>1</v>
      </c>
      <c r="S854" t="s">
        <v>940</v>
      </c>
      <c r="T854">
        <v>1340</v>
      </c>
      <c r="U854" t="s">
        <v>944</v>
      </c>
      <c r="V854" t="s">
        <v>946</v>
      </c>
      <c r="W854" t="s">
        <v>951</v>
      </c>
      <c r="X854" t="str">
        <f>LEFT(Userdata[[#This Row],[Last_Login]],2)</f>
        <v>12</v>
      </c>
      <c r="Y854" t="str">
        <f>RIGHT(Userdata[[#This Row],[Last_Login]],4)</f>
        <v>2024</v>
      </c>
      <c r="Z854" t="str">
        <f>MID(Userdata[[#This Row],[Last_Login]],4,2)</f>
        <v>13</v>
      </c>
      <c r="AA854" t="str">
        <f>SUBSTITUTE(Userdata[[#This Row],[Column3]],"/","")</f>
        <v>13</v>
      </c>
      <c r="AB854" s="12" t="str">
        <f>TEXT(DATE(Userdata[[#This Row],[Column2]],Userdata[[#This Row],[Column1]],Userdata[[#This Row],[Column4]]),"DD/MM/YYYY")</f>
        <v>13/12/2024</v>
      </c>
      <c r="AC854" s="12">
        <f t="shared" ca="1" si="13"/>
        <v>45794</v>
      </c>
      <c r="AD854">
        <f ca="1">Userdata[[#This Row],[Column6]]-Userdata[[#This Row],[Last Login]]</f>
        <v>155</v>
      </c>
      <c r="AE854" t="str">
        <f>LEFT(Userdata[[#This Row],[Join_Date]],2)</f>
        <v>9/</v>
      </c>
      <c r="AF854" t="str">
        <f>RIGHT(Userdata[[#This Row],[Join_Date]],4)</f>
        <v>2023</v>
      </c>
      <c r="AG854" t="str">
        <f>MID(Userdata[[#This Row],[Join_Date]],3,2)</f>
        <v>5/</v>
      </c>
      <c r="AH854" t="str">
        <f>SUBSTITUTE(Userdata[[#This Row],[Column5]],"/","")</f>
        <v>9</v>
      </c>
      <c r="AI854" t="str">
        <f>SUBSTITUTE(Userdata[[#This Row],[Column53]],"/","")</f>
        <v>5</v>
      </c>
      <c r="AJ854" t="str">
        <f>TEXT(DATE(Userdata[[#This Row],[Column52]],Userdata[[#This Row],[Start Month]],Userdata[[#This Row],[Start Date]]),"DD/MM/YYYY")</f>
        <v>05/09/2023</v>
      </c>
    </row>
    <row r="855" spans="1:36" x14ac:dyDescent="0.3">
      <c r="A855">
        <v>9936</v>
      </c>
      <c r="B855" t="s">
        <v>67</v>
      </c>
      <c r="C855" t="s">
        <v>848</v>
      </c>
      <c r="D855" s="12" t="s">
        <v>472</v>
      </c>
      <c r="E855">
        <v>7.99</v>
      </c>
      <c r="F855">
        <v>484</v>
      </c>
      <c r="G855" t="s">
        <v>916</v>
      </c>
      <c r="H855">
        <v>1</v>
      </c>
      <c r="I855">
        <v>6</v>
      </c>
      <c r="J855" t="b">
        <v>1</v>
      </c>
      <c r="K855">
        <v>570</v>
      </c>
      <c r="L855">
        <v>18</v>
      </c>
      <c r="M855" t="s">
        <v>928</v>
      </c>
      <c r="N855" t="s">
        <v>932</v>
      </c>
      <c r="O855" t="s">
        <v>934</v>
      </c>
      <c r="P855">
        <v>5</v>
      </c>
      <c r="Q855">
        <v>4.5999999999999996</v>
      </c>
      <c r="R855" t="b">
        <v>1</v>
      </c>
      <c r="S855" t="s">
        <v>940</v>
      </c>
      <c r="T855">
        <v>1821</v>
      </c>
      <c r="U855" t="s">
        <v>941</v>
      </c>
      <c r="V855" t="s">
        <v>947</v>
      </c>
      <c r="W855" t="s">
        <v>953</v>
      </c>
      <c r="X855" t="str">
        <f>LEFT(Userdata[[#This Row],[Last_Login]],2)</f>
        <v>12</v>
      </c>
      <c r="Y855" t="str">
        <f>RIGHT(Userdata[[#This Row],[Last_Login]],4)</f>
        <v>2024</v>
      </c>
      <c r="Z855" t="str">
        <f>MID(Userdata[[#This Row],[Last_Login]],4,2)</f>
        <v>17</v>
      </c>
      <c r="AA855" t="str">
        <f>SUBSTITUTE(Userdata[[#This Row],[Column3]],"/","")</f>
        <v>17</v>
      </c>
      <c r="AB855" s="12" t="str">
        <f>TEXT(DATE(Userdata[[#This Row],[Column2]],Userdata[[#This Row],[Column1]],Userdata[[#This Row],[Column4]]),"DD/MM/YYYY")</f>
        <v>17/12/2024</v>
      </c>
      <c r="AC855" s="12">
        <f t="shared" ca="1" si="13"/>
        <v>45794</v>
      </c>
      <c r="AD855">
        <f ca="1">Userdata[[#This Row],[Column6]]-Userdata[[#This Row],[Last Login]]</f>
        <v>151</v>
      </c>
      <c r="AE855" t="str">
        <f>LEFT(Userdata[[#This Row],[Join_Date]],2)</f>
        <v>5/</v>
      </c>
      <c r="AF855" t="str">
        <f>RIGHT(Userdata[[#This Row],[Join_Date]],4)</f>
        <v>2023</v>
      </c>
      <c r="AG855" t="str">
        <f>MID(Userdata[[#This Row],[Join_Date]],3,2)</f>
        <v>11</v>
      </c>
      <c r="AH855" t="str">
        <f>SUBSTITUTE(Userdata[[#This Row],[Column5]],"/","")</f>
        <v>5</v>
      </c>
      <c r="AI855" t="str">
        <f>SUBSTITUTE(Userdata[[#This Row],[Column53]],"/","")</f>
        <v>11</v>
      </c>
      <c r="AJ855" t="str">
        <f>TEXT(DATE(Userdata[[#This Row],[Column52]],Userdata[[#This Row],[Start Month]],Userdata[[#This Row],[Start Date]]),"DD/MM/YYYY")</f>
        <v>11/05/2023</v>
      </c>
    </row>
    <row r="856" spans="1:36" x14ac:dyDescent="0.3">
      <c r="A856">
        <v>2418</v>
      </c>
      <c r="B856" t="s">
        <v>88</v>
      </c>
      <c r="C856" t="s">
        <v>867</v>
      </c>
      <c r="D856" s="12" t="s">
        <v>908</v>
      </c>
      <c r="E856">
        <v>15.99</v>
      </c>
      <c r="F856">
        <v>227</v>
      </c>
      <c r="G856" t="s">
        <v>922</v>
      </c>
      <c r="H856">
        <v>1</v>
      </c>
      <c r="I856">
        <v>4</v>
      </c>
      <c r="J856" t="b">
        <v>1</v>
      </c>
      <c r="K856">
        <v>187</v>
      </c>
      <c r="L856">
        <v>48</v>
      </c>
      <c r="M856" t="s">
        <v>923</v>
      </c>
      <c r="N856" t="s">
        <v>932</v>
      </c>
      <c r="O856" t="s">
        <v>939</v>
      </c>
      <c r="P856">
        <v>6</v>
      </c>
      <c r="Q856">
        <v>3.4</v>
      </c>
      <c r="R856" t="b">
        <v>1</v>
      </c>
      <c r="S856" t="s">
        <v>940</v>
      </c>
      <c r="T856">
        <v>3020</v>
      </c>
      <c r="U856" t="s">
        <v>944</v>
      </c>
      <c r="V856" t="s">
        <v>949</v>
      </c>
      <c r="W856" t="s">
        <v>952</v>
      </c>
      <c r="X856" t="str">
        <f>LEFT(Userdata[[#This Row],[Last_Login]],2)</f>
        <v>11</v>
      </c>
      <c r="Y856" t="str">
        <f>RIGHT(Userdata[[#This Row],[Last_Login]],4)</f>
        <v>2024</v>
      </c>
      <c r="Z856" t="str">
        <f>MID(Userdata[[#This Row],[Last_Login]],4,2)</f>
        <v>19</v>
      </c>
      <c r="AA856" t="str">
        <f>SUBSTITUTE(Userdata[[#This Row],[Column3]],"/","")</f>
        <v>19</v>
      </c>
      <c r="AB856" s="12" t="str">
        <f>TEXT(DATE(Userdata[[#This Row],[Column2]],Userdata[[#This Row],[Column1]],Userdata[[#This Row],[Column4]]),"DD/MM/YYYY")</f>
        <v>19/11/2024</v>
      </c>
      <c r="AC856" s="12">
        <f t="shared" ca="1" si="13"/>
        <v>45794</v>
      </c>
      <c r="AD856">
        <f ca="1">Userdata[[#This Row],[Column6]]-Userdata[[#This Row],[Last Login]]</f>
        <v>179</v>
      </c>
      <c r="AE856" t="str">
        <f>LEFT(Userdata[[#This Row],[Join_Date]],2)</f>
        <v>9/</v>
      </c>
      <c r="AF856" t="str">
        <f>RIGHT(Userdata[[#This Row],[Join_Date]],4)</f>
        <v>2024</v>
      </c>
      <c r="AG856" t="str">
        <f>MID(Userdata[[#This Row],[Join_Date]],3,2)</f>
        <v>4/</v>
      </c>
      <c r="AH856" t="str">
        <f>SUBSTITUTE(Userdata[[#This Row],[Column5]],"/","")</f>
        <v>9</v>
      </c>
      <c r="AI856" t="str">
        <f>SUBSTITUTE(Userdata[[#This Row],[Column53]],"/","")</f>
        <v>4</v>
      </c>
      <c r="AJ856" t="str">
        <f>TEXT(DATE(Userdata[[#This Row],[Column52]],Userdata[[#This Row],[Start Month]],Userdata[[#This Row],[Start Date]]),"DD/MM/YYYY")</f>
        <v>04/09/2024</v>
      </c>
    </row>
    <row r="857" spans="1:36" x14ac:dyDescent="0.3">
      <c r="A857">
        <v>4089</v>
      </c>
      <c r="B857" t="s">
        <v>51</v>
      </c>
      <c r="C857" t="s">
        <v>562</v>
      </c>
      <c r="D857" s="12" t="s">
        <v>472</v>
      </c>
      <c r="E857">
        <v>11.99</v>
      </c>
      <c r="F857">
        <v>313</v>
      </c>
      <c r="G857" t="s">
        <v>918</v>
      </c>
      <c r="H857">
        <v>5</v>
      </c>
      <c r="I857">
        <v>6</v>
      </c>
      <c r="J857" t="b">
        <v>1</v>
      </c>
      <c r="K857">
        <v>900</v>
      </c>
      <c r="L857">
        <v>135</v>
      </c>
      <c r="M857" t="s">
        <v>924</v>
      </c>
      <c r="N857" t="s">
        <v>931</v>
      </c>
      <c r="O857" t="s">
        <v>939</v>
      </c>
      <c r="P857">
        <v>87</v>
      </c>
      <c r="Q857">
        <v>4.8</v>
      </c>
      <c r="R857" t="b">
        <v>0</v>
      </c>
      <c r="S857" t="s">
        <v>940</v>
      </c>
      <c r="T857">
        <v>1243</v>
      </c>
      <c r="U857" t="s">
        <v>941</v>
      </c>
      <c r="V857" t="s">
        <v>950</v>
      </c>
      <c r="W857" t="s">
        <v>954</v>
      </c>
      <c r="X857" t="str">
        <f>LEFT(Userdata[[#This Row],[Last_Login]],2)</f>
        <v>12</v>
      </c>
      <c r="Y857" t="str">
        <f>RIGHT(Userdata[[#This Row],[Last_Login]],4)</f>
        <v>2024</v>
      </c>
      <c r="Z857" t="str">
        <f>MID(Userdata[[#This Row],[Last_Login]],4,2)</f>
        <v>17</v>
      </c>
      <c r="AA857" t="str">
        <f>SUBSTITUTE(Userdata[[#This Row],[Column3]],"/","")</f>
        <v>17</v>
      </c>
      <c r="AB857" s="12" t="str">
        <f>TEXT(DATE(Userdata[[#This Row],[Column2]],Userdata[[#This Row],[Column1]],Userdata[[#This Row],[Column4]]),"DD/MM/YYYY")</f>
        <v>17/12/2024</v>
      </c>
      <c r="AC857" s="12">
        <f t="shared" ca="1" si="13"/>
        <v>45794</v>
      </c>
      <c r="AD857">
        <f ca="1">Userdata[[#This Row],[Column6]]-Userdata[[#This Row],[Last Login]]</f>
        <v>151</v>
      </c>
      <c r="AE857" t="str">
        <f>LEFT(Userdata[[#This Row],[Join_Date]],2)</f>
        <v>12</v>
      </c>
      <c r="AF857" t="str">
        <f>RIGHT(Userdata[[#This Row],[Join_Date]],4)</f>
        <v>2024</v>
      </c>
      <c r="AG857" t="str">
        <f>MID(Userdata[[#This Row],[Join_Date]],3,2)</f>
        <v>/8</v>
      </c>
      <c r="AH857" t="str">
        <f>SUBSTITUTE(Userdata[[#This Row],[Column5]],"/","")</f>
        <v>12</v>
      </c>
      <c r="AI857" t="str">
        <f>SUBSTITUTE(Userdata[[#This Row],[Column53]],"/","")</f>
        <v>8</v>
      </c>
      <c r="AJ857" t="str">
        <f>TEXT(DATE(Userdata[[#This Row],[Column52]],Userdata[[#This Row],[Start Month]],Userdata[[#This Row],[Start Date]]),"DD/MM/YYYY")</f>
        <v>08/12/2024</v>
      </c>
    </row>
    <row r="858" spans="1:36" x14ac:dyDescent="0.3">
      <c r="A858">
        <v>8876</v>
      </c>
      <c r="B858" t="s">
        <v>342</v>
      </c>
      <c r="C858" t="s">
        <v>609</v>
      </c>
      <c r="D858" s="12" t="s">
        <v>579</v>
      </c>
      <c r="E858">
        <v>11.99</v>
      </c>
      <c r="F858">
        <v>491</v>
      </c>
      <c r="G858" t="s">
        <v>920</v>
      </c>
      <c r="H858">
        <v>2</v>
      </c>
      <c r="I858">
        <v>3</v>
      </c>
      <c r="J858" t="b">
        <v>1</v>
      </c>
      <c r="K858">
        <v>194</v>
      </c>
      <c r="L858">
        <v>187</v>
      </c>
      <c r="M858" t="s">
        <v>926</v>
      </c>
      <c r="N858" t="s">
        <v>930</v>
      </c>
      <c r="O858" t="s">
        <v>939</v>
      </c>
      <c r="P858">
        <v>44</v>
      </c>
      <c r="Q858">
        <v>4.4000000000000004</v>
      </c>
      <c r="R858" t="b">
        <v>1</v>
      </c>
      <c r="S858" t="s">
        <v>940</v>
      </c>
      <c r="T858">
        <v>540</v>
      </c>
      <c r="U858" t="s">
        <v>941</v>
      </c>
      <c r="V858" t="s">
        <v>947</v>
      </c>
      <c r="W858" t="s">
        <v>954</v>
      </c>
      <c r="X858" t="str">
        <f>LEFT(Userdata[[#This Row],[Last_Login]],2)</f>
        <v>11</v>
      </c>
      <c r="Y858" t="str">
        <f>RIGHT(Userdata[[#This Row],[Last_Login]],4)</f>
        <v>2024</v>
      </c>
      <c r="Z858" t="str">
        <f>MID(Userdata[[#This Row],[Last_Login]],4,2)</f>
        <v>23</v>
      </c>
      <c r="AA858" t="str">
        <f>SUBSTITUTE(Userdata[[#This Row],[Column3]],"/","")</f>
        <v>23</v>
      </c>
      <c r="AB858" s="12" t="str">
        <f>TEXT(DATE(Userdata[[#This Row],[Column2]],Userdata[[#This Row],[Column1]],Userdata[[#This Row],[Column4]]),"DD/MM/YYYY")</f>
        <v>23/11/2024</v>
      </c>
      <c r="AC858" s="12">
        <f t="shared" ca="1" si="13"/>
        <v>45794</v>
      </c>
      <c r="AD858">
        <f ca="1">Userdata[[#This Row],[Column6]]-Userdata[[#This Row],[Last Login]]</f>
        <v>175</v>
      </c>
      <c r="AE858" t="str">
        <f>LEFT(Userdata[[#This Row],[Join_Date]],2)</f>
        <v>4/</v>
      </c>
      <c r="AF858" t="str">
        <f>RIGHT(Userdata[[#This Row],[Join_Date]],4)</f>
        <v>2023</v>
      </c>
      <c r="AG858" t="str">
        <f>MID(Userdata[[#This Row],[Join_Date]],3,2)</f>
        <v>17</v>
      </c>
      <c r="AH858" t="str">
        <f>SUBSTITUTE(Userdata[[#This Row],[Column5]],"/","")</f>
        <v>4</v>
      </c>
      <c r="AI858" t="str">
        <f>SUBSTITUTE(Userdata[[#This Row],[Column53]],"/","")</f>
        <v>17</v>
      </c>
      <c r="AJ858" t="str">
        <f>TEXT(DATE(Userdata[[#This Row],[Column52]],Userdata[[#This Row],[Start Month]],Userdata[[#This Row],[Start Date]]),"DD/MM/YYYY")</f>
        <v>17/04/2023</v>
      </c>
    </row>
    <row r="859" spans="1:36" x14ac:dyDescent="0.3">
      <c r="A859">
        <v>3959</v>
      </c>
      <c r="B859" t="s">
        <v>192</v>
      </c>
      <c r="C859" t="s">
        <v>576</v>
      </c>
      <c r="D859" s="12" t="s">
        <v>898</v>
      </c>
      <c r="E859">
        <v>15.99</v>
      </c>
      <c r="F859">
        <v>50</v>
      </c>
      <c r="G859" t="s">
        <v>918</v>
      </c>
      <c r="H859">
        <v>4</v>
      </c>
      <c r="I859">
        <v>2</v>
      </c>
      <c r="J859" t="b">
        <v>1</v>
      </c>
      <c r="K859">
        <v>155</v>
      </c>
      <c r="L859">
        <v>115</v>
      </c>
      <c r="M859" t="s">
        <v>923</v>
      </c>
      <c r="N859" t="s">
        <v>931</v>
      </c>
      <c r="O859" t="s">
        <v>935</v>
      </c>
      <c r="P859">
        <v>92</v>
      </c>
      <c r="Q859">
        <v>4.3</v>
      </c>
      <c r="R859" t="b">
        <v>0</v>
      </c>
      <c r="S859" t="s">
        <v>940</v>
      </c>
      <c r="T859">
        <v>2583</v>
      </c>
      <c r="U859" t="s">
        <v>942</v>
      </c>
      <c r="V859" t="s">
        <v>949</v>
      </c>
      <c r="W859" t="s">
        <v>954</v>
      </c>
      <c r="X859" t="str">
        <f>LEFT(Userdata[[#This Row],[Last_Login]],2)</f>
        <v>12</v>
      </c>
      <c r="Y859" t="str">
        <f>RIGHT(Userdata[[#This Row],[Last_Login]],4)</f>
        <v>2024</v>
      </c>
      <c r="Z859" t="str">
        <f>MID(Userdata[[#This Row],[Last_Login]],4,2)</f>
        <v>16</v>
      </c>
      <c r="AA859" t="str">
        <f>SUBSTITUTE(Userdata[[#This Row],[Column3]],"/","")</f>
        <v>16</v>
      </c>
      <c r="AB859" s="12" t="str">
        <f>TEXT(DATE(Userdata[[#This Row],[Column2]],Userdata[[#This Row],[Column1]],Userdata[[#This Row],[Column4]]),"DD/MM/YYYY")</f>
        <v>16/12/2024</v>
      </c>
      <c r="AC859" s="12">
        <f t="shared" ca="1" si="13"/>
        <v>45794</v>
      </c>
      <c r="AD859">
        <f ca="1">Userdata[[#This Row],[Column6]]-Userdata[[#This Row],[Last Login]]</f>
        <v>152</v>
      </c>
      <c r="AE859" t="str">
        <f>LEFT(Userdata[[#This Row],[Join_Date]],2)</f>
        <v>12</v>
      </c>
      <c r="AF859" t="str">
        <f>RIGHT(Userdata[[#This Row],[Join_Date]],4)</f>
        <v>2023</v>
      </c>
      <c r="AG859" t="str">
        <f>MID(Userdata[[#This Row],[Join_Date]],3,2)</f>
        <v>/2</v>
      </c>
      <c r="AH859" t="str">
        <f>SUBSTITUTE(Userdata[[#This Row],[Column5]],"/","")</f>
        <v>12</v>
      </c>
      <c r="AI859" t="str">
        <f>SUBSTITUTE(Userdata[[#This Row],[Column53]],"/","")</f>
        <v>2</v>
      </c>
      <c r="AJ859" t="str">
        <f>TEXT(DATE(Userdata[[#This Row],[Column52]],Userdata[[#This Row],[Start Month]],Userdata[[#This Row],[Start Date]]),"DD/MM/YYYY")</f>
        <v>02/12/2023</v>
      </c>
    </row>
    <row r="860" spans="1:36" x14ac:dyDescent="0.3">
      <c r="A860">
        <v>2011</v>
      </c>
      <c r="B860" t="s">
        <v>343</v>
      </c>
      <c r="C860" t="s">
        <v>538</v>
      </c>
      <c r="D860" s="12" t="s">
        <v>508</v>
      </c>
      <c r="E860">
        <v>7.99</v>
      </c>
      <c r="F860">
        <v>73</v>
      </c>
      <c r="G860" t="s">
        <v>922</v>
      </c>
      <c r="H860">
        <v>2</v>
      </c>
      <c r="I860">
        <v>1</v>
      </c>
      <c r="J860" t="b">
        <v>1</v>
      </c>
      <c r="K860">
        <v>184</v>
      </c>
      <c r="L860">
        <v>172</v>
      </c>
      <c r="M860" t="s">
        <v>926</v>
      </c>
      <c r="N860" t="s">
        <v>933</v>
      </c>
      <c r="O860" t="s">
        <v>938</v>
      </c>
      <c r="P860">
        <v>41</v>
      </c>
      <c r="Q860">
        <v>4.8</v>
      </c>
      <c r="R860" t="b">
        <v>0</v>
      </c>
      <c r="S860" t="s">
        <v>940</v>
      </c>
      <c r="T860">
        <v>3463</v>
      </c>
      <c r="U860" t="s">
        <v>941</v>
      </c>
      <c r="V860" t="s">
        <v>946</v>
      </c>
      <c r="W860" t="s">
        <v>953</v>
      </c>
      <c r="X860" t="str">
        <f>LEFT(Userdata[[#This Row],[Last_Login]],2)</f>
        <v>12</v>
      </c>
      <c r="Y860" t="str">
        <f>RIGHT(Userdata[[#This Row],[Last_Login]],4)</f>
        <v>2024</v>
      </c>
      <c r="Z860" t="str">
        <f>MID(Userdata[[#This Row],[Last_Login]],4,2)</f>
        <v>4/</v>
      </c>
      <c r="AA860" t="str">
        <f>SUBSTITUTE(Userdata[[#This Row],[Column3]],"/","")</f>
        <v>4</v>
      </c>
      <c r="AB860" s="12" t="str">
        <f>TEXT(DATE(Userdata[[#This Row],[Column2]],Userdata[[#This Row],[Column1]],Userdata[[#This Row],[Column4]]),"DD/MM/YYYY")</f>
        <v>04/12/2024</v>
      </c>
      <c r="AC860" s="12">
        <f t="shared" ca="1" si="13"/>
        <v>45794</v>
      </c>
      <c r="AD860">
        <f ca="1">Userdata[[#This Row],[Column6]]-Userdata[[#This Row],[Last Login]]</f>
        <v>164</v>
      </c>
      <c r="AE860" t="str">
        <f>LEFT(Userdata[[#This Row],[Join_Date]],2)</f>
        <v>5/</v>
      </c>
      <c r="AF860" t="str">
        <f>RIGHT(Userdata[[#This Row],[Join_Date]],4)</f>
        <v>2023</v>
      </c>
      <c r="AG860" t="str">
        <f>MID(Userdata[[#This Row],[Join_Date]],3,2)</f>
        <v>14</v>
      </c>
      <c r="AH860" t="str">
        <f>SUBSTITUTE(Userdata[[#This Row],[Column5]],"/","")</f>
        <v>5</v>
      </c>
      <c r="AI860" t="str">
        <f>SUBSTITUTE(Userdata[[#This Row],[Column53]],"/","")</f>
        <v>14</v>
      </c>
      <c r="AJ860" t="str">
        <f>TEXT(DATE(Userdata[[#This Row],[Column52]],Userdata[[#This Row],[Start Month]],Userdata[[#This Row],[Start Date]]),"DD/MM/YYYY")</f>
        <v>14/05/2023</v>
      </c>
    </row>
    <row r="861" spans="1:36" x14ac:dyDescent="0.3">
      <c r="A861">
        <v>7896</v>
      </c>
      <c r="B861" t="s">
        <v>72</v>
      </c>
      <c r="C861" t="s">
        <v>868</v>
      </c>
      <c r="D861" s="12" t="s">
        <v>914</v>
      </c>
      <c r="E861">
        <v>11.99</v>
      </c>
      <c r="F861">
        <v>139</v>
      </c>
      <c r="G861" t="s">
        <v>918</v>
      </c>
      <c r="H861">
        <v>4</v>
      </c>
      <c r="I861">
        <v>5</v>
      </c>
      <c r="J861" t="b">
        <v>1</v>
      </c>
      <c r="K861">
        <v>539</v>
      </c>
      <c r="L861">
        <v>152</v>
      </c>
      <c r="M861" t="s">
        <v>924</v>
      </c>
      <c r="N861" t="s">
        <v>931</v>
      </c>
      <c r="O861" t="s">
        <v>935</v>
      </c>
      <c r="P861">
        <v>48</v>
      </c>
      <c r="Q861">
        <v>3.8</v>
      </c>
      <c r="R861" t="b">
        <v>1</v>
      </c>
      <c r="S861" t="s">
        <v>940</v>
      </c>
      <c r="T861">
        <v>4130</v>
      </c>
      <c r="U861" t="s">
        <v>942</v>
      </c>
      <c r="V861" t="s">
        <v>946</v>
      </c>
      <c r="W861" t="s">
        <v>954</v>
      </c>
      <c r="X861" t="str">
        <f>LEFT(Userdata[[#This Row],[Last_Login]],2)</f>
        <v>11</v>
      </c>
      <c r="Y861" t="str">
        <f>RIGHT(Userdata[[#This Row],[Last_Login]],4)</f>
        <v>2024</v>
      </c>
      <c r="Z861" t="str">
        <f>MID(Userdata[[#This Row],[Last_Login]],4,2)</f>
        <v>29</v>
      </c>
      <c r="AA861" t="str">
        <f>SUBSTITUTE(Userdata[[#This Row],[Column3]],"/","")</f>
        <v>29</v>
      </c>
      <c r="AB861" s="12" t="str">
        <f>TEXT(DATE(Userdata[[#This Row],[Column2]],Userdata[[#This Row],[Column1]],Userdata[[#This Row],[Column4]]),"DD/MM/YYYY")</f>
        <v>29/11/2024</v>
      </c>
      <c r="AC861" s="12">
        <f t="shared" ca="1" si="13"/>
        <v>45794</v>
      </c>
      <c r="AD861">
        <f ca="1">Userdata[[#This Row],[Column6]]-Userdata[[#This Row],[Last Login]]</f>
        <v>169</v>
      </c>
      <c r="AE861" t="str">
        <f>LEFT(Userdata[[#This Row],[Join_Date]],2)</f>
        <v>6/</v>
      </c>
      <c r="AF861" t="str">
        <f>RIGHT(Userdata[[#This Row],[Join_Date]],4)</f>
        <v>2024</v>
      </c>
      <c r="AG861" t="str">
        <f>MID(Userdata[[#This Row],[Join_Date]],3,2)</f>
        <v>19</v>
      </c>
      <c r="AH861" t="str">
        <f>SUBSTITUTE(Userdata[[#This Row],[Column5]],"/","")</f>
        <v>6</v>
      </c>
      <c r="AI861" t="str">
        <f>SUBSTITUTE(Userdata[[#This Row],[Column53]],"/","")</f>
        <v>19</v>
      </c>
      <c r="AJ861" t="str">
        <f>TEXT(DATE(Userdata[[#This Row],[Column52]],Userdata[[#This Row],[Start Month]],Userdata[[#This Row],[Start Date]]),"DD/MM/YYYY")</f>
        <v>19/06/2024</v>
      </c>
    </row>
    <row r="862" spans="1:36" x14ac:dyDescent="0.3">
      <c r="A862">
        <v>5495</v>
      </c>
      <c r="B862" t="s">
        <v>344</v>
      </c>
      <c r="C862" t="s">
        <v>763</v>
      </c>
      <c r="D862" s="12" t="s">
        <v>914</v>
      </c>
      <c r="E862">
        <v>11.99</v>
      </c>
      <c r="F862">
        <v>327</v>
      </c>
      <c r="G862" t="s">
        <v>919</v>
      </c>
      <c r="H862">
        <v>2</v>
      </c>
      <c r="I862">
        <v>6</v>
      </c>
      <c r="J862" t="b">
        <v>1</v>
      </c>
      <c r="K862">
        <v>182</v>
      </c>
      <c r="L862">
        <v>14</v>
      </c>
      <c r="M862" t="s">
        <v>923</v>
      </c>
      <c r="N862" t="s">
        <v>931</v>
      </c>
      <c r="O862" t="s">
        <v>939</v>
      </c>
      <c r="P862">
        <v>90</v>
      </c>
      <c r="Q862">
        <v>3.4</v>
      </c>
      <c r="R862" t="b">
        <v>0</v>
      </c>
      <c r="S862" t="s">
        <v>940</v>
      </c>
      <c r="T862">
        <v>3918</v>
      </c>
      <c r="U862" t="s">
        <v>944</v>
      </c>
      <c r="V862" t="s">
        <v>948</v>
      </c>
      <c r="W862" t="s">
        <v>951</v>
      </c>
      <c r="X862" t="str">
        <f>LEFT(Userdata[[#This Row],[Last_Login]],2)</f>
        <v>11</v>
      </c>
      <c r="Y862" t="str">
        <f>RIGHT(Userdata[[#This Row],[Last_Login]],4)</f>
        <v>2024</v>
      </c>
      <c r="Z862" t="str">
        <f>MID(Userdata[[#This Row],[Last_Login]],4,2)</f>
        <v>29</v>
      </c>
      <c r="AA862" t="str">
        <f>SUBSTITUTE(Userdata[[#This Row],[Column3]],"/","")</f>
        <v>29</v>
      </c>
      <c r="AB862" s="12" t="str">
        <f>TEXT(DATE(Userdata[[#This Row],[Column2]],Userdata[[#This Row],[Column1]],Userdata[[#This Row],[Column4]]),"DD/MM/YYYY")</f>
        <v>29/11/2024</v>
      </c>
      <c r="AC862" s="12">
        <f t="shared" ca="1" si="13"/>
        <v>45794</v>
      </c>
      <c r="AD862">
        <f ca="1">Userdata[[#This Row],[Column6]]-Userdata[[#This Row],[Last Login]]</f>
        <v>169</v>
      </c>
      <c r="AE862" t="str">
        <f>LEFT(Userdata[[#This Row],[Join_Date]],2)</f>
        <v>1/</v>
      </c>
      <c r="AF862" t="str">
        <f>RIGHT(Userdata[[#This Row],[Join_Date]],4)</f>
        <v>2024</v>
      </c>
      <c r="AG862" t="str">
        <f>MID(Userdata[[#This Row],[Join_Date]],3,2)</f>
        <v>17</v>
      </c>
      <c r="AH862" t="str">
        <f>SUBSTITUTE(Userdata[[#This Row],[Column5]],"/","")</f>
        <v>1</v>
      </c>
      <c r="AI862" t="str">
        <f>SUBSTITUTE(Userdata[[#This Row],[Column53]],"/","")</f>
        <v>17</v>
      </c>
      <c r="AJ862" t="str">
        <f>TEXT(DATE(Userdata[[#This Row],[Column52]],Userdata[[#This Row],[Start Month]],Userdata[[#This Row],[Start Date]]),"DD/MM/YYYY")</f>
        <v>17/01/2024</v>
      </c>
    </row>
    <row r="863" spans="1:36" x14ac:dyDescent="0.3">
      <c r="A863">
        <v>6219</v>
      </c>
      <c r="B863" t="s">
        <v>163</v>
      </c>
      <c r="C863" t="s">
        <v>442</v>
      </c>
      <c r="D863" s="12" t="s">
        <v>898</v>
      </c>
      <c r="E863">
        <v>11.99</v>
      </c>
      <c r="F863">
        <v>206</v>
      </c>
      <c r="G863" t="s">
        <v>917</v>
      </c>
      <c r="H863">
        <v>4</v>
      </c>
      <c r="I863">
        <v>1</v>
      </c>
      <c r="J863" t="b">
        <v>0</v>
      </c>
      <c r="K863">
        <v>981</v>
      </c>
      <c r="L863">
        <v>60</v>
      </c>
      <c r="M863" t="s">
        <v>925</v>
      </c>
      <c r="N863" t="s">
        <v>930</v>
      </c>
      <c r="O863" t="s">
        <v>938</v>
      </c>
      <c r="P863">
        <v>41</v>
      </c>
      <c r="Q863">
        <v>4.4000000000000004</v>
      </c>
      <c r="R863" t="b">
        <v>1</v>
      </c>
      <c r="S863" t="s">
        <v>940</v>
      </c>
      <c r="T863">
        <v>4264</v>
      </c>
      <c r="U863" t="s">
        <v>942</v>
      </c>
      <c r="V863" t="s">
        <v>947</v>
      </c>
      <c r="W863" t="s">
        <v>951</v>
      </c>
      <c r="X863" t="str">
        <f>LEFT(Userdata[[#This Row],[Last_Login]],2)</f>
        <v>12</v>
      </c>
      <c r="Y863" t="str">
        <f>RIGHT(Userdata[[#This Row],[Last_Login]],4)</f>
        <v>2024</v>
      </c>
      <c r="Z863" t="str">
        <f>MID(Userdata[[#This Row],[Last_Login]],4,2)</f>
        <v>16</v>
      </c>
      <c r="AA863" t="str">
        <f>SUBSTITUTE(Userdata[[#This Row],[Column3]],"/","")</f>
        <v>16</v>
      </c>
      <c r="AB863" s="12" t="str">
        <f>TEXT(DATE(Userdata[[#This Row],[Column2]],Userdata[[#This Row],[Column1]],Userdata[[#This Row],[Column4]]),"DD/MM/YYYY")</f>
        <v>16/12/2024</v>
      </c>
      <c r="AC863" s="12">
        <f t="shared" ca="1" si="13"/>
        <v>45794</v>
      </c>
      <c r="AD863">
        <f ca="1">Userdata[[#This Row],[Column6]]-Userdata[[#This Row],[Last Login]]</f>
        <v>152</v>
      </c>
      <c r="AE863" t="str">
        <f>LEFT(Userdata[[#This Row],[Join_Date]],2)</f>
        <v>7/</v>
      </c>
      <c r="AF863" t="str">
        <f>RIGHT(Userdata[[#This Row],[Join_Date]],4)</f>
        <v>2024</v>
      </c>
      <c r="AG863" t="str">
        <f>MID(Userdata[[#This Row],[Join_Date]],3,2)</f>
        <v>22</v>
      </c>
      <c r="AH863" t="str">
        <f>SUBSTITUTE(Userdata[[#This Row],[Column5]],"/","")</f>
        <v>7</v>
      </c>
      <c r="AI863" t="str">
        <f>SUBSTITUTE(Userdata[[#This Row],[Column53]],"/","")</f>
        <v>22</v>
      </c>
      <c r="AJ863" t="str">
        <f>TEXT(DATE(Userdata[[#This Row],[Column52]],Userdata[[#This Row],[Start Month]],Userdata[[#This Row],[Start Date]]),"DD/MM/YYYY")</f>
        <v>22/07/2024</v>
      </c>
    </row>
    <row r="864" spans="1:36" x14ac:dyDescent="0.3">
      <c r="A864">
        <v>4458</v>
      </c>
      <c r="B864" t="s">
        <v>345</v>
      </c>
      <c r="C864" t="s">
        <v>869</v>
      </c>
      <c r="D864" s="12" t="s">
        <v>676</v>
      </c>
      <c r="E864">
        <v>15.99</v>
      </c>
      <c r="F864">
        <v>23</v>
      </c>
      <c r="G864" t="s">
        <v>918</v>
      </c>
      <c r="H864">
        <v>3</v>
      </c>
      <c r="I864">
        <v>3</v>
      </c>
      <c r="J864" t="b">
        <v>1</v>
      </c>
      <c r="K864">
        <v>489</v>
      </c>
      <c r="L864">
        <v>7</v>
      </c>
      <c r="M864" t="s">
        <v>926</v>
      </c>
      <c r="N864" t="s">
        <v>931</v>
      </c>
      <c r="O864" t="s">
        <v>936</v>
      </c>
      <c r="P864">
        <v>54</v>
      </c>
      <c r="Q864">
        <v>4.5</v>
      </c>
      <c r="R864" t="b">
        <v>1</v>
      </c>
      <c r="S864" t="s">
        <v>940</v>
      </c>
      <c r="T864">
        <v>1485</v>
      </c>
      <c r="U864" t="s">
        <v>945</v>
      </c>
      <c r="V864" t="s">
        <v>948</v>
      </c>
      <c r="W864" t="s">
        <v>952</v>
      </c>
      <c r="X864" t="str">
        <f>LEFT(Userdata[[#This Row],[Last_Login]],2)</f>
        <v>11</v>
      </c>
      <c r="Y864" t="str">
        <f>RIGHT(Userdata[[#This Row],[Last_Login]],4)</f>
        <v>2024</v>
      </c>
      <c r="Z864" t="str">
        <f>MID(Userdata[[#This Row],[Last_Login]],4,2)</f>
        <v>20</v>
      </c>
      <c r="AA864" t="str">
        <f>SUBSTITUTE(Userdata[[#This Row],[Column3]],"/","")</f>
        <v>20</v>
      </c>
      <c r="AB864" s="12" t="str">
        <f>TEXT(DATE(Userdata[[#This Row],[Column2]],Userdata[[#This Row],[Column1]],Userdata[[#This Row],[Column4]]),"DD/MM/YYYY")</f>
        <v>20/11/2024</v>
      </c>
      <c r="AC864" s="12">
        <f t="shared" ca="1" si="13"/>
        <v>45794</v>
      </c>
      <c r="AD864">
        <f ca="1">Userdata[[#This Row],[Column6]]-Userdata[[#This Row],[Last Login]]</f>
        <v>178</v>
      </c>
      <c r="AE864" t="str">
        <f>LEFT(Userdata[[#This Row],[Join_Date]],2)</f>
        <v>10</v>
      </c>
      <c r="AF864" t="str">
        <f>RIGHT(Userdata[[#This Row],[Join_Date]],4)</f>
        <v>2023</v>
      </c>
      <c r="AG864" t="str">
        <f>MID(Userdata[[#This Row],[Join_Date]],3,2)</f>
        <v>/2</v>
      </c>
      <c r="AH864" t="str">
        <f>SUBSTITUTE(Userdata[[#This Row],[Column5]],"/","")</f>
        <v>10</v>
      </c>
      <c r="AI864" t="str">
        <f>SUBSTITUTE(Userdata[[#This Row],[Column53]],"/","")</f>
        <v>2</v>
      </c>
      <c r="AJ864" t="str">
        <f>TEXT(DATE(Userdata[[#This Row],[Column52]],Userdata[[#This Row],[Start Month]],Userdata[[#This Row],[Start Date]]),"DD/MM/YYYY")</f>
        <v>02/10/2023</v>
      </c>
    </row>
    <row r="865" spans="1:36" x14ac:dyDescent="0.3">
      <c r="A865">
        <v>4115</v>
      </c>
      <c r="B865" t="s">
        <v>346</v>
      </c>
      <c r="C865" t="s">
        <v>424</v>
      </c>
      <c r="D865" s="12" t="s">
        <v>424</v>
      </c>
      <c r="E865">
        <v>15.99</v>
      </c>
      <c r="F865">
        <v>158</v>
      </c>
      <c r="G865" t="s">
        <v>921</v>
      </c>
      <c r="H865">
        <v>1</v>
      </c>
      <c r="I865">
        <v>5</v>
      </c>
      <c r="J865" t="b">
        <v>1</v>
      </c>
      <c r="K865">
        <v>603</v>
      </c>
      <c r="L865">
        <v>72</v>
      </c>
      <c r="M865" t="s">
        <v>926</v>
      </c>
      <c r="N865" t="s">
        <v>932</v>
      </c>
      <c r="O865" t="s">
        <v>934</v>
      </c>
      <c r="P865">
        <v>88</v>
      </c>
      <c r="Q865">
        <v>3.3</v>
      </c>
      <c r="R865" t="b">
        <v>0</v>
      </c>
      <c r="S865" t="s">
        <v>940</v>
      </c>
      <c r="T865">
        <v>3508</v>
      </c>
      <c r="U865" t="s">
        <v>943</v>
      </c>
      <c r="V865" t="s">
        <v>950</v>
      </c>
      <c r="W865" t="s">
        <v>954</v>
      </c>
      <c r="X865" t="str">
        <f>LEFT(Userdata[[#This Row],[Last_Login]],2)</f>
        <v>11</v>
      </c>
      <c r="Y865" t="str">
        <f>RIGHT(Userdata[[#This Row],[Last_Login]],4)</f>
        <v>2024</v>
      </c>
      <c r="Z865" t="str">
        <f>MID(Userdata[[#This Row],[Last_Login]],4,2)</f>
        <v>24</v>
      </c>
      <c r="AA865" t="str">
        <f>SUBSTITUTE(Userdata[[#This Row],[Column3]],"/","")</f>
        <v>24</v>
      </c>
      <c r="AB865" s="12" t="str">
        <f>TEXT(DATE(Userdata[[#This Row],[Column2]],Userdata[[#This Row],[Column1]],Userdata[[#This Row],[Column4]]),"DD/MM/YYYY")</f>
        <v>24/11/2024</v>
      </c>
      <c r="AC865" s="12">
        <f t="shared" ca="1" si="13"/>
        <v>45794</v>
      </c>
      <c r="AD865">
        <f ca="1">Userdata[[#This Row],[Column6]]-Userdata[[#This Row],[Last Login]]</f>
        <v>174</v>
      </c>
      <c r="AE865" t="str">
        <f>LEFT(Userdata[[#This Row],[Join_Date]],2)</f>
        <v>11</v>
      </c>
      <c r="AF865" t="str">
        <f>RIGHT(Userdata[[#This Row],[Join_Date]],4)</f>
        <v>2024</v>
      </c>
      <c r="AG865" t="str">
        <f>MID(Userdata[[#This Row],[Join_Date]],3,2)</f>
        <v>/2</v>
      </c>
      <c r="AH865" t="str">
        <f>SUBSTITUTE(Userdata[[#This Row],[Column5]],"/","")</f>
        <v>11</v>
      </c>
      <c r="AI865" t="str">
        <f>SUBSTITUTE(Userdata[[#This Row],[Column53]],"/","")</f>
        <v>2</v>
      </c>
      <c r="AJ865" t="str">
        <f>TEXT(DATE(Userdata[[#This Row],[Column52]],Userdata[[#This Row],[Start Month]],Userdata[[#This Row],[Start Date]]),"DD/MM/YYYY")</f>
        <v>02/11/2024</v>
      </c>
    </row>
    <row r="866" spans="1:36" x14ac:dyDescent="0.3">
      <c r="A866">
        <v>6586</v>
      </c>
      <c r="B866" t="s">
        <v>335</v>
      </c>
      <c r="C866" t="s">
        <v>649</v>
      </c>
      <c r="D866" s="12" t="s">
        <v>906</v>
      </c>
      <c r="E866">
        <v>15.99</v>
      </c>
      <c r="F866">
        <v>459</v>
      </c>
      <c r="G866" t="s">
        <v>921</v>
      </c>
      <c r="H866">
        <v>2</v>
      </c>
      <c r="I866">
        <v>1</v>
      </c>
      <c r="J866" t="b">
        <v>0</v>
      </c>
      <c r="K866">
        <v>445</v>
      </c>
      <c r="L866">
        <v>153</v>
      </c>
      <c r="M866" t="s">
        <v>929</v>
      </c>
      <c r="N866" t="s">
        <v>930</v>
      </c>
      <c r="O866" t="s">
        <v>934</v>
      </c>
      <c r="P866">
        <v>13</v>
      </c>
      <c r="Q866">
        <v>4.2</v>
      </c>
      <c r="R866" t="b">
        <v>0</v>
      </c>
      <c r="S866" t="s">
        <v>940</v>
      </c>
      <c r="T866">
        <v>3433</v>
      </c>
      <c r="U866" t="s">
        <v>942</v>
      </c>
      <c r="V866" t="s">
        <v>949</v>
      </c>
      <c r="W866" t="s">
        <v>952</v>
      </c>
      <c r="X866" t="str">
        <f>LEFT(Userdata[[#This Row],[Last_Login]],2)</f>
        <v>12</v>
      </c>
      <c r="Y866" t="str">
        <f>RIGHT(Userdata[[#This Row],[Last_Login]],4)</f>
        <v>2024</v>
      </c>
      <c r="Z866" t="str">
        <f>MID(Userdata[[#This Row],[Last_Login]],4,2)</f>
        <v>15</v>
      </c>
      <c r="AA866" t="str">
        <f>SUBSTITUTE(Userdata[[#This Row],[Column3]],"/","")</f>
        <v>15</v>
      </c>
      <c r="AB866" s="12" t="str">
        <f>TEXT(DATE(Userdata[[#This Row],[Column2]],Userdata[[#This Row],[Column1]],Userdata[[#This Row],[Column4]]),"DD/MM/YYYY")</f>
        <v>15/12/2024</v>
      </c>
      <c r="AC866" s="12">
        <f t="shared" ca="1" si="13"/>
        <v>45794</v>
      </c>
      <c r="AD866">
        <f ca="1">Userdata[[#This Row],[Column6]]-Userdata[[#This Row],[Last Login]]</f>
        <v>153</v>
      </c>
      <c r="AE866" t="str">
        <f>LEFT(Userdata[[#This Row],[Join_Date]],2)</f>
        <v>1/</v>
      </c>
      <c r="AF866" t="str">
        <f>RIGHT(Userdata[[#This Row],[Join_Date]],4)</f>
        <v>2023</v>
      </c>
      <c r="AG866" t="str">
        <f>MID(Userdata[[#This Row],[Join_Date]],3,2)</f>
        <v>26</v>
      </c>
      <c r="AH866" t="str">
        <f>SUBSTITUTE(Userdata[[#This Row],[Column5]],"/","")</f>
        <v>1</v>
      </c>
      <c r="AI866" t="str">
        <f>SUBSTITUTE(Userdata[[#This Row],[Column53]],"/","")</f>
        <v>26</v>
      </c>
      <c r="AJ866" t="str">
        <f>TEXT(DATE(Userdata[[#This Row],[Column52]],Userdata[[#This Row],[Start Month]],Userdata[[#This Row],[Start Date]]),"DD/MM/YYYY")</f>
        <v>26/01/2023</v>
      </c>
    </row>
    <row r="867" spans="1:36" x14ac:dyDescent="0.3">
      <c r="A867">
        <v>3985</v>
      </c>
      <c r="B867" t="s">
        <v>150</v>
      </c>
      <c r="C867" t="s">
        <v>870</v>
      </c>
      <c r="D867" s="12" t="s">
        <v>490</v>
      </c>
      <c r="E867">
        <v>15.99</v>
      </c>
      <c r="F867">
        <v>30</v>
      </c>
      <c r="G867" t="s">
        <v>919</v>
      </c>
      <c r="H867">
        <v>4</v>
      </c>
      <c r="I867">
        <v>6</v>
      </c>
      <c r="J867" t="b">
        <v>0</v>
      </c>
      <c r="K867">
        <v>233</v>
      </c>
      <c r="L867">
        <v>10</v>
      </c>
      <c r="M867" t="s">
        <v>928</v>
      </c>
      <c r="N867" t="s">
        <v>933</v>
      </c>
      <c r="O867" t="s">
        <v>937</v>
      </c>
      <c r="P867">
        <v>71</v>
      </c>
      <c r="Q867">
        <v>4.5999999999999996</v>
      </c>
      <c r="R867" t="b">
        <v>0</v>
      </c>
      <c r="S867" t="s">
        <v>940</v>
      </c>
      <c r="T867">
        <v>3610</v>
      </c>
      <c r="U867" t="s">
        <v>941</v>
      </c>
      <c r="V867" t="s">
        <v>949</v>
      </c>
      <c r="W867" t="s">
        <v>951</v>
      </c>
      <c r="X867" t="str">
        <f>LEFT(Userdata[[#This Row],[Last_Login]],2)</f>
        <v>12</v>
      </c>
      <c r="Y867" t="str">
        <f>RIGHT(Userdata[[#This Row],[Last_Login]],4)</f>
        <v>2024</v>
      </c>
      <c r="Z867" t="str">
        <f>MID(Userdata[[#This Row],[Last_Login]],4,2)</f>
        <v>12</v>
      </c>
      <c r="AA867" t="str">
        <f>SUBSTITUTE(Userdata[[#This Row],[Column3]],"/","")</f>
        <v>12</v>
      </c>
      <c r="AB867" s="12" t="str">
        <f>TEXT(DATE(Userdata[[#This Row],[Column2]],Userdata[[#This Row],[Column1]],Userdata[[#This Row],[Column4]]),"DD/MM/YYYY")</f>
        <v>12/12/2024</v>
      </c>
      <c r="AC867" s="12">
        <f t="shared" ca="1" si="13"/>
        <v>45794</v>
      </c>
      <c r="AD867">
        <f ca="1">Userdata[[#This Row],[Column6]]-Userdata[[#This Row],[Last Login]]</f>
        <v>156</v>
      </c>
      <c r="AE867" t="str">
        <f>LEFT(Userdata[[#This Row],[Join_Date]],2)</f>
        <v>6/</v>
      </c>
      <c r="AF867" t="str">
        <f>RIGHT(Userdata[[#This Row],[Join_Date]],4)</f>
        <v>2024</v>
      </c>
      <c r="AG867" t="str">
        <f>MID(Userdata[[#This Row],[Join_Date]],3,2)</f>
        <v>12</v>
      </c>
      <c r="AH867" t="str">
        <f>SUBSTITUTE(Userdata[[#This Row],[Column5]],"/","")</f>
        <v>6</v>
      </c>
      <c r="AI867" t="str">
        <f>SUBSTITUTE(Userdata[[#This Row],[Column53]],"/","")</f>
        <v>12</v>
      </c>
      <c r="AJ867" t="str">
        <f>TEXT(DATE(Userdata[[#This Row],[Column52]],Userdata[[#This Row],[Start Month]],Userdata[[#This Row],[Start Date]]),"DD/MM/YYYY")</f>
        <v>12/06/2024</v>
      </c>
    </row>
    <row r="868" spans="1:36" x14ac:dyDescent="0.3">
      <c r="A868">
        <v>8501</v>
      </c>
      <c r="B868" t="s">
        <v>45</v>
      </c>
      <c r="C868" t="s">
        <v>781</v>
      </c>
      <c r="D868" s="12" t="s">
        <v>908</v>
      </c>
      <c r="E868">
        <v>11.99</v>
      </c>
      <c r="F868">
        <v>42</v>
      </c>
      <c r="G868" t="s">
        <v>919</v>
      </c>
      <c r="H868">
        <v>5</v>
      </c>
      <c r="I868">
        <v>2</v>
      </c>
      <c r="J868" t="b">
        <v>1</v>
      </c>
      <c r="K868">
        <v>464</v>
      </c>
      <c r="L868">
        <v>171</v>
      </c>
      <c r="M868" t="s">
        <v>923</v>
      </c>
      <c r="N868" t="s">
        <v>933</v>
      </c>
      <c r="O868" t="s">
        <v>938</v>
      </c>
      <c r="P868">
        <v>88</v>
      </c>
      <c r="Q868">
        <v>4.5999999999999996</v>
      </c>
      <c r="R868" t="b">
        <v>1</v>
      </c>
      <c r="S868" t="s">
        <v>940</v>
      </c>
      <c r="T868">
        <v>3307</v>
      </c>
      <c r="U868" t="s">
        <v>943</v>
      </c>
      <c r="V868" t="s">
        <v>948</v>
      </c>
      <c r="W868" t="s">
        <v>953</v>
      </c>
      <c r="X868" t="str">
        <f>LEFT(Userdata[[#This Row],[Last_Login]],2)</f>
        <v>11</v>
      </c>
      <c r="Y868" t="str">
        <f>RIGHT(Userdata[[#This Row],[Last_Login]],4)</f>
        <v>2024</v>
      </c>
      <c r="Z868" t="str">
        <f>MID(Userdata[[#This Row],[Last_Login]],4,2)</f>
        <v>19</v>
      </c>
      <c r="AA868" t="str">
        <f>SUBSTITUTE(Userdata[[#This Row],[Column3]],"/","")</f>
        <v>19</v>
      </c>
      <c r="AB868" s="12" t="str">
        <f>TEXT(DATE(Userdata[[#This Row],[Column2]],Userdata[[#This Row],[Column1]],Userdata[[#This Row],[Column4]]),"DD/MM/YYYY")</f>
        <v>19/11/2024</v>
      </c>
      <c r="AC868" s="12">
        <f t="shared" ca="1" si="13"/>
        <v>45794</v>
      </c>
      <c r="AD868">
        <f ca="1">Userdata[[#This Row],[Column6]]-Userdata[[#This Row],[Last Login]]</f>
        <v>179</v>
      </c>
      <c r="AE868" t="str">
        <f>LEFT(Userdata[[#This Row],[Join_Date]],2)</f>
        <v>4/</v>
      </c>
      <c r="AF868" t="str">
        <f>RIGHT(Userdata[[#This Row],[Join_Date]],4)</f>
        <v>2024</v>
      </c>
      <c r="AG868" t="str">
        <f>MID(Userdata[[#This Row],[Join_Date]],3,2)</f>
        <v>8/</v>
      </c>
      <c r="AH868" t="str">
        <f>SUBSTITUTE(Userdata[[#This Row],[Column5]],"/","")</f>
        <v>4</v>
      </c>
      <c r="AI868" t="str">
        <f>SUBSTITUTE(Userdata[[#This Row],[Column53]],"/","")</f>
        <v>8</v>
      </c>
      <c r="AJ868" t="str">
        <f>TEXT(DATE(Userdata[[#This Row],[Column52]],Userdata[[#This Row],[Start Month]],Userdata[[#This Row],[Start Date]]),"DD/MM/YYYY")</f>
        <v>08/04/2024</v>
      </c>
    </row>
    <row r="869" spans="1:36" x14ac:dyDescent="0.3">
      <c r="A869">
        <v>4048</v>
      </c>
      <c r="B869" t="s">
        <v>88</v>
      </c>
      <c r="C869" t="s">
        <v>589</v>
      </c>
      <c r="D869" s="12" t="s">
        <v>472</v>
      </c>
      <c r="E869">
        <v>11.99</v>
      </c>
      <c r="F869">
        <v>242</v>
      </c>
      <c r="G869" t="s">
        <v>920</v>
      </c>
      <c r="H869">
        <v>3</v>
      </c>
      <c r="I869">
        <v>1</v>
      </c>
      <c r="J869" t="b">
        <v>0</v>
      </c>
      <c r="K869">
        <v>273</v>
      </c>
      <c r="L869">
        <v>96</v>
      </c>
      <c r="M869" t="s">
        <v>928</v>
      </c>
      <c r="N869" t="s">
        <v>932</v>
      </c>
      <c r="O869" t="s">
        <v>939</v>
      </c>
      <c r="P869">
        <v>34</v>
      </c>
      <c r="Q869">
        <v>4.9000000000000004</v>
      </c>
      <c r="R869" t="b">
        <v>1</v>
      </c>
      <c r="S869" t="s">
        <v>940</v>
      </c>
      <c r="T869">
        <v>868</v>
      </c>
      <c r="U869" t="s">
        <v>943</v>
      </c>
      <c r="V869" t="s">
        <v>948</v>
      </c>
      <c r="W869" t="s">
        <v>953</v>
      </c>
      <c r="X869" t="str">
        <f>LEFT(Userdata[[#This Row],[Last_Login]],2)</f>
        <v>12</v>
      </c>
      <c r="Y869" t="str">
        <f>RIGHT(Userdata[[#This Row],[Last_Login]],4)</f>
        <v>2024</v>
      </c>
      <c r="Z869" t="str">
        <f>MID(Userdata[[#This Row],[Last_Login]],4,2)</f>
        <v>17</v>
      </c>
      <c r="AA869" t="str">
        <f>SUBSTITUTE(Userdata[[#This Row],[Column3]],"/","")</f>
        <v>17</v>
      </c>
      <c r="AB869" s="12" t="str">
        <f>TEXT(DATE(Userdata[[#This Row],[Column2]],Userdata[[#This Row],[Column1]],Userdata[[#This Row],[Column4]]),"DD/MM/YYYY")</f>
        <v>17/12/2024</v>
      </c>
      <c r="AC869" s="12">
        <f t="shared" ca="1" si="13"/>
        <v>45794</v>
      </c>
      <c r="AD869">
        <f ca="1">Userdata[[#This Row],[Column6]]-Userdata[[#This Row],[Last Login]]</f>
        <v>151</v>
      </c>
      <c r="AE869" t="str">
        <f>LEFT(Userdata[[#This Row],[Join_Date]],2)</f>
        <v>6/</v>
      </c>
      <c r="AF869" t="str">
        <f>RIGHT(Userdata[[#This Row],[Join_Date]],4)</f>
        <v>2024</v>
      </c>
      <c r="AG869" t="str">
        <f>MID(Userdata[[#This Row],[Join_Date]],3,2)</f>
        <v>2/</v>
      </c>
      <c r="AH869" t="str">
        <f>SUBSTITUTE(Userdata[[#This Row],[Column5]],"/","")</f>
        <v>6</v>
      </c>
      <c r="AI869" t="str">
        <f>SUBSTITUTE(Userdata[[#This Row],[Column53]],"/","")</f>
        <v>2</v>
      </c>
      <c r="AJ869" t="str">
        <f>TEXT(DATE(Userdata[[#This Row],[Column52]],Userdata[[#This Row],[Start Month]],Userdata[[#This Row],[Start Date]]),"DD/MM/YYYY")</f>
        <v>02/06/2024</v>
      </c>
    </row>
    <row r="870" spans="1:36" x14ac:dyDescent="0.3">
      <c r="A870">
        <v>4466</v>
      </c>
      <c r="B870" t="s">
        <v>62</v>
      </c>
      <c r="C870" t="s">
        <v>871</v>
      </c>
      <c r="D870" s="12" t="s">
        <v>853</v>
      </c>
      <c r="E870">
        <v>11.99</v>
      </c>
      <c r="F870">
        <v>25</v>
      </c>
      <c r="G870" t="s">
        <v>917</v>
      </c>
      <c r="H870">
        <v>5</v>
      </c>
      <c r="I870">
        <v>2</v>
      </c>
      <c r="J870" t="b">
        <v>0</v>
      </c>
      <c r="K870">
        <v>162</v>
      </c>
      <c r="L870">
        <v>147</v>
      </c>
      <c r="M870" t="s">
        <v>928</v>
      </c>
      <c r="N870" t="s">
        <v>931</v>
      </c>
      <c r="O870" t="s">
        <v>938</v>
      </c>
      <c r="P870">
        <v>82</v>
      </c>
      <c r="Q870">
        <v>4.3</v>
      </c>
      <c r="R870" t="b">
        <v>0</v>
      </c>
      <c r="S870" t="s">
        <v>940</v>
      </c>
      <c r="T870">
        <v>4358</v>
      </c>
      <c r="U870" t="s">
        <v>943</v>
      </c>
      <c r="V870" t="s">
        <v>947</v>
      </c>
      <c r="W870" t="s">
        <v>951</v>
      </c>
      <c r="X870" t="str">
        <f>LEFT(Userdata[[#This Row],[Last_Login]],2)</f>
        <v>11</v>
      </c>
      <c r="Y870" t="str">
        <f>RIGHT(Userdata[[#This Row],[Last_Login]],4)</f>
        <v>2024</v>
      </c>
      <c r="Z870" t="str">
        <f>MID(Userdata[[#This Row],[Last_Login]],4,2)</f>
        <v>27</v>
      </c>
      <c r="AA870" t="str">
        <f>SUBSTITUTE(Userdata[[#This Row],[Column3]],"/","")</f>
        <v>27</v>
      </c>
      <c r="AB870" s="12" t="str">
        <f>TEXT(DATE(Userdata[[#This Row],[Column2]],Userdata[[#This Row],[Column1]],Userdata[[#This Row],[Column4]]),"DD/MM/YYYY")</f>
        <v>27/11/2024</v>
      </c>
      <c r="AC870" s="12">
        <f t="shared" ca="1" si="13"/>
        <v>45794</v>
      </c>
      <c r="AD870">
        <f ca="1">Userdata[[#This Row],[Column6]]-Userdata[[#This Row],[Last Login]]</f>
        <v>171</v>
      </c>
      <c r="AE870" t="str">
        <f>LEFT(Userdata[[#This Row],[Join_Date]],2)</f>
        <v>10</v>
      </c>
      <c r="AF870" t="str">
        <f>RIGHT(Userdata[[#This Row],[Join_Date]],4)</f>
        <v>2024</v>
      </c>
      <c r="AG870" t="str">
        <f>MID(Userdata[[#This Row],[Join_Date]],3,2)</f>
        <v>/6</v>
      </c>
      <c r="AH870" t="str">
        <f>SUBSTITUTE(Userdata[[#This Row],[Column5]],"/","")</f>
        <v>10</v>
      </c>
      <c r="AI870" t="str">
        <f>SUBSTITUTE(Userdata[[#This Row],[Column53]],"/","")</f>
        <v>6</v>
      </c>
      <c r="AJ870" t="str">
        <f>TEXT(DATE(Userdata[[#This Row],[Column52]],Userdata[[#This Row],[Start Month]],Userdata[[#This Row],[Start Date]]),"DD/MM/YYYY")</f>
        <v>06/10/2024</v>
      </c>
    </row>
    <row r="871" spans="1:36" x14ac:dyDescent="0.3">
      <c r="A871">
        <v>5479</v>
      </c>
      <c r="B871" t="s">
        <v>84</v>
      </c>
      <c r="C871" t="s">
        <v>571</v>
      </c>
      <c r="D871" s="12" t="s">
        <v>562</v>
      </c>
      <c r="E871">
        <v>7.99</v>
      </c>
      <c r="F871">
        <v>140</v>
      </c>
      <c r="G871" t="s">
        <v>922</v>
      </c>
      <c r="H871">
        <v>4</v>
      </c>
      <c r="I871">
        <v>4</v>
      </c>
      <c r="J871" t="b">
        <v>0</v>
      </c>
      <c r="K871">
        <v>218</v>
      </c>
      <c r="L871">
        <v>5</v>
      </c>
      <c r="M871" t="s">
        <v>926</v>
      </c>
      <c r="N871" t="s">
        <v>930</v>
      </c>
      <c r="O871" t="s">
        <v>939</v>
      </c>
      <c r="P871">
        <v>86</v>
      </c>
      <c r="Q871">
        <v>3.6</v>
      </c>
      <c r="R871" t="b">
        <v>0</v>
      </c>
      <c r="S871" t="s">
        <v>940</v>
      </c>
      <c r="T871">
        <v>4552</v>
      </c>
      <c r="U871" t="s">
        <v>942</v>
      </c>
      <c r="V871" t="s">
        <v>950</v>
      </c>
      <c r="W871" t="s">
        <v>951</v>
      </c>
      <c r="X871" t="str">
        <f>LEFT(Userdata[[#This Row],[Last_Login]],2)</f>
        <v>12</v>
      </c>
      <c r="Y871" t="str">
        <f>RIGHT(Userdata[[#This Row],[Last_Login]],4)</f>
        <v>2024</v>
      </c>
      <c r="Z871" t="str">
        <f>MID(Userdata[[#This Row],[Last_Login]],4,2)</f>
        <v>8/</v>
      </c>
      <c r="AA871" t="str">
        <f>SUBSTITUTE(Userdata[[#This Row],[Column3]],"/","")</f>
        <v>8</v>
      </c>
      <c r="AB871" s="12" t="str">
        <f>TEXT(DATE(Userdata[[#This Row],[Column2]],Userdata[[#This Row],[Column1]],Userdata[[#This Row],[Column4]]),"DD/MM/YYYY")</f>
        <v>08/12/2024</v>
      </c>
      <c r="AC871" s="12">
        <f t="shared" ca="1" si="13"/>
        <v>45794</v>
      </c>
      <c r="AD871">
        <f ca="1">Userdata[[#This Row],[Column6]]-Userdata[[#This Row],[Last Login]]</f>
        <v>160</v>
      </c>
      <c r="AE871" t="str">
        <f>LEFT(Userdata[[#This Row],[Join_Date]],2)</f>
        <v>3/</v>
      </c>
      <c r="AF871" t="str">
        <f>RIGHT(Userdata[[#This Row],[Join_Date]],4)</f>
        <v>2023</v>
      </c>
      <c r="AG871" t="str">
        <f>MID(Userdata[[#This Row],[Join_Date]],3,2)</f>
        <v>4/</v>
      </c>
      <c r="AH871" t="str">
        <f>SUBSTITUTE(Userdata[[#This Row],[Column5]],"/","")</f>
        <v>3</v>
      </c>
      <c r="AI871" t="str">
        <f>SUBSTITUTE(Userdata[[#This Row],[Column53]],"/","")</f>
        <v>4</v>
      </c>
      <c r="AJ871" t="str">
        <f>TEXT(DATE(Userdata[[#This Row],[Column52]],Userdata[[#This Row],[Start Month]],Userdata[[#This Row],[Start Date]]),"DD/MM/YYYY")</f>
        <v>04/03/2023</v>
      </c>
    </row>
    <row r="872" spans="1:36" x14ac:dyDescent="0.3">
      <c r="A872">
        <v>2480</v>
      </c>
      <c r="B872" t="s">
        <v>304</v>
      </c>
      <c r="C872" t="s">
        <v>697</v>
      </c>
      <c r="D872" s="12" t="s">
        <v>472</v>
      </c>
      <c r="E872">
        <v>15.99</v>
      </c>
      <c r="F872">
        <v>192</v>
      </c>
      <c r="G872" t="s">
        <v>921</v>
      </c>
      <c r="H872">
        <v>5</v>
      </c>
      <c r="I872">
        <v>3</v>
      </c>
      <c r="J872" t="b">
        <v>0</v>
      </c>
      <c r="K872">
        <v>39</v>
      </c>
      <c r="L872">
        <v>18</v>
      </c>
      <c r="M872" t="s">
        <v>925</v>
      </c>
      <c r="N872" t="s">
        <v>933</v>
      </c>
      <c r="O872" t="s">
        <v>935</v>
      </c>
      <c r="P872">
        <v>75</v>
      </c>
      <c r="Q872">
        <v>3.3</v>
      </c>
      <c r="R872" t="b">
        <v>1</v>
      </c>
      <c r="S872" t="s">
        <v>940</v>
      </c>
      <c r="T872">
        <v>3003</v>
      </c>
      <c r="U872" t="s">
        <v>942</v>
      </c>
      <c r="V872" t="s">
        <v>948</v>
      </c>
      <c r="W872" t="s">
        <v>953</v>
      </c>
      <c r="X872" t="str">
        <f>LEFT(Userdata[[#This Row],[Last_Login]],2)</f>
        <v>12</v>
      </c>
      <c r="Y872" t="str">
        <f>RIGHT(Userdata[[#This Row],[Last_Login]],4)</f>
        <v>2024</v>
      </c>
      <c r="Z872" t="str">
        <f>MID(Userdata[[#This Row],[Last_Login]],4,2)</f>
        <v>17</v>
      </c>
      <c r="AA872" t="str">
        <f>SUBSTITUTE(Userdata[[#This Row],[Column3]],"/","")</f>
        <v>17</v>
      </c>
      <c r="AB872" s="12" t="str">
        <f>TEXT(DATE(Userdata[[#This Row],[Column2]],Userdata[[#This Row],[Column1]],Userdata[[#This Row],[Column4]]),"DD/MM/YYYY")</f>
        <v>17/12/2024</v>
      </c>
      <c r="AC872" s="12">
        <f t="shared" ca="1" si="13"/>
        <v>45794</v>
      </c>
      <c r="AD872">
        <f ca="1">Userdata[[#This Row],[Column6]]-Userdata[[#This Row],[Last Login]]</f>
        <v>151</v>
      </c>
      <c r="AE872" t="str">
        <f>LEFT(Userdata[[#This Row],[Join_Date]],2)</f>
        <v>8/</v>
      </c>
      <c r="AF872" t="str">
        <f>RIGHT(Userdata[[#This Row],[Join_Date]],4)</f>
        <v>2023</v>
      </c>
      <c r="AG872" t="str">
        <f>MID(Userdata[[#This Row],[Join_Date]],3,2)</f>
        <v>26</v>
      </c>
      <c r="AH872" t="str">
        <f>SUBSTITUTE(Userdata[[#This Row],[Column5]],"/","")</f>
        <v>8</v>
      </c>
      <c r="AI872" t="str">
        <f>SUBSTITUTE(Userdata[[#This Row],[Column53]],"/","")</f>
        <v>26</v>
      </c>
      <c r="AJ872" t="str">
        <f>TEXT(DATE(Userdata[[#This Row],[Column52]],Userdata[[#This Row],[Start Month]],Userdata[[#This Row],[Start Date]]),"DD/MM/YYYY")</f>
        <v>26/08/2023</v>
      </c>
    </row>
    <row r="873" spans="1:36" x14ac:dyDescent="0.3">
      <c r="A873">
        <v>6288</v>
      </c>
      <c r="B873" t="s">
        <v>138</v>
      </c>
      <c r="C873" t="s">
        <v>813</v>
      </c>
      <c r="D873" s="12" t="s">
        <v>740</v>
      </c>
      <c r="E873">
        <v>15.99</v>
      </c>
      <c r="F873">
        <v>267</v>
      </c>
      <c r="G873" t="s">
        <v>922</v>
      </c>
      <c r="H873">
        <v>1</v>
      </c>
      <c r="I873">
        <v>2</v>
      </c>
      <c r="J873" t="b">
        <v>0</v>
      </c>
      <c r="K873">
        <v>107</v>
      </c>
      <c r="L873">
        <v>140</v>
      </c>
      <c r="M873" t="s">
        <v>927</v>
      </c>
      <c r="N873" t="s">
        <v>930</v>
      </c>
      <c r="O873" t="s">
        <v>939</v>
      </c>
      <c r="P873">
        <v>7</v>
      </c>
      <c r="Q873">
        <v>4.8</v>
      </c>
      <c r="R873" t="b">
        <v>0</v>
      </c>
      <c r="S873" t="s">
        <v>940</v>
      </c>
      <c r="T873">
        <v>783</v>
      </c>
      <c r="U873" t="s">
        <v>943</v>
      </c>
      <c r="V873" t="s">
        <v>947</v>
      </c>
      <c r="W873" t="s">
        <v>952</v>
      </c>
      <c r="X873" t="str">
        <f>LEFT(Userdata[[#This Row],[Last_Login]],2)</f>
        <v>12</v>
      </c>
      <c r="Y873" t="str">
        <f>RIGHT(Userdata[[#This Row],[Last_Login]],4)</f>
        <v>2024</v>
      </c>
      <c r="Z873" t="str">
        <f>MID(Userdata[[#This Row],[Last_Login]],4,2)</f>
        <v>11</v>
      </c>
      <c r="AA873" t="str">
        <f>SUBSTITUTE(Userdata[[#This Row],[Column3]],"/","")</f>
        <v>11</v>
      </c>
      <c r="AB873" s="12" t="str">
        <f>TEXT(DATE(Userdata[[#This Row],[Column2]],Userdata[[#This Row],[Column1]],Userdata[[#This Row],[Column4]]),"DD/MM/YYYY")</f>
        <v>11/12/2024</v>
      </c>
      <c r="AC873" s="12">
        <f t="shared" ca="1" si="13"/>
        <v>45794</v>
      </c>
      <c r="AD873">
        <f ca="1">Userdata[[#This Row],[Column6]]-Userdata[[#This Row],[Last Login]]</f>
        <v>157</v>
      </c>
      <c r="AE873" t="str">
        <f>LEFT(Userdata[[#This Row],[Join_Date]],2)</f>
        <v>4/</v>
      </c>
      <c r="AF873" t="str">
        <f>RIGHT(Userdata[[#This Row],[Join_Date]],4)</f>
        <v>2024</v>
      </c>
      <c r="AG873" t="str">
        <f>MID(Userdata[[#This Row],[Join_Date]],3,2)</f>
        <v>2/</v>
      </c>
      <c r="AH873" t="str">
        <f>SUBSTITUTE(Userdata[[#This Row],[Column5]],"/","")</f>
        <v>4</v>
      </c>
      <c r="AI873" t="str">
        <f>SUBSTITUTE(Userdata[[#This Row],[Column53]],"/","")</f>
        <v>2</v>
      </c>
      <c r="AJ873" t="str">
        <f>TEXT(DATE(Userdata[[#This Row],[Column52]],Userdata[[#This Row],[Start Month]],Userdata[[#This Row],[Start Date]]),"DD/MM/YYYY")</f>
        <v>02/04/2024</v>
      </c>
    </row>
    <row r="874" spans="1:36" x14ac:dyDescent="0.3">
      <c r="A874">
        <v>9973</v>
      </c>
      <c r="B874" t="s">
        <v>109</v>
      </c>
      <c r="C874" t="s">
        <v>779</v>
      </c>
      <c r="D874" s="12" t="s">
        <v>906</v>
      </c>
      <c r="E874">
        <v>11.99</v>
      </c>
      <c r="F874">
        <v>410</v>
      </c>
      <c r="G874" t="s">
        <v>922</v>
      </c>
      <c r="H874">
        <v>4</v>
      </c>
      <c r="I874">
        <v>4</v>
      </c>
      <c r="J874" t="b">
        <v>0</v>
      </c>
      <c r="K874">
        <v>513</v>
      </c>
      <c r="L874">
        <v>52</v>
      </c>
      <c r="M874" t="s">
        <v>924</v>
      </c>
      <c r="N874" t="s">
        <v>931</v>
      </c>
      <c r="O874" t="s">
        <v>939</v>
      </c>
      <c r="P874">
        <v>19</v>
      </c>
      <c r="Q874">
        <v>4.7</v>
      </c>
      <c r="R874" t="b">
        <v>0</v>
      </c>
      <c r="S874" t="s">
        <v>940</v>
      </c>
      <c r="T874">
        <v>3578</v>
      </c>
      <c r="U874" t="s">
        <v>943</v>
      </c>
      <c r="V874" t="s">
        <v>947</v>
      </c>
      <c r="W874" t="s">
        <v>951</v>
      </c>
      <c r="X874" t="str">
        <f>LEFT(Userdata[[#This Row],[Last_Login]],2)</f>
        <v>12</v>
      </c>
      <c r="Y874" t="str">
        <f>RIGHT(Userdata[[#This Row],[Last_Login]],4)</f>
        <v>2024</v>
      </c>
      <c r="Z874" t="str">
        <f>MID(Userdata[[#This Row],[Last_Login]],4,2)</f>
        <v>15</v>
      </c>
      <c r="AA874" t="str">
        <f>SUBSTITUTE(Userdata[[#This Row],[Column3]],"/","")</f>
        <v>15</v>
      </c>
      <c r="AB874" s="12" t="str">
        <f>TEXT(DATE(Userdata[[#This Row],[Column2]],Userdata[[#This Row],[Column1]],Userdata[[#This Row],[Column4]]),"DD/MM/YYYY")</f>
        <v>15/12/2024</v>
      </c>
      <c r="AC874" s="12">
        <f t="shared" ca="1" si="13"/>
        <v>45794</v>
      </c>
      <c r="AD874">
        <f ca="1">Userdata[[#This Row],[Column6]]-Userdata[[#This Row],[Last Login]]</f>
        <v>153</v>
      </c>
      <c r="AE874" t="str">
        <f>LEFT(Userdata[[#This Row],[Join_Date]],2)</f>
        <v>4/</v>
      </c>
      <c r="AF874" t="str">
        <f>RIGHT(Userdata[[#This Row],[Join_Date]],4)</f>
        <v>2023</v>
      </c>
      <c r="AG874" t="str">
        <f>MID(Userdata[[#This Row],[Join_Date]],3,2)</f>
        <v>14</v>
      </c>
      <c r="AH874" t="str">
        <f>SUBSTITUTE(Userdata[[#This Row],[Column5]],"/","")</f>
        <v>4</v>
      </c>
      <c r="AI874" t="str">
        <f>SUBSTITUTE(Userdata[[#This Row],[Column53]],"/","")</f>
        <v>14</v>
      </c>
      <c r="AJ874" t="str">
        <f>TEXT(DATE(Userdata[[#This Row],[Column52]],Userdata[[#This Row],[Start Month]],Userdata[[#This Row],[Start Date]]),"DD/MM/YYYY")</f>
        <v>14/04/2023</v>
      </c>
    </row>
    <row r="875" spans="1:36" x14ac:dyDescent="0.3">
      <c r="A875">
        <v>6078</v>
      </c>
      <c r="B875" t="s">
        <v>298</v>
      </c>
      <c r="C875" t="s">
        <v>574</v>
      </c>
      <c r="D875" s="12" t="s">
        <v>906</v>
      </c>
      <c r="E875">
        <v>7.99</v>
      </c>
      <c r="F875">
        <v>281</v>
      </c>
      <c r="G875" t="s">
        <v>921</v>
      </c>
      <c r="H875">
        <v>4</v>
      </c>
      <c r="I875">
        <v>5</v>
      </c>
      <c r="J875" t="b">
        <v>0</v>
      </c>
      <c r="K875">
        <v>905</v>
      </c>
      <c r="L875">
        <v>128</v>
      </c>
      <c r="M875" t="s">
        <v>928</v>
      </c>
      <c r="N875" t="s">
        <v>933</v>
      </c>
      <c r="O875" t="s">
        <v>935</v>
      </c>
      <c r="P875">
        <v>70</v>
      </c>
      <c r="Q875">
        <v>4.3</v>
      </c>
      <c r="R875" t="b">
        <v>0</v>
      </c>
      <c r="S875" t="s">
        <v>940</v>
      </c>
      <c r="T875">
        <v>1952</v>
      </c>
      <c r="U875" t="s">
        <v>944</v>
      </c>
      <c r="V875" t="s">
        <v>948</v>
      </c>
      <c r="W875" t="s">
        <v>952</v>
      </c>
      <c r="X875" t="str">
        <f>LEFT(Userdata[[#This Row],[Last_Login]],2)</f>
        <v>12</v>
      </c>
      <c r="Y875" t="str">
        <f>RIGHT(Userdata[[#This Row],[Last_Login]],4)</f>
        <v>2024</v>
      </c>
      <c r="Z875" t="str">
        <f>MID(Userdata[[#This Row],[Last_Login]],4,2)</f>
        <v>15</v>
      </c>
      <c r="AA875" t="str">
        <f>SUBSTITUTE(Userdata[[#This Row],[Column3]],"/","")</f>
        <v>15</v>
      </c>
      <c r="AB875" s="12" t="str">
        <f>TEXT(DATE(Userdata[[#This Row],[Column2]],Userdata[[#This Row],[Column1]],Userdata[[#This Row],[Column4]]),"DD/MM/YYYY")</f>
        <v>15/12/2024</v>
      </c>
      <c r="AC875" s="12">
        <f t="shared" ca="1" si="13"/>
        <v>45794</v>
      </c>
      <c r="AD875">
        <f ca="1">Userdata[[#This Row],[Column6]]-Userdata[[#This Row],[Last Login]]</f>
        <v>153</v>
      </c>
      <c r="AE875" t="str">
        <f>LEFT(Userdata[[#This Row],[Join_Date]],2)</f>
        <v>9/</v>
      </c>
      <c r="AF875" t="str">
        <f>RIGHT(Userdata[[#This Row],[Join_Date]],4)</f>
        <v>2024</v>
      </c>
      <c r="AG875" t="str">
        <f>MID(Userdata[[#This Row],[Join_Date]],3,2)</f>
        <v>23</v>
      </c>
      <c r="AH875" t="str">
        <f>SUBSTITUTE(Userdata[[#This Row],[Column5]],"/","")</f>
        <v>9</v>
      </c>
      <c r="AI875" t="str">
        <f>SUBSTITUTE(Userdata[[#This Row],[Column53]],"/","")</f>
        <v>23</v>
      </c>
      <c r="AJ875" t="str">
        <f>TEXT(DATE(Userdata[[#This Row],[Column52]],Userdata[[#This Row],[Start Month]],Userdata[[#This Row],[Start Date]]),"DD/MM/YYYY")</f>
        <v>23/09/2024</v>
      </c>
    </row>
    <row r="876" spans="1:36" x14ac:dyDescent="0.3">
      <c r="A876">
        <v>5362</v>
      </c>
      <c r="B876" t="s">
        <v>170</v>
      </c>
      <c r="C876" t="s">
        <v>863</v>
      </c>
      <c r="D876" s="12" t="s">
        <v>853</v>
      </c>
      <c r="E876">
        <v>15.99</v>
      </c>
      <c r="F876">
        <v>478</v>
      </c>
      <c r="G876" t="s">
        <v>921</v>
      </c>
      <c r="H876">
        <v>4</v>
      </c>
      <c r="I876">
        <v>3</v>
      </c>
      <c r="J876" t="b">
        <v>1</v>
      </c>
      <c r="K876">
        <v>551</v>
      </c>
      <c r="L876">
        <v>96</v>
      </c>
      <c r="M876" t="s">
        <v>925</v>
      </c>
      <c r="N876" t="s">
        <v>933</v>
      </c>
      <c r="O876" t="s">
        <v>937</v>
      </c>
      <c r="P876">
        <v>65</v>
      </c>
      <c r="Q876">
        <v>4.5999999999999996</v>
      </c>
      <c r="R876" t="b">
        <v>1</v>
      </c>
      <c r="S876" t="s">
        <v>940</v>
      </c>
      <c r="T876">
        <v>860</v>
      </c>
      <c r="U876" t="s">
        <v>944</v>
      </c>
      <c r="V876" t="s">
        <v>950</v>
      </c>
      <c r="W876" t="s">
        <v>953</v>
      </c>
      <c r="X876" t="str">
        <f>LEFT(Userdata[[#This Row],[Last_Login]],2)</f>
        <v>11</v>
      </c>
      <c r="Y876" t="str">
        <f>RIGHT(Userdata[[#This Row],[Last_Login]],4)</f>
        <v>2024</v>
      </c>
      <c r="Z876" t="str">
        <f>MID(Userdata[[#This Row],[Last_Login]],4,2)</f>
        <v>27</v>
      </c>
      <c r="AA876" t="str">
        <f>SUBSTITUTE(Userdata[[#This Row],[Column3]],"/","")</f>
        <v>27</v>
      </c>
      <c r="AB876" s="12" t="str">
        <f>TEXT(DATE(Userdata[[#This Row],[Column2]],Userdata[[#This Row],[Column1]],Userdata[[#This Row],[Column4]]),"DD/MM/YYYY")</f>
        <v>27/11/2024</v>
      </c>
      <c r="AC876" s="12">
        <f t="shared" ca="1" si="13"/>
        <v>45794</v>
      </c>
      <c r="AD876">
        <f ca="1">Userdata[[#This Row],[Column6]]-Userdata[[#This Row],[Last Login]]</f>
        <v>171</v>
      </c>
      <c r="AE876" t="str">
        <f>LEFT(Userdata[[#This Row],[Join_Date]],2)</f>
        <v>3/</v>
      </c>
      <c r="AF876" t="str">
        <f>RIGHT(Userdata[[#This Row],[Join_Date]],4)</f>
        <v>2024</v>
      </c>
      <c r="AG876" t="str">
        <f>MID(Userdata[[#This Row],[Join_Date]],3,2)</f>
        <v>7/</v>
      </c>
      <c r="AH876" t="str">
        <f>SUBSTITUTE(Userdata[[#This Row],[Column5]],"/","")</f>
        <v>3</v>
      </c>
      <c r="AI876" t="str">
        <f>SUBSTITUTE(Userdata[[#This Row],[Column53]],"/","")</f>
        <v>7</v>
      </c>
      <c r="AJ876" t="str">
        <f>TEXT(DATE(Userdata[[#This Row],[Column52]],Userdata[[#This Row],[Start Month]],Userdata[[#This Row],[Start Date]]),"DD/MM/YYYY")</f>
        <v>07/03/2024</v>
      </c>
    </row>
    <row r="877" spans="1:36" x14ac:dyDescent="0.3">
      <c r="A877">
        <v>1687</v>
      </c>
      <c r="B877" t="s">
        <v>55</v>
      </c>
      <c r="C877" t="s">
        <v>660</v>
      </c>
      <c r="D877" s="12" t="s">
        <v>424</v>
      </c>
      <c r="E877">
        <v>7.99</v>
      </c>
      <c r="F877">
        <v>44</v>
      </c>
      <c r="G877" t="s">
        <v>916</v>
      </c>
      <c r="H877">
        <v>4</v>
      </c>
      <c r="I877">
        <v>5</v>
      </c>
      <c r="J877" t="b">
        <v>1</v>
      </c>
      <c r="K877">
        <v>190</v>
      </c>
      <c r="L877">
        <v>193</v>
      </c>
      <c r="M877" t="s">
        <v>929</v>
      </c>
      <c r="N877" t="s">
        <v>930</v>
      </c>
      <c r="O877" t="s">
        <v>934</v>
      </c>
      <c r="P877">
        <v>13</v>
      </c>
      <c r="Q877">
        <v>3.1</v>
      </c>
      <c r="R877" t="b">
        <v>0</v>
      </c>
      <c r="S877" t="s">
        <v>940</v>
      </c>
      <c r="T877">
        <v>3</v>
      </c>
      <c r="U877" t="s">
        <v>944</v>
      </c>
      <c r="V877" t="s">
        <v>948</v>
      </c>
      <c r="W877" t="s">
        <v>951</v>
      </c>
      <c r="X877" t="str">
        <f>LEFT(Userdata[[#This Row],[Last_Login]],2)</f>
        <v>11</v>
      </c>
      <c r="Y877" t="str">
        <f>RIGHT(Userdata[[#This Row],[Last_Login]],4)</f>
        <v>2024</v>
      </c>
      <c r="Z877" t="str">
        <f>MID(Userdata[[#This Row],[Last_Login]],4,2)</f>
        <v>24</v>
      </c>
      <c r="AA877" t="str">
        <f>SUBSTITUTE(Userdata[[#This Row],[Column3]],"/","")</f>
        <v>24</v>
      </c>
      <c r="AB877" s="12" t="str">
        <f>TEXT(DATE(Userdata[[#This Row],[Column2]],Userdata[[#This Row],[Column1]],Userdata[[#This Row],[Column4]]),"DD/MM/YYYY")</f>
        <v>24/11/2024</v>
      </c>
      <c r="AC877" s="12">
        <f t="shared" ca="1" si="13"/>
        <v>45794</v>
      </c>
      <c r="AD877">
        <f ca="1">Userdata[[#This Row],[Column6]]-Userdata[[#This Row],[Last Login]]</f>
        <v>174</v>
      </c>
      <c r="AE877" t="str">
        <f>LEFT(Userdata[[#This Row],[Join_Date]],2)</f>
        <v>4/</v>
      </c>
      <c r="AF877" t="str">
        <f>RIGHT(Userdata[[#This Row],[Join_Date]],4)</f>
        <v>2024</v>
      </c>
      <c r="AG877" t="str">
        <f>MID(Userdata[[#This Row],[Join_Date]],3,2)</f>
        <v>19</v>
      </c>
      <c r="AH877" t="str">
        <f>SUBSTITUTE(Userdata[[#This Row],[Column5]],"/","")</f>
        <v>4</v>
      </c>
      <c r="AI877" t="str">
        <f>SUBSTITUTE(Userdata[[#This Row],[Column53]],"/","")</f>
        <v>19</v>
      </c>
      <c r="AJ877" t="str">
        <f>TEXT(DATE(Userdata[[#This Row],[Column52]],Userdata[[#This Row],[Start Month]],Userdata[[#This Row],[Start Date]]),"DD/MM/YYYY")</f>
        <v>19/04/2024</v>
      </c>
    </row>
    <row r="878" spans="1:36" x14ac:dyDescent="0.3">
      <c r="A878">
        <v>8986</v>
      </c>
      <c r="B878" t="s">
        <v>212</v>
      </c>
      <c r="C878" t="s">
        <v>494</v>
      </c>
      <c r="D878" s="12" t="s">
        <v>898</v>
      </c>
      <c r="E878">
        <v>15.99</v>
      </c>
      <c r="F878">
        <v>250</v>
      </c>
      <c r="G878" t="s">
        <v>916</v>
      </c>
      <c r="H878">
        <v>1</v>
      </c>
      <c r="I878">
        <v>2</v>
      </c>
      <c r="J878" t="b">
        <v>1</v>
      </c>
      <c r="K878">
        <v>69</v>
      </c>
      <c r="L878">
        <v>35</v>
      </c>
      <c r="M878" t="s">
        <v>924</v>
      </c>
      <c r="N878" t="s">
        <v>932</v>
      </c>
      <c r="O878" t="s">
        <v>935</v>
      </c>
      <c r="P878">
        <v>13</v>
      </c>
      <c r="Q878">
        <v>3.3</v>
      </c>
      <c r="R878" t="b">
        <v>1</v>
      </c>
      <c r="S878" t="s">
        <v>940</v>
      </c>
      <c r="T878">
        <v>1836</v>
      </c>
      <c r="U878" t="s">
        <v>943</v>
      </c>
      <c r="V878" t="s">
        <v>947</v>
      </c>
      <c r="W878" t="s">
        <v>952</v>
      </c>
      <c r="X878" t="str">
        <f>LEFT(Userdata[[#This Row],[Last_Login]],2)</f>
        <v>12</v>
      </c>
      <c r="Y878" t="str">
        <f>RIGHT(Userdata[[#This Row],[Last_Login]],4)</f>
        <v>2024</v>
      </c>
      <c r="Z878" t="str">
        <f>MID(Userdata[[#This Row],[Last_Login]],4,2)</f>
        <v>16</v>
      </c>
      <c r="AA878" t="str">
        <f>SUBSTITUTE(Userdata[[#This Row],[Column3]],"/","")</f>
        <v>16</v>
      </c>
      <c r="AB878" s="12" t="str">
        <f>TEXT(DATE(Userdata[[#This Row],[Column2]],Userdata[[#This Row],[Column1]],Userdata[[#This Row],[Column4]]),"DD/MM/YYYY")</f>
        <v>16/12/2024</v>
      </c>
      <c r="AC878" s="12">
        <f t="shared" ca="1" si="13"/>
        <v>45794</v>
      </c>
      <c r="AD878">
        <f ca="1">Userdata[[#This Row],[Column6]]-Userdata[[#This Row],[Last Login]]</f>
        <v>152</v>
      </c>
      <c r="AE878" t="str">
        <f>LEFT(Userdata[[#This Row],[Join_Date]],2)</f>
        <v>12</v>
      </c>
      <c r="AF878" t="str">
        <f>RIGHT(Userdata[[#This Row],[Join_Date]],4)</f>
        <v>2024</v>
      </c>
      <c r="AG878" t="str">
        <f>MID(Userdata[[#This Row],[Join_Date]],3,2)</f>
        <v>/1</v>
      </c>
      <c r="AH878" t="str">
        <f>SUBSTITUTE(Userdata[[#This Row],[Column5]],"/","")</f>
        <v>12</v>
      </c>
      <c r="AI878" t="str">
        <f>SUBSTITUTE(Userdata[[#This Row],[Column53]],"/","")</f>
        <v>1</v>
      </c>
      <c r="AJ878" t="str">
        <f>TEXT(DATE(Userdata[[#This Row],[Column52]],Userdata[[#This Row],[Start Month]],Userdata[[#This Row],[Start Date]]),"DD/MM/YYYY")</f>
        <v>01/12/2024</v>
      </c>
    </row>
    <row r="879" spans="1:36" x14ac:dyDescent="0.3">
      <c r="A879">
        <v>5994</v>
      </c>
      <c r="B879" t="s">
        <v>242</v>
      </c>
      <c r="C879" t="s">
        <v>452</v>
      </c>
      <c r="D879" s="12" t="s">
        <v>508</v>
      </c>
      <c r="E879">
        <v>7.99</v>
      </c>
      <c r="F879">
        <v>225</v>
      </c>
      <c r="G879" t="s">
        <v>917</v>
      </c>
      <c r="H879">
        <v>5</v>
      </c>
      <c r="I879">
        <v>5</v>
      </c>
      <c r="J879" t="b">
        <v>0</v>
      </c>
      <c r="K879">
        <v>274</v>
      </c>
      <c r="L879">
        <v>83</v>
      </c>
      <c r="M879" t="s">
        <v>925</v>
      </c>
      <c r="N879" t="s">
        <v>932</v>
      </c>
      <c r="O879" t="s">
        <v>935</v>
      </c>
      <c r="P879">
        <v>45</v>
      </c>
      <c r="Q879">
        <v>3.9</v>
      </c>
      <c r="R879" t="b">
        <v>0</v>
      </c>
      <c r="S879" t="s">
        <v>940</v>
      </c>
      <c r="T879">
        <v>808</v>
      </c>
      <c r="U879" t="s">
        <v>941</v>
      </c>
      <c r="V879" t="s">
        <v>946</v>
      </c>
      <c r="W879" t="s">
        <v>954</v>
      </c>
      <c r="X879" t="str">
        <f>LEFT(Userdata[[#This Row],[Last_Login]],2)</f>
        <v>12</v>
      </c>
      <c r="Y879" t="str">
        <f>RIGHT(Userdata[[#This Row],[Last_Login]],4)</f>
        <v>2024</v>
      </c>
      <c r="Z879" t="str">
        <f>MID(Userdata[[#This Row],[Last_Login]],4,2)</f>
        <v>4/</v>
      </c>
      <c r="AA879" t="str">
        <f>SUBSTITUTE(Userdata[[#This Row],[Column3]],"/","")</f>
        <v>4</v>
      </c>
      <c r="AB879" s="12" t="str">
        <f>TEXT(DATE(Userdata[[#This Row],[Column2]],Userdata[[#This Row],[Column1]],Userdata[[#This Row],[Column4]]),"DD/MM/YYYY")</f>
        <v>04/12/2024</v>
      </c>
      <c r="AC879" s="12">
        <f t="shared" ca="1" si="13"/>
        <v>45794</v>
      </c>
      <c r="AD879">
        <f ca="1">Userdata[[#This Row],[Column6]]-Userdata[[#This Row],[Last Login]]</f>
        <v>164</v>
      </c>
      <c r="AE879" t="str">
        <f>LEFT(Userdata[[#This Row],[Join_Date]],2)</f>
        <v>10</v>
      </c>
      <c r="AF879" t="str">
        <f>RIGHT(Userdata[[#This Row],[Join_Date]],4)</f>
        <v>2023</v>
      </c>
      <c r="AG879" t="str">
        <f>MID(Userdata[[#This Row],[Join_Date]],3,2)</f>
        <v>/2</v>
      </c>
      <c r="AH879" t="str">
        <f>SUBSTITUTE(Userdata[[#This Row],[Column5]],"/","")</f>
        <v>10</v>
      </c>
      <c r="AI879" t="str">
        <f>SUBSTITUTE(Userdata[[#This Row],[Column53]],"/","")</f>
        <v>2</v>
      </c>
      <c r="AJ879" t="str">
        <f>TEXT(DATE(Userdata[[#This Row],[Column52]],Userdata[[#This Row],[Start Month]],Userdata[[#This Row],[Start Date]]),"DD/MM/YYYY")</f>
        <v>02/10/2023</v>
      </c>
    </row>
    <row r="880" spans="1:36" x14ac:dyDescent="0.3">
      <c r="A880">
        <v>6293</v>
      </c>
      <c r="B880" t="s">
        <v>109</v>
      </c>
      <c r="C880" t="s">
        <v>647</v>
      </c>
      <c r="D880" s="12" t="s">
        <v>487</v>
      </c>
      <c r="E880">
        <v>15.99</v>
      </c>
      <c r="F880">
        <v>473</v>
      </c>
      <c r="G880" t="s">
        <v>918</v>
      </c>
      <c r="H880">
        <v>4</v>
      </c>
      <c r="I880">
        <v>4</v>
      </c>
      <c r="J880" t="b">
        <v>0</v>
      </c>
      <c r="K880">
        <v>605</v>
      </c>
      <c r="L880">
        <v>93</v>
      </c>
      <c r="M880" t="s">
        <v>928</v>
      </c>
      <c r="N880" t="s">
        <v>931</v>
      </c>
      <c r="O880" t="s">
        <v>936</v>
      </c>
      <c r="P880">
        <v>13</v>
      </c>
      <c r="Q880">
        <v>4.8</v>
      </c>
      <c r="R880" t="b">
        <v>0</v>
      </c>
      <c r="S880" t="s">
        <v>940</v>
      </c>
      <c r="T880">
        <v>2141</v>
      </c>
      <c r="U880" t="s">
        <v>942</v>
      </c>
      <c r="V880" t="s">
        <v>946</v>
      </c>
      <c r="W880" t="s">
        <v>951</v>
      </c>
      <c r="X880" t="str">
        <f>LEFT(Userdata[[#This Row],[Last_Login]],2)</f>
        <v>11</v>
      </c>
      <c r="Y880" t="str">
        <f>RIGHT(Userdata[[#This Row],[Last_Login]],4)</f>
        <v>2024</v>
      </c>
      <c r="Z880" t="str">
        <f>MID(Userdata[[#This Row],[Last_Login]],4,2)</f>
        <v>21</v>
      </c>
      <c r="AA880" t="str">
        <f>SUBSTITUTE(Userdata[[#This Row],[Column3]],"/","")</f>
        <v>21</v>
      </c>
      <c r="AB880" s="12" t="str">
        <f>TEXT(DATE(Userdata[[#This Row],[Column2]],Userdata[[#This Row],[Column1]],Userdata[[#This Row],[Column4]]),"DD/MM/YYYY")</f>
        <v>21/11/2024</v>
      </c>
      <c r="AC880" s="12">
        <f t="shared" ca="1" si="13"/>
        <v>45794</v>
      </c>
      <c r="AD880">
        <f ca="1">Userdata[[#This Row],[Column6]]-Userdata[[#This Row],[Last Login]]</f>
        <v>177</v>
      </c>
      <c r="AE880" t="str">
        <f>LEFT(Userdata[[#This Row],[Join_Date]],2)</f>
        <v>9/</v>
      </c>
      <c r="AF880" t="str">
        <f>RIGHT(Userdata[[#This Row],[Join_Date]],4)</f>
        <v>2024</v>
      </c>
      <c r="AG880" t="str">
        <f>MID(Userdata[[#This Row],[Join_Date]],3,2)</f>
        <v>16</v>
      </c>
      <c r="AH880" t="str">
        <f>SUBSTITUTE(Userdata[[#This Row],[Column5]],"/","")</f>
        <v>9</v>
      </c>
      <c r="AI880" t="str">
        <f>SUBSTITUTE(Userdata[[#This Row],[Column53]],"/","")</f>
        <v>16</v>
      </c>
      <c r="AJ880" t="str">
        <f>TEXT(DATE(Userdata[[#This Row],[Column52]],Userdata[[#This Row],[Start Month]],Userdata[[#This Row],[Start Date]]),"DD/MM/YYYY")</f>
        <v>16/09/2024</v>
      </c>
    </row>
    <row r="881" spans="1:36" x14ac:dyDescent="0.3">
      <c r="A881">
        <v>7558</v>
      </c>
      <c r="B881" t="s">
        <v>191</v>
      </c>
      <c r="C881" t="s">
        <v>819</v>
      </c>
      <c r="D881" s="12" t="s">
        <v>562</v>
      </c>
      <c r="E881">
        <v>11.99</v>
      </c>
      <c r="F881">
        <v>236</v>
      </c>
      <c r="G881" t="s">
        <v>918</v>
      </c>
      <c r="H881">
        <v>1</v>
      </c>
      <c r="I881">
        <v>5</v>
      </c>
      <c r="J881" t="b">
        <v>1</v>
      </c>
      <c r="K881">
        <v>225</v>
      </c>
      <c r="L881">
        <v>94</v>
      </c>
      <c r="M881" t="s">
        <v>928</v>
      </c>
      <c r="N881" t="s">
        <v>931</v>
      </c>
      <c r="O881" t="s">
        <v>938</v>
      </c>
      <c r="P881">
        <v>61</v>
      </c>
      <c r="Q881">
        <v>3.7</v>
      </c>
      <c r="R881" t="b">
        <v>0</v>
      </c>
      <c r="S881" t="s">
        <v>940</v>
      </c>
      <c r="T881">
        <v>1254</v>
      </c>
      <c r="U881" t="s">
        <v>944</v>
      </c>
      <c r="V881" t="s">
        <v>946</v>
      </c>
      <c r="W881" t="s">
        <v>952</v>
      </c>
      <c r="X881" t="str">
        <f>LEFT(Userdata[[#This Row],[Last_Login]],2)</f>
        <v>12</v>
      </c>
      <c r="Y881" t="str">
        <f>RIGHT(Userdata[[#This Row],[Last_Login]],4)</f>
        <v>2024</v>
      </c>
      <c r="Z881" t="str">
        <f>MID(Userdata[[#This Row],[Last_Login]],4,2)</f>
        <v>8/</v>
      </c>
      <c r="AA881" t="str">
        <f>SUBSTITUTE(Userdata[[#This Row],[Column3]],"/","")</f>
        <v>8</v>
      </c>
      <c r="AB881" s="12" t="str">
        <f>TEXT(DATE(Userdata[[#This Row],[Column2]],Userdata[[#This Row],[Column1]],Userdata[[#This Row],[Column4]]),"DD/MM/YYYY")</f>
        <v>08/12/2024</v>
      </c>
      <c r="AC881" s="12">
        <f t="shared" ca="1" si="13"/>
        <v>45794</v>
      </c>
      <c r="AD881">
        <f ca="1">Userdata[[#This Row],[Column6]]-Userdata[[#This Row],[Last Login]]</f>
        <v>160</v>
      </c>
      <c r="AE881" t="str">
        <f>LEFT(Userdata[[#This Row],[Join_Date]],2)</f>
        <v>11</v>
      </c>
      <c r="AF881" t="str">
        <f>RIGHT(Userdata[[#This Row],[Join_Date]],4)</f>
        <v>2024</v>
      </c>
      <c r="AG881" t="str">
        <f>MID(Userdata[[#This Row],[Join_Date]],3,2)</f>
        <v>/1</v>
      </c>
      <c r="AH881" t="str">
        <f>SUBSTITUTE(Userdata[[#This Row],[Column5]],"/","")</f>
        <v>11</v>
      </c>
      <c r="AI881" t="str">
        <f>SUBSTITUTE(Userdata[[#This Row],[Column53]],"/","")</f>
        <v>1</v>
      </c>
      <c r="AJ881" t="str">
        <f>TEXT(DATE(Userdata[[#This Row],[Column52]],Userdata[[#This Row],[Start Month]],Userdata[[#This Row],[Start Date]]),"DD/MM/YYYY")</f>
        <v>01/11/2024</v>
      </c>
    </row>
    <row r="882" spans="1:36" x14ac:dyDescent="0.3">
      <c r="A882">
        <v>1805</v>
      </c>
      <c r="B882" t="s">
        <v>38</v>
      </c>
      <c r="C882" t="s">
        <v>872</v>
      </c>
      <c r="D882" s="12" t="s">
        <v>910</v>
      </c>
      <c r="E882">
        <v>11.99</v>
      </c>
      <c r="F882">
        <v>349</v>
      </c>
      <c r="G882" t="s">
        <v>921</v>
      </c>
      <c r="H882">
        <v>4</v>
      </c>
      <c r="I882">
        <v>4</v>
      </c>
      <c r="J882" t="b">
        <v>1</v>
      </c>
      <c r="K882">
        <v>386</v>
      </c>
      <c r="L882">
        <v>195</v>
      </c>
      <c r="M882" t="s">
        <v>923</v>
      </c>
      <c r="N882" t="s">
        <v>933</v>
      </c>
      <c r="O882" t="s">
        <v>935</v>
      </c>
      <c r="P882">
        <v>59</v>
      </c>
      <c r="Q882">
        <v>4.5999999999999996</v>
      </c>
      <c r="R882" t="b">
        <v>0</v>
      </c>
      <c r="S882" t="s">
        <v>940</v>
      </c>
      <c r="T882">
        <v>2864</v>
      </c>
      <c r="U882" t="s">
        <v>944</v>
      </c>
      <c r="V882" t="s">
        <v>946</v>
      </c>
      <c r="W882" t="s">
        <v>951</v>
      </c>
      <c r="X882" t="str">
        <f>LEFT(Userdata[[#This Row],[Last_Login]],2)</f>
        <v>11</v>
      </c>
      <c r="Y882" t="str">
        <f>RIGHT(Userdata[[#This Row],[Last_Login]],4)</f>
        <v>2024</v>
      </c>
      <c r="Z882" t="str">
        <f>MID(Userdata[[#This Row],[Last_Login]],4,2)</f>
        <v>30</v>
      </c>
      <c r="AA882" t="str">
        <f>SUBSTITUTE(Userdata[[#This Row],[Column3]],"/","")</f>
        <v>30</v>
      </c>
      <c r="AB882" s="12" t="str">
        <f>TEXT(DATE(Userdata[[#This Row],[Column2]],Userdata[[#This Row],[Column1]],Userdata[[#This Row],[Column4]]),"DD/MM/YYYY")</f>
        <v>30/11/2024</v>
      </c>
      <c r="AC882" s="12">
        <f t="shared" ca="1" si="13"/>
        <v>45794</v>
      </c>
      <c r="AD882">
        <f ca="1">Userdata[[#This Row],[Column6]]-Userdata[[#This Row],[Last Login]]</f>
        <v>168</v>
      </c>
      <c r="AE882" t="str">
        <f>LEFT(Userdata[[#This Row],[Join_Date]],2)</f>
        <v>2/</v>
      </c>
      <c r="AF882" t="str">
        <f>RIGHT(Userdata[[#This Row],[Join_Date]],4)</f>
        <v>2023</v>
      </c>
      <c r="AG882" t="str">
        <f>MID(Userdata[[#This Row],[Join_Date]],3,2)</f>
        <v>4/</v>
      </c>
      <c r="AH882" t="str">
        <f>SUBSTITUTE(Userdata[[#This Row],[Column5]],"/","")</f>
        <v>2</v>
      </c>
      <c r="AI882" t="str">
        <f>SUBSTITUTE(Userdata[[#This Row],[Column53]],"/","")</f>
        <v>4</v>
      </c>
      <c r="AJ882" t="str">
        <f>TEXT(DATE(Userdata[[#This Row],[Column52]],Userdata[[#This Row],[Start Month]],Userdata[[#This Row],[Start Date]]),"DD/MM/YYYY")</f>
        <v>04/02/2023</v>
      </c>
    </row>
    <row r="883" spans="1:36" x14ac:dyDescent="0.3">
      <c r="A883">
        <v>1661</v>
      </c>
      <c r="B883" t="s">
        <v>193</v>
      </c>
      <c r="C883" t="s">
        <v>873</v>
      </c>
      <c r="D883" s="12" t="s">
        <v>562</v>
      </c>
      <c r="E883">
        <v>15.99</v>
      </c>
      <c r="F883">
        <v>139</v>
      </c>
      <c r="G883" t="s">
        <v>921</v>
      </c>
      <c r="H883">
        <v>4</v>
      </c>
      <c r="I883">
        <v>5</v>
      </c>
      <c r="J883" t="b">
        <v>1</v>
      </c>
      <c r="K883">
        <v>442</v>
      </c>
      <c r="L883">
        <v>110</v>
      </c>
      <c r="M883" t="s">
        <v>924</v>
      </c>
      <c r="N883" t="s">
        <v>932</v>
      </c>
      <c r="O883" t="s">
        <v>934</v>
      </c>
      <c r="P883">
        <v>91</v>
      </c>
      <c r="Q883">
        <v>4.7</v>
      </c>
      <c r="R883" t="b">
        <v>1</v>
      </c>
      <c r="S883" t="s">
        <v>940</v>
      </c>
      <c r="T883">
        <v>4589</v>
      </c>
      <c r="U883" t="s">
        <v>941</v>
      </c>
      <c r="V883" t="s">
        <v>950</v>
      </c>
      <c r="W883" t="s">
        <v>952</v>
      </c>
      <c r="X883" t="str">
        <f>LEFT(Userdata[[#This Row],[Last_Login]],2)</f>
        <v>12</v>
      </c>
      <c r="Y883" t="str">
        <f>RIGHT(Userdata[[#This Row],[Last_Login]],4)</f>
        <v>2024</v>
      </c>
      <c r="Z883" t="str">
        <f>MID(Userdata[[#This Row],[Last_Login]],4,2)</f>
        <v>8/</v>
      </c>
      <c r="AA883" t="str">
        <f>SUBSTITUTE(Userdata[[#This Row],[Column3]],"/","")</f>
        <v>8</v>
      </c>
      <c r="AB883" s="12" t="str">
        <f>TEXT(DATE(Userdata[[#This Row],[Column2]],Userdata[[#This Row],[Column1]],Userdata[[#This Row],[Column4]]),"DD/MM/YYYY")</f>
        <v>08/12/2024</v>
      </c>
      <c r="AC883" s="12">
        <f t="shared" ca="1" si="13"/>
        <v>45794</v>
      </c>
      <c r="AD883">
        <f ca="1">Userdata[[#This Row],[Column6]]-Userdata[[#This Row],[Last Login]]</f>
        <v>160</v>
      </c>
      <c r="AE883" t="str">
        <f>LEFT(Userdata[[#This Row],[Join_Date]],2)</f>
        <v>4/</v>
      </c>
      <c r="AF883" t="str">
        <f>RIGHT(Userdata[[#This Row],[Join_Date]],4)</f>
        <v>2023</v>
      </c>
      <c r="AG883" t="str">
        <f>MID(Userdata[[#This Row],[Join_Date]],3,2)</f>
        <v>16</v>
      </c>
      <c r="AH883" t="str">
        <f>SUBSTITUTE(Userdata[[#This Row],[Column5]],"/","")</f>
        <v>4</v>
      </c>
      <c r="AI883" t="str">
        <f>SUBSTITUTE(Userdata[[#This Row],[Column53]],"/","")</f>
        <v>16</v>
      </c>
      <c r="AJ883" t="str">
        <f>TEXT(DATE(Userdata[[#This Row],[Column52]],Userdata[[#This Row],[Start Month]],Userdata[[#This Row],[Start Date]]),"DD/MM/YYYY")</f>
        <v>16/04/2023</v>
      </c>
    </row>
    <row r="884" spans="1:36" x14ac:dyDescent="0.3">
      <c r="A884">
        <v>8960</v>
      </c>
      <c r="B884" t="s">
        <v>315</v>
      </c>
      <c r="C884" t="s">
        <v>648</v>
      </c>
      <c r="D884" s="12" t="s">
        <v>907</v>
      </c>
      <c r="E884">
        <v>15.99</v>
      </c>
      <c r="F884">
        <v>278</v>
      </c>
      <c r="G884" t="s">
        <v>922</v>
      </c>
      <c r="H884">
        <v>3</v>
      </c>
      <c r="I884">
        <v>2</v>
      </c>
      <c r="J884" t="b">
        <v>1</v>
      </c>
      <c r="K884">
        <v>382</v>
      </c>
      <c r="L884">
        <v>25</v>
      </c>
      <c r="M884" t="s">
        <v>925</v>
      </c>
      <c r="N884" t="s">
        <v>930</v>
      </c>
      <c r="O884" t="s">
        <v>939</v>
      </c>
      <c r="P884">
        <v>72</v>
      </c>
      <c r="Q884">
        <v>4.4000000000000004</v>
      </c>
      <c r="R884" t="b">
        <v>0</v>
      </c>
      <c r="S884" t="s">
        <v>940</v>
      </c>
      <c r="T884">
        <v>2932</v>
      </c>
      <c r="U884" t="s">
        <v>941</v>
      </c>
      <c r="V884" t="s">
        <v>950</v>
      </c>
      <c r="W884" t="s">
        <v>954</v>
      </c>
      <c r="X884" t="str">
        <f>LEFT(Userdata[[#This Row],[Last_Login]],2)</f>
        <v>12</v>
      </c>
      <c r="Y884" t="str">
        <f>RIGHT(Userdata[[#This Row],[Last_Login]],4)</f>
        <v>2024</v>
      </c>
      <c r="Z884" t="str">
        <f>MID(Userdata[[#This Row],[Last_Login]],4,2)</f>
        <v>2/</v>
      </c>
      <c r="AA884" t="str">
        <f>SUBSTITUTE(Userdata[[#This Row],[Column3]],"/","")</f>
        <v>2</v>
      </c>
      <c r="AB884" s="12" t="str">
        <f>TEXT(DATE(Userdata[[#This Row],[Column2]],Userdata[[#This Row],[Column1]],Userdata[[#This Row],[Column4]]),"DD/MM/YYYY")</f>
        <v>02/12/2024</v>
      </c>
      <c r="AC884" s="12">
        <f t="shared" ca="1" si="13"/>
        <v>45794</v>
      </c>
      <c r="AD884">
        <f ca="1">Userdata[[#This Row],[Column6]]-Userdata[[#This Row],[Last Login]]</f>
        <v>166</v>
      </c>
      <c r="AE884" t="str">
        <f>LEFT(Userdata[[#This Row],[Join_Date]],2)</f>
        <v>1/</v>
      </c>
      <c r="AF884" t="str">
        <f>RIGHT(Userdata[[#This Row],[Join_Date]],4)</f>
        <v>2024</v>
      </c>
      <c r="AG884" t="str">
        <f>MID(Userdata[[#This Row],[Join_Date]],3,2)</f>
        <v>16</v>
      </c>
      <c r="AH884" t="str">
        <f>SUBSTITUTE(Userdata[[#This Row],[Column5]],"/","")</f>
        <v>1</v>
      </c>
      <c r="AI884" t="str">
        <f>SUBSTITUTE(Userdata[[#This Row],[Column53]],"/","")</f>
        <v>16</v>
      </c>
      <c r="AJ884" t="str">
        <f>TEXT(DATE(Userdata[[#This Row],[Column52]],Userdata[[#This Row],[Start Month]],Userdata[[#This Row],[Start Date]]),"DD/MM/YYYY")</f>
        <v>16/01/2024</v>
      </c>
    </row>
    <row r="885" spans="1:36" x14ac:dyDescent="0.3">
      <c r="A885">
        <v>6131</v>
      </c>
      <c r="B885" t="s">
        <v>35</v>
      </c>
      <c r="C885" t="s">
        <v>663</v>
      </c>
      <c r="D885" s="12" t="s">
        <v>472</v>
      </c>
      <c r="E885">
        <v>7.99</v>
      </c>
      <c r="F885">
        <v>242</v>
      </c>
      <c r="G885" t="s">
        <v>920</v>
      </c>
      <c r="H885">
        <v>5</v>
      </c>
      <c r="I885">
        <v>2</v>
      </c>
      <c r="J885" t="b">
        <v>1</v>
      </c>
      <c r="K885">
        <v>156</v>
      </c>
      <c r="L885">
        <v>166</v>
      </c>
      <c r="M885" t="s">
        <v>929</v>
      </c>
      <c r="N885" t="s">
        <v>933</v>
      </c>
      <c r="O885" t="s">
        <v>934</v>
      </c>
      <c r="P885">
        <v>53</v>
      </c>
      <c r="Q885">
        <v>5</v>
      </c>
      <c r="R885" t="b">
        <v>0</v>
      </c>
      <c r="S885" t="s">
        <v>940</v>
      </c>
      <c r="T885">
        <v>1697</v>
      </c>
      <c r="U885" t="s">
        <v>945</v>
      </c>
      <c r="V885" t="s">
        <v>948</v>
      </c>
      <c r="W885" t="s">
        <v>951</v>
      </c>
      <c r="X885" t="str">
        <f>LEFT(Userdata[[#This Row],[Last_Login]],2)</f>
        <v>12</v>
      </c>
      <c r="Y885" t="str">
        <f>RIGHT(Userdata[[#This Row],[Last_Login]],4)</f>
        <v>2024</v>
      </c>
      <c r="Z885" t="str">
        <f>MID(Userdata[[#This Row],[Last_Login]],4,2)</f>
        <v>17</v>
      </c>
      <c r="AA885" t="str">
        <f>SUBSTITUTE(Userdata[[#This Row],[Column3]],"/","")</f>
        <v>17</v>
      </c>
      <c r="AB885" s="12" t="str">
        <f>TEXT(DATE(Userdata[[#This Row],[Column2]],Userdata[[#This Row],[Column1]],Userdata[[#This Row],[Column4]]),"DD/MM/YYYY")</f>
        <v>17/12/2024</v>
      </c>
      <c r="AC885" s="12">
        <f t="shared" ca="1" si="13"/>
        <v>45794</v>
      </c>
      <c r="AD885">
        <f ca="1">Userdata[[#This Row],[Column6]]-Userdata[[#This Row],[Last Login]]</f>
        <v>151</v>
      </c>
      <c r="AE885" t="str">
        <f>LEFT(Userdata[[#This Row],[Join_Date]],2)</f>
        <v>7/</v>
      </c>
      <c r="AF885" t="str">
        <f>RIGHT(Userdata[[#This Row],[Join_Date]],4)</f>
        <v>2024</v>
      </c>
      <c r="AG885" t="str">
        <f>MID(Userdata[[#This Row],[Join_Date]],3,2)</f>
        <v>30</v>
      </c>
      <c r="AH885" t="str">
        <f>SUBSTITUTE(Userdata[[#This Row],[Column5]],"/","")</f>
        <v>7</v>
      </c>
      <c r="AI885" t="str">
        <f>SUBSTITUTE(Userdata[[#This Row],[Column53]],"/","")</f>
        <v>30</v>
      </c>
      <c r="AJ885" t="str">
        <f>TEXT(DATE(Userdata[[#This Row],[Column52]],Userdata[[#This Row],[Start Month]],Userdata[[#This Row],[Start Date]]),"DD/MM/YYYY")</f>
        <v>30/07/2024</v>
      </c>
    </row>
    <row r="886" spans="1:36" x14ac:dyDescent="0.3">
      <c r="A886">
        <v>4114</v>
      </c>
      <c r="B886" t="s">
        <v>176</v>
      </c>
      <c r="C886" t="s">
        <v>653</v>
      </c>
      <c r="D886" s="12" t="s">
        <v>479</v>
      </c>
      <c r="E886">
        <v>11.99</v>
      </c>
      <c r="F886">
        <v>251</v>
      </c>
      <c r="G886" t="s">
        <v>920</v>
      </c>
      <c r="H886">
        <v>5</v>
      </c>
      <c r="I886">
        <v>6</v>
      </c>
      <c r="J886" t="b">
        <v>1</v>
      </c>
      <c r="K886">
        <v>687</v>
      </c>
      <c r="L886">
        <v>160</v>
      </c>
      <c r="M886" t="s">
        <v>926</v>
      </c>
      <c r="N886" t="s">
        <v>931</v>
      </c>
      <c r="O886" t="s">
        <v>938</v>
      </c>
      <c r="P886">
        <v>88</v>
      </c>
      <c r="Q886">
        <v>4.5</v>
      </c>
      <c r="R886" t="b">
        <v>0</v>
      </c>
      <c r="S886" t="s">
        <v>940</v>
      </c>
      <c r="T886">
        <v>1411</v>
      </c>
      <c r="U886" t="s">
        <v>945</v>
      </c>
      <c r="V886" t="s">
        <v>948</v>
      </c>
      <c r="W886" t="s">
        <v>952</v>
      </c>
      <c r="X886" t="str">
        <f>LEFT(Userdata[[#This Row],[Last_Login]],2)</f>
        <v>12</v>
      </c>
      <c r="Y886" t="str">
        <f>RIGHT(Userdata[[#This Row],[Last_Login]],4)</f>
        <v>2024</v>
      </c>
      <c r="Z886" t="str">
        <f>MID(Userdata[[#This Row],[Last_Login]],4,2)</f>
        <v>14</v>
      </c>
      <c r="AA886" t="str">
        <f>SUBSTITUTE(Userdata[[#This Row],[Column3]],"/","")</f>
        <v>14</v>
      </c>
      <c r="AB886" s="12" t="str">
        <f>TEXT(DATE(Userdata[[#This Row],[Column2]],Userdata[[#This Row],[Column1]],Userdata[[#This Row],[Column4]]),"DD/MM/YYYY")</f>
        <v>14/12/2024</v>
      </c>
      <c r="AC886" s="12">
        <f t="shared" ca="1" si="13"/>
        <v>45794</v>
      </c>
      <c r="AD886">
        <f ca="1">Userdata[[#This Row],[Column6]]-Userdata[[#This Row],[Last Login]]</f>
        <v>154</v>
      </c>
      <c r="AE886" t="str">
        <f>LEFT(Userdata[[#This Row],[Join_Date]],2)</f>
        <v>11</v>
      </c>
      <c r="AF886" t="str">
        <f>RIGHT(Userdata[[#This Row],[Join_Date]],4)</f>
        <v>2023</v>
      </c>
      <c r="AG886" t="str">
        <f>MID(Userdata[[#This Row],[Join_Date]],3,2)</f>
        <v>/3</v>
      </c>
      <c r="AH886" t="str">
        <f>SUBSTITUTE(Userdata[[#This Row],[Column5]],"/","")</f>
        <v>11</v>
      </c>
      <c r="AI886" t="str">
        <f>SUBSTITUTE(Userdata[[#This Row],[Column53]],"/","")</f>
        <v>3</v>
      </c>
      <c r="AJ886" t="str">
        <f>TEXT(DATE(Userdata[[#This Row],[Column52]],Userdata[[#This Row],[Start Month]],Userdata[[#This Row],[Start Date]]),"DD/MM/YYYY")</f>
        <v>03/11/2023</v>
      </c>
    </row>
    <row r="887" spans="1:36" x14ac:dyDescent="0.3">
      <c r="A887">
        <v>4833</v>
      </c>
      <c r="B887" t="s">
        <v>61</v>
      </c>
      <c r="C887" t="s">
        <v>640</v>
      </c>
      <c r="D887" s="12" t="s">
        <v>751</v>
      </c>
      <c r="E887">
        <v>7.99</v>
      </c>
      <c r="F887">
        <v>268</v>
      </c>
      <c r="G887" t="s">
        <v>917</v>
      </c>
      <c r="H887">
        <v>4</v>
      </c>
      <c r="I887">
        <v>4</v>
      </c>
      <c r="J887" t="b">
        <v>1</v>
      </c>
      <c r="K887">
        <v>778</v>
      </c>
      <c r="L887">
        <v>122</v>
      </c>
      <c r="M887" t="s">
        <v>924</v>
      </c>
      <c r="N887" t="s">
        <v>932</v>
      </c>
      <c r="O887" t="s">
        <v>934</v>
      </c>
      <c r="P887">
        <v>12</v>
      </c>
      <c r="Q887">
        <v>3.8</v>
      </c>
      <c r="R887" t="b">
        <v>1</v>
      </c>
      <c r="S887" t="s">
        <v>940</v>
      </c>
      <c r="T887">
        <v>3437</v>
      </c>
      <c r="U887" t="s">
        <v>944</v>
      </c>
      <c r="V887" t="s">
        <v>947</v>
      </c>
      <c r="W887" t="s">
        <v>952</v>
      </c>
      <c r="X887" t="str">
        <f>LEFT(Userdata[[#This Row],[Last_Login]],2)</f>
        <v>12</v>
      </c>
      <c r="Y887" t="str">
        <f>RIGHT(Userdata[[#This Row],[Last_Login]],4)</f>
        <v>2024</v>
      </c>
      <c r="Z887" t="str">
        <f>MID(Userdata[[#This Row],[Last_Login]],4,2)</f>
        <v>10</v>
      </c>
      <c r="AA887" t="str">
        <f>SUBSTITUTE(Userdata[[#This Row],[Column3]],"/","")</f>
        <v>10</v>
      </c>
      <c r="AB887" s="12" t="str">
        <f>TEXT(DATE(Userdata[[#This Row],[Column2]],Userdata[[#This Row],[Column1]],Userdata[[#This Row],[Column4]]),"DD/MM/YYYY")</f>
        <v>10/12/2024</v>
      </c>
      <c r="AC887" s="12">
        <f t="shared" ca="1" si="13"/>
        <v>45794</v>
      </c>
      <c r="AD887">
        <f ca="1">Userdata[[#This Row],[Column6]]-Userdata[[#This Row],[Last Login]]</f>
        <v>158</v>
      </c>
      <c r="AE887" t="str">
        <f>LEFT(Userdata[[#This Row],[Join_Date]],2)</f>
        <v>4/</v>
      </c>
      <c r="AF887" t="str">
        <f>RIGHT(Userdata[[#This Row],[Join_Date]],4)</f>
        <v>2024</v>
      </c>
      <c r="AG887" t="str">
        <f>MID(Userdata[[#This Row],[Join_Date]],3,2)</f>
        <v>13</v>
      </c>
      <c r="AH887" t="str">
        <f>SUBSTITUTE(Userdata[[#This Row],[Column5]],"/","")</f>
        <v>4</v>
      </c>
      <c r="AI887" t="str">
        <f>SUBSTITUTE(Userdata[[#This Row],[Column53]],"/","")</f>
        <v>13</v>
      </c>
      <c r="AJ887" t="str">
        <f>TEXT(DATE(Userdata[[#This Row],[Column52]],Userdata[[#This Row],[Start Month]],Userdata[[#This Row],[Start Date]]),"DD/MM/YYYY")</f>
        <v>13/04/2024</v>
      </c>
    </row>
    <row r="888" spans="1:36" x14ac:dyDescent="0.3">
      <c r="A888">
        <v>2401</v>
      </c>
      <c r="B888" t="s">
        <v>208</v>
      </c>
      <c r="C888" t="s">
        <v>871</v>
      </c>
      <c r="D888" s="12" t="s">
        <v>907</v>
      </c>
      <c r="E888">
        <v>7.99</v>
      </c>
      <c r="F888">
        <v>322</v>
      </c>
      <c r="G888" t="s">
        <v>921</v>
      </c>
      <c r="H888">
        <v>4</v>
      </c>
      <c r="I888">
        <v>6</v>
      </c>
      <c r="J888" t="b">
        <v>0</v>
      </c>
      <c r="K888">
        <v>616</v>
      </c>
      <c r="L888">
        <v>45</v>
      </c>
      <c r="M888" t="s">
        <v>928</v>
      </c>
      <c r="N888" t="s">
        <v>930</v>
      </c>
      <c r="O888" t="s">
        <v>937</v>
      </c>
      <c r="P888">
        <v>22</v>
      </c>
      <c r="Q888">
        <v>4.9000000000000004</v>
      </c>
      <c r="R888" t="b">
        <v>1</v>
      </c>
      <c r="S888" t="s">
        <v>940</v>
      </c>
      <c r="T888">
        <v>4509</v>
      </c>
      <c r="U888" t="s">
        <v>943</v>
      </c>
      <c r="V888" t="s">
        <v>946</v>
      </c>
      <c r="W888" t="s">
        <v>952</v>
      </c>
      <c r="X888" t="str">
        <f>LEFT(Userdata[[#This Row],[Last_Login]],2)</f>
        <v>12</v>
      </c>
      <c r="Y888" t="str">
        <f>RIGHT(Userdata[[#This Row],[Last_Login]],4)</f>
        <v>2024</v>
      </c>
      <c r="Z888" t="str">
        <f>MID(Userdata[[#This Row],[Last_Login]],4,2)</f>
        <v>2/</v>
      </c>
      <c r="AA888" t="str">
        <f>SUBSTITUTE(Userdata[[#This Row],[Column3]],"/","")</f>
        <v>2</v>
      </c>
      <c r="AB888" s="12" t="str">
        <f>TEXT(DATE(Userdata[[#This Row],[Column2]],Userdata[[#This Row],[Column1]],Userdata[[#This Row],[Column4]]),"DD/MM/YYYY")</f>
        <v>02/12/2024</v>
      </c>
      <c r="AC888" s="12">
        <f t="shared" ca="1" si="13"/>
        <v>45794</v>
      </c>
      <c r="AD888">
        <f ca="1">Userdata[[#This Row],[Column6]]-Userdata[[#This Row],[Last Login]]</f>
        <v>166</v>
      </c>
      <c r="AE888" t="str">
        <f>LEFT(Userdata[[#This Row],[Join_Date]],2)</f>
        <v>10</v>
      </c>
      <c r="AF888" t="str">
        <f>RIGHT(Userdata[[#This Row],[Join_Date]],4)</f>
        <v>2024</v>
      </c>
      <c r="AG888" t="str">
        <f>MID(Userdata[[#This Row],[Join_Date]],3,2)</f>
        <v>/6</v>
      </c>
      <c r="AH888" t="str">
        <f>SUBSTITUTE(Userdata[[#This Row],[Column5]],"/","")</f>
        <v>10</v>
      </c>
      <c r="AI888" t="str">
        <f>SUBSTITUTE(Userdata[[#This Row],[Column53]],"/","")</f>
        <v>6</v>
      </c>
      <c r="AJ888" t="str">
        <f>TEXT(DATE(Userdata[[#This Row],[Column52]],Userdata[[#This Row],[Start Month]],Userdata[[#This Row],[Start Date]]),"DD/MM/YYYY")</f>
        <v>06/10/2024</v>
      </c>
    </row>
    <row r="889" spans="1:36" x14ac:dyDescent="0.3">
      <c r="A889">
        <v>1037</v>
      </c>
      <c r="B889" t="s">
        <v>69</v>
      </c>
      <c r="C889" t="s">
        <v>874</v>
      </c>
      <c r="D889" s="12" t="s">
        <v>910</v>
      </c>
      <c r="E889">
        <v>7.99</v>
      </c>
      <c r="F889">
        <v>356</v>
      </c>
      <c r="G889" t="s">
        <v>919</v>
      </c>
      <c r="H889">
        <v>3</v>
      </c>
      <c r="I889">
        <v>3</v>
      </c>
      <c r="J889" t="b">
        <v>1</v>
      </c>
      <c r="K889">
        <v>314</v>
      </c>
      <c r="L889">
        <v>50</v>
      </c>
      <c r="M889" t="s">
        <v>924</v>
      </c>
      <c r="N889" t="s">
        <v>932</v>
      </c>
      <c r="O889" t="s">
        <v>936</v>
      </c>
      <c r="P889">
        <v>7</v>
      </c>
      <c r="Q889">
        <v>4.9000000000000004</v>
      </c>
      <c r="R889" t="b">
        <v>1</v>
      </c>
      <c r="S889" t="s">
        <v>940</v>
      </c>
      <c r="T889">
        <v>3165</v>
      </c>
      <c r="U889" t="s">
        <v>943</v>
      </c>
      <c r="V889" t="s">
        <v>947</v>
      </c>
      <c r="W889" t="s">
        <v>953</v>
      </c>
      <c r="X889" t="str">
        <f>LEFT(Userdata[[#This Row],[Last_Login]],2)</f>
        <v>11</v>
      </c>
      <c r="Y889" t="str">
        <f>RIGHT(Userdata[[#This Row],[Last_Login]],4)</f>
        <v>2024</v>
      </c>
      <c r="Z889" t="str">
        <f>MID(Userdata[[#This Row],[Last_Login]],4,2)</f>
        <v>30</v>
      </c>
      <c r="AA889" t="str">
        <f>SUBSTITUTE(Userdata[[#This Row],[Column3]],"/","")</f>
        <v>30</v>
      </c>
      <c r="AB889" s="12" t="str">
        <f>TEXT(DATE(Userdata[[#This Row],[Column2]],Userdata[[#This Row],[Column1]],Userdata[[#This Row],[Column4]]),"DD/MM/YYYY")</f>
        <v>30/11/2024</v>
      </c>
      <c r="AC889" s="12">
        <f t="shared" ca="1" si="13"/>
        <v>45794</v>
      </c>
      <c r="AD889">
        <f ca="1">Userdata[[#This Row],[Column6]]-Userdata[[#This Row],[Last Login]]</f>
        <v>168</v>
      </c>
      <c r="AE889" t="str">
        <f>LEFT(Userdata[[#This Row],[Join_Date]],2)</f>
        <v>6/</v>
      </c>
      <c r="AF889" t="str">
        <f>RIGHT(Userdata[[#This Row],[Join_Date]],4)</f>
        <v>2023</v>
      </c>
      <c r="AG889" t="str">
        <f>MID(Userdata[[#This Row],[Join_Date]],3,2)</f>
        <v>25</v>
      </c>
      <c r="AH889" t="str">
        <f>SUBSTITUTE(Userdata[[#This Row],[Column5]],"/","")</f>
        <v>6</v>
      </c>
      <c r="AI889" t="str">
        <f>SUBSTITUTE(Userdata[[#This Row],[Column53]],"/","")</f>
        <v>25</v>
      </c>
      <c r="AJ889" t="str">
        <f>TEXT(DATE(Userdata[[#This Row],[Column52]],Userdata[[#This Row],[Start Month]],Userdata[[#This Row],[Start Date]]),"DD/MM/YYYY")</f>
        <v>25/06/2023</v>
      </c>
    </row>
    <row r="890" spans="1:36" x14ac:dyDescent="0.3">
      <c r="A890">
        <v>2675</v>
      </c>
      <c r="B890" t="s">
        <v>347</v>
      </c>
      <c r="C890" t="s">
        <v>875</v>
      </c>
      <c r="D890" s="12" t="s">
        <v>508</v>
      </c>
      <c r="E890">
        <v>15.99</v>
      </c>
      <c r="F890">
        <v>28</v>
      </c>
      <c r="G890" t="s">
        <v>919</v>
      </c>
      <c r="H890">
        <v>2</v>
      </c>
      <c r="I890">
        <v>1</v>
      </c>
      <c r="J890" t="b">
        <v>1</v>
      </c>
      <c r="K890">
        <v>666</v>
      </c>
      <c r="L890">
        <v>65</v>
      </c>
      <c r="M890" t="s">
        <v>929</v>
      </c>
      <c r="N890" t="s">
        <v>930</v>
      </c>
      <c r="O890" t="s">
        <v>935</v>
      </c>
      <c r="P890">
        <v>21</v>
      </c>
      <c r="Q890">
        <v>4.3</v>
      </c>
      <c r="R890" t="b">
        <v>0</v>
      </c>
      <c r="S890" t="s">
        <v>940</v>
      </c>
      <c r="T890">
        <v>2538</v>
      </c>
      <c r="U890" t="s">
        <v>942</v>
      </c>
      <c r="V890" t="s">
        <v>948</v>
      </c>
      <c r="W890" t="s">
        <v>951</v>
      </c>
      <c r="X890" t="str">
        <f>LEFT(Userdata[[#This Row],[Last_Login]],2)</f>
        <v>12</v>
      </c>
      <c r="Y890" t="str">
        <f>RIGHT(Userdata[[#This Row],[Last_Login]],4)</f>
        <v>2024</v>
      </c>
      <c r="Z890" t="str">
        <f>MID(Userdata[[#This Row],[Last_Login]],4,2)</f>
        <v>4/</v>
      </c>
      <c r="AA890" t="str">
        <f>SUBSTITUTE(Userdata[[#This Row],[Column3]],"/","")</f>
        <v>4</v>
      </c>
      <c r="AB890" s="12" t="str">
        <f>TEXT(DATE(Userdata[[#This Row],[Column2]],Userdata[[#This Row],[Column1]],Userdata[[#This Row],[Column4]]),"DD/MM/YYYY")</f>
        <v>04/12/2024</v>
      </c>
      <c r="AC890" s="12">
        <f t="shared" ca="1" si="13"/>
        <v>45794</v>
      </c>
      <c r="AD890">
        <f ca="1">Userdata[[#This Row],[Column6]]-Userdata[[#This Row],[Last Login]]</f>
        <v>164</v>
      </c>
      <c r="AE890" t="str">
        <f>LEFT(Userdata[[#This Row],[Join_Date]],2)</f>
        <v>2/</v>
      </c>
      <c r="AF890" t="str">
        <f>RIGHT(Userdata[[#This Row],[Join_Date]],4)</f>
        <v>2023</v>
      </c>
      <c r="AG890" t="str">
        <f>MID(Userdata[[#This Row],[Join_Date]],3,2)</f>
        <v>18</v>
      </c>
      <c r="AH890" t="str">
        <f>SUBSTITUTE(Userdata[[#This Row],[Column5]],"/","")</f>
        <v>2</v>
      </c>
      <c r="AI890" t="str">
        <f>SUBSTITUTE(Userdata[[#This Row],[Column53]],"/","")</f>
        <v>18</v>
      </c>
      <c r="AJ890" t="str">
        <f>TEXT(DATE(Userdata[[#This Row],[Column52]],Userdata[[#This Row],[Start Month]],Userdata[[#This Row],[Start Date]]),"DD/MM/YYYY")</f>
        <v>18/02/2023</v>
      </c>
    </row>
    <row r="891" spans="1:36" x14ac:dyDescent="0.3">
      <c r="A891">
        <v>1665</v>
      </c>
      <c r="B891" t="s">
        <v>56</v>
      </c>
      <c r="C891" t="s">
        <v>756</v>
      </c>
      <c r="D891" s="12" t="s">
        <v>472</v>
      </c>
      <c r="E891">
        <v>11.99</v>
      </c>
      <c r="F891">
        <v>43</v>
      </c>
      <c r="G891" t="s">
        <v>921</v>
      </c>
      <c r="H891">
        <v>5</v>
      </c>
      <c r="I891">
        <v>2</v>
      </c>
      <c r="J891" t="b">
        <v>0</v>
      </c>
      <c r="K891">
        <v>767</v>
      </c>
      <c r="L891">
        <v>83</v>
      </c>
      <c r="M891" t="s">
        <v>927</v>
      </c>
      <c r="N891" t="s">
        <v>933</v>
      </c>
      <c r="O891" t="s">
        <v>935</v>
      </c>
      <c r="P891">
        <v>58</v>
      </c>
      <c r="Q891">
        <v>3</v>
      </c>
      <c r="R891" t="b">
        <v>1</v>
      </c>
      <c r="S891" t="s">
        <v>940</v>
      </c>
      <c r="T891">
        <v>245</v>
      </c>
      <c r="U891" t="s">
        <v>942</v>
      </c>
      <c r="V891" t="s">
        <v>946</v>
      </c>
      <c r="W891" t="s">
        <v>954</v>
      </c>
      <c r="X891" t="str">
        <f>LEFT(Userdata[[#This Row],[Last_Login]],2)</f>
        <v>12</v>
      </c>
      <c r="Y891" t="str">
        <f>RIGHT(Userdata[[#This Row],[Last_Login]],4)</f>
        <v>2024</v>
      </c>
      <c r="Z891" t="str">
        <f>MID(Userdata[[#This Row],[Last_Login]],4,2)</f>
        <v>17</v>
      </c>
      <c r="AA891" t="str">
        <f>SUBSTITUTE(Userdata[[#This Row],[Column3]],"/","")</f>
        <v>17</v>
      </c>
      <c r="AB891" s="12" t="str">
        <f>TEXT(DATE(Userdata[[#This Row],[Column2]],Userdata[[#This Row],[Column1]],Userdata[[#This Row],[Column4]]),"DD/MM/YYYY")</f>
        <v>17/12/2024</v>
      </c>
      <c r="AC891" s="12">
        <f t="shared" ca="1" si="13"/>
        <v>45794</v>
      </c>
      <c r="AD891">
        <f ca="1">Userdata[[#This Row],[Column6]]-Userdata[[#This Row],[Last Login]]</f>
        <v>151</v>
      </c>
      <c r="AE891" t="str">
        <f>LEFT(Userdata[[#This Row],[Join_Date]],2)</f>
        <v>2/</v>
      </c>
      <c r="AF891" t="str">
        <f>RIGHT(Userdata[[#This Row],[Join_Date]],4)</f>
        <v>2024</v>
      </c>
      <c r="AG891" t="str">
        <f>MID(Userdata[[#This Row],[Join_Date]],3,2)</f>
        <v>28</v>
      </c>
      <c r="AH891" t="str">
        <f>SUBSTITUTE(Userdata[[#This Row],[Column5]],"/","")</f>
        <v>2</v>
      </c>
      <c r="AI891" t="str">
        <f>SUBSTITUTE(Userdata[[#This Row],[Column53]],"/","")</f>
        <v>28</v>
      </c>
      <c r="AJ891" t="str">
        <f>TEXT(DATE(Userdata[[#This Row],[Column52]],Userdata[[#This Row],[Start Month]],Userdata[[#This Row],[Start Date]]),"DD/MM/YYYY")</f>
        <v>28/02/2024</v>
      </c>
    </row>
    <row r="892" spans="1:36" x14ac:dyDescent="0.3">
      <c r="A892">
        <v>5671</v>
      </c>
      <c r="B892" t="s">
        <v>140</v>
      </c>
      <c r="C892" t="s">
        <v>737</v>
      </c>
      <c r="D892" s="12" t="s">
        <v>914</v>
      </c>
      <c r="E892">
        <v>11.99</v>
      </c>
      <c r="F892">
        <v>391</v>
      </c>
      <c r="G892" t="s">
        <v>917</v>
      </c>
      <c r="H892">
        <v>3</v>
      </c>
      <c r="I892">
        <v>3</v>
      </c>
      <c r="J892" t="b">
        <v>1</v>
      </c>
      <c r="K892">
        <v>811</v>
      </c>
      <c r="L892">
        <v>3</v>
      </c>
      <c r="M892" t="s">
        <v>923</v>
      </c>
      <c r="N892" t="s">
        <v>930</v>
      </c>
      <c r="O892" t="s">
        <v>939</v>
      </c>
      <c r="P892">
        <v>17</v>
      </c>
      <c r="Q892">
        <v>4.2</v>
      </c>
      <c r="R892" t="b">
        <v>0</v>
      </c>
      <c r="S892" t="s">
        <v>940</v>
      </c>
      <c r="T892">
        <v>1364</v>
      </c>
      <c r="U892" t="s">
        <v>943</v>
      </c>
      <c r="V892" t="s">
        <v>946</v>
      </c>
      <c r="W892" t="s">
        <v>953</v>
      </c>
      <c r="X892" t="str">
        <f>LEFT(Userdata[[#This Row],[Last_Login]],2)</f>
        <v>11</v>
      </c>
      <c r="Y892" t="str">
        <f>RIGHT(Userdata[[#This Row],[Last_Login]],4)</f>
        <v>2024</v>
      </c>
      <c r="Z892" t="str">
        <f>MID(Userdata[[#This Row],[Last_Login]],4,2)</f>
        <v>29</v>
      </c>
      <c r="AA892" t="str">
        <f>SUBSTITUTE(Userdata[[#This Row],[Column3]],"/","")</f>
        <v>29</v>
      </c>
      <c r="AB892" s="12" t="str">
        <f>TEXT(DATE(Userdata[[#This Row],[Column2]],Userdata[[#This Row],[Column1]],Userdata[[#This Row],[Column4]]),"DD/MM/YYYY")</f>
        <v>29/11/2024</v>
      </c>
      <c r="AC892" s="12">
        <f t="shared" ca="1" si="13"/>
        <v>45794</v>
      </c>
      <c r="AD892">
        <f ca="1">Userdata[[#This Row],[Column6]]-Userdata[[#This Row],[Last Login]]</f>
        <v>169</v>
      </c>
      <c r="AE892" t="str">
        <f>LEFT(Userdata[[#This Row],[Join_Date]],2)</f>
        <v>5/</v>
      </c>
      <c r="AF892" t="str">
        <f>RIGHT(Userdata[[#This Row],[Join_Date]],4)</f>
        <v>2023</v>
      </c>
      <c r="AG892" t="str">
        <f>MID(Userdata[[#This Row],[Join_Date]],3,2)</f>
        <v>27</v>
      </c>
      <c r="AH892" t="str">
        <f>SUBSTITUTE(Userdata[[#This Row],[Column5]],"/","")</f>
        <v>5</v>
      </c>
      <c r="AI892" t="str">
        <f>SUBSTITUTE(Userdata[[#This Row],[Column53]],"/","")</f>
        <v>27</v>
      </c>
      <c r="AJ892" t="str">
        <f>TEXT(DATE(Userdata[[#This Row],[Column52]],Userdata[[#This Row],[Start Month]],Userdata[[#This Row],[Start Date]]),"DD/MM/YYYY")</f>
        <v>27/05/2023</v>
      </c>
    </row>
    <row r="893" spans="1:36" x14ac:dyDescent="0.3">
      <c r="A893">
        <v>5153</v>
      </c>
      <c r="B893" t="s">
        <v>128</v>
      </c>
      <c r="C893" t="s">
        <v>780</v>
      </c>
      <c r="D893" s="12" t="s">
        <v>524</v>
      </c>
      <c r="E893">
        <v>7.99</v>
      </c>
      <c r="F893">
        <v>300</v>
      </c>
      <c r="G893" t="s">
        <v>918</v>
      </c>
      <c r="H893">
        <v>1</v>
      </c>
      <c r="I893">
        <v>4</v>
      </c>
      <c r="J893" t="b">
        <v>1</v>
      </c>
      <c r="K893">
        <v>413</v>
      </c>
      <c r="L893">
        <v>154</v>
      </c>
      <c r="M893" t="s">
        <v>924</v>
      </c>
      <c r="N893" t="s">
        <v>930</v>
      </c>
      <c r="O893" t="s">
        <v>939</v>
      </c>
      <c r="P893">
        <v>64</v>
      </c>
      <c r="Q893">
        <v>4.0999999999999996</v>
      </c>
      <c r="R893" t="b">
        <v>0</v>
      </c>
      <c r="S893" t="s">
        <v>940</v>
      </c>
      <c r="T893">
        <v>732</v>
      </c>
      <c r="U893" t="s">
        <v>942</v>
      </c>
      <c r="V893" t="s">
        <v>950</v>
      </c>
      <c r="W893" t="s">
        <v>952</v>
      </c>
      <c r="X893" t="str">
        <f>LEFT(Userdata[[#This Row],[Last_Login]],2)</f>
        <v>12</v>
      </c>
      <c r="Y893" t="str">
        <f>RIGHT(Userdata[[#This Row],[Last_Login]],4)</f>
        <v>2024</v>
      </c>
      <c r="Z893" t="str">
        <f>MID(Userdata[[#This Row],[Last_Login]],4,2)</f>
        <v>18</v>
      </c>
      <c r="AA893" t="str">
        <f>SUBSTITUTE(Userdata[[#This Row],[Column3]],"/","")</f>
        <v>18</v>
      </c>
      <c r="AB893" s="12" t="str">
        <f>TEXT(DATE(Userdata[[#This Row],[Column2]],Userdata[[#This Row],[Column1]],Userdata[[#This Row],[Column4]]),"DD/MM/YYYY")</f>
        <v>18/12/2024</v>
      </c>
      <c r="AC893" s="12">
        <f t="shared" ca="1" si="13"/>
        <v>45794</v>
      </c>
      <c r="AD893">
        <f ca="1">Userdata[[#This Row],[Column6]]-Userdata[[#This Row],[Last Login]]</f>
        <v>150</v>
      </c>
      <c r="AE893" t="str">
        <f>LEFT(Userdata[[#This Row],[Join_Date]],2)</f>
        <v>6/</v>
      </c>
      <c r="AF893" t="str">
        <f>RIGHT(Userdata[[#This Row],[Join_Date]],4)</f>
        <v>2024</v>
      </c>
      <c r="AG893" t="str">
        <f>MID(Userdata[[#This Row],[Join_Date]],3,2)</f>
        <v>26</v>
      </c>
      <c r="AH893" t="str">
        <f>SUBSTITUTE(Userdata[[#This Row],[Column5]],"/","")</f>
        <v>6</v>
      </c>
      <c r="AI893" t="str">
        <f>SUBSTITUTE(Userdata[[#This Row],[Column53]],"/","")</f>
        <v>26</v>
      </c>
      <c r="AJ893" t="str">
        <f>TEXT(DATE(Userdata[[#This Row],[Column52]],Userdata[[#This Row],[Start Month]],Userdata[[#This Row],[Start Date]]),"DD/MM/YYYY")</f>
        <v>26/06/2024</v>
      </c>
    </row>
    <row r="894" spans="1:36" x14ac:dyDescent="0.3">
      <c r="A894">
        <v>1114</v>
      </c>
      <c r="B894" t="s">
        <v>166</v>
      </c>
      <c r="C894" t="s">
        <v>786</v>
      </c>
      <c r="D894" s="12" t="s">
        <v>906</v>
      </c>
      <c r="E894">
        <v>11.99</v>
      </c>
      <c r="F894">
        <v>75</v>
      </c>
      <c r="G894" t="s">
        <v>920</v>
      </c>
      <c r="H894">
        <v>3</v>
      </c>
      <c r="I894">
        <v>3</v>
      </c>
      <c r="J894" t="b">
        <v>0</v>
      </c>
      <c r="K894">
        <v>324</v>
      </c>
      <c r="L894">
        <v>175</v>
      </c>
      <c r="M894" t="s">
        <v>923</v>
      </c>
      <c r="N894" t="s">
        <v>931</v>
      </c>
      <c r="O894" t="s">
        <v>935</v>
      </c>
      <c r="P894">
        <v>18</v>
      </c>
      <c r="Q894">
        <v>3.3</v>
      </c>
      <c r="R894" t="b">
        <v>0</v>
      </c>
      <c r="S894" t="s">
        <v>940</v>
      </c>
      <c r="T894">
        <v>4976</v>
      </c>
      <c r="U894" t="s">
        <v>945</v>
      </c>
      <c r="V894" t="s">
        <v>949</v>
      </c>
      <c r="W894" t="s">
        <v>952</v>
      </c>
      <c r="X894" t="str">
        <f>LEFT(Userdata[[#This Row],[Last_Login]],2)</f>
        <v>12</v>
      </c>
      <c r="Y894" t="str">
        <f>RIGHT(Userdata[[#This Row],[Last_Login]],4)</f>
        <v>2024</v>
      </c>
      <c r="Z894" t="str">
        <f>MID(Userdata[[#This Row],[Last_Login]],4,2)</f>
        <v>15</v>
      </c>
      <c r="AA894" t="str">
        <f>SUBSTITUTE(Userdata[[#This Row],[Column3]],"/","")</f>
        <v>15</v>
      </c>
      <c r="AB894" s="12" t="str">
        <f>TEXT(DATE(Userdata[[#This Row],[Column2]],Userdata[[#This Row],[Column1]],Userdata[[#This Row],[Column4]]),"DD/MM/YYYY")</f>
        <v>15/12/2024</v>
      </c>
      <c r="AC894" s="12">
        <f t="shared" ca="1" si="13"/>
        <v>45794</v>
      </c>
      <c r="AD894">
        <f ca="1">Userdata[[#This Row],[Column6]]-Userdata[[#This Row],[Last Login]]</f>
        <v>153</v>
      </c>
      <c r="AE894" t="str">
        <f>LEFT(Userdata[[#This Row],[Join_Date]],2)</f>
        <v>1/</v>
      </c>
      <c r="AF894" t="str">
        <f>RIGHT(Userdata[[#This Row],[Join_Date]],4)</f>
        <v>2023</v>
      </c>
      <c r="AG894" t="str">
        <f>MID(Userdata[[#This Row],[Join_Date]],3,2)</f>
        <v>2/</v>
      </c>
      <c r="AH894" t="str">
        <f>SUBSTITUTE(Userdata[[#This Row],[Column5]],"/","")</f>
        <v>1</v>
      </c>
      <c r="AI894" t="str">
        <f>SUBSTITUTE(Userdata[[#This Row],[Column53]],"/","")</f>
        <v>2</v>
      </c>
      <c r="AJ894" t="str">
        <f>TEXT(DATE(Userdata[[#This Row],[Column52]],Userdata[[#This Row],[Start Month]],Userdata[[#This Row],[Start Date]]),"DD/MM/YYYY")</f>
        <v>02/01/2023</v>
      </c>
    </row>
    <row r="895" spans="1:36" x14ac:dyDescent="0.3">
      <c r="A895">
        <v>6180</v>
      </c>
      <c r="B895" t="s">
        <v>347</v>
      </c>
      <c r="C895" t="s">
        <v>876</v>
      </c>
      <c r="D895" s="12" t="s">
        <v>907</v>
      </c>
      <c r="E895">
        <v>11.99</v>
      </c>
      <c r="F895">
        <v>154</v>
      </c>
      <c r="G895" t="s">
        <v>922</v>
      </c>
      <c r="H895">
        <v>1</v>
      </c>
      <c r="I895">
        <v>5</v>
      </c>
      <c r="J895" t="b">
        <v>1</v>
      </c>
      <c r="K895">
        <v>52</v>
      </c>
      <c r="L895">
        <v>108</v>
      </c>
      <c r="M895" t="s">
        <v>928</v>
      </c>
      <c r="N895" t="s">
        <v>932</v>
      </c>
      <c r="O895" t="s">
        <v>935</v>
      </c>
      <c r="P895">
        <v>94</v>
      </c>
      <c r="Q895">
        <v>4.0999999999999996</v>
      </c>
      <c r="R895" t="b">
        <v>0</v>
      </c>
      <c r="S895" t="s">
        <v>940</v>
      </c>
      <c r="T895">
        <v>4176</v>
      </c>
      <c r="U895" t="s">
        <v>945</v>
      </c>
      <c r="V895" t="s">
        <v>948</v>
      </c>
      <c r="W895" t="s">
        <v>951</v>
      </c>
      <c r="X895" t="str">
        <f>LEFT(Userdata[[#This Row],[Last_Login]],2)</f>
        <v>12</v>
      </c>
      <c r="Y895" t="str">
        <f>RIGHT(Userdata[[#This Row],[Last_Login]],4)</f>
        <v>2024</v>
      </c>
      <c r="Z895" t="str">
        <f>MID(Userdata[[#This Row],[Last_Login]],4,2)</f>
        <v>2/</v>
      </c>
      <c r="AA895" t="str">
        <f>SUBSTITUTE(Userdata[[#This Row],[Column3]],"/","")</f>
        <v>2</v>
      </c>
      <c r="AB895" s="12" t="str">
        <f>TEXT(DATE(Userdata[[#This Row],[Column2]],Userdata[[#This Row],[Column1]],Userdata[[#This Row],[Column4]]),"DD/MM/YYYY")</f>
        <v>02/12/2024</v>
      </c>
      <c r="AC895" s="12">
        <f t="shared" ca="1" si="13"/>
        <v>45794</v>
      </c>
      <c r="AD895">
        <f ca="1">Userdata[[#This Row],[Column6]]-Userdata[[#This Row],[Last Login]]</f>
        <v>166</v>
      </c>
      <c r="AE895" t="str">
        <f>LEFT(Userdata[[#This Row],[Join_Date]],2)</f>
        <v>8/</v>
      </c>
      <c r="AF895" t="str">
        <f>RIGHT(Userdata[[#This Row],[Join_Date]],4)</f>
        <v>2024</v>
      </c>
      <c r="AG895" t="str">
        <f>MID(Userdata[[#This Row],[Join_Date]],3,2)</f>
        <v>9/</v>
      </c>
      <c r="AH895" t="str">
        <f>SUBSTITUTE(Userdata[[#This Row],[Column5]],"/","")</f>
        <v>8</v>
      </c>
      <c r="AI895" t="str">
        <f>SUBSTITUTE(Userdata[[#This Row],[Column53]],"/","")</f>
        <v>9</v>
      </c>
      <c r="AJ895" t="str">
        <f>TEXT(DATE(Userdata[[#This Row],[Column52]],Userdata[[#This Row],[Start Month]],Userdata[[#This Row],[Start Date]]),"DD/MM/YYYY")</f>
        <v>09/08/2024</v>
      </c>
    </row>
    <row r="896" spans="1:36" x14ac:dyDescent="0.3">
      <c r="A896">
        <v>8237</v>
      </c>
      <c r="B896" t="s">
        <v>30</v>
      </c>
      <c r="C896" t="s">
        <v>761</v>
      </c>
      <c r="D896" s="12" t="s">
        <v>912</v>
      </c>
      <c r="E896">
        <v>7.99</v>
      </c>
      <c r="F896">
        <v>179</v>
      </c>
      <c r="G896" t="s">
        <v>921</v>
      </c>
      <c r="H896">
        <v>2</v>
      </c>
      <c r="I896">
        <v>6</v>
      </c>
      <c r="J896" t="b">
        <v>0</v>
      </c>
      <c r="K896">
        <v>680</v>
      </c>
      <c r="L896">
        <v>50</v>
      </c>
      <c r="M896" t="s">
        <v>923</v>
      </c>
      <c r="N896" t="s">
        <v>932</v>
      </c>
      <c r="O896" t="s">
        <v>938</v>
      </c>
      <c r="P896">
        <v>52</v>
      </c>
      <c r="Q896">
        <v>3.4</v>
      </c>
      <c r="R896" t="b">
        <v>0</v>
      </c>
      <c r="S896" t="s">
        <v>940</v>
      </c>
      <c r="T896">
        <v>2919</v>
      </c>
      <c r="U896" t="s">
        <v>941</v>
      </c>
      <c r="V896" t="s">
        <v>947</v>
      </c>
      <c r="W896" t="s">
        <v>951</v>
      </c>
      <c r="X896" t="str">
        <f>LEFT(Userdata[[#This Row],[Last_Login]],2)</f>
        <v>12</v>
      </c>
      <c r="Y896" t="str">
        <f>RIGHT(Userdata[[#This Row],[Last_Login]],4)</f>
        <v>2024</v>
      </c>
      <c r="Z896" t="str">
        <f>MID(Userdata[[#This Row],[Last_Login]],4,2)</f>
        <v>7/</v>
      </c>
      <c r="AA896" t="str">
        <f>SUBSTITUTE(Userdata[[#This Row],[Column3]],"/","")</f>
        <v>7</v>
      </c>
      <c r="AB896" s="12" t="str">
        <f>TEXT(DATE(Userdata[[#This Row],[Column2]],Userdata[[#This Row],[Column1]],Userdata[[#This Row],[Column4]]),"DD/MM/YYYY")</f>
        <v>07/12/2024</v>
      </c>
      <c r="AC896" s="12">
        <f t="shared" ca="1" si="13"/>
        <v>45794</v>
      </c>
      <c r="AD896">
        <f ca="1">Userdata[[#This Row],[Column6]]-Userdata[[#This Row],[Last Login]]</f>
        <v>161</v>
      </c>
      <c r="AE896" t="str">
        <f>LEFT(Userdata[[#This Row],[Join_Date]],2)</f>
        <v>5/</v>
      </c>
      <c r="AF896" t="str">
        <f>RIGHT(Userdata[[#This Row],[Join_Date]],4)</f>
        <v>2023</v>
      </c>
      <c r="AG896" t="str">
        <f>MID(Userdata[[#This Row],[Join_Date]],3,2)</f>
        <v>19</v>
      </c>
      <c r="AH896" t="str">
        <f>SUBSTITUTE(Userdata[[#This Row],[Column5]],"/","")</f>
        <v>5</v>
      </c>
      <c r="AI896" t="str">
        <f>SUBSTITUTE(Userdata[[#This Row],[Column53]],"/","")</f>
        <v>19</v>
      </c>
      <c r="AJ896" t="str">
        <f>TEXT(DATE(Userdata[[#This Row],[Column52]],Userdata[[#This Row],[Start Month]],Userdata[[#This Row],[Start Date]]),"DD/MM/YYYY")</f>
        <v>19/05/2023</v>
      </c>
    </row>
    <row r="897" spans="1:36" x14ac:dyDescent="0.3">
      <c r="A897">
        <v>9500</v>
      </c>
      <c r="B897" t="s">
        <v>348</v>
      </c>
      <c r="C897" t="s">
        <v>752</v>
      </c>
      <c r="D897" s="12" t="s">
        <v>751</v>
      </c>
      <c r="E897">
        <v>11.99</v>
      </c>
      <c r="F897">
        <v>147</v>
      </c>
      <c r="G897" t="s">
        <v>919</v>
      </c>
      <c r="H897">
        <v>1</v>
      </c>
      <c r="I897">
        <v>1</v>
      </c>
      <c r="J897" t="b">
        <v>1</v>
      </c>
      <c r="K897">
        <v>780</v>
      </c>
      <c r="L897">
        <v>76</v>
      </c>
      <c r="M897" t="s">
        <v>923</v>
      </c>
      <c r="N897" t="s">
        <v>932</v>
      </c>
      <c r="O897" t="s">
        <v>936</v>
      </c>
      <c r="P897">
        <v>21</v>
      </c>
      <c r="Q897">
        <v>4.4000000000000004</v>
      </c>
      <c r="R897" t="b">
        <v>1</v>
      </c>
      <c r="S897" t="s">
        <v>940</v>
      </c>
      <c r="T897">
        <v>3081</v>
      </c>
      <c r="U897" t="s">
        <v>945</v>
      </c>
      <c r="V897" t="s">
        <v>947</v>
      </c>
      <c r="W897" t="s">
        <v>951</v>
      </c>
      <c r="X897" t="str">
        <f>LEFT(Userdata[[#This Row],[Last_Login]],2)</f>
        <v>12</v>
      </c>
      <c r="Y897" t="str">
        <f>RIGHT(Userdata[[#This Row],[Last_Login]],4)</f>
        <v>2024</v>
      </c>
      <c r="Z897" t="str">
        <f>MID(Userdata[[#This Row],[Last_Login]],4,2)</f>
        <v>10</v>
      </c>
      <c r="AA897" t="str">
        <f>SUBSTITUTE(Userdata[[#This Row],[Column3]],"/","")</f>
        <v>10</v>
      </c>
      <c r="AB897" s="12" t="str">
        <f>TEXT(DATE(Userdata[[#This Row],[Column2]],Userdata[[#This Row],[Column1]],Userdata[[#This Row],[Column4]]),"DD/MM/YYYY")</f>
        <v>10/12/2024</v>
      </c>
      <c r="AC897" s="12">
        <f t="shared" ca="1" si="13"/>
        <v>45794</v>
      </c>
      <c r="AD897">
        <f ca="1">Userdata[[#This Row],[Column6]]-Userdata[[#This Row],[Last Login]]</f>
        <v>158</v>
      </c>
      <c r="AE897" t="str">
        <f>LEFT(Userdata[[#This Row],[Join_Date]],2)</f>
        <v>9/</v>
      </c>
      <c r="AF897" t="str">
        <f>RIGHT(Userdata[[#This Row],[Join_Date]],4)</f>
        <v>2023</v>
      </c>
      <c r="AG897" t="str">
        <f>MID(Userdata[[#This Row],[Join_Date]],3,2)</f>
        <v>13</v>
      </c>
      <c r="AH897" t="str">
        <f>SUBSTITUTE(Userdata[[#This Row],[Column5]],"/","")</f>
        <v>9</v>
      </c>
      <c r="AI897" t="str">
        <f>SUBSTITUTE(Userdata[[#This Row],[Column53]],"/","")</f>
        <v>13</v>
      </c>
      <c r="AJ897" t="str">
        <f>TEXT(DATE(Userdata[[#This Row],[Column52]],Userdata[[#This Row],[Start Month]],Userdata[[#This Row],[Start Date]]),"DD/MM/YYYY")</f>
        <v>13/09/2023</v>
      </c>
    </row>
    <row r="898" spans="1:36" x14ac:dyDescent="0.3">
      <c r="A898">
        <v>7476</v>
      </c>
      <c r="B898" t="s">
        <v>26</v>
      </c>
      <c r="C898" t="s">
        <v>877</v>
      </c>
      <c r="D898" s="12" t="s">
        <v>853</v>
      </c>
      <c r="E898">
        <v>11.99</v>
      </c>
      <c r="F898">
        <v>235</v>
      </c>
      <c r="G898" t="s">
        <v>920</v>
      </c>
      <c r="H898">
        <v>3</v>
      </c>
      <c r="I898">
        <v>1</v>
      </c>
      <c r="J898" t="b">
        <v>1</v>
      </c>
      <c r="K898">
        <v>569</v>
      </c>
      <c r="L898">
        <v>176</v>
      </c>
      <c r="M898" t="s">
        <v>929</v>
      </c>
      <c r="N898" t="s">
        <v>931</v>
      </c>
      <c r="O898" t="s">
        <v>939</v>
      </c>
      <c r="P898">
        <v>18</v>
      </c>
      <c r="Q898">
        <v>3.8</v>
      </c>
      <c r="R898" t="b">
        <v>1</v>
      </c>
      <c r="S898" t="s">
        <v>940</v>
      </c>
      <c r="T898">
        <v>3138</v>
      </c>
      <c r="U898" t="s">
        <v>942</v>
      </c>
      <c r="V898" t="s">
        <v>946</v>
      </c>
      <c r="W898" t="s">
        <v>954</v>
      </c>
      <c r="X898" t="str">
        <f>LEFT(Userdata[[#This Row],[Last_Login]],2)</f>
        <v>11</v>
      </c>
      <c r="Y898" t="str">
        <f>RIGHT(Userdata[[#This Row],[Last_Login]],4)</f>
        <v>2024</v>
      </c>
      <c r="Z898" t="str">
        <f>MID(Userdata[[#This Row],[Last_Login]],4,2)</f>
        <v>27</v>
      </c>
      <c r="AA898" t="str">
        <f>SUBSTITUTE(Userdata[[#This Row],[Column3]],"/","")</f>
        <v>27</v>
      </c>
      <c r="AB898" s="12" t="str">
        <f>TEXT(DATE(Userdata[[#This Row],[Column2]],Userdata[[#This Row],[Column1]],Userdata[[#This Row],[Column4]]),"DD/MM/YYYY")</f>
        <v>27/11/2024</v>
      </c>
      <c r="AC898" s="12">
        <f t="shared" ref="AC898:AC961" ca="1" si="14">TODAY()</f>
        <v>45794</v>
      </c>
      <c r="AD898">
        <f ca="1">Userdata[[#This Row],[Column6]]-Userdata[[#This Row],[Last Login]]</f>
        <v>171</v>
      </c>
      <c r="AE898" t="str">
        <f>LEFT(Userdata[[#This Row],[Join_Date]],2)</f>
        <v>6/</v>
      </c>
      <c r="AF898" t="str">
        <f>RIGHT(Userdata[[#This Row],[Join_Date]],4)</f>
        <v>2023</v>
      </c>
      <c r="AG898" t="str">
        <f>MID(Userdata[[#This Row],[Join_Date]],3,2)</f>
        <v>16</v>
      </c>
      <c r="AH898" t="str">
        <f>SUBSTITUTE(Userdata[[#This Row],[Column5]],"/","")</f>
        <v>6</v>
      </c>
      <c r="AI898" t="str">
        <f>SUBSTITUTE(Userdata[[#This Row],[Column53]],"/","")</f>
        <v>16</v>
      </c>
      <c r="AJ898" t="str">
        <f>TEXT(DATE(Userdata[[#This Row],[Column52]],Userdata[[#This Row],[Start Month]],Userdata[[#This Row],[Start Date]]),"DD/MM/YYYY")</f>
        <v>16/06/2023</v>
      </c>
    </row>
    <row r="899" spans="1:36" x14ac:dyDescent="0.3">
      <c r="A899">
        <v>9908</v>
      </c>
      <c r="B899" t="s">
        <v>309</v>
      </c>
      <c r="C899" t="s">
        <v>586</v>
      </c>
      <c r="D899" s="12" t="s">
        <v>508</v>
      </c>
      <c r="E899">
        <v>11.99</v>
      </c>
      <c r="F899">
        <v>390</v>
      </c>
      <c r="G899" t="s">
        <v>922</v>
      </c>
      <c r="H899">
        <v>3</v>
      </c>
      <c r="I899">
        <v>1</v>
      </c>
      <c r="J899" t="b">
        <v>0</v>
      </c>
      <c r="K899">
        <v>256</v>
      </c>
      <c r="L899">
        <v>183</v>
      </c>
      <c r="M899" t="s">
        <v>928</v>
      </c>
      <c r="N899" t="s">
        <v>932</v>
      </c>
      <c r="O899" t="s">
        <v>935</v>
      </c>
      <c r="P899">
        <v>89</v>
      </c>
      <c r="Q899">
        <v>3.2</v>
      </c>
      <c r="R899" t="b">
        <v>1</v>
      </c>
      <c r="S899" t="s">
        <v>940</v>
      </c>
      <c r="T899">
        <v>1180</v>
      </c>
      <c r="U899" t="s">
        <v>943</v>
      </c>
      <c r="V899" t="s">
        <v>949</v>
      </c>
      <c r="W899" t="s">
        <v>952</v>
      </c>
      <c r="X899" t="str">
        <f>LEFT(Userdata[[#This Row],[Last_Login]],2)</f>
        <v>12</v>
      </c>
      <c r="Y899" t="str">
        <f>RIGHT(Userdata[[#This Row],[Last_Login]],4)</f>
        <v>2024</v>
      </c>
      <c r="Z899" t="str">
        <f>MID(Userdata[[#This Row],[Last_Login]],4,2)</f>
        <v>4/</v>
      </c>
      <c r="AA899" t="str">
        <f>SUBSTITUTE(Userdata[[#This Row],[Column3]],"/","")</f>
        <v>4</v>
      </c>
      <c r="AB899" s="12" t="str">
        <f>TEXT(DATE(Userdata[[#This Row],[Column2]],Userdata[[#This Row],[Column1]],Userdata[[#This Row],[Column4]]),"DD/MM/YYYY")</f>
        <v>04/12/2024</v>
      </c>
      <c r="AC899" s="12">
        <f t="shared" ca="1" si="14"/>
        <v>45794</v>
      </c>
      <c r="AD899">
        <f ca="1">Userdata[[#This Row],[Column6]]-Userdata[[#This Row],[Last Login]]</f>
        <v>164</v>
      </c>
      <c r="AE899" t="str">
        <f>LEFT(Userdata[[#This Row],[Join_Date]],2)</f>
        <v>1/</v>
      </c>
      <c r="AF899" t="str">
        <f>RIGHT(Userdata[[#This Row],[Join_Date]],4)</f>
        <v>2023</v>
      </c>
      <c r="AG899" t="str">
        <f>MID(Userdata[[#This Row],[Join_Date]],3,2)</f>
        <v>3/</v>
      </c>
      <c r="AH899" t="str">
        <f>SUBSTITUTE(Userdata[[#This Row],[Column5]],"/","")</f>
        <v>1</v>
      </c>
      <c r="AI899" t="str">
        <f>SUBSTITUTE(Userdata[[#This Row],[Column53]],"/","")</f>
        <v>3</v>
      </c>
      <c r="AJ899" t="str">
        <f>TEXT(DATE(Userdata[[#This Row],[Column52]],Userdata[[#This Row],[Start Month]],Userdata[[#This Row],[Start Date]]),"DD/MM/YYYY")</f>
        <v>03/01/2023</v>
      </c>
    </row>
    <row r="900" spans="1:36" x14ac:dyDescent="0.3">
      <c r="A900">
        <v>1534</v>
      </c>
      <c r="B900" t="s">
        <v>30</v>
      </c>
      <c r="C900" t="s">
        <v>442</v>
      </c>
      <c r="D900" s="12" t="s">
        <v>524</v>
      </c>
      <c r="E900">
        <v>7.99</v>
      </c>
      <c r="F900">
        <v>116</v>
      </c>
      <c r="G900" t="s">
        <v>916</v>
      </c>
      <c r="H900">
        <v>1</v>
      </c>
      <c r="I900">
        <v>4</v>
      </c>
      <c r="J900" t="b">
        <v>0</v>
      </c>
      <c r="K900">
        <v>799</v>
      </c>
      <c r="L900">
        <v>137</v>
      </c>
      <c r="M900" t="s">
        <v>923</v>
      </c>
      <c r="N900" t="s">
        <v>932</v>
      </c>
      <c r="O900" t="s">
        <v>936</v>
      </c>
      <c r="P900">
        <v>78</v>
      </c>
      <c r="Q900">
        <v>4.5999999999999996</v>
      </c>
      <c r="R900" t="b">
        <v>1</v>
      </c>
      <c r="S900" t="s">
        <v>940</v>
      </c>
      <c r="T900">
        <v>4518</v>
      </c>
      <c r="U900" t="s">
        <v>942</v>
      </c>
      <c r="V900" t="s">
        <v>950</v>
      </c>
      <c r="W900" t="s">
        <v>952</v>
      </c>
      <c r="X900" t="str">
        <f>LEFT(Userdata[[#This Row],[Last_Login]],2)</f>
        <v>12</v>
      </c>
      <c r="Y900" t="str">
        <f>RIGHT(Userdata[[#This Row],[Last_Login]],4)</f>
        <v>2024</v>
      </c>
      <c r="Z900" t="str">
        <f>MID(Userdata[[#This Row],[Last_Login]],4,2)</f>
        <v>18</v>
      </c>
      <c r="AA900" t="str">
        <f>SUBSTITUTE(Userdata[[#This Row],[Column3]],"/","")</f>
        <v>18</v>
      </c>
      <c r="AB900" s="12" t="str">
        <f>TEXT(DATE(Userdata[[#This Row],[Column2]],Userdata[[#This Row],[Column1]],Userdata[[#This Row],[Column4]]),"DD/MM/YYYY")</f>
        <v>18/12/2024</v>
      </c>
      <c r="AC900" s="12">
        <f t="shared" ca="1" si="14"/>
        <v>45794</v>
      </c>
      <c r="AD900">
        <f ca="1">Userdata[[#This Row],[Column6]]-Userdata[[#This Row],[Last Login]]</f>
        <v>150</v>
      </c>
      <c r="AE900" t="str">
        <f>LEFT(Userdata[[#This Row],[Join_Date]],2)</f>
        <v>7/</v>
      </c>
      <c r="AF900" t="str">
        <f>RIGHT(Userdata[[#This Row],[Join_Date]],4)</f>
        <v>2024</v>
      </c>
      <c r="AG900" t="str">
        <f>MID(Userdata[[#This Row],[Join_Date]],3,2)</f>
        <v>22</v>
      </c>
      <c r="AH900" t="str">
        <f>SUBSTITUTE(Userdata[[#This Row],[Column5]],"/","")</f>
        <v>7</v>
      </c>
      <c r="AI900" t="str">
        <f>SUBSTITUTE(Userdata[[#This Row],[Column53]],"/","")</f>
        <v>22</v>
      </c>
      <c r="AJ900" t="str">
        <f>TEXT(DATE(Userdata[[#This Row],[Column52]],Userdata[[#This Row],[Start Month]],Userdata[[#This Row],[Start Date]]),"DD/MM/YYYY")</f>
        <v>22/07/2024</v>
      </c>
    </row>
    <row r="901" spans="1:36" x14ac:dyDescent="0.3">
      <c r="A901">
        <v>4613</v>
      </c>
      <c r="B901" t="s">
        <v>48</v>
      </c>
      <c r="C901" t="s">
        <v>762</v>
      </c>
      <c r="D901" s="12" t="s">
        <v>508</v>
      </c>
      <c r="E901">
        <v>15.99</v>
      </c>
      <c r="F901">
        <v>492</v>
      </c>
      <c r="G901" t="s">
        <v>916</v>
      </c>
      <c r="H901">
        <v>1</v>
      </c>
      <c r="I901">
        <v>2</v>
      </c>
      <c r="J901" t="b">
        <v>0</v>
      </c>
      <c r="K901">
        <v>237</v>
      </c>
      <c r="L901">
        <v>55</v>
      </c>
      <c r="M901" t="s">
        <v>927</v>
      </c>
      <c r="N901" t="s">
        <v>933</v>
      </c>
      <c r="O901" t="s">
        <v>936</v>
      </c>
      <c r="P901">
        <v>15</v>
      </c>
      <c r="Q901">
        <v>4.9000000000000004</v>
      </c>
      <c r="R901" t="b">
        <v>1</v>
      </c>
      <c r="S901" t="s">
        <v>940</v>
      </c>
      <c r="T901">
        <v>3843</v>
      </c>
      <c r="U901" t="s">
        <v>941</v>
      </c>
      <c r="V901" t="s">
        <v>946</v>
      </c>
      <c r="W901" t="s">
        <v>952</v>
      </c>
      <c r="X901" t="str">
        <f>LEFT(Userdata[[#This Row],[Last_Login]],2)</f>
        <v>12</v>
      </c>
      <c r="Y901" t="str">
        <f>RIGHT(Userdata[[#This Row],[Last_Login]],4)</f>
        <v>2024</v>
      </c>
      <c r="Z901" t="str">
        <f>MID(Userdata[[#This Row],[Last_Login]],4,2)</f>
        <v>4/</v>
      </c>
      <c r="AA901" t="str">
        <f>SUBSTITUTE(Userdata[[#This Row],[Column3]],"/","")</f>
        <v>4</v>
      </c>
      <c r="AB901" s="12" t="str">
        <f>TEXT(DATE(Userdata[[#This Row],[Column2]],Userdata[[#This Row],[Column1]],Userdata[[#This Row],[Column4]]),"DD/MM/YYYY")</f>
        <v>04/12/2024</v>
      </c>
      <c r="AC901" s="12">
        <f t="shared" ca="1" si="14"/>
        <v>45794</v>
      </c>
      <c r="AD901">
        <f ca="1">Userdata[[#This Row],[Column6]]-Userdata[[#This Row],[Last Login]]</f>
        <v>164</v>
      </c>
      <c r="AE901" t="str">
        <f>LEFT(Userdata[[#This Row],[Join_Date]],2)</f>
        <v>3/</v>
      </c>
      <c r="AF901" t="str">
        <f>RIGHT(Userdata[[#This Row],[Join_Date]],4)</f>
        <v>2023</v>
      </c>
      <c r="AG901" t="str">
        <f>MID(Userdata[[#This Row],[Join_Date]],3,2)</f>
        <v>3/</v>
      </c>
      <c r="AH901" t="str">
        <f>SUBSTITUTE(Userdata[[#This Row],[Column5]],"/","")</f>
        <v>3</v>
      </c>
      <c r="AI901" t="str">
        <f>SUBSTITUTE(Userdata[[#This Row],[Column53]],"/","")</f>
        <v>3</v>
      </c>
      <c r="AJ901" t="str">
        <f>TEXT(DATE(Userdata[[#This Row],[Column52]],Userdata[[#This Row],[Start Month]],Userdata[[#This Row],[Start Date]]),"DD/MM/YYYY")</f>
        <v>03/03/2023</v>
      </c>
    </row>
    <row r="902" spans="1:36" x14ac:dyDescent="0.3">
      <c r="A902">
        <v>5063</v>
      </c>
      <c r="B902" t="s">
        <v>241</v>
      </c>
      <c r="C902" t="s">
        <v>723</v>
      </c>
      <c r="D902" s="12" t="s">
        <v>909</v>
      </c>
      <c r="E902">
        <v>7.99</v>
      </c>
      <c r="F902">
        <v>159</v>
      </c>
      <c r="G902" t="s">
        <v>916</v>
      </c>
      <c r="H902">
        <v>4</v>
      </c>
      <c r="I902">
        <v>5</v>
      </c>
      <c r="J902" t="b">
        <v>1</v>
      </c>
      <c r="K902">
        <v>138</v>
      </c>
      <c r="L902">
        <v>3</v>
      </c>
      <c r="M902" t="s">
        <v>928</v>
      </c>
      <c r="N902" t="s">
        <v>931</v>
      </c>
      <c r="O902" t="s">
        <v>934</v>
      </c>
      <c r="P902">
        <v>12</v>
      </c>
      <c r="Q902">
        <v>3.9</v>
      </c>
      <c r="R902" t="b">
        <v>1</v>
      </c>
      <c r="S902" t="s">
        <v>940</v>
      </c>
      <c r="T902">
        <v>3604</v>
      </c>
      <c r="U902" t="s">
        <v>944</v>
      </c>
      <c r="V902" t="s">
        <v>947</v>
      </c>
      <c r="W902" t="s">
        <v>953</v>
      </c>
      <c r="X902" t="str">
        <f>LEFT(Userdata[[#This Row],[Last_Login]],2)</f>
        <v>11</v>
      </c>
      <c r="Y902" t="str">
        <f>RIGHT(Userdata[[#This Row],[Last_Login]],4)</f>
        <v>2024</v>
      </c>
      <c r="Z902" t="str">
        <f>MID(Userdata[[#This Row],[Last_Login]],4,2)</f>
        <v>22</v>
      </c>
      <c r="AA902" t="str">
        <f>SUBSTITUTE(Userdata[[#This Row],[Column3]],"/","")</f>
        <v>22</v>
      </c>
      <c r="AB902" s="12" t="str">
        <f>TEXT(DATE(Userdata[[#This Row],[Column2]],Userdata[[#This Row],[Column1]],Userdata[[#This Row],[Column4]]),"DD/MM/YYYY")</f>
        <v>22/11/2024</v>
      </c>
      <c r="AC902" s="12">
        <f t="shared" ca="1" si="14"/>
        <v>45794</v>
      </c>
      <c r="AD902">
        <f ca="1">Userdata[[#This Row],[Column6]]-Userdata[[#This Row],[Last Login]]</f>
        <v>176</v>
      </c>
      <c r="AE902" t="str">
        <f>LEFT(Userdata[[#This Row],[Join_Date]],2)</f>
        <v>6/</v>
      </c>
      <c r="AF902" t="str">
        <f>RIGHT(Userdata[[#This Row],[Join_Date]],4)</f>
        <v>2024</v>
      </c>
      <c r="AG902" t="str">
        <f>MID(Userdata[[#This Row],[Join_Date]],3,2)</f>
        <v>4/</v>
      </c>
      <c r="AH902" t="str">
        <f>SUBSTITUTE(Userdata[[#This Row],[Column5]],"/","")</f>
        <v>6</v>
      </c>
      <c r="AI902" t="str">
        <f>SUBSTITUTE(Userdata[[#This Row],[Column53]],"/","")</f>
        <v>4</v>
      </c>
      <c r="AJ902" t="str">
        <f>TEXT(DATE(Userdata[[#This Row],[Column52]],Userdata[[#This Row],[Start Month]],Userdata[[#This Row],[Start Date]]),"DD/MM/YYYY")</f>
        <v>04/06/2024</v>
      </c>
    </row>
    <row r="903" spans="1:36" x14ac:dyDescent="0.3">
      <c r="A903">
        <v>4548</v>
      </c>
      <c r="B903" t="s">
        <v>120</v>
      </c>
      <c r="C903" t="s">
        <v>539</v>
      </c>
      <c r="D903" s="12" t="s">
        <v>676</v>
      </c>
      <c r="E903">
        <v>7.99</v>
      </c>
      <c r="F903">
        <v>279</v>
      </c>
      <c r="G903" t="s">
        <v>922</v>
      </c>
      <c r="H903">
        <v>4</v>
      </c>
      <c r="I903">
        <v>6</v>
      </c>
      <c r="J903" t="b">
        <v>0</v>
      </c>
      <c r="K903">
        <v>636</v>
      </c>
      <c r="L903">
        <v>176</v>
      </c>
      <c r="M903" t="s">
        <v>929</v>
      </c>
      <c r="N903" t="s">
        <v>933</v>
      </c>
      <c r="O903" t="s">
        <v>939</v>
      </c>
      <c r="P903">
        <v>32</v>
      </c>
      <c r="Q903">
        <v>3.7</v>
      </c>
      <c r="R903" t="b">
        <v>1</v>
      </c>
      <c r="S903" t="s">
        <v>940</v>
      </c>
      <c r="T903">
        <v>4445</v>
      </c>
      <c r="U903" t="s">
        <v>941</v>
      </c>
      <c r="V903" t="s">
        <v>947</v>
      </c>
      <c r="W903" t="s">
        <v>954</v>
      </c>
      <c r="X903" t="str">
        <f>LEFT(Userdata[[#This Row],[Last_Login]],2)</f>
        <v>11</v>
      </c>
      <c r="Y903" t="str">
        <f>RIGHT(Userdata[[#This Row],[Last_Login]],4)</f>
        <v>2024</v>
      </c>
      <c r="Z903" t="str">
        <f>MID(Userdata[[#This Row],[Last_Login]],4,2)</f>
        <v>20</v>
      </c>
      <c r="AA903" t="str">
        <f>SUBSTITUTE(Userdata[[#This Row],[Column3]],"/","")</f>
        <v>20</v>
      </c>
      <c r="AB903" s="12" t="str">
        <f>TEXT(DATE(Userdata[[#This Row],[Column2]],Userdata[[#This Row],[Column1]],Userdata[[#This Row],[Column4]]),"DD/MM/YYYY")</f>
        <v>20/11/2024</v>
      </c>
      <c r="AC903" s="12">
        <f t="shared" ca="1" si="14"/>
        <v>45794</v>
      </c>
      <c r="AD903">
        <f ca="1">Userdata[[#This Row],[Column6]]-Userdata[[#This Row],[Last Login]]</f>
        <v>178</v>
      </c>
      <c r="AE903" t="str">
        <f>LEFT(Userdata[[#This Row],[Join_Date]],2)</f>
        <v>6/</v>
      </c>
      <c r="AF903" t="str">
        <f>RIGHT(Userdata[[#This Row],[Join_Date]],4)</f>
        <v>2023</v>
      </c>
      <c r="AG903" t="str">
        <f>MID(Userdata[[#This Row],[Join_Date]],3,2)</f>
        <v>8/</v>
      </c>
      <c r="AH903" t="str">
        <f>SUBSTITUTE(Userdata[[#This Row],[Column5]],"/","")</f>
        <v>6</v>
      </c>
      <c r="AI903" t="str">
        <f>SUBSTITUTE(Userdata[[#This Row],[Column53]],"/","")</f>
        <v>8</v>
      </c>
      <c r="AJ903" t="str">
        <f>TEXT(DATE(Userdata[[#This Row],[Column52]],Userdata[[#This Row],[Start Month]],Userdata[[#This Row],[Start Date]]),"DD/MM/YYYY")</f>
        <v>08/06/2023</v>
      </c>
    </row>
    <row r="904" spans="1:36" x14ac:dyDescent="0.3">
      <c r="A904">
        <v>7556</v>
      </c>
      <c r="B904" t="s">
        <v>293</v>
      </c>
      <c r="C904" t="s">
        <v>531</v>
      </c>
      <c r="D904" s="12" t="s">
        <v>915</v>
      </c>
      <c r="E904">
        <v>15.99</v>
      </c>
      <c r="F904">
        <v>386</v>
      </c>
      <c r="G904" t="s">
        <v>916</v>
      </c>
      <c r="H904">
        <v>2</v>
      </c>
      <c r="I904">
        <v>6</v>
      </c>
      <c r="J904" t="b">
        <v>1</v>
      </c>
      <c r="K904">
        <v>461</v>
      </c>
      <c r="L904">
        <v>178</v>
      </c>
      <c r="M904" t="s">
        <v>923</v>
      </c>
      <c r="N904" t="s">
        <v>933</v>
      </c>
      <c r="O904" t="s">
        <v>934</v>
      </c>
      <c r="P904">
        <v>79</v>
      </c>
      <c r="Q904">
        <v>3.7</v>
      </c>
      <c r="R904" t="b">
        <v>0</v>
      </c>
      <c r="S904" t="s">
        <v>940</v>
      </c>
      <c r="T904">
        <v>1587</v>
      </c>
      <c r="U904" t="s">
        <v>945</v>
      </c>
      <c r="V904" t="s">
        <v>946</v>
      </c>
      <c r="W904" t="s">
        <v>954</v>
      </c>
      <c r="X904" t="str">
        <f>LEFT(Userdata[[#This Row],[Last_Login]],2)</f>
        <v>11</v>
      </c>
      <c r="Y904" t="str">
        <f>RIGHT(Userdata[[#This Row],[Last_Login]],4)</f>
        <v>2024</v>
      </c>
      <c r="Z904" t="str">
        <f>MID(Userdata[[#This Row],[Last_Login]],4,2)</f>
        <v>26</v>
      </c>
      <c r="AA904" t="str">
        <f>SUBSTITUTE(Userdata[[#This Row],[Column3]],"/","")</f>
        <v>26</v>
      </c>
      <c r="AB904" s="12" t="str">
        <f>TEXT(DATE(Userdata[[#This Row],[Column2]],Userdata[[#This Row],[Column1]],Userdata[[#This Row],[Column4]]),"DD/MM/YYYY")</f>
        <v>26/11/2024</v>
      </c>
      <c r="AC904" s="12">
        <f t="shared" ca="1" si="14"/>
        <v>45794</v>
      </c>
      <c r="AD904">
        <f ca="1">Userdata[[#This Row],[Column6]]-Userdata[[#This Row],[Last Login]]</f>
        <v>172</v>
      </c>
      <c r="AE904" t="str">
        <f>LEFT(Userdata[[#This Row],[Join_Date]],2)</f>
        <v>7/</v>
      </c>
      <c r="AF904" t="str">
        <f>RIGHT(Userdata[[#This Row],[Join_Date]],4)</f>
        <v>2024</v>
      </c>
      <c r="AG904" t="str">
        <f>MID(Userdata[[#This Row],[Join_Date]],3,2)</f>
        <v>17</v>
      </c>
      <c r="AH904" t="str">
        <f>SUBSTITUTE(Userdata[[#This Row],[Column5]],"/","")</f>
        <v>7</v>
      </c>
      <c r="AI904" t="str">
        <f>SUBSTITUTE(Userdata[[#This Row],[Column53]],"/","")</f>
        <v>17</v>
      </c>
      <c r="AJ904" t="str">
        <f>TEXT(DATE(Userdata[[#This Row],[Column52]],Userdata[[#This Row],[Start Month]],Userdata[[#This Row],[Start Date]]),"DD/MM/YYYY")</f>
        <v>17/07/2024</v>
      </c>
    </row>
    <row r="905" spans="1:36" x14ac:dyDescent="0.3">
      <c r="A905">
        <v>1846</v>
      </c>
      <c r="B905" t="s">
        <v>349</v>
      </c>
      <c r="C905" t="s">
        <v>594</v>
      </c>
      <c r="D905" s="12" t="s">
        <v>912</v>
      </c>
      <c r="E905">
        <v>15.99</v>
      </c>
      <c r="F905">
        <v>332</v>
      </c>
      <c r="G905" t="s">
        <v>918</v>
      </c>
      <c r="H905">
        <v>1</v>
      </c>
      <c r="I905">
        <v>6</v>
      </c>
      <c r="J905" t="b">
        <v>0</v>
      </c>
      <c r="K905">
        <v>20</v>
      </c>
      <c r="L905">
        <v>128</v>
      </c>
      <c r="M905" t="s">
        <v>927</v>
      </c>
      <c r="N905" t="s">
        <v>932</v>
      </c>
      <c r="O905" t="s">
        <v>938</v>
      </c>
      <c r="P905">
        <v>50</v>
      </c>
      <c r="Q905">
        <v>5</v>
      </c>
      <c r="R905" t="b">
        <v>0</v>
      </c>
      <c r="S905" t="s">
        <v>940</v>
      </c>
      <c r="T905">
        <v>4400</v>
      </c>
      <c r="U905" t="s">
        <v>943</v>
      </c>
      <c r="V905" t="s">
        <v>949</v>
      </c>
      <c r="W905" t="s">
        <v>951</v>
      </c>
      <c r="X905" t="str">
        <f>LEFT(Userdata[[#This Row],[Last_Login]],2)</f>
        <v>12</v>
      </c>
      <c r="Y905" t="str">
        <f>RIGHT(Userdata[[#This Row],[Last_Login]],4)</f>
        <v>2024</v>
      </c>
      <c r="Z905" t="str">
        <f>MID(Userdata[[#This Row],[Last_Login]],4,2)</f>
        <v>7/</v>
      </c>
      <c r="AA905" t="str">
        <f>SUBSTITUTE(Userdata[[#This Row],[Column3]],"/","")</f>
        <v>7</v>
      </c>
      <c r="AB905" s="12" t="str">
        <f>TEXT(DATE(Userdata[[#This Row],[Column2]],Userdata[[#This Row],[Column1]],Userdata[[#This Row],[Column4]]),"DD/MM/YYYY")</f>
        <v>07/12/2024</v>
      </c>
      <c r="AC905" s="12">
        <f t="shared" ca="1" si="14"/>
        <v>45794</v>
      </c>
      <c r="AD905">
        <f ca="1">Userdata[[#This Row],[Column6]]-Userdata[[#This Row],[Last Login]]</f>
        <v>161</v>
      </c>
      <c r="AE905" t="str">
        <f>LEFT(Userdata[[#This Row],[Join_Date]],2)</f>
        <v>6/</v>
      </c>
      <c r="AF905" t="str">
        <f>RIGHT(Userdata[[#This Row],[Join_Date]],4)</f>
        <v>2024</v>
      </c>
      <c r="AG905" t="str">
        <f>MID(Userdata[[#This Row],[Join_Date]],3,2)</f>
        <v>21</v>
      </c>
      <c r="AH905" t="str">
        <f>SUBSTITUTE(Userdata[[#This Row],[Column5]],"/","")</f>
        <v>6</v>
      </c>
      <c r="AI905" t="str">
        <f>SUBSTITUTE(Userdata[[#This Row],[Column53]],"/","")</f>
        <v>21</v>
      </c>
      <c r="AJ905" t="str">
        <f>TEXT(DATE(Userdata[[#This Row],[Column52]],Userdata[[#This Row],[Start Month]],Userdata[[#This Row],[Start Date]]),"DD/MM/YYYY")</f>
        <v>21/06/2024</v>
      </c>
    </row>
    <row r="906" spans="1:36" x14ac:dyDescent="0.3">
      <c r="A906">
        <v>7088</v>
      </c>
      <c r="B906" t="s">
        <v>51</v>
      </c>
      <c r="C906" t="s">
        <v>724</v>
      </c>
      <c r="D906" s="12" t="s">
        <v>487</v>
      </c>
      <c r="E906">
        <v>11.99</v>
      </c>
      <c r="F906">
        <v>176</v>
      </c>
      <c r="G906" t="s">
        <v>919</v>
      </c>
      <c r="H906">
        <v>5</v>
      </c>
      <c r="I906">
        <v>5</v>
      </c>
      <c r="J906" t="b">
        <v>1</v>
      </c>
      <c r="K906">
        <v>276</v>
      </c>
      <c r="L906">
        <v>138</v>
      </c>
      <c r="M906" t="s">
        <v>927</v>
      </c>
      <c r="N906" t="s">
        <v>930</v>
      </c>
      <c r="O906" t="s">
        <v>937</v>
      </c>
      <c r="P906">
        <v>56</v>
      </c>
      <c r="Q906">
        <v>4.7</v>
      </c>
      <c r="R906" t="b">
        <v>0</v>
      </c>
      <c r="S906" t="s">
        <v>940</v>
      </c>
      <c r="T906">
        <v>2891</v>
      </c>
      <c r="U906" t="s">
        <v>941</v>
      </c>
      <c r="V906" t="s">
        <v>948</v>
      </c>
      <c r="W906" t="s">
        <v>953</v>
      </c>
      <c r="X906" t="str">
        <f>LEFT(Userdata[[#This Row],[Last_Login]],2)</f>
        <v>11</v>
      </c>
      <c r="Y906" t="str">
        <f>RIGHT(Userdata[[#This Row],[Last_Login]],4)</f>
        <v>2024</v>
      </c>
      <c r="Z906" t="str">
        <f>MID(Userdata[[#This Row],[Last_Login]],4,2)</f>
        <v>21</v>
      </c>
      <c r="AA906" t="str">
        <f>SUBSTITUTE(Userdata[[#This Row],[Column3]],"/","")</f>
        <v>21</v>
      </c>
      <c r="AB906" s="12" t="str">
        <f>TEXT(DATE(Userdata[[#This Row],[Column2]],Userdata[[#This Row],[Column1]],Userdata[[#This Row],[Column4]]),"DD/MM/YYYY")</f>
        <v>21/11/2024</v>
      </c>
      <c r="AC906" s="12">
        <f t="shared" ca="1" si="14"/>
        <v>45794</v>
      </c>
      <c r="AD906">
        <f ca="1">Userdata[[#This Row],[Column6]]-Userdata[[#This Row],[Last Login]]</f>
        <v>177</v>
      </c>
      <c r="AE906" t="str">
        <f>LEFT(Userdata[[#This Row],[Join_Date]],2)</f>
        <v>1/</v>
      </c>
      <c r="AF906" t="str">
        <f>RIGHT(Userdata[[#This Row],[Join_Date]],4)</f>
        <v>2024</v>
      </c>
      <c r="AG906" t="str">
        <f>MID(Userdata[[#This Row],[Join_Date]],3,2)</f>
        <v>1/</v>
      </c>
      <c r="AH906" t="str">
        <f>SUBSTITUTE(Userdata[[#This Row],[Column5]],"/","")</f>
        <v>1</v>
      </c>
      <c r="AI906" t="str">
        <f>SUBSTITUTE(Userdata[[#This Row],[Column53]],"/","")</f>
        <v>1</v>
      </c>
      <c r="AJ906" t="str">
        <f>TEXT(DATE(Userdata[[#This Row],[Column52]],Userdata[[#This Row],[Start Month]],Userdata[[#This Row],[Start Date]]),"DD/MM/YYYY")</f>
        <v>01/01/2024</v>
      </c>
    </row>
    <row r="907" spans="1:36" x14ac:dyDescent="0.3">
      <c r="A907">
        <v>1179</v>
      </c>
      <c r="B907" t="s">
        <v>205</v>
      </c>
      <c r="C907" t="s">
        <v>755</v>
      </c>
      <c r="D907" s="12" t="s">
        <v>524</v>
      </c>
      <c r="E907">
        <v>11.99</v>
      </c>
      <c r="F907">
        <v>221</v>
      </c>
      <c r="G907" t="s">
        <v>922</v>
      </c>
      <c r="H907">
        <v>4</v>
      </c>
      <c r="I907">
        <v>1</v>
      </c>
      <c r="J907" t="b">
        <v>1</v>
      </c>
      <c r="K907">
        <v>603</v>
      </c>
      <c r="L907">
        <v>141</v>
      </c>
      <c r="M907" t="s">
        <v>928</v>
      </c>
      <c r="N907" t="s">
        <v>933</v>
      </c>
      <c r="O907" t="s">
        <v>934</v>
      </c>
      <c r="P907">
        <v>44</v>
      </c>
      <c r="Q907">
        <v>3.3</v>
      </c>
      <c r="R907" t="b">
        <v>1</v>
      </c>
      <c r="S907" t="s">
        <v>940</v>
      </c>
      <c r="T907">
        <v>1363</v>
      </c>
      <c r="U907" t="s">
        <v>941</v>
      </c>
      <c r="V907" t="s">
        <v>946</v>
      </c>
      <c r="W907" t="s">
        <v>954</v>
      </c>
      <c r="X907" t="str">
        <f>LEFT(Userdata[[#This Row],[Last_Login]],2)</f>
        <v>12</v>
      </c>
      <c r="Y907" t="str">
        <f>RIGHT(Userdata[[#This Row],[Last_Login]],4)</f>
        <v>2024</v>
      </c>
      <c r="Z907" t="str">
        <f>MID(Userdata[[#This Row],[Last_Login]],4,2)</f>
        <v>18</v>
      </c>
      <c r="AA907" t="str">
        <f>SUBSTITUTE(Userdata[[#This Row],[Column3]],"/","")</f>
        <v>18</v>
      </c>
      <c r="AB907" s="12" t="str">
        <f>TEXT(DATE(Userdata[[#This Row],[Column2]],Userdata[[#This Row],[Column1]],Userdata[[#This Row],[Column4]]),"DD/MM/YYYY")</f>
        <v>18/12/2024</v>
      </c>
      <c r="AC907" s="12">
        <f t="shared" ca="1" si="14"/>
        <v>45794</v>
      </c>
      <c r="AD907">
        <f ca="1">Userdata[[#This Row],[Column6]]-Userdata[[#This Row],[Last Login]]</f>
        <v>150</v>
      </c>
      <c r="AE907" t="str">
        <f>LEFT(Userdata[[#This Row],[Join_Date]],2)</f>
        <v>6/</v>
      </c>
      <c r="AF907" t="str">
        <f>RIGHT(Userdata[[#This Row],[Join_Date]],4)</f>
        <v>2024</v>
      </c>
      <c r="AG907" t="str">
        <f>MID(Userdata[[#This Row],[Join_Date]],3,2)</f>
        <v>7/</v>
      </c>
      <c r="AH907" t="str">
        <f>SUBSTITUTE(Userdata[[#This Row],[Column5]],"/","")</f>
        <v>6</v>
      </c>
      <c r="AI907" t="str">
        <f>SUBSTITUTE(Userdata[[#This Row],[Column53]],"/","")</f>
        <v>7</v>
      </c>
      <c r="AJ907" t="str">
        <f>TEXT(DATE(Userdata[[#This Row],[Column52]],Userdata[[#This Row],[Start Month]],Userdata[[#This Row],[Start Date]]),"DD/MM/YYYY")</f>
        <v>07/06/2024</v>
      </c>
    </row>
    <row r="908" spans="1:36" x14ac:dyDescent="0.3">
      <c r="A908">
        <v>2190</v>
      </c>
      <c r="B908" t="s">
        <v>337</v>
      </c>
      <c r="C908" t="s">
        <v>439</v>
      </c>
      <c r="D908" s="12" t="s">
        <v>554</v>
      </c>
      <c r="E908">
        <v>7.99</v>
      </c>
      <c r="F908">
        <v>263</v>
      </c>
      <c r="G908" t="s">
        <v>920</v>
      </c>
      <c r="H908">
        <v>4</v>
      </c>
      <c r="I908">
        <v>1</v>
      </c>
      <c r="J908" t="b">
        <v>1</v>
      </c>
      <c r="K908">
        <v>799</v>
      </c>
      <c r="L908">
        <v>14</v>
      </c>
      <c r="M908" t="s">
        <v>923</v>
      </c>
      <c r="N908" t="s">
        <v>932</v>
      </c>
      <c r="O908" t="s">
        <v>936</v>
      </c>
      <c r="P908">
        <v>32</v>
      </c>
      <c r="Q908">
        <v>3.3</v>
      </c>
      <c r="R908" t="b">
        <v>0</v>
      </c>
      <c r="S908" t="s">
        <v>940</v>
      </c>
      <c r="T908">
        <v>2323</v>
      </c>
      <c r="U908" t="s">
        <v>943</v>
      </c>
      <c r="V908" t="s">
        <v>950</v>
      </c>
      <c r="W908" t="s">
        <v>952</v>
      </c>
      <c r="X908" t="str">
        <f>LEFT(Userdata[[#This Row],[Last_Login]],2)</f>
        <v>12</v>
      </c>
      <c r="Y908" t="str">
        <f>RIGHT(Userdata[[#This Row],[Last_Login]],4)</f>
        <v>2024</v>
      </c>
      <c r="Z908" t="str">
        <f>MID(Userdata[[#This Row],[Last_Login]],4,2)</f>
        <v>5/</v>
      </c>
      <c r="AA908" t="str">
        <f>SUBSTITUTE(Userdata[[#This Row],[Column3]],"/","")</f>
        <v>5</v>
      </c>
      <c r="AB908" s="12" t="str">
        <f>TEXT(DATE(Userdata[[#This Row],[Column2]],Userdata[[#This Row],[Column1]],Userdata[[#This Row],[Column4]]),"DD/MM/YYYY")</f>
        <v>05/12/2024</v>
      </c>
      <c r="AC908" s="12">
        <f t="shared" ca="1" si="14"/>
        <v>45794</v>
      </c>
      <c r="AD908">
        <f ca="1">Userdata[[#This Row],[Column6]]-Userdata[[#This Row],[Last Login]]</f>
        <v>163</v>
      </c>
      <c r="AE908" t="str">
        <f>LEFT(Userdata[[#This Row],[Join_Date]],2)</f>
        <v>12</v>
      </c>
      <c r="AF908" t="str">
        <f>RIGHT(Userdata[[#This Row],[Join_Date]],4)</f>
        <v>2023</v>
      </c>
      <c r="AG908" t="str">
        <f>MID(Userdata[[#This Row],[Join_Date]],3,2)</f>
        <v>/3</v>
      </c>
      <c r="AH908" t="str">
        <f>SUBSTITUTE(Userdata[[#This Row],[Column5]],"/","")</f>
        <v>12</v>
      </c>
      <c r="AI908" t="str">
        <f>SUBSTITUTE(Userdata[[#This Row],[Column53]],"/","")</f>
        <v>3</v>
      </c>
      <c r="AJ908" t="str">
        <f>TEXT(DATE(Userdata[[#This Row],[Column52]],Userdata[[#This Row],[Start Month]],Userdata[[#This Row],[Start Date]]),"DD/MM/YYYY")</f>
        <v>03/12/2023</v>
      </c>
    </row>
    <row r="909" spans="1:36" x14ac:dyDescent="0.3">
      <c r="A909">
        <v>2847</v>
      </c>
      <c r="B909" t="s">
        <v>42</v>
      </c>
      <c r="C909" t="s">
        <v>794</v>
      </c>
      <c r="D909" s="12" t="s">
        <v>853</v>
      </c>
      <c r="E909">
        <v>15.99</v>
      </c>
      <c r="F909">
        <v>222</v>
      </c>
      <c r="G909" t="s">
        <v>919</v>
      </c>
      <c r="H909">
        <v>1</v>
      </c>
      <c r="I909">
        <v>3</v>
      </c>
      <c r="J909" t="b">
        <v>0</v>
      </c>
      <c r="K909">
        <v>785</v>
      </c>
      <c r="L909">
        <v>147</v>
      </c>
      <c r="M909" t="s">
        <v>929</v>
      </c>
      <c r="N909" t="s">
        <v>932</v>
      </c>
      <c r="O909" t="s">
        <v>936</v>
      </c>
      <c r="P909">
        <v>21</v>
      </c>
      <c r="Q909">
        <v>4.8</v>
      </c>
      <c r="R909" t="b">
        <v>1</v>
      </c>
      <c r="S909" t="s">
        <v>940</v>
      </c>
      <c r="T909">
        <v>4291</v>
      </c>
      <c r="U909" t="s">
        <v>943</v>
      </c>
      <c r="V909" t="s">
        <v>949</v>
      </c>
      <c r="W909" t="s">
        <v>953</v>
      </c>
      <c r="X909" t="str">
        <f>LEFT(Userdata[[#This Row],[Last_Login]],2)</f>
        <v>11</v>
      </c>
      <c r="Y909" t="str">
        <f>RIGHT(Userdata[[#This Row],[Last_Login]],4)</f>
        <v>2024</v>
      </c>
      <c r="Z909" t="str">
        <f>MID(Userdata[[#This Row],[Last_Login]],4,2)</f>
        <v>27</v>
      </c>
      <c r="AA909" t="str">
        <f>SUBSTITUTE(Userdata[[#This Row],[Column3]],"/","")</f>
        <v>27</v>
      </c>
      <c r="AB909" s="12" t="str">
        <f>TEXT(DATE(Userdata[[#This Row],[Column2]],Userdata[[#This Row],[Column1]],Userdata[[#This Row],[Column4]]),"DD/MM/YYYY")</f>
        <v>27/11/2024</v>
      </c>
      <c r="AC909" s="12">
        <f t="shared" ca="1" si="14"/>
        <v>45794</v>
      </c>
      <c r="AD909">
        <f ca="1">Userdata[[#This Row],[Column6]]-Userdata[[#This Row],[Last Login]]</f>
        <v>171</v>
      </c>
      <c r="AE909" t="str">
        <f>LEFT(Userdata[[#This Row],[Join_Date]],2)</f>
        <v>9/</v>
      </c>
      <c r="AF909" t="str">
        <f>RIGHT(Userdata[[#This Row],[Join_Date]],4)</f>
        <v>2023</v>
      </c>
      <c r="AG909" t="str">
        <f>MID(Userdata[[#This Row],[Join_Date]],3,2)</f>
        <v>23</v>
      </c>
      <c r="AH909" t="str">
        <f>SUBSTITUTE(Userdata[[#This Row],[Column5]],"/","")</f>
        <v>9</v>
      </c>
      <c r="AI909" t="str">
        <f>SUBSTITUTE(Userdata[[#This Row],[Column53]],"/","")</f>
        <v>23</v>
      </c>
      <c r="AJ909" t="str">
        <f>TEXT(DATE(Userdata[[#This Row],[Column52]],Userdata[[#This Row],[Start Month]],Userdata[[#This Row],[Start Date]]),"DD/MM/YYYY")</f>
        <v>23/09/2023</v>
      </c>
    </row>
    <row r="910" spans="1:36" x14ac:dyDescent="0.3">
      <c r="A910">
        <v>6570</v>
      </c>
      <c r="B910" t="s">
        <v>158</v>
      </c>
      <c r="C910" t="s">
        <v>562</v>
      </c>
      <c r="D910" s="12" t="s">
        <v>490</v>
      </c>
      <c r="E910">
        <v>11.99</v>
      </c>
      <c r="F910">
        <v>39</v>
      </c>
      <c r="G910" t="s">
        <v>922</v>
      </c>
      <c r="H910">
        <v>5</v>
      </c>
      <c r="I910">
        <v>3</v>
      </c>
      <c r="J910" t="b">
        <v>1</v>
      </c>
      <c r="K910">
        <v>28</v>
      </c>
      <c r="L910">
        <v>189</v>
      </c>
      <c r="M910" t="s">
        <v>924</v>
      </c>
      <c r="N910" t="s">
        <v>932</v>
      </c>
      <c r="O910" t="s">
        <v>939</v>
      </c>
      <c r="P910">
        <v>26</v>
      </c>
      <c r="Q910">
        <v>4.5999999999999996</v>
      </c>
      <c r="R910" t="b">
        <v>1</v>
      </c>
      <c r="S910" t="s">
        <v>940</v>
      </c>
      <c r="T910">
        <v>4938</v>
      </c>
      <c r="U910" t="s">
        <v>941</v>
      </c>
      <c r="V910" t="s">
        <v>950</v>
      </c>
      <c r="W910" t="s">
        <v>952</v>
      </c>
      <c r="X910" t="str">
        <f>LEFT(Userdata[[#This Row],[Last_Login]],2)</f>
        <v>12</v>
      </c>
      <c r="Y910" t="str">
        <f>RIGHT(Userdata[[#This Row],[Last_Login]],4)</f>
        <v>2024</v>
      </c>
      <c r="Z910" t="str">
        <f>MID(Userdata[[#This Row],[Last_Login]],4,2)</f>
        <v>12</v>
      </c>
      <c r="AA910" t="str">
        <f>SUBSTITUTE(Userdata[[#This Row],[Column3]],"/","")</f>
        <v>12</v>
      </c>
      <c r="AB910" s="12" t="str">
        <f>TEXT(DATE(Userdata[[#This Row],[Column2]],Userdata[[#This Row],[Column1]],Userdata[[#This Row],[Column4]]),"DD/MM/YYYY")</f>
        <v>12/12/2024</v>
      </c>
      <c r="AC910" s="12">
        <f t="shared" ca="1" si="14"/>
        <v>45794</v>
      </c>
      <c r="AD910">
        <f ca="1">Userdata[[#This Row],[Column6]]-Userdata[[#This Row],[Last Login]]</f>
        <v>156</v>
      </c>
      <c r="AE910" t="str">
        <f>LEFT(Userdata[[#This Row],[Join_Date]],2)</f>
        <v>12</v>
      </c>
      <c r="AF910" t="str">
        <f>RIGHT(Userdata[[#This Row],[Join_Date]],4)</f>
        <v>2024</v>
      </c>
      <c r="AG910" t="str">
        <f>MID(Userdata[[#This Row],[Join_Date]],3,2)</f>
        <v>/8</v>
      </c>
      <c r="AH910" t="str">
        <f>SUBSTITUTE(Userdata[[#This Row],[Column5]],"/","")</f>
        <v>12</v>
      </c>
      <c r="AI910" t="str">
        <f>SUBSTITUTE(Userdata[[#This Row],[Column53]],"/","")</f>
        <v>8</v>
      </c>
      <c r="AJ910" t="str">
        <f>TEXT(DATE(Userdata[[#This Row],[Column52]],Userdata[[#This Row],[Start Month]],Userdata[[#This Row],[Start Date]]),"DD/MM/YYYY")</f>
        <v>08/12/2024</v>
      </c>
    </row>
    <row r="911" spans="1:36" x14ac:dyDescent="0.3">
      <c r="A911">
        <v>1149</v>
      </c>
      <c r="B911" t="s">
        <v>72</v>
      </c>
      <c r="C911" t="s">
        <v>598</v>
      </c>
      <c r="D911" s="12" t="s">
        <v>911</v>
      </c>
      <c r="E911">
        <v>11.99</v>
      </c>
      <c r="F911">
        <v>445</v>
      </c>
      <c r="G911" t="s">
        <v>916</v>
      </c>
      <c r="H911">
        <v>3</v>
      </c>
      <c r="I911">
        <v>2</v>
      </c>
      <c r="J911" t="b">
        <v>1</v>
      </c>
      <c r="K911">
        <v>637</v>
      </c>
      <c r="L911">
        <v>14</v>
      </c>
      <c r="M911" t="s">
        <v>923</v>
      </c>
      <c r="N911" t="s">
        <v>931</v>
      </c>
      <c r="O911" t="s">
        <v>939</v>
      </c>
      <c r="P911">
        <v>50</v>
      </c>
      <c r="Q911">
        <v>3.2</v>
      </c>
      <c r="R911" t="b">
        <v>1</v>
      </c>
      <c r="S911" t="s">
        <v>940</v>
      </c>
      <c r="T911">
        <v>913</v>
      </c>
      <c r="U911" t="s">
        <v>942</v>
      </c>
      <c r="V911" t="s">
        <v>949</v>
      </c>
      <c r="W911" t="s">
        <v>951</v>
      </c>
      <c r="X911" t="str">
        <f>LEFT(Userdata[[#This Row],[Last_Login]],2)</f>
        <v>11</v>
      </c>
      <c r="Y911" t="str">
        <f>RIGHT(Userdata[[#This Row],[Last_Login]],4)</f>
        <v>2024</v>
      </c>
      <c r="Z911" t="str">
        <f>MID(Userdata[[#This Row],[Last_Login]],4,2)</f>
        <v>28</v>
      </c>
      <c r="AA911" t="str">
        <f>SUBSTITUTE(Userdata[[#This Row],[Column3]],"/","")</f>
        <v>28</v>
      </c>
      <c r="AB911" s="12" t="str">
        <f>TEXT(DATE(Userdata[[#This Row],[Column2]],Userdata[[#This Row],[Column1]],Userdata[[#This Row],[Column4]]),"DD/MM/YYYY")</f>
        <v>28/11/2024</v>
      </c>
      <c r="AC911" s="12">
        <f t="shared" ca="1" si="14"/>
        <v>45794</v>
      </c>
      <c r="AD911">
        <f ca="1">Userdata[[#This Row],[Column6]]-Userdata[[#This Row],[Last Login]]</f>
        <v>170</v>
      </c>
      <c r="AE911" t="str">
        <f>LEFT(Userdata[[#This Row],[Join_Date]],2)</f>
        <v>5/</v>
      </c>
      <c r="AF911" t="str">
        <f>RIGHT(Userdata[[#This Row],[Join_Date]],4)</f>
        <v>2023</v>
      </c>
      <c r="AG911" t="str">
        <f>MID(Userdata[[#This Row],[Join_Date]],3,2)</f>
        <v>29</v>
      </c>
      <c r="AH911" t="str">
        <f>SUBSTITUTE(Userdata[[#This Row],[Column5]],"/","")</f>
        <v>5</v>
      </c>
      <c r="AI911" t="str">
        <f>SUBSTITUTE(Userdata[[#This Row],[Column53]],"/","")</f>
        <v>29</v>
      </c>
      <c r="AJ911" t="str">
        <f>TEXT(DATE(Userdata[[#This Row],[Column52]],Userdata[[#This Row],[Start Month]],Userdata[[#This Row],[Start Date]]),"DD/MM/YYYY")</f>
        <v>29/05/2023</v>
      </c>
    </row>
    <row r="912" spans="1:36" x14ac:dyDescent="0.3">
      <c r="A912">
        <v>1336</v>
      </c>
      <c r="B912" t="s">
        <v>71</v>
      </c>
      <c r="C912" t="s">
        <v>577</v>
      </c>
      <c r="D912" s="12" t="s">
        <v>751</v>
      </c>
      <c r="E912">
        <v>11.99</v>
      </c>
      <c r="F912">
        <v>164</v>
      </c>
      <c r="G912" t="s">
        <v>918</v>
      </c>
      <c r="H912">
        <v>3</v>
      </c>
      <c r="I912">
        <v>3</v>
      </c>
      <c r="J912" t="b">
        <v>1</v>
      </c>
      <c r="K912">
        <v>79</v>
      </c>
      <c r="L912">
        <v>130</v>
      </c>
      <c r="M912" t="s">
        <v>924</v>
      </c>
      <c r="N912" t="s">
        <v>930</v>
      </c>
      <c r="O912" t="s">
        <v>939</v>
      </c>
      <c r="P912">
        <v>47</v>
      </c>
      <c r="Q912">
        <v>3.9</v>
      </c>
      <c r="R912" t="b">
        <v>0</v>
      </c>
      <c r="S912" t="s">
        <v>940</v>
      </c>
      <c r="T912">
        <v>3925</v>
      </c>
      <c r="U912" t="s">
        <v>944</v>
      </c>
      <c r="V912" t="s">
        <v>950</v>
      </c>
      <c r="W912" t="s">
        <v>953</v>
      </c>
      <c r="X912" t="str">
        <f>LEFT(Userdata[[#This Row],[Last_Login]],2)</f>
        <v>12</v>
      </c>
      <c r="Y912" t="str">
        <f>RIGHT(Userdata[[#This Row],[Last_Login]],4)</f>
        <v>2024</v>
      </c>
      <c r="Z912" t="str">
        <f>MID(Userdata[[#This Row],[Last_Login]],4,2)</f>
        <v>10</v>
      </c>
      <c r="AA912" t="str">
        <f>SUBSTITUTE(Userdata[[#This Row],[Column3]],"/","")</f>
        <v>10</v>
      </c>
      <c r="AB912" s="12" t="str">
        <f>TEXT(DATE(Userdata[[#This Row],[Column2]],Userdata[[#This Row],[Column1]],Userdata[[#This Row],[Column4]]),"DD/MM/YYYY")</f>
        <v>10/12/2024</v>
      </c>
      <c r="AC912" s="12">
        <f t="shared" ca="1" si="14"/>
        <v>45794</v>
      </c>
      <c r="AD912">
        <f ca="1">Userdata[[#This Row],[Column6]]-Userdata[[#This Row],[Last Login]]</f>
        <v>158</v>
      </c>
      <c r="AE912" t="str">
        <f>LEFT(Userdata[[#This Row],[Join_Date]],2)</f>
        <v>4/</v>
      </c>
      <c r="AF912" t="str">
        <f>RIGHT(Userdata[[#This Row],[Join_Date]],4)</f>
        <v>2024</v>
      </c>
      <c r="AG912" t="str">
        <f>MID(Userdata[[#This Row],[Join_Date]],3,2)</f>
        <v>25</v>
      </c>
      <c r="AH912" t="str">
        <f>SUBSTITUTE(Userdata[[#This Row],[Column5]],"/","")</f>
        <v>4</v>
      </c>
      <c r="AI912" t="str">
        <f>SUBSTITUTE(Userdata[[#This Row],[Column53]],"/","")</f>
        <v>25</v>
      </c>
      <c r="AJ912" t="str">
        <f>TEXT(DATE(Userdata[[#This Row],[Column52]],Userdata[[#This Row],[Start Month]],Userdata[[#This Row],[Start Date]]),"DD/MM/YYYY")</f>
        <v>25/04/2024</v>
      </c>
    </row>
    <row r="913" spans="1:36" x14ac:dyDescent="0.3">
      <c r="A913">
        <v>6956</v>
      </c>
      <c r="B913" t="s">
        <v>151</v>
      </c>
      <c r="C913" t="s">
        <v>841</v>
      </c>
      <c r="D913" s="12" t="s">
        <v>424</v>
      </c>
      <c r="E913">
        <v>15.99</v>
      </c>
      <c r="F913">
        <v>101</v>
      </c>
      <c r="G913" t="s">
        <v>918</v>
      </c>
      <c r="H913">
        <v>5</v>
      </c>
      <c r="I913">
        <v>1</v>
      </c>
      <c r="J913" t="b">
        <v>1</v>
      </c>
      <c r="K913">
        <v>175</v>
      </c>
      <c r="L913">
        <v>125</v>
      </c>
      <c r="M913" t="s">
        <v>926</v>
      </c>
      <c r="N913" t="s">
        <v>931</v>
      </c>
      <c r="O913" t="s">
        <v>936</v>
      </c>
      <c r="P913">
        <v>44</v>
      </c>
      <c r="Q913">
        <v>3.6</v>
      </c>
      <c r="R913" t="b">
        <v>1</v>
      </c>
      <c r="S913" t="s">
        <v>940</v>
      </c>
      <c r="T913">
        <v>2517</v>
      </c>
      <c r="U913" t="s">
        <v>944</v>
      </c>
      <c r="V913" t="s">
        <v>950</v>
      </c>
      <c r="W913" t="s">
        <v>952</v>
      </c>
      <c r="X913" t="str">
        <f>LEFT(Userdata[[#This Row],[Last_Login]],2)</f>
        <v>11</v>
      </c>
      <c r="Y913" t="str">
        <f>RIGHT(Userdata[[#This Row],[Last_Login]],4)</f>
        <v>2024</v>
      </c>
      <c r="Z913" t="str">
        <f>MID(Userdata[[#This Row],[Last_Login]],4,2)</f>
        <v>24</v>
      </c>
      <c r="AA913" t="str">
        <f>SUBSTITUTE(Userdata[[#This Row],[Column3]],"/","")</f>
        <v>24</v>
      </c>
      <c r="AB913" s="12" t="str">
        <f>TEXT(DATE(Userdata[[#This Row],[Column2]],Userdata[[#This Row],[Column1]],Userdata[[#This Row],[Column4]]),"DD/MM/YYYY")</f>
        <v>24/11/2024</v>
      </c>
      <c r="AC913" s="12">
        <f t="shared" ca="1" si="14"/>
        <v>45794</v>
      </c>
      <c r="AD913">
        <f ca="1">Userdata[[#This Row],[Column6]]-Userdata[[#This Row],[Last Login]]</f>
        <v>174</v>
      </c>
      <c r="AE913" t="str">
        <f>LEFT(Userdata[[#This Row],[Join_Date]],2)</f>
        <v>2/</v>
      </c>
      <c r="AF913" t="str">
        <f>RIGHT(Userdata[[#This Row],[Join_Date]],4)</f>
        <v>2024</v>
      </c>
      <c r="AG913" t="str">
        <f>MID(Userdata[[#This Row],[Join_Date]],3,2)</f>
        <v>21</v>
      </c>
      <c r="AH913" t="str">
        <f>SUBSTITUTE(Userdata[[#This Row],[Column5]],"/","")</f>
        <v>2</v>
      </c>
      <c r="AI913" t="str">
        <f>SUBSTITUTE(Userdata[[#This Row],[Column53]],"/","")</f>
        <v>21</v>
      </c>
      <c r="AJ913" t="str">
        <f>TEXT(DATE(Userdata[[#This Row],[Column52]],Userdata[[#This Row],[Start Month]],Userdata[[#This Row],[Start Date]]),"DD/MM/YYYY")</f>
        <v>21/02/2024</v>
      </c>
    </row>
    <row r="914" spans="1:36" x14ac:dyDescent="0.3">
      <c r="A914">
        <v>7015</v>
      </c>
      <c r="B914" t="s">
        <v>333</v>
      </c>
      <c r="C914" t="s">
        <v>680</v>
      </c>
      <c r="D914" s="12" t="s">
        <v>803</v>
      </c>
      <c r="E914">
        <v>11.99</v>
      </c>
      <c r="F914">
        <v>424</v>
      </c>
      <c r="G914" t="s">
        <v>917</v>
      </c>
      <c r="H914">
        <v>1</v>
      </c>
      <c r="I914">
        <v>3</v>
      </c>
      <c r="J914" t="b">
        <v>1</v>
      </c>
      <c r="K914">
        <v>684</v>
      </c>
      <c r="L914">
        <v>127</v>
      </c>
      <c r="M914" t="s">
        <v>928</v>
      </c>
      <c r="N914" t="s">
        <v>933</v>
      </c>
      <c r="O914" t="s">
        <v>936</v>
      </c>
      <c r="P914">
        <v>97</v>
      </c>
      <c r="Q914">
        <v>4.5999999999999996</v>
      </c>
      <c r="R914" t="b">
        <v>0</v>
      </c>
      <c r="S914" t="s">
        <v>940</v>
      </c>
      <c r="T914">
        <v>2070</v>
      </c>
      <c r="U914" t="s">
        <v>944</v>
      </c>
      <c r="V914" t="s">
        <v>947</v>
      </c>
      <c r="W914" t="s">
        <v>951</v>
      </c>
      <c r="X914" t="str">
        <f>LEFT(Userdata[[#This Row],[Last_Login]],2)</f>
        <v>12</v>
      </c>
      <c r="Y914" t="str">
        <f>RIGHT(Userdata[[#This Row],[Last_Login]],4)</f>
        <v>2024</v>
      </c>
      <c r="Z914" t="str">
        <f>MID(Userdata[[#This Row],[Last_Login]],4,2)</f>
        <v>9/</v>
      </c>
      <c r="AA914" t="str">
        <f>SUBSTITUTE(Userdata[[#This Row],[Column3]],"/","")</f>
        <v>9</v>
      </c>
      <c r="AB914" s="12" t="str">
        <f>TEXT(DATE(Userdata[[#This Row],[Column2]],Userdata[[#This Row],[Column1]],Userdata[[#This Row],[Column4]]),"DD/MM/YYYY")</f>
        <v>09/12/2024</v>
      </c>
      <c r="AC914" s="12">
        <f t="shared" ca="1" si="14"/>
        <v>45794</v>
      </c>
      <c r="AD914">
        <f ca="1">Userdata[[#This Row],[Column6]]-Userdata[[#This Row],[Last Login]]</f>
        <v>159</v>
      </c>
      <c r="AE914" t="str">
        <f>LEFT(Userdata[[#This Row],[Join_Date]],2)</f>
        <v>10</v>
      </c>
      <c r="AF914" t="str">
        <f>RIGHT(Userdata[[#This Row],[Join_Date]],4)</f>
        <v>2024</v>
      </c>
      <c r="AG914" t="str">
        <f>MID(Userdata[[#This Row],[Join_Date]],3,2)</f>
        <v>/2</v>
      </c>
      <c r="AH914" t="str">
        <f>SUBSTITUTE(Userdata[[#This Row],[Column5]],"/","")</f>
        <v>10</v>
      </c>
      <c r="AI914" t="str">
        <f>SUBSTITUTE(Userdata[[#This Row],[Column53]],"/","")</f>
        <v>2</v>
      </c>
      <c r="AJ914" t="str">
        <f>TEXT(DATE(Userdata[[#This Row],[Column52]],Userdata[[#This Row],[Start Month]],Userdata[[#This Row],[Start Date]]),"DD/MM/YYYY")</f>
        <v>02/10/2024</v>
      </c>
    </row>
    <row r="915" spans="1:36" x14ac:dyDescent="0.3">
      <c r="A915">
        <v>4104</v>
      </c>
      <c r="B915" t="s">
        <v>350</v>
      </c>
      <c r="C915" t="s">
        <v>878</v>
      </c>
      <c r="D915" s="12" t="s">
        <v>676</v>
      </c>
      <c r="E915">
        <v>15.99</v>
      </c>
      <c r="F915">
        <v>182</v>
      </c>
      <c r="G915" t="s">
        <v>918</v>
      </c>
      <c r="H915">
        <v>4</v>
      </c>
      <c r="I915">
        <v>5</v>
      </c>
      <c r="J915" t="b">
        <v>0</v>
      </c>
      <c r="K915">
        <v>247</v>
      </c>
      <c r="L915">
        <v>197</v>
      </c>
      <c r="M915" t="s">
        <v>923</v>
      </c>
      <c r="N915" t="s">
        <v>933</v>
      </c>
      <c r="O915" t="s">
        <v>939</v>
      </c>
      <c r="P915">
        <v>90</v>
      </c>
      <c r="Q915">
        <v>4.7</v>
      </c>
      <c r="R915" t="b">
        <v>0</v>
      </c>
      <c r="S915" t="s">
        <v>940</v>
      </c>
      <c r="T915">
        <v>4726</v>
      </c>
      <c r="U915" t="s">
        <v>944</v>
      </c>
      <c r="V915" t="s">
        <v>946</v>
      </c>
      <c r="W915" t="s">
        <v>952</v>
      </c>
      <c r="X915" t="str">
        <f>LEFT(Userdata[[#This Row],[Last_Login]],2)</f>
        <v>11</v>
      </c>
      <c r="Y915" t="str">
        <f>RIGHT(Userdata[[#This Row],[Last_Login]],4)</f>
        <v>2024</v>
      </c>
      <c r="Z915" t="str">
        <f>MID(Userdata[[#This Row],[Last_Login]],4,2)</f>
        <v>20</v>
      </c>
      <c r="AA915" t="str">
        <f>SUBSTITUTE(Userdata[[#This Row],[Column3]],"/","")</f>
        <v>20</v>
      </c>
      <c r="AB915" s="12" t="str">
        <f>TEXT(DATE(Userdata[[#This Row],[Column2]],Userdata[[#This Row],[Column1]],Userdata[[#This Row],[Column4]]),"DD/MM/YYYY")</f>
        <v>20/11/2024</v>
      </c>
      <c r="AC915" s="12">
        <f t="shared" ca="1" si="14"/>
        <v>45794</v>
      </c>
      <c r="AD915">
        <f ca="1">Userdata[[#This Row],[Column6]]-Userdata[[#This Row],[Last Login]]</f>
        <v>178</v>
      </c>
      <c r="AE915" t="str">
        <f>LEFT(Userdata[[#This Row],[Join_Date]],2)</f>
        <v>7/</v>
      </c>
      <c r="AF915" t="str">
        <f>RIGHT(Userdata[[#This Row],[Join_Date]],4)</f>
        <v>2023</v>
      </c>
      <c r="AG915" t="str">
        <f>MID(Userdata[[#This Row],[Join_Date]],3,2)</f>
        <v>22</v>
      </c>
      <c r="AH915" t="str">
        <f>SUBSTITUTE(Userdata[[#This Row],[Column5]],"/","")</f>
        <v>7</v>
      </c>
      <c r="AI915" t="str">
        <f>SUBSTITUTE(Userdata[[#This Row],[Column53]],"/","")</f>
        <v>22</v>
      </c>
      <c r="AJ915" t="str">
        <f>TEXT(DATE(Userdata[[#This Row],[Column52]],Userdata[[#This Row],[Start Month]],Userdata[[#This Row],[Start Date]]),"DD/MM/YYYY")</f>
        <v>22/07/2023</v>
      </c>
    </row>
    <row r="916" spans="1:36" x14ac:dyDescent="0.3">
      <c r="A916">
        <v>9413</v>
      </c>
      <c r="B916" t="s">
        <v>56</v>
      </c>
      <c r="C916" t="s">
        <v>879</v>
      </c>
      <c r="D916" s="12" t="s">
        <v>913</v>
      </c>
      <c r="E916">
        <v>15.99</v>
      </c>
      <c r="F916">
        <v>115</v>
      </c>
      <c r="G916" t="s">
        <v>918</v>
      </c>
      <c r="H916">
        <v>2</v>
      </c>
      <c r="I916">
        <v>3</v>
      </c>
      <c r="J916" t="b">
        <v>1</v>
      </c>
      <c r="K916">
        <v>741</v>
      </c>
      <c r="L916">
        <v>68</v>
      </c>
      <c r="M916" t="s">
        <v>923</v>
      </c>
      <c r="N916" t="s">
        <v>933</v>
      </c>
      <c r="O916" t="s">
        <v>934</v>
      </c>
      <c r="P916">
        <v>30</v>
      </c>
      <c r="Q916">
        <v>5</v>
      </c>
      <c r="R916" t="b">
        <v>1</v>
      </c>
      <c r="S916" t="s">
        <v>940</v>
      </c>
      <c r="T916">
        <v>1536</v>
      </c>
      <c r="U916" t="s">
        <v>941</v>
      </c>
      <c r="V916" t="s">
        <v>946</v>
      </c>
      <c r="W916" t="s">
        <v>953</v>
      </c>
      <c r="X916" t="str">
        <f>LEFT(Userdata[[#This Row],[Last_Login]],2)</f>
        <v>12</v>
      </c>
      <c r="Y916" t="str">
        <f>RIGHT(Userdata[[#This Row],[Last_Login]],4)</f>
        <v>2024</v>
      </c>
      <c r="Z916" t="str">
        <f>MID(Userdata[[#This Row],[Last_Login]],4,2)</f>
        <v>3/</v>
      </c>
      <c r="AA916" t="str">
        <f>SUBSTITUTE(Userdata[[#This Row],[Column3]],"/","")</f>
        <v>3</v>
      </c>
      <c r="AB916" s="12" t="str">
        <f>TEXT(DATE(Userdata[[#This Row],[Column2]],Userdata[[#This Row],[Column1]],Userdata[[#This Row],[Column4]]),"DD/MM/YYYY")</f>
        <v>03/12/2024</v>
      </c>
      <c r="AC916" s="12">
        <f t="shared" ca="1" si="14"/>
        <v>45794</v>
      </c>
      <c r="AD916">
        <f ca="1">Userdata[[#This Row],[Column6]]-Userdata[[#This Row],[Last Login]]</f>
        <v>165</v>
      </c>
      <c r="AE916" t="str">
        <f>LEFT(Userdata[[#This Row],[Join_Date]],2)</f>
        <v>8/</v>
      </c>
      <c r="AF916" t="str">
        <f>RIGHT(Userdata[[#This Row],[Join_Date]],4)</f>
        <v>2023</v>
      </c>
      <c r="AG916" t="str">
        <f>MID(Userdata[[#This Row],[Join_Date]],3,2)</f>
        <v>27</v>
      </c>
      <c r="AH916" t="str">
        <f>SUBSTITUTE(Userdata[[#This Row],[Column5]],"/","")</f>
        <v>8</v>
      </c>
      <c r="AI916" t="str">
        <f>SUBSTITUTE(Userdata[[#This Row],[Column53]],"/","")</f>
        <v>27</v>
      </c>
      <c r="AJ916" t="str">
        <f>TEXT(DATE(Userdata[[#This Row],[Column52]],Userdata[[#This Row],[Start Month]],Userdata[[#This Row],[Start Date]]),"DD/MM/YYYY")</f>
        <v>27/08/2023</v>
      </c>
    </row>
    <row r="917" spans="1:36" x14ac:dyDescent="0.3">
      <c r="A917">
        <v>8300</v>
      </c>
      <c r="B917" t="s">
        <v>132</v>
      </c>
      <c r="C917" t="s">
        <v>753</v>
      </c>
      <c r="D917" s="12" t="s">
        <v>905</v>
      </c>
      <c r="E917">
        <v>15.99</v>
      </c>
      <c r="F917">
        <v>33</v>
      </c>
      <c r="G917" t="s">
        <v>919</v>
      </c>
      <c r="H917">
        <v>1</v>
      </c>
      <c r="I917">
        <v>4</v>
      </c>
      <c r="J917" t="b">
        <v>0</v>
      </c>
      <c r="K917">
        <v>623</v>
      </c>
      <c r="L917">
        <v>53</v>
      </c>
      <c r="M917" t="s">
        <v>924</v>
      </c>
      <c r="N917" t="s">
        <v>932</v>
      </c>
      <c r="O917" t="s">
        <v>938</v>
      </c>
      <c r="P917">
        <v>17</v>
      </c>
      <c r="Q917">
        <v>3.5</v>
      </c>
      <c r="R917" t="b">
        <v>0</v>
      </c>
      <c r="S917" t="s">
        <v>940</v>
      </c>
      <c r="T917">
        <v>2113</v>
      </c>
      <c r="U917" t="s">
        <v>942</v>
      </c>
      <c r="V917" t="s">
        <v>950</v>
      </c>
      <c r="W917" t="s">
        <v>954</v>
      </c>
      <c r="X917" t="str">
        <f>LEFT(Userdata[[#This Row],[Last_Login]],2)</f>
        <v>12</v>
      </c>
      <c r="Y917" t="str">
        <f>RIGHT(Userdata[[#This Row],[Last_Login]],4)</f>
        <v>2024</v>
      </c>
      <c r="Z917" t="str">
        <f>MID(Userdata[[#This Row],[Last_Login]],4,2)</f>
        <v>13</v>
      </c>
      <c r="AA917" t="str">
        <f>SUBSTITUTE(Userdata[[#This Row],[Column3]],"/","")</f>
        <v>13</v>
      </c>
      <c r="AB917" s="12" t="str">
        <f>TEXT(DATE(Userdata[[#This Row],[Column2]],Userdata[[#This Row],[Column1]],Userdata[[#This Row],[Column4]]),"DD/MM/YYYY")</f>
        <v>13/12/2024</v>
      </c>
      <c r="AC917" s="12">
        <f t="shared" ca="1" si="14"/>
        <v>45794</v>
      </c>
      <c r="AD917">
        <f ca="1">Userdata[[#This Row],[Column6]]-Userdata[[#This Row],[Last Login]]</f>
        <v>155</v>
      </c>
      <c r="AE917" t="str">
        <f>LEFT(Userdata[[#This Row],[Join_Date]],2)</f>
        <v>4/</v>
      </c>
      <c r="AF917" t="str">
        <f>RIGHT(Userdata[[#This Row],[Join_Date]],4)</f>
        <v>2024</v>
      </c>
      <c r="AG917" t="str">
        <f>MID(Userdata[[#This Row],[Join_Date]],3,2)</f>
        <v>24</v>
      </c>
      <c r="AH917" t="str">
        <f>SUBSTITUTE(Userdata[[#This Row],[Column5]],"/","")</f>
        <v>4</v>
      </c>
      <c r="AI917" t="str">
        <f>SUBSTITUTE(Userdata[[#This Row],[Column53]],"/","")</f>
        <v>24</v>
      </c>
      <c r="AJ917" t="str">
        <f>TEXT(DATE(Userdata[[#This Row],[Column52]],Userdata[[#This Row],[Start Month]],Userdata[[#This Row],[Start Date]]),"DD/MM/YYYY")</f>
        <v>24/04/2024</v>
      </c>
    </row>
    <row r="918" spans="1:36" x14ac:dyDescent="0.3">
      <c r="A918">
        <v>5126</v>
      </c>
      <c r="B918" t="s">
        <v>139</v>
      </c>
      <c r="C918" t="s">
        <v>880</v>
      </c>
      <c r="D918" s="12" t="s">
        <v>913</v>
      </c>
      <c r="E918">
        <v>7.99</v>
      </c>
      <c r="F918">
        <v>259</v>
      </c>
      <c r="G918" t="s">
        <v>917</v>
      </c>
      <c r="H918">
        <v>1</v>
      </c>
      <c r="I918">
        <v>1</v>
      </c>
      <c r="J918" t="b">
        <v>1</v>
      </c>
      <c r="K918">
        <v>327</v>
      </c>
      <c r="L918">
        <v>76</v>
      </c>
      <c r="M918" t="s">
        <v>925</v>
      </c>
      <c r="N918" t="s">
        <v>930</v>
      </c>
      <c r="O918" t="s">
        <v>939</v>
      </c>
      <c r="P918">
        <v>9</v>
      </c>
      <c r="Q918">
        <v>4.3</v>
      </c>
      <c r="R918" t="b">
        <v>1</v>
      </c>
      <c r="S918" t="s">
        <v>940</v>
      </c>
      <c r="T918">
        <v>428</v>
      </c>
      <c r="U918" t="s">
        <v>945</v>
      </c>
      <c r="V918" t="s">
        <v>947</v>
      </c>
      <c r="W918" t="s">
        <v>954</v>
      </c>
      <c r="X918" t="str">
        <f>LEFT(Userdata[[#This Row],[Last_Login]],2)</f>
        <v>12</v>
      </c>
      <c r="Y918" t="str">
        <f>RIGHT(Userdata[[#This Row],[Last_Login]],4)</f>
        <v>2024</v>
      </c>
      <c r="Z918" t="str">
        <f>MID(Userdata[[#This Row],[Last_Login]],4,2)</f>
        <v>3/</v>
      </c>
      <c r="AA918" t="str">
        <f>SUBSTITUTE(Userdata[[#This Row],[Column3]],"/","")</f>
        <v>3</v>
      </c>
      <c r="AB918" s="12" t="str">
        <f>TEXT(DATE(Userdata[[#This Row],[Column2]],Userdata[[#This Row],[Column1]],Userdata[[#This Row],[Column4]]),"DD/MM/YYYY")</f>
        <v>03/12/2024</v>
      </c>
      <c r="AC918" s="12">
        <f t="shared" ca="1" si="14"/>
        <v>45794</v>
      </c>
      <c r="AD918">
        <f ca="1">Userdata[[#This Row],[Column6]]-Userdata[[#This Row],[Last Login]]</f>
        <v>165</v>
      </c>
      <c r="AE918" t="str">
        <f>LEFT(Userdata[[#This Row],[Join_Date]],2)</f>
        <v>5/</v>
      </c>
      <c r="AF918" t="str">
        <f>RIGHT(Userdata[[#This Row],[Join_Date]],4)</f>
        <v>2024</v>
      </c>
      <c r="AG918" t="str">
        <f>MID(Userdata[[#This Row],[Join_Date]],3,2)</f>
        <v>6/</v>
      </c>
      <c r="AH918" t="str">
        <f>SUBSTITUTE(Userdata[[#This Row],[Column5]],"/","")</f>
        <v>5</v>
      </c>
      <c r="AI918" t="str">
        <f>SUBSTITUTE(Userdata[[#This Row],[Column53]],"/","")</f>
        <v>6</v>
      </c>
      <c r="AJ918" t="str">
        <f>TEXT(DATE(Userdata[[#This Row],[Column52]],Userdata[[#This Row],[Start Month]],Userdata[[#This Row],[Start Date]]),"DD/MM/YYYY")</f>
        <v>06/05/2024</v>
      </c>
    </row>
    <row r="919" spans="1:36" x14ac:dyDescent="0.3">
      <c r="A919">
        <v>1754</v>
      </c>
      <c r="B919" t="s">
        <v>33</v>
      </c>
      <c r="C919" t="s">
        <v>386</v>
      </c>
      <c r="D919" s="12" t="s">
        <v>676</v>
      </c>
      <c r="E919">
        <v>15.99</v>
      </c>
      <c r="F919">
        <v>309</v>
      </c>
      <c r="G919" t="s">
        <v>922</v>
      </c>
      <c r="H919">
        <v>5</v>
      </c>
      <c r="I919">
        <v>6</v>
      </c>
      <c r="J919" t="b">
        <v>0</v>
      </c>
      <c r="K919">
        <v>760</v>
      </c>
      <c r="L919">
        <v>72</v>
      </c>
      <c r="M919" t="s">
        <v>929</v>
      </c>
      <c r="N919" t="s">
        <v>932</v>
      </c>
      <c r="O919" t="s">
        <v>939</v>
      </c>
      <c r="P919">
        <v>91</v>
      </c>
      <c r="Q919">
        <v>4.8</v>
      </c>
      <c r="R919" t="b">
        <v>1</v>
      </c>
      <c r="S919" t="s">
        <v>940</v>
      </c>
      <c r="T919">
        <v>2336</v>
      </c>
      <c r="U919" t="s">
        <v>943</v>
      </c>
      <c r="V919" t="s">
        <v>949</v>
      </c>
      <c r="W919" t="s">
        <v>954</v>
      </c>
      <c r="X919" t="str">
        <f>LEFT(Userdata[[#This Row],[Last_Login]],2)</f>
        <v>11</v>
      </c>
      <c r="Y919" t="str">
        <f>RIGHT(Userdata[[#This Row],[Last_Login]],4)</f>
        <v>2024</v>
      </c>
      <c r="Z919" t="str">
        <f>MID(Userdata[[#This Row],[Last_Login]],4,2)</f>
        <v>20</v>
      </c>
      <c r="AA919" t="str">
        <f>SUBSTITUTE(Userdata[[#This Row],[Column3]],"/","")</f>
        <v>20</v>
      </c>
      <c r="AB919" s="12" t="str">
        <f>TEXT(DATE(Userdata[[#This Row],[Column2]],Userdata[[#This Row],[Column1]],Userdata[[#This Row],[Column4]]),"DD/MM/YYYY")</f>
        <v>20/11/2024</v>
      </c>
      <c r="AC919" s="12">
        <f t="shared" ca="1" si="14"/>
        <v>45794</v>
      </c>
      <c r="AD919">
        <f ca="1">Userdata[[#This Row],[Column6]]-Userdata[[#This Row],[Last Login]]</f>
        <v>178</v>
      </c>
      <c r="AE919" t="str">
        <f>LEFT(Userdata[[#This Row],[Join_Date]],2)</f>
        <v>6/</v>
      </c>
      <c r="AF919" t="str">
        <f>RIGHT(Userdata[[#This Row],[Join_Date]],4)</f>
        <v>2024</v>
      </c>
      <c r="AG919" t="str">
        <f>MID(Userdata[[#This Row],[Join_Date]],3,2)</f>
        <v>13</v>
      </c>
      <c r="AH919" t="str">
        <f>SUBSTITUTE(Userdata[[#This Row],[Column5]],"/","")</f>
        <v>6</v>
      </c>
      <c r="AI919" t="str">
        <f>SUBSTITUTE(Userdata[[#This Row],[Column53]],"/","")</f>
        <v>13</v>
      </c>
      <c r="AJ919" t="str">
        <f>TEXT(DATE(Userdata[[#This Row],[Column52]],Userdata[[#This Row],[Start Month]],Userdata[[#This Row],[Start Date]]),"DD/MM/YYYY")</f>
        <v>13/06/2024</v>
      </c>
    </row>
    <row r="920" spans="1:36" x14ac:dyDescent="0.3">
      <c r="A920">
        <v>7089</v>
      </c>
      <c r="B920" t="s">
        <v>183</v>
      </c>
      <c r="C920" t="s">
        <v>762</v>
      </c>
      <c r="D920" s="12" t="s">
        <v>740</v>
      </c>
      <c r="E920">
        <v>7.99</v>
      </c>
      <c r="F920">
        <v>367</v>
      </c>
      <c r="G920" t="s">
        <v>922</v>
      </c>
      <c r="H920">
        <v>1</v>
      </c>
      <c r="I920">
        <v>3</v>
      </c>
      <c r="J920" t="b">
        <v>0</v>
      </c>
      <c r="K920">
        <v>522</v>
      </c>
      <c r="L920">
        <v>10</v>
      </c>
      <c r="M920" t="s">
        <v>923</v>
      </c>
      <c r="N920" t="s">
        <v>930</v>
      </c>
      <c r="O920" t="s">
        <v>936</v>
      </c>
      <c r="P920">
        <v>70</v>
      </c>
      <c r="Q920">
        <v>3.8</v>
      </c>
      <c r="R920" t="b">
        <v>0</v>
      </c>
      <c r="S920" t="s">
        <v>940</v>
      </c>
      <c r="T920">
        <v>2344</v>
      </c>
      <c r="U920" t="s">
        <v>942</v>
      </c>
      <c r="V920" t="s">
        <v>947</v>
      </c>
      <c r="W920" t="s">
        <v>953</v>
      </c>
      <c r="X920" t="str">
        <f>LEFT(Userdata[[#This Row],[Last_Login]],2)</f>
        <v>12</v>
      </c>
      <c r="Y920" t="str">
        <f>RIGHT(Userdata[[#This Row],[Last_Login]],4)</f>
        <v>2024</v>
      </c>
      <c r="Z920" t="str">
        <f>MID(Userdata[[#This Row],[Last_Login]],4,2)</f>
        <v>11</v>
      </c>
      <c r="AA920" t="str">
        <f>SUBSTITUTE(Userdata[[#This Row],[Column3]],"/","")</f>
        <v>11</v>
      </c>
      <c r="AB920" s="12" t="str">
        <f>TEXT(DATE(Userdata[[#This Row],[Column2]],Userdata[[#This Row],[Column1]],Userdata[[#This Row],[Column4]]),"DD/MM/YYYY")</f>
        <v>11/12/2024</v>
      </c>
      <c r="AC920" s="12">
        <f t="shared" ca="1" si="14"/>
        <v>45794</v>
      </c>
      <c r="AD920">
        <f ca="1">Userdata[[#This Row],[Column6]]-Userdata[[#This Row],[Last Login]]</f>
        <v>157</v>
      </c>
      <c r="AE920" t="str">
        <f>LEFT(Userdata[[#This Row],[Join_Date]],2)</f>
        <v>3/</v>
      </c>
      <c r="AF920" t="str">
        <f>RIGHT(Userdata[[#This Row],[Join_Date]],4)</f>
        <v>2023</v>
      </c>
      <c r="AG920" t="str">
        <f>MID(Userdata[[#This Row],[Join_Date]],3,2)</f>
        <v>3/</v>
      </c>
      <c r="AH920" t="str">
        <f>SUBSTITUTE(Userdata[[#This Row],[Column5]],"/","")</f>
        <v>3</v>
      </c>
      <c r="AI920" t="str">
        <f>SUBSTITUTE(Userdata[[#This Row],[Column53]],"/","")</f>
        <v>3</v>
      </c>
      <c r="AJ920" t="str">
        <f>TEXT(DATE(Userdata[[#This Row],[Column52]],Userdata[[#This Row],[Start Month]],Userdata[[#This Row],[Start Date]]),"DD/MM/YYYY")</f>
        <v>03/03/2023</v>
      </c>
    </row>
    <row r="921" spans="1:36" x14ac:dyDescent="0.3">
      <c r="A921">
        <v>1697</v>
      </c>
      <c r="B921" t="s">
        <v>44</v>
      </c>
      <c r="C921" t="s">
        <v>835</v>
      </c>
      <c r="D921" s="12" t="s">
        <v>853</v>
      </c>
      <c r="E921">
        <v>7.99</v>
      </c>
      <c r="F921">
        <v>472</v>
      </c>
      <c r="G921" t="s">
        <v>916</v>
      </c>
      <c r="H921">
        <v>5</v>
      </c>
      <c r="I921">
        <v>2</v>
      </c>
      <c r="J921" t="b">
        <v>1</v>
      </c>
      <c r="K921">
        <v>76</v>
      </c>
      <c r="L921">
        <v>157</v>
      </c>
      <c r="M921" t="s">
        <v>923</v>
      </c>
      <c r="N921" t="s">
        <v>931</v>
      </c>
      <c r="O921" t="s">
        <v>939</v>
      </c>
      <c r="P921">
        <v>6</v>
      </c>
      <c r="Q921">
        <v>3.1</v>
      </c>
      <c r="R921" t="b">
        <v>1</v>
      </c>
      <c r="S921" t="s">
        <v>940</v>
      </c>
      <c r="T921">
        <v>1351</v>
      </c>
      <c r="U921" t="s">
        <v>944</v>
      </c>
      <c r="V921" t="s">
        <v>950</v>
      </c>
      <c r="W921" t="s">
        <v>954</v>
      </c>
      <c r="X921" t="str">
        <f>LEFT(Userdata[[#This Row],[Last_Login]],2)</f>
        <v>11</v>
      </c>
      <c r="Y921" t="str">
        <f>RIGHT(Userdata[[#This Row],[Last_Login]],4)</f>
        <v>2024</v>
      </c>
      <c r="Z921" t="str">
        <f>MID(Userdata[[#This Row],[Last_Login]],4,2)</f>
        <v>27</v>
      </c>
      <c r="AA921" t="str">
        <f>SUBSTITUTE(Userdata[[#This Row],[Column3]],"/","")</f>
        <v>27</v>
      </c>
      <c r="AB921" s="12" t="str">
        <f>TEXT(DATE(Userdata[[#This Row],[Column2]],Userdata[[#This Row],[Column1]],Userdata[[#This Row],[Column4]]),"DD/MM/YYYY")</f>
        <v>27/11/2024</v>
      </c>
      <c r="AC921" s="12">
        <f t="shared" ca="1" si="14"/>
        <v>45794</v>
      </c>
      <c r="AD921">
        <f ca="1">Userdata[[#This Row],[Column6]]-Userdata[[#This Row],[Last Login]]</f>
        <v>171</v>
      </c>
      <c r="AE921" t="str">
        <f>LEFT(Userdata[[#This Row],[Join_Date]],2)</f>
        <v>9/</v>
      </c>
      <c r="AF921" t="str">
        <f>RIGHT(Userdata[[#This Row],[Join_Date]],4)</f>
        <v>2023</v>
      </c>
      <c r="AG921" t="str">
        <f>MID(Userdata[[#This Row],[Join_Date]],3,2)</f>
        <v>21</v>
      </c>
      <c r="AH921" t="str">
        <f>SUBSTITUTE(Userdata[[#This Row],[Column5]],"/","")</f>
        <v>9</v>
      </c>
      <c r="AI921" t="str">
        <f>SUBSTITUTE(Userdata[[#This Row],[Column53]],"/","")</f>
        <v>21</v>
      </c>
      <c r="AJ921" t="str">
        <f>TEXT(DATE(Userdata[[#This Row],[Column52]],Userdata[[#This Row],[Start Month]],Userdata[[#This Row],[Start Date]]),"DD/MM/YYYY")</f>
        <v>21/09/2023</v>
      </c>
    </row>
    <row r="922" spans="1:36" x14ac:dyDescent="0.3">
      <c r="A922">
        <v>4768</v>
      </c>
      <c r="B922" t="s">
        <v>268</v>
      </c>
      <c r="C922" t="s">
        <v>536</v>
      </c>
      <c r="D922" s="12" t="s">
        <v>579</v>
      </c>
      <c r="E922">
        <v>15.99</v>
      </c>
      <c r="F922">
        <v>449</v>
      </c>
      <c r="G922" t="s">
        <v>919</v>
      </c>
      <c r="H922">
        <v>5</v>
      </c>
      <c r="I922">
        <v>4</v>
      </c>
      <c r="J922" t="b">
        <v>0</v>
      </c>
      <c r="K922">
        <v>61</v>
      </c>
      <c r="L922">
        <v>61</v>
      </c>
      <c r="M922" t="s">
        <v>928</v>
      </c>
      <c r="N922" t="s">
        <v>931</v>
      </c>
      <c r="O922" t="s">
        <v>939</v>
      </c>
      <c r="P922">
        <v>88</v>
      </c>
      <c r="Q922">
        <v>3.7</v>
      </c>
      <c r="R922" t="b">
        <v>1</v>
      </c>
      <c r="S922" t="s">
        <v>940</v>
      </c>
      <c r="T922">
        <v>165</v>
      </c>
      <c r="U922" t="s">
        <v>945</v>
      </c>
      <c r="V922" t="s">
        <v>949</v>
      </c>
      <c r="W922" t="s">
        <v>954</v>
      </c>
      <c r="X922" t="str">
        <f>LEFT(Userdata[[#This Row],[Last_Login]],2)</f>
        <v>11</v>
      </c>
      <c r="Y922" t="str">
        <f>RIGHT(Userdata[[#This Row],[Last_Login]],4)</f>
        <v>2024</v>
      </c>
      <c r="Z922" t="str">
        <f>MID(Userdata[[#This Row],[Last_Login]],4,2)</f>
        <v>23</v>
      </c>
      <c r="AA922" t="str">
        <f>SUBSTITUTE(Userdata[[#This Row],[Column3]],"/","")</f>
        <v>23</v>
      </c>
      <c r="AB922" s="12" t="str">
        <f>TEXT(DATE(Userdata[[#This Row],[Column2]],Userdata[[#This Row],[Column1]],Userdata[[#This Row],[Column4]]),"DD/MM/YYYY")</f>
        <v>23/11/2024</v>
      </c>
      <c r="AC922" s="12">
        <f t="shared" ca="1" si="14"/>
        <v>45794</v>
      </c>
      <c r="AD922">
        <f ca="1">Userdata[[#This Row],[Column6]]-Userdata[[#This Row],[Last Login]]</f>
        <v>175</v>
      </c>
      <c r="AE922" t="str">
        <f>LEFT(Userdata[[#This Row],[Join_Date]],2)</f>
        <v>12</v>
      </c>
      <c r="AF922" t="str">
        <f>RIGHT(Userdata[[#This Row],[Join_Date]],4)</f>
        <v>2023</v>
      </c>
      <c r="AG922" t="str">
        <f>MID(Userdata[[#This Row],[Join_Date]],3,2)</f>
        <v>/4</v>
      </c>
      <c r="AH922" t="str">
        <f>SUBSTITUTE(Userdata[[#This Row],[Column5]],"/","")</f>
        <v>12</v>
      </c>
      <c r="AI922" t="str">
        <f>SUBSTITUTE(Userdata[[#This Row],[Column53]],"/","")</f>
        <v>4</v>
      </c>
      <c r="AJ922" t="str">
        <f>TEXT(DATE(Userdata[[#This Row],[Column52]],Userdata[[#This Row],[Start Month]],Userdata[[#This Row],[Start Date]]),"DD/MM/YYYY")</f>
        <v>04/12/2023</v>
      </c>
    </row>
    <row r="923" spans="1:36" x14ac:dyDescent="0.3">
      <c r="A923">
        <v>4205</v>
      </c>
      <c r="B923" t="s">
        <v>130</v>
      </c>
      <c r="C923" t="s">
        <v>709</v>
      </c>
      <c r="D923" s="12" t="s">
        <v>395</v>
      </c>
      <c r="E923">
        <v>15.99</v>
      </c>
      <c r="F923">
        <v>302</v>
      </c>
      <c r="G923" t="s">
        <v>921</v>
      </c>
      <c r="H923">
        <v>4</v>
      </c>
      <c r="I923">
        <v>4</v>
      </c>
      <c r="J923" t="b">
        <v>1</v>
      </c>
      <c r="K923">
        <v>800</v>
      </c>
      <c r="L923">
        <v>101</v>
      </c>
      <c r="M923" t="s">
        <v>923</v>
      </c>
      <c r="N923" t="s">
        <v>933</v>
      </c>
      <c r="O923" t="s">
        <v>938</v>
      </c>
      <c r="P923">
        <v>89</v>
      </c>
      <c r="Q923">
        <v>4.3</v>
      </c>
      <c r="R923" t="b">
        <v>0</v>
      </c>
      <c r="S923" t="s">
        <v>940</v>
      </c>
      <c r="T923">
        <v>3411</v>
      </c>
      <c r="U923" t="s">
        <v>942</v>
      </c>
      <c r="V923" t="s">
        <v>950</v>
      </c>
      <c r="W923" t="s">
        <v>952</v>
      </c>
      <c r="X923" t="str">
        <f>LEFT(Userdata[[#This Row],[Last_Login]],2)</f>
        <v>12</v>
      </c>
      <c r="Y923" t="str">
        <f>RIGHT(Userdata[[#This Row],[Last_Login]],4)</f>
        <v>2024</v>
      </c>
      <c r="Z923" t="str">
        <f>MID(Userdata[[#This Row],[Last_Login]],4,2)</f>
        <v>6/</v>
      </c>
      <c r="AA923" t="str">
        <f>SUBSTITUTE(Userdata[[#This Row],[Column3]],"/","")</f>
        <v>6</v>
      </c>
      <c r="AB923" s="12" t="str">
        <f>TEXT(DATE(Userdata[[#This Row],[Column2]],Userdata[[#This Row],[Column1]],Userdata[[#This Row],[Column4]]),"DD/MM/YYYY")</f>
        <v>06/12/2024</v>
      </c>
      <c r="AC923" s="12">
        <f t="shared" ca="1" si="14"/>
        <v>45794</v>
      </c>
      <c r="AD923">
        <f ca="1">Userdata[[#This Row],[Column6]]-Userdata[[#This Row],[Last Login]]</f>
        <v>162</v>
      </c>
      <c r="AE923" t="str">
        <f>LEFT(Userdata[[#This Row],[Join_Date]],2)</f>
        <v>12</v>
      </c>
      <c r="AF923" t="str">
        <f>RIGHT(Userdata[[#This Row],[Join_Date]],4)</f>
        <v>2023</v>
      </c>
      <c r="AG923" t="str">
        <f>MID(Userdata[[#This Row],[Join_Date]],3,2)</f>
        <v>/1</v>
      </c>
      <c r="AH923" t="str">
        <f>SUBSTITUTE(Userdata[[#This Row],[Column5]],"/","")</f>
        <v>12</v>
      </c>
      <c r="AI923" t="str">
        <f>SUBSTITUTE(Userdata[[#This Row],[Column53]],"/","")</f>
        <v>1</v>
      </c>
      <c r="AJ923" t="str">
        <f>TEXT(DATE(Userdata[[#This Row],[Column52]],Userdata[[#This Row],[Start Month]],Userdata[[#This Row],[Start Date]]),"DD/MM/YYYY")</f>
        <v>01/12/2023</v>
      </c>
    </row>
    <row r="924" spans="1:36" x14ac:dyDescent="0.3">
      <c r="A924">
        <v>8844</v>
      </c>
      <c r="B924" t="s">
        <v>63</v>
      </c>
      <c r="C924" t="s">
        <v>595</v>
      </c>
      <c r="D924" s="12" t="s">
        <v>524</v>
      </c>
      <c r="E924">
        <v>7.99</v>
      </c>
      <c r="F924">
        <v>70</v>
      </c>
      <c r="G924" t="s">
        <v>918</v>
      </c>
      <c r="H924">
        <v>3</v>
      </c>
      <c r="I924">
        <v>6</v>
      </c>
      <c r="J924" t="b">
        <v>1</v>
      </c>
      <c r="K924">
        <v>226</v>
      </c>
      <c r="L924">
        <v>104</v>
      </c>
      <c r="M924" t="s">
        <v>923</v>
      </c>
      <c r="N924" t="s">
        <v>931</v>
      </c>
      <c r="O924" t="s">
        <v>935</v>
      </c>
      <c r="P924">
        <v>59</v>
      </c>
      <c r="Q924">
        <v>3.3</v>
      </c>
      <c r="R924" t="b">
        <v>1</v>
      </c>
      <c r="S924" t="s">
        <v>940</v>
      </c>
      <c r="T924">
        <v>615</v>
      </c>
      <c r="U924" t="s">
        <v>944</v>
      </c>
      <c r="V924" t="s">
        <v>949</v>
      </c>
      <c r="W924" t="s">
        <v>951</v>
      </c>
      <c r="X924" t="str">
        <f>LEFT(Userdata[[#This Row],[Last_Login]],2)</f>
        <v>12</v>
      </c>
      <c r="Y924" t="str">
        <f>RIGHT(Userdata[[#This Row],[Last_Login]],4)</f>
        <v>2024</v>
      </c>
      <c r="Z924" t="str">
        <f>MID(Userdata[[#This Row],[Last_Login]],4,2)</f>
        <v>18</v>
      </c>
      <c r="AA924" t="str">
        <f>SUBSTITUTE(Userdata[[#This Row],[Column3]],"/","")</f>
        <v>18</v>
      </c>
      <c r="AB924" s="12" t="str">
        <f>TEXT(DATE(Userdata[[#This Row],[Column2]],Userdata[[#This Row],[Column1]],Userdata[[#This Row],[Column4]]),"DD/MM/YYYY")</f>
        <v>18/12/2024</v>
      </c>
      <c r="AC924" s="12">
        <f t="shared" ca="1" si="14"/>
        <v>45794</v>
      </c>
      <c r="AD924">
        <f ca="1">Userdata[[#This Row],[Column6]]-Userdata[[#This Row],[Last Login]]</f>
        <v>150</v>
      </c>
      <c r="AE924" t="str">
        <f>LEFT(Userdata[[#This Row],[Join_Date]],2)</f>
        <v>9/</v>
      </c>
      <c r="AF924" t="str">
        <f>RIGHT(Userdata[[#This Row],[Join_Date]],4)</f>
        <v>2024</v>
      </c>
      <c r="AG924" t="str">
        <f>MID(Userdata[[#This Row],[Join_Date]],3,2)</f>
        <v>24</v>
      </c>
      <c r="AH924" t="str">
        <f>SUBSTITUTE(Userdata[[#This Row],[Column5]],"/","")</f>
        <v>9</v>
      </c>
      <c r="AI924" t="str">
        <f>SUBSTITUTE(Userdata[[#This Row],[Column53]],"/","")</f>
        <v>24</v>
      </c>
      <c r="AJ924" t="str">
        <f>TEXT(DATE(Userdata[[#This Row],[Column52]],Userdata[[#This Row],[Start Month]],Userdata[[#This Row],[Start Date]]),"DD/MM/YYYY")</f>
        <v>24/09/2024</v>
      </c>
    </row>
    <row r="925" spans="1:36" x14ac:dyDescent="0.3">
      <c r="A925">
        <v>1103</v>
      </c>
      <c r="B925" t="s">
        <v>213</v>
      </c>
      <c r="C925" t="s">
        <v>691</v>
      </c>
      <c r="D925" s="12" t="s">
        <v>907</v>
      </c>
      <c r="E925">
        <v>7.99</v>
      </c>
      <c r="F925">
        <v>157</v>
      </c>
      <c r="G925" t="s">
        <v>918</v>
      </c>
      <c r="H925">
        <v>2</v>
      </c>
      <c r="I925">
        <v>1</v>
      </c>
      <c r="J925" t="b">
        <v>0</v>
      </c>
      <c r="K925">
        <v>792</v>
      </c>
      <c r="L925">
        <v>141</v>
      </c>
      <c r="M925" t="s">
        <v>924</v>
      </c>
      <c r="N925" t="s">
        <v>932</v>
      </c>
      <c r="O925" t="s">
        <v>937</v>
      </c>
      <c r="P925">
        <v>18</v>
      </c>
      <c r="Q925">
        <v>4.2</v>
      </c>
      <c r="R925" t="b">
        <v>0</v>
      </c>
      <c r="S925" t="s">
        <v>940</v>
      </c>
      <c r="T925">
        <v>1538</v>
      </c>
      <c r="U925" t="s">
        <v>941</v>
      </c>
      <c r="V925" t="s">
        <v>950</v>
      </c>
      <c r="W925" t="s">
        <v>954</v>
      </c>
      <c r="X925" t="str">
        <f>LEFT(Userdata[[#This Row],[Last_Login]],2)</f>
        <v>12</v>
      </c>
      <c r="Y925" t="str">
        <f>RIGHT(Userdata[[#This Row],[Last_Login]],4)</f>
        <v>2024</v>
      </c>
      <c r="Z925" t="str">
        <f>MID(Userdata[[#This Row],[Last_Login]],4,2)</f>
        <v>2/</v>
      </c>
      <c r="AA925" t="str">
        <f>SUBSTITUTE(Userdata[[#This Row],[Column3]],"/","")</f>
        <v>2</v>
      </c>
      <c r="AB925" s="12" t="str">
        <f>TEXT(DATE(Userdata[[#This Row],[Column2]],Userdata[[#This Row],[Column1]],Userdata[[#This Row],[Column4]]),"DD/MM/YYYY")</f>
        <v>02/12/2024</v>
      </c>
      <c r="AC925" s="12">
        <f t="shared" ca="1" si="14"/>
        <v>45794</v>
      </c>
      <c r="AD925">
        <f ca="1">Userdata[[#This Row],[Column6]]-Userdata[[#This Row],[Last Login]]</f>
        <v>166</v>
      </c>
      <c r="AE925" t="str">
        <f>LEFT(Userdata[[#This Row],[Join_Date]],2)</f>
        <v>5/</v>
      </c>
      <c r="AF925" t="str">
        <f>RIGHT(Userdata[[#This Row],[Join_Date]],4)</f>
        <v>2023</v>
      </c>
      <c r="AG925" t="str">
        <f>MID(Userdata[[#This Row],[Join_Date]],3,2)</f>
        <v>8/</v>
      </c>
      <c r="AH925" t="str">
        <f>SUBSTITUTE(Userdata[[#This Row],[Column5]],"/","")</f>
        <v>5</v>
      </c>
      <c r="AI925" t="str">
        <f>SUBSTITUTE(Userdata[[#This Row],[Column53]],"/","")</f>
        <v>8</v>
      </c>
      <c r="AJ925" t="str">
        <f>TEXT(DATE(Userdata[[#This Row],[Column52]],Userdata[[#This Row],[Start Month]],Userdata[[#This Row],[Start Date]]),"DD/MM/YYYY")</f>
        <v>08/05/2023</v>
      </c>
    </row>
    <row r="926" spans="1:36" x14ac:dyDescent="0.3">
      <c r="A926">
        <v>2180</v>
      </c>
      <c r="B926" t="s">
        <v>351</v>
      </c>
      <c r="C926" t="s">
        <v>873</v>
      </c>
      <c r="D926" s="12" t="s">
        <v>424</v>
      </c>
      <c r="E926">
        <v>7.99</v>
      </c>
      <c r="F926">
        <v>17</v>
      </c>
      <c r="G926" t="s">
        <v>920</v>
      </c>
      <c r="H926">
        <v>5</v>
      </c>
      <c r="I926">
        <v>5</v>
      </c>
      <c r="J926" t="b">
        <v>0</v>
      </c>
      <c r="K926">
        <v>498</v>
      </c>
      <c r="L926">
        <v>67</v>
      </c>
      <c r="M926" t="s">
        <v>925</v>
      </c>
      <c r="N926" t="s">
        <v>930</v>
      </c>
      <c r="O926" t="s">
        <v>936</v>
      </c>
      <c r="P926">
        <v>67</v>
      </c>
      <c r="Q926">
        <v>3</v>
      </c>
      <c r="R926" t="b">
        <v>1</v>
      </c>
      <c r="S926" t="s">
        <v>940</v>
      </c>
      <c r="T926">
        <v>1835</v>
      </c>
      <c r="U926" t="s">
        <v>943</v>
      </c>
      <c r="V926" t="s">
        <v>946</v>
      </c>
      <c r="W926" t="s">
        <v>951</v>
      </c>
      <c r="X926" t="str">
        <f>LEFT(Userdata[[#This Row],[Last_Login]],2)</f>
        <v>11</v>
      </c>
      <c r="Y926" t="str">
        <f>RIGHT(Userdata[[#This Row],[Last_Login]],4)</f>
        <v>2024</v>
      </c>
      <c r="Z926" t="str">
        <f>MID(Userdata[[#This Row],[Last_Login]],4,2)</f>
        <v>24</v>
      </c>
      <c r="AA926" t="str">
        <f>SUBSTITUTE(Userdata[[#This Row],[Column3]],"/","")</f>
        <v>24</v>
      </c>
      <c r="AB926" s="12" t="str">
        <f>TEXT(DATE(Userdata[[#This Row],[Column2]],Userdata[[#This Row],[Column1]],Userdata[[#This Row],[Column4]]),"DD/MM/YYYY")</f>
        <v>24/11/2024</v>
      </c>
      <c r="AC926" s="12">
        <f t="shared" ca="1" si="14"/>
        <v>45794</v>
      </c>
      <c r="AD926">
        <f ca="1">Userdata[[#This Row],[Column6]]-Userdata[[#This Row],[Last Login]]</f>
        <v>174</v>
      </c>
      <c r="AE926" t="str">
        <f>LEFT(Userdata[[#This Row],[Join_Date]],2)</f>
        <v>4/</v>
      </c>
      <c r="AF926" t="str">
        <f>RIGHT(Userdata[[#This Row],[Join_Date]],4)</f>
        <v>2023</v>
      </c>
      <c r="AG926" t="str">
        <f>MID(Userdata[[#This Row],[Join_Date]],3,2)</f>
        <v>16</v>
      </c>
      <c r="AH926" t="str">
        <f>SUBSTITUTE(Userdata[[#This Row],[Column5]],"/","")</f>
        <v>4</v>
      </c>
      <c r="AI926" t="str">
        <f>SUBSTITUTE(Userdata[[#This Row],[Column53]],"/","")</f>
        <v>16</v>
      </c>
      <c r="AJ926" t="str">
        <f>TEXT(DATE(Userdata[[#This Row],[Column52]],Userdata[[#This Row],[Start Month]],Userdata[[#This Row],[Start Date]]),"DD/MM/YYYY")</f>
        <v>16/04/2023</v>
      </c>
    </row>
    <row r="927" spans="1:36" x14ac:dyDescent="0.3">
      <c r="A927">
        <v>6607</v>
      </c>
      <c r="B927" t="s">
        <v>352</v>
      </c>
      <c r="C927" t="s">
        <v>881</v>
      </c>
      <c r="D927" s="12" t="s">
        <v>907</v>
      </c>
      <c r="E927">
        <v>15.99</v>
      </c>
      <c r="F927">
        <v>173</v>
      </c>
      <c r="G927" t="s">
        <v>917</v>
      </c>
      <c r="H927">
        <v>1</v>
      </c>
      <c r="I927">
        <v>3</v>
      </c>
      <c r="J927" t="b">
        <v>1</v>
      </c>
      <c r="K927">
        <v>950</v>
      </c>
      <c r="L927">
        <v>163</v>
      </c>
      <c r="M927" t="s">
        <v>929</v>
      </c>
      <c r="N927" t="s">
        <v>931</v>
      </c>
      <c r="O927" t="s">
        <v>939</v>
      </c>
      <c r="P927">
        <v>96</v>
      </c>
      <c r="Q927">
        <v>4.9000000000000004</v>
      </c>
      <c r="R927" t="b">
        <v>1</v>
      </c>
      <c r="S927" t="s">
        <v>940</v>
      </c>
      <c r="T927">
        <v>3515</v>
      </c>
      <c r="U927" t="s">
        <v>943</v>
      </c>
      <c r="V927" t="s">
        <v>946</v>
      </c>
      <c r="W927" t="s">
        <v>951</v>
      </c>
      <c r="X927" t="str">
        <f>LEFT(Userdata[[#This Row],[Last_Login]],2)</f>
        <v>12</v>
      </c>
      <c r="Y927" t="str">
        <f>RIGHT(Userdata[[#This Row],[Last_Login]],4)</f>
        <v>2024</v>
      </c>
      <c r="Z927" t="str">
        <f>MID(Userdata[[#This Row],[Last_Login]],4,2)</f>
        <v>2/</v>
      </c>
      <c r="AA927" t="str">
        <f>SUBSTITUTE(Userdata[[#This Row],[Column3]],"/","")</f>
        <v>2</v>
      </c>
      <c r="AB927" s="12" t="str">
        <f>TEXT(DATE(Userdata[[#This Row],[Column2]],Userdata[[#This Row],[Column1]],Userdata[[#This Row],[Column4]]),"DD/MM/YYYY")</f>
        <v>02/12/2024</v>
      </c>
      <c r="AC927" s="12">
        <f t="shared" ca="1" si="14"/>
        <v>45794</v>
      </c>
      <c r="AD927">
        <f ca="1">Userdata[[#This Row],[Column6]]-Userdata[[#This Row],[Last Login]]</f>
        <v>166</v>
      </c>
      <c r="AE927" t="str">
        <f>LEFT(Userdata[[#This Row],[Join_Date]],2)</f>
        <v>1/</v>
      </c>
      <c r="AF927" t="str">
        <f>RIGHT(Userdata[[#This Row],[Join_Date]],4)</f>
        <v>2023</v>
      </c>
      <c r="AG927" t="str">
        <f>MID(Userdata[[#This Row],[Join_Date]],3,2)</f>
        <v>13</v>
      </c>
      <c r="AH927" t="str">
        <f>SUBSTITUTE(Userdata[[#This Row],[Column5]],"/","")</f>
        <v>1</v>
      </c>
      <c r="AI927" t="str">
        <f>SUBSTITUTE(Userdata[[#This Row],[Column53]],"/","")</f>
        <v>13</v>
      </c>
      <c r="AJ927" t="str">
        <f>TEXT(DATE(Userdata[[#This Row],[Column52]],Userdata[[#This Row],[Start Month]],Userdata[[#This Row],[Start Date]]),"DD/MM/YYYY")</f>
        <v>13/01/2023</v>
      </c>
    </row>
    <row r="928" spans="1:36" x14ac:dyDescent="0.3">
      <c r="A928">
        <v>7949</v>
      </c>
      <c r="B928" t="s">
        <v>203</v>
      </c>
      <c r="C928" t="s">
        <v>882</v>
      </c>
      <c r="D928" s="12" t="s">
        <v>487</v>
      </c>
      <c r="E928">
        <v>11.99</v>
      </c>
      <c r="F928">
        <v>301</v>
      </c>
      <c r="G928" t="s">
        <v>921</v>
      </c>
      <c r="H928">
        <v>5</v>
      </c>
      <c r="I928">
        <v>4</v>
      </c>
      <c r="J928" t="b">
        <v>0</v>
      </c>
      <c r="K928">
        <v>906</v>
      </c>
      <c r="L928">
        <v>141</v>
      </c>
      <c r="M928" t="s">
        <v>927</v>
      </c>
      <c r="N928" t="s">
        <v>932</v>
      </c>
      <c r="O928" t="s">
        <v>934</v>
      </c>
      <c r="P928">
        <v>56</v>
      </c>
      <c r="Q928">
        <v>4.5</v>
      </c>
      <c r="R928" t="b">
        <v>1</v>
      </c>
      <c r="S928" t="s">
        <v>940</v>
      </c>
      <c r="T928">
        <v>1657</v>
      </c>
      <c r="U928" t="s">
        <v>942</v>
      </c>
      <c r="V928" t="s">
        <v>946</v>
      </c>
      <c r="W928" t="s">
        <v>954</v>
      </c>
      <c r="X928" t="str">
        <f>LEFT(Userdata[[#This Row],[Last_Login]],2)</f>
        <v>11</v>
      </c>
      <c r="Y928" t="str">
        <f>RIGHT(Userdata[[#This Row],[Last_Login]],4)</f>
        <v>2024</v>
      </c>
      <c r="Z928" t="str">
        <f>MID(Userdata[[#This Row],[Last_Login]],4,2)</f>
        <v>21</v>
      </c>
      <c r="AA928" t="str">
        <f>SUBSTITUTE(Userdata[[#This Row],[Column3]],"/","")</f>
        <v>21</v>
      </c>
      <c r="AB928" s="12" t="str">
        <f>TEXT(DATE(Userdata[[#This Row],[Column2]],Userdata[[#This Row],[Column1]],Userdata[[#This Row],[Column4]]),"DD/MM/YYYY")</f>
        <v>21/11/2024</v>
      </c>
      <c r="AC928" s="12">
        <f t="shared" ca="1" si="14"/>
        <v>45794</v>
      </c>
      <c r="AD928">
        <f ca="1">Userdata[[#This Row],[Column6]]-Userdata[[#This Row],[Last Login]]</f>
        <v>177</v>
      </c>
      <c r="AE928" t="str">
        <f>LEFT(Userdata[[#This Row],[Join_Date]],2)</f>
        <v>1/</v>
      </c>
      <c r="AF928" t="str">
        <f>RIGHT(Userdata[[#This Row],[Join_Date]],4)</f>
        <v>2023</v>
      </c>
      <c r="AG928" t="str">
        <f>MID(Userdata[[#This Row],[Join_Date]],3,2)</f>
        <v>11</v>
      </c>
      <c r="AH928" t="str">
        <f>SUBSTITUTE(Userdata[[#This Row],[Column5]],"/","")</f>
        <v>1</v>
      </c>
      <c r="AI928" t="str">
        <f>SUBSTITUTE(Userdata[[#This Row],[Column53]],"/","")</f>
        <v>11</v>
      </c>
      <c r="AJ928" t="str">
        <f>TEXT(DATE(Userdata[[#This Row],[Column52]],Userdata[[#This Row],[Start Month]],Userdata[[#This Row],[Start Date]]),"DD/MM/YYYY")</f>
        <v>11/01/2023</v>
      </c>
    </row>
    <row r="929" spans="1:36" x14ac:dyDescent="0.3">
      <c r="A929">
        <v>5337</v>
      </c>
      <c r="B929" t="s">
        <v>252</v>
      </c>
      <c r="C929" t="s">
        <v>553</v>
      </c>
      <c r="D929" s="12" t="s">
        <v>911</v>
      </c>
      <c r="E929">
        <v>7.99</v>
      </c>
      <c r="F929">
        <v>357</v>
      </c>
      <c r="G929" t="s">
        <v>920</v>
      </c>
      <c r="H929">
        <v>2</v>
      </c>
      <c r="I929">
        <v>4</v>
      </c>
      <c r="J929" t="b">
        <v>1</v>
      </c>
      <c r="K929">
        <v>245</v>
      </c>
      <c r="L929">
        <v>116</v>
      </c>
      <c r="M929" t="s">
        <v>929</v>
      </c>
      <c r="N929" t="s">
        <v>933</v>
      </c>
      <c r="O929" t="s">
        <v>936</v>
      </c>
      <c r="P929">
        <v>71</v>
      </c>
      <c r="Q929">
        <v>4.2</v>
      </c>
      <c r="R929" t="b">
        <v>1</v>
      </c>
      <c r="S929" t="s">
        <v>940</v>
      </c>
      <c r="T929">
        <v>2209</v>
      </c>
      <c r="U929" t="s">
        <v>941</v>
      </c>
      <c r="V929" t="s">
        <v>948</v>
      </c>
      <c r="W929" t="s">
        <v>951</v>
      </c>
      <c r="X929" t="str">
        <f>LEFT(Userdata[[#This Row],[Last_Login]],2)</f>
        <v>11</v>
      </c>
      <c r="Y929" t="str">
        <f>RIGHT(Userdata[[#This Row],[Last_Login]],4)</f>
        <v>2024</v>
      </c>
      <c r="Z929" t="str">
        <f>MID(Userdata[[#This Row],[Last_Login]],4,2)</f>
        <v>28</v>
      </c>
      <c r="AA929" t="str">
        <f>SUBSTITUTE(Userdata[[#This Row],[Column3]],"/","")</f>
        <v>28</v>
      </c>
      <c r="AB929" s="12" t="str">
        <f>TEXT(DATE(Userdata[[#This Row],[Column2]],Userdata[[#This Row],[Column1]],Userdata[[#This Row],[Column4]]),"DD/MM/YYYY")</f>
        <v>28/11/2024</v>
      </c>
      <c r="AC929" s="12">
        <f t="shared" ca="1" si="14"/>
        <v>45794</v>
      </c>
      <c r="AD929">
        <f ca="1">Userdata[[#This Row],[Column6]]-Userdata[[#This Row],[Last Login]]</f>
        <v>170</v>
      </c>
      <c r="AE929" t="str">
        <f>LEFT(Userdata[[#This Row],[Join_Date]],2)</f>
        <v>8/</v>
      </c>
      <c r="AF929" t="str">
        <f>RIGHT(Userdata[[#This Row],[Join_Date]],4)</f>
        <v>2024</v>
      </c>
      <c r="AG929" t="str">
        <f>MID(Userdata[[#This Row],[Join_Date]],3,2)</f>
        <v>16</v>
      </c>
      <c r="AH929" t="str">
        <f>SUBSTITUTE(Userdata[[#This Row],[Column5]],"/","")</f>
        <v>8</v>
      </c>
      <c r="AI929" t="str">
        <f>SUBSTITUTE(Userdata[[#This Row],[Column53]],"/","")</f>
        <v>16</v>
      </c>
      <c r="AJ929" t="str">
        <f>TEXT(DATE(Userdata[[#This Row],[Column52]],Userdata[[#This Row],[Start Month]],Userdata[[#This Row],[Start Date]]),"DD/MM/YYYY")</f>
        <v>16/08/2024</v>
      </c>
    </row>
    <row r="930" spans="1:36" x14ac:dyDescent="0.3">
      <c r="A930">
        <v>8477</v>
      </c>
      <c r="B930" t="s">
        <v>115</v>
      </c>
      <c r="C930" t="s">
        <v>406</v>
      </c>
      <c r="D930" s="12" t="s">
        <v>907</v>
      </c>
      <c r="E930">
        <v>7.99</v>
      </c>
      <c r="F930">
        <v>48</v>
      </c>
      <c r="G930" t="s">
        <v>917</v>
      </c>
      <c r="H930">
        <v>4</v>
      </c>
      <c r="I930">
        <v>2</v>
      </c>
      <c r="J930" t="b">
        <v>0</v>
      </c>
      <c r="K930">
        <v>33</v>
      </c>
      <c r="L930">
        <v>7</v>
      </c>
      <c r="M930" t="s">
        <v>923</v>
      </c>
      <c r="N930" t="s">
        <v>930</v>
      </c>
      <c r="O930" t="s">
        <v>935</v>
      </c>
      <c r="P930">
        <v>13</v>
      </c>
      <c r="Q930">
        <v>4.8</v>
      </c>
      <c r="R930" t="b">
        <v>1</v>
      </c>
      <c r="S930" t="s">
        <v>940</v>
      </c>
      <c r="T930">
        <v>1327</v>
      </c>
      <c r="U930" t="s">
        <v>943</v>
      </c>
      <c r="V930" t="s">
        <v>949</v>
      </c>
      <c r="W930" t="s">
        <v>953</v>
      </c>
      <c r="X930" t="str">
        <f>LEFT(Userdata[[#This Row],[Last_Login]],2)</f>
        <v>12</v>
      </c>
      <c r="Y930" t="str">
        <f>RIGHT(Userdata[[#This Row],[Last_Login]],4)</f>
        <v>2024</v>
      </c>
      <c r="Z930" t="str">
        <f>MID(Userdata[[#This Row],[Last_Login]],4,2)</f>
        <v>2/</v>
      </c>
      <c r="AA930" t="str">
        <f>SUBSTITUTE(Userdata[[#This Row],[Column3]],"/","")</f>
        <v>2</v>
      </c>
      <c r="AB930" s="12" t="str">
        <f>TEXT(DATE(Userdata[[#This Row],[Column2]],Userdata[[#This Row],[Column1]],Userdata[[#This Row],[Column4]]),"DD/MM/YYYY")</f>
        <v>02/12/2024</v>
      </c>
      <c r="AC930" s="12">
        <f t="shared" ca="1" si="14"/>
        <v>45794</v>
      </c>
      <c r="AD930">
        <f ca="1">Userdata[[#This Row],[Column6]]-Userdata[[#This Row],[Last Login]]</f>
        <v>166</v>
      </c>
      <c r="AE930" t="str">
        <f>LEFT(Userdata[[#This Row],[Join_Date]],2)</f>
        <v>7/</v>
      </c>
      <c r="AF930" t="str">
        <f>RIGHT(Userdata[[#This Row],[Join_Date]],4)</f>
        <v>2023</v>
      </c>
      <c r="AG930" t="str">
        <f>MID(Userdata[[#This Row],[Join_Date]],3,2)</f>
        <v>18</v>
      </c>
      <c r="AH930" t="str">
        <f>SUBSTITUTE(Userdata[[#This Row],[Column5]],"/","")</f>
        <v>7</v>
      </c>
      <c r="AI930" t="str">
        <f>SUBSTITUTE(Userdata[[#This Row],[Column53]],"/","")</f>
        <v>18</v>
      </c>
      <c r="AJ930" t="str">
        <f>TEXT(DATE(Userdata[[#This Row],[Column52]],Userdata[[#This Row],[Start Month]],Userdata[[#This Row],[Start Date]]),"DD/MM/YYYY")</f>
        <v>18/07/2023</v>
      </c>
    </row>
    <row r="931" spans="1:36" x14ac:dyDescent="0.3">
      <c r="A931">
        <v>7673</v>
      </c>
      <c r="B931" t="s">
        <v>353</v>
      </c>
      <c r="C931" t="s">
        <v>402</v>
      </c>
      <c r="D931" s="12" t="s">
        <v>909</v>
      </c>
      <c r="E931">
        <v>7.99</v>
      </c>
      <c r="F931">
        <v>351</v>
      </c>
      <c r="G931" t="s">
        <v>916</v>
      </c>
      <c r="H931">
        <v>4</v>
      </c>
      <c r="I931">
        <v>2</v>
      </c>
      <c r="J931" t="b">
        <v>0</v>
      </c>
      <c r="K931">
        <v>70</v>
      </c>
      <c r="L931">
        <v>41</v>
      </c>
      <c r="M931" t="s">
        <v>928</v>
      </c>
      <c r="N931" t="s">
        <v>933</v>
      </c>
      <c r="O931" t="s">
        <v>937</v>
      </c>
      <c r="P931">
        <v>78</v>
      </c>
      <c r="Q931">
        <v>3.7</v>
      </c>
      <c r="R931" t="b">
        <v>0</v>
      </c>
      <c r="S931" t="s">
        <v>940</v>
      </c>
      <c r="T931">
        <v>4337</v>
      </c>
      <c r="U931" t="s">
        <v>941</v>
      </c>
      <c r="V931" t="s">
        <v>950</v>
      </c>
      <c r="W931" t="s">
        <v>952</v>
      </c>
      <c r="X931" t="str">
        <f>LEFT(Userdata[[#This Row],[Last_Login]],2)</f>
        <v>11</v>
      </c>
      <c r="Y931" t="str">
        <f>RIGHT(Userdata[[#This Row],[Last_Login]],4)</f>
        <v>2024</v>
      </c>
      <c r="Z931" t="str">
        <f>MID(Userdata[[#This Row],[Last_Login]],4,2)</f>
        <v>22</v>
      </c>
      <c r="AA931" t="str">
        <f>SUBSTITUTE(Userdata[[#This Row],[Column3]],"/","")</f>
        <v>22</v>
      </c>
      <c r="AB931" s="12" t="str">
        <f>TEXT(DATE(Userdata[[#This Row],[Column2]],Userdata[[#This Row],[Column1]],Userdata[[#This Row],[Column4]]),"DD/MM/YYYY")</f>
        <v>22/11/2024</v>
      </c>
      <c r="AC931" s="12">
        <f t="shared" ca="1" si="14"/>
        <v>45794</v>
      </c>
      <c r="AD931">
        <f ca="1">Userdata[[#This Row],[Column6]]-Userdata[[#This Row],[Last Login]]</f>
        <v>176</v>
      </c>
      <c r="AE931" t="str">
        <f>LEFT(Userdata[[#This Row],[Join_Date]],2)</f>
        <v>8/</v>
      </c>
      <c r="AF931" t="str">
        <f>RIGHT(Userdata[[#This Row],[Join_Date]],4)</f>
        <v>2023</v>
      </c>
      <c r="AG931" t="str">
        <f>MID(Userdata[[#This Row],[Join_Date]],3,2)</f>
        <v>18</v>
      </c>
      <c r="AH931" t="str">
        <f>SUBSTITUTE(Userdata[[#This Row],[Column5]],"/","")</f>
        <v>8</v>
      </c>
      <c r="AI931" t="str">
        <f>SUBSTITUTE(Userdata[[#This Row],[Column53]],"/","")</f>
        <v>18</v>
      </c>
      <c r="AJ931" t="str">
        <f>TEXT(DATE(Userdata[[#This Row],[Column52]],Userdata[[#This Row],[Start Month]],Userdata[[#This Row],[Start Date]]),"DD/MM/YYYY")</f>
        <v>18/08/2023</v>
      </c>
    </row>
    <row r="932" spans="1:36" x14ac:dyDescent="0.3">
      <c r="A932">
        <v>6113</v>
      </c>
      <c r="B932" t="s">
        <v>354</v>
      </c>
      <c r="C932" t="s">
        <v>708</v>
      </c>
      <c r="D932" s="12" t="s">
        <v>479</v>
      </c>
      <c r="E932">
        <v>11.99</v>
      </c>
      <c r="F932">
        <v>491</v>
      </c>
      <c r="G932" t="s">
        <v>921</v>
      </c>
      <c r="H932">
        <v>3</v>
      </c>
      <c r="I932">
        <v>4</v>
      </c>
      <c r="J932" t="b">
        <v>1</v>
      </c>
      <c r="K932">
        <v>779</v>
      </c>
      <c r="L932">
        <v>86</v>
      </c>
      <c r="M932" t="s">
        <v>925</v>
      </c>
      <c r="N932" t="s">
        <v>933</v>
      </c>
      <c r="O932" t="s">
        <v>934</v>
      </c>
      <c r="P932">
        <v>85</v>
      </c>
      <c r="Q932">
        <v>4.7</v>
      </c>
      <c r="R932" t="b">
        <v>1</v>
      </c>
      <c r="S932" t="s">
        <v>940</v>
      </c>
      <c r="T932">
        <v>398</v>
      </c>
      <c r="U932" t="s">
        <v>944</v>
      </c>
      <c r="V932" t="s">
        <v>950</v>
      </c>
      <c r="W932" t="s">
        <v>952</v>
      </c>
      <c r="X932" t="str">
        <f>LEFT(Userdata[[#This Row],[Last_Login]],2)</f>
        <v>12</v>
      </c>
      <c r="Y932" t="str">
        <f>RIGHT(Userdata[[#This Row],[Last_Login]],4)</f>
        <v>2024</v>
      </c>
      <c r="Z932" t="str">
        <f>MID(Userdata[[#This Row],[Last_Login]],4,2)</f>
        <v>14</v>
      </c>
      <c r="AA932" t="str">
        <f>SUBSTITUTE(Userdata[[#This Row],[Column3]],"/","")</f>
        <v>14</v>
      </c>
      <c r="AB932" s="12" t="str">
        <f>TEXT(DATE(Userdata[[#This Row],[Column2]],Userdata[[#This Row],[Column1]],Userdata[[#This Row],[Column4]]),"DD/MM/YYYY")</f>
        <v>14/12/2024</v>
      </c>
      <c r="AC932" s="12">
        <f t="shared" ca="1" si="14"/>
        <v>45794</v>
      </c>
      <c r="AD932">
        <f ca="1">Userdata[[#This Row],[Column6]]-Userdata[[#This Row],[Last Login]]</f>
        <v>154</v>
      </c>
      <c r="AE932" t="str">
        <f>LEFT(Userdata[[#This Row],[Join_Date]],2)</f>
        <v>11</v>
      </c>
      <c r="AF932" t="str">
        <f>RIGHT(Userdata[[#This Row],[Join_Date]],4)</f>
        <v>2023</v>
      </c>
      <c r="AG932" t="str">
        <f>MID(Userdata[[#This Row],[Join_Date]],3,2)</f>
        <v>/6</v>
      </c>
      <c r="AH932" t="str">
        <f>SUBSTITUTE(Userdata[[#This Row],[Column5]],"/","")</f>
        <v>11</v>
      </c>
      <c r="AI932" t="str">
        <f>SUBSTITUTE(Userdata[[#This Row],[Column53]],"/","")</f>
        <v>6</v>
      </c>
      <c r="AJ932" t="str">
        <f>TEXT(DATE(Userdata[[#This Row],[Column52]],Userdata[[#This Row],[Start Month]],Userdata[[#This Row],[Start Date]]),"DD/MM/YYYY")</f>
        <v>06/11/2023</v>
      </c>
    </row>
    <row r="933" spans="1:36" x14ac:dyDescent="0.3">
      <c r="A933">
        <v>7457</v>
      </c>
      <c r="B933" t="s">
        <v>245</v>
      </c>
      <c r="C933" t="s">
        <v>643</v>
      </c>
      <c r="D933" s="12" t="s">
        <v>914</v>
      </c>
      <c r="E933">
        <v>11.99</v>
      </c>
      <c r="F933">
        <v>164</v>
      </c>
      <c r="G933" t="s">
        <v>918</v>
      </c>
      <c r="H933">
        <v>2</v>
      </c>
      <c r="I933">
        <v>1</v>
      </c>
      <c r="J933" t="b">
        <v>1</v>
      </c>
      <c r="K933">
        <v>536</v>
      </c>
      <c r="L933">
        <v>150</v>
      </c>
      <c r="M933" t="s">
        <v>925</v>
      </c>
      <c r="N933" t="s">
        <v>931</v>
      </c>
      <c r="O933" t="s">
        <v>936</v>
      </c>
      <c r="P933">
        <v>7</v>
      </c>
      <c r="Q933">
        <v>3.2</v>
      </c>
      <c r="R933" t="b">
        <v>1</v>
      </c>
      <c r="S933" t="s">
        <v>940</v>
      </c>
      <c r="T933">
        <v>1508</v>
      </c>
      <c r="U933" t="s">
        <v>941</v>
      </c>
      <c r="V933" t="s">
        <v>949</v>
      </c>
      <c r="W933" t="s">
        <v>953</v>
      </c>
      <c r="X933" t="str">
        <f>LEFT(Userdata[[#This Row],[Last_Login]],2)</f>
        <v>11</v>
      </c>
      <c r="Y933" t="str">
        <f>RIGHT(Userdata[[#This Row],[Last_Login]],4)</f>
        <v>2024</v>
      </c>
      <c r="Z933" t="str">
        <f>MID(Userdata[[#This Row],[Last_Login]],4,2)</f>
        <v>29</v>
      </c>
      <c r="AA933" t="str">
        <f>SUBSTITUTE(Userdata[[#This Row],[Column3]],"/","")</f>
        <v>29</v>
      </c>
      <c r="AB933" s="12" t="str">
        <f>TEXT(DATE(Userdata[[#This Row],[Column2]],Userdata[[#This Row],[Column1]],Userdata[[#This Row],[Column4]]),"DD/MM/YYYY")</f>
        <v>29/11/2024</v>
      </c>
      <c r="AC933" s="12">
        <f t="shared" ca="1" si="14"/>
        <v>45794</v>
      </c>
      <c r="AD933">
        <f ca="1">Userdata[[#This Row],[Column6]]-Userdata[[#This Row],[Last Login]]</f>
        <v>169</v>
      </c>
      <c r="AE933" t="str">
        <f>LEFT(Userdata[[#This Row],[Join_Date]],2)</f>
        <v>4/</v>
      </c>
      <c r="AF933" t="str">
        <f>RIGHT(Userdata[[#This Row],[Join_Date]],4)</f>
        <v>2023</v>
      </c>
      <c r="AG933" t="str">
        <f>MID(Userdata[[#This Row],[Join_Date]],3,2)</f>
        <v>12</v>
      </c>
      <c r="AH933" t="str">
        <f>SUBSTITUTE(Userdata[[#This Row],[Column5]],"/","")</f>
        <v>4</v>
      </c>
      <c r="AI933" t="str">
        <f>SUBSTITUTE(Userdata[[#This Row],[Column53]],"/","")</f>
        <v>12</v>
      </c>
      <c r="AJ933" t="str">
        <f>TEXT(DATE(Userdata[[#This Row],[Column52]],Userdata[[#This Row],[Start Month]],Userdata[[#This Row],[Start Date]]),"DD/MM/YYYY")</f>
        <v>12/04/2023</v>
      </c>
    </row>
    <row r="934" spans="1:36" x14ac:dyDescent="0.3">
      <c r="A934">
        <v>6639</v>
      </c>
      <c r="B934" t="s">
        <v>207</v>
      </c>
      <c r="C934" t="s">
        <v>446</v>
      </c>
      <c r="D934" s="12" t="s">
        <v>524</v>
      </c>
      <c r="E934">
        <v>7.99</v>
      </c>
      <c r="F934">
        <v>304</v>
      </c>
      <c r="G934" t="s">
        <v>916</v>
      </c>
      <c r="H934">
        <v>1</v>
      </c>
      <c r="I934">
        <v>6</v>
      </c>
      <c r="J934" t="b">
        <v>1</v>
      </c>
      <c r="K934">
        <v>902</v>
      </c>
      <c r="L934">
        <v>20</v>
      </c>
      <c r="M934" t="s">
        <v>928</v>
      </c>
      <c r="N934" t="s">
        <v>930</v>
      </c>
      <c r="O934" t="s">
        <v>936</v>
      </c>
      <c r="P934">
        <v>62</v>
      </c>
      <c r="Q934">
        <v>3.9</v>
      </c>
      <c r="R934" t="b">
        <v>1</v>
      </c>
      <c r="S934" t="s">
        <v>940</v>
      </c>
      <c r="T934">
        <v>249</v>
      </c>
      <c r="U934" t="s">
        <v>942</v>
      </c>
      <c r="V934" t="s">
        <v>946</v>
      </c>
      <c r="W934" t="s">
        <v>952</v>
      </c>
      <c r="X934" t="str">
        <f>LEFT(Userdata[[#This Row],[Last_Login]],2)</f>
        <v>12</v>
      </c>
      <c r="Y934" t="str">
        <f>RIGHT(Userdata[[#This Row],[Last_Login]],4)</f>
        <v>2024</v>
      </c>
      <c r="Z934" t="str">
        <f>MID(Userdata[[#This Row],[Last_Login]],4,2)</f>
        <v>18</v>
      </c>
      <c r="AA934" t="str">
        <f>SUBSTITUTE(Userdata[[#This Row],[Column3]],"/","")</f>
        <v>18</v>
      </c>
      <c r="AB934" s="12" t="str">
        <f>TEXT(DATE(Userdata[[#This Row],[Column2]],Userdata[[#This Row],[Column1]],Userdata[[#This Row],[Column4]]),"DD/MM/YYYY")</f>
        <v>18/12/2024</v>
      </c>
      <c r="AC934" s="12">
        <f t="shared" ca="1" si="14"/>
        <v>45794</v>
      </c>
      <c r="AD934">
        <f ca="1">Userdata[[#This Row],[Column6]]-Userdata[[#This Row],[Last Login]]</f>
        <v>150</v>
      </c>
      <c r="AE934" t="str">
        <f>LEFT(Userdata[[#This Row],[Join_Date]],2)</f>
        <v>12</v>
      </c>
      <c r="AF934" t="str">
        <f>RIGHT(Userdata[[#This Row],[Join_Date]],4)</f>
        <v>2023</v>
      </c>
      <c r="AG934" t="str">
        <f>MID(Userdata[[#This Row],[Join_Date]],3,2)</f>
        <v>/1</v>
      </c>
      <c r="AH934" t="str">
        <f>SUBSTITUTE(Userdata[[#This Row],[Column5]],"/","")</f>
        <v>12</v>
      </c>
      <c r="AI934" t="str">
        <f>SUBSTITUTE(Userdata[[#This Row],[Column53]],"/","")</f>
        <v>1</v>
      </c>
      <c r="AJ934" t="str">
        <f>TEXT(DATE(Userdata[[#This Row],[Column52]],Userdata[[#This Row],[Start Month]],Userdata[[#This Row],[Start Date]]),"DD/MM/YYYY")</f>
        <v>01/12/2023</v>
      </c>
    </row>
    <row r="935" spans="1:36" x14ac:dyDescent="0.3">
      <c r="A935">
        <v>5220</v>
      </c>
      <c r="B935" t="s">
        <v>103</v>
      </c>
      <c r="C935" t="s">
        <v>883</v>
      </c>
      <c r="D935" s="12" t="s">
        <v>562</v>
      </c>
      <c r="E935">
        <v>7.99</v>
      </c>
      <c r="F935">
        <v>166</v>
      </c>
      <c r="G935" t="s">
        <v>920</v>
      </c>
      <c r="H935">
        <v>2</v>
      </c>
      <c r="I935">
        <v>3</v>
      </c>
      <c r="J935" t="b">
        <v>1</v>
      </c>
      <c r="K935">
        <v>493</v>
      </c>
      <c r="L935">
        <v>168</v>
      </c>
      <c r="M935" t="s">
        <v>923</v>
      </c>
      <c r="N935" t="s">
        <v>930</v>
      </c>
      <c r="O935" t="s">
        <v>938</v>
      </c>
      <c r="P935">
        <v>55</v>
      </c>
      <c r="Q935">
        <v>3.4</v>
      </c>
      <c r="R935" t="b">
        <v>1</v>
      </c>
      <c r="S935" t="s">
        <v>940</v>
      </c>
      <c r="T935">
        <v>954</v>
      </c>
      <c r="U935" t="s">
        <v>944</v>
      </c>
      <c r="V935" t="s">
        <v>948</v>
      </c>
      <c r="W935" t="s">
        <v>952</v>
      </c>
      <c r="X935" t="str">
        <f>LEFT(Userdata[[#This Row],[Last_Login]],2)</f>
        <v>12</v>
      </c>
      <c r="Y935" t="str">
        <f>RIGHT(Userdata[[#This Row],[Last_Login]],4)</f>
        <v>2024</v>
      </c>
      <c r="Z935" t="str">
        <f>MID(Userdata[[#This Row],[Last_Login]],4,2)</f>
        <v>8/</v>
      </c>
      <c r="AA935" t="str">
        <f>SUBSTITUTE(Userdata[[#This Row],[Column3]],"/","")</f>
        <v>8</v>
      </c>
      <c r="AB935" s="12" t="str">
        <f>TEXT(DATE(Userdata[[#This Row],[Column2]],Userdata[[#This Row],[Column1]],Userdata[[#This Row],[Column4]]),"DD/MM/YYYY")</f>
        <v>08/12/2024</v>
      </c>
      <c r="AC935" s="12">
        <f t="shared" ca="1" si="14"/>
        <v>45794</v>
      </c>
      <c r="AD935">
        <f ca="1">Userdata[[#This Row],[Column6]]-Userdata[[#This Row],[Last Login]]</f>
        <v>160</v>
      </c>
      <c r="AE935" t="str">
        <f>LEFT(Userdata[[#This Row],[Join_Date]],2)</f>
        <v>8/</v>
      </c>
      <c r="AF935" t="str">
        <f>RIGHT(Userdata[[#This Row],[Join_Date]],4)</f>
        <v>2023</v>
      </c>
      <c r="AG935" t="str">
        <f>MID(Userdata[[#This Row],[Join_Date]],3,2)</f>
        <v>13</v>
      </c>
      <c r="AH935" t="str">
        <f>SUBSTITUTE(Userdata[[#This Row],[Column5]],"/","")</f>
        <v>8</v>
      </c>
      <c r="AI935" t="str">
        <f>SUBSTITUTE(Userdata[[#This Row],[Column53]],"/","")</f>
        <v>13</v>
      </c>
      <c r="AJ935" t="str">
        <f>TEXT(DATE(Userdata[[#This Row],[Column52]],Userdata[[#This Row],[Start Month]],Userdata[[#This Row],[Start Date]]),"DD/MM/YYYY")</f>
        <v>13/08/2023</v>
      </c>
    </row>
    <row r="936" spans="1:36" x14ac:dyDescent="0.3">
      <c r="A936">
        <v>6970</v>
      </c>
      <c r="B936" t="s">
        <v>190</v>
      </c>
      <c r="C936" t="s">
        <v>472</v>
      </c>
      <c r="D936" s="12" t="s">
        <v>554</v>
      </c>
      <c r="E936">
        <v>7.99</v>
      </c>
      <c r="F936">
        <v>225</v>
      </c>
      <c r="G936" t="s">
        <v>922</v>
      </c>
      <c r="H936">
        <v>3</v>
      </c>
      <c r="I936">
        <v>3</v>
      </c>
      <c r="J936" t="b">
        <v>1</v>
      </c>
      <c r="K936">
        <v>589</v>
      </c>
      <c r="L936">
        <v>103</v>
      </c>
      <c r="M936" t="s">
        <v>924</v>
      </c>
      <c r="N936" t="s">
        <v>932</v>
      </c>
      <c r="O936" t="s">
        <v>934</v>
      </c>
      <c r="P936">
        <v>93</v>
      </c>
      <c r="Q936">
        <v>3.2</v>
      </c>
      <c r="R936" t="b">
        <v>1</v>
      </c>
      <c r="S936" t="s">
        <v>940</v>
      </c>
      <c r="T936">
        <v>3313</v>
      </c>
      <c r="U936" t="s">
        <v>943</v>
      </c>
      <c r="V936" t="s">
        <v>946</v>
      </c>
      <c r="W936" t="s">
        <v>953</v>
      </c>
      <c r="X936" t="str">
        <f>LEFT(Userdata[[#This Row],[Last_Login]],2)</f>
        <v>12</v>
      </c>
      <c r="Y936" t="str">
        <f>RIGHT(Userdata[[#This Row],[Last_Login]],4)</f>
        <v>2024</v>
      </c>
      <c r="Z936" t="str">
        <f>MID(Userdata[[#This Row],[Last_Login]],4,2)</f>
        <v>5/</v>
      </c>
      <c r="AA936" t="str">
        <f>SUBSTITUTE(Userdata[[#This Row],[Column3]],"/","")</f>
        <v>5</v>
      </c>
      <c r="AB936" s="12" t="str">
        <f>TEXT(DATE(Userdata[[#This Row],[Column2]],Userdata[[#This Row],[Column1]],Userdata[[#This Row],[Column4]]),"DD/MM/YYYY")</f>
        <v>05/12/2024</v>
      </c>
      <c r="AC936" s="12">
        <f t="shared" ca="1" si="14"/>
        <v>45794</v>
      </c>
      <c r="AD936">
        <f ca="1">Userdata[[#This Row],[Column6]]-Userdata[[#This Row],[Last Login]]</f>
        <v>163</v>
      </c>
      <c r="AE936" t="str">
        <f>LEFT(Userdata[[#This Row],[Join_Date]],2)</f>
        <v>12</v>
      </c>
      <c r="AF936" t="str">
        <f>RIGHT(Userdata[[#This Row],[Join_Date]],4)</f>
        <v>2024</v>
      </c>
      <c r="AG936" t="str">
        <f>MID(Userdata[[#This Row],[Join_Date]],3,2)</f>
        <v>/1</v>
      </c>
      <c r="AH936" t="str">
        <f>SUBSTITUTE(Userdata[[#This Row],[Column5]],"/","")</f>
        <v>12</v>
      </c>
      <c r="AI936" t="str">
        <f>SUBSTITUTE(Userdata[[#This Row],[Column53]],"/","")</f>
        <v>1</v>
      </c>
      <c r="AJ936" t="str">
        <f>TEXT(DATE(Userdata[[#This Row],[Column52]],Userdata[[#This Row],[Start Month]],Userdata[[#This Row],[Start Date]]),"DD/MM/YYYY")</f>
        <v>01/12/2024</v>
      </c>
    </row>
    <row r="937" spans="1:36" x14ac:dyDescent="0.3">
      <c r="A937">
        <v>6705</v>
      </c>
      <c r="B937" t="s">
        <v>55</v>
      </c>
      <c r="C937" t="s">
        <v>884</v>
      </c>
      <c r="D937" s="12" t="s">
        <v>803</v>
      </c>
      <c r="E937">
        <v>7.99</v>
      </c>
      <c r="F937">
        <v>163</v>
      </c>
      <c r="G937" t="s">
        <v>922</v>
      </c>
      <c r="H937">
        <v>2</v>
      </c>
      <c r="I937">
        <v>6</v>
      </c>
      <c r="J937" t="b">
        <v>1</v>
      </c>
      <c r="K937">
        <v>206</v>
      </c>
      <c r="L937">
        <v>132</v>
      </c>
      <c r="M937" t="s">
        <v>928</v>
      </c>
      <c r="N937" t="s">
        <v>931</v>
      </c>
      <c r="O937" t="s">
        <v>934</v>
      </c>
      <c r="P937">
        <v>63</v>
      </c>
      <c r="Q937">
        <v>3.5</v>
      </c>
      <c r="R937" t="b">
        <v>1</v>
      </c>
      <c r="S937" t="s">
        <v>940</v>
      </c>
      <c r="T937">
        <v>1790</v>
      </c>
      <c r="U937" t="s">
        <v>942</v>
      </c>
      <c r="V937" t="s">
        <v>946</v>
      </c>
      <c r="W937" t="s">
        <v>952</v>
      </c>
      <c r="X937" t="str">
        <f>LEFT(Userdata[[#This Row],[Last_Login]],2)</f>
        <v>12</v>
      </c>
      <c r="Y937" t="str">
        <f>RIGHT(Userdata[[#This Row],[Last_Login]],4)</f>
        <v>2024</v>
      </c>
      <c r="Z937" t="str">
        <f>MID(Userdata[[#This Row],[Last_Login]],4,2)</f>
        <v>9/</v>
      </c>
      <c r="AA937" t="str">
        <f>SUBSTITUTE(Userdata[[#This Row],[Column3]],"/","")</f>
        <v>9</v>
      </c>
      <c r="AB937" s="12" t="str">
        <f>TEXT(DATE(Userdata[[#This Row],[Column2]],Userdata[[#This Row],[Column1]],Userdata[[#This Row],[Column4]]),"DD/MM/YYYY")</f>
        <v>09/12/2024</v>
      </c>
      <c r="AC937" s="12">
        <f t="shared" ca="1" si="14"/>
        <v>45794</v>
      </c>
      <c r="AD937">
        <f ca="1">Userdata[[#This Row],[Column6]]-Userdata[[#This Row],[Last Login]]</f>
        <v>159</v>
      </c>
      <c r="AE937" t="str">
        <f>LEFT(Userdata[[#This Row],[Join_Date]],2)</f>
        <v>9/</v>
      </c>
      <c r="AF937" t="str">
        <f>RIGHT(Userdata[[#This Row],[Join_Date]],4)</f>
        <v>2024</v>
      </c>
      <c r="AG937" t="str">
        <f>MID(Userdata[[#This Row],[Join_Date]],3,2)</f>
        <v>28</v>
      </c>
      <c r="AH937" t="str">
        <f>SUBSTITUTE(Userdata[[#This Row],[Column5]],"/","")</f>
        <v>9</v>
      </c>
      <c r="AI937" t="str">
        <f>SUBSTITUTE(Userdata[[#This Row],[Column53]],"/","")</f>
        <v>28</v>
      </c>
      <c r="AJ937" t="str">
        <f>TEXT(DATE(Userdata[[#This Row],[Column52]],Userdata[[#This Row],[Start Month]],Userdata[[#This Row],[Start Date]]),"DD/MM/YYYY")</f>
        <v>28/09/2024</v>
      </c>
    </row>
    <row r="938" spans="1:36" x14ac:dyDescent="0.3">
      <c r="A938">
        <v>2477</v>
      </c>
      <c r="B938" t="s">
        <v>189</v>
      </c>
      <c r="C938" t="s">
        <v>517</v>
      </c>
      <c r="D938" s="12" t="s">
        <v>915</v>
      </c>
      <c r="E938">
        <v>15.99</v>
      </c>
      <c r="F938">
        <v>419</v>
      </c>
      <c r="G938" t="s">
        <v>918</v>
      </c>
      <c r="H938">
        <v>2</v>
      </c>
      <c r="I938">
        <v>6</v>
      </c>
      <c r="J938" t="b">
        <v>1</v>
      </c>
      <c r="K938">
        <v>752</v>
      </c>
      <c r="L938">
        <v>21</v>
      </c>
      <c r="M938" t="s">
        <v>923</v>
      </c>
      <c r="N938" t="s">
        <v>931</v>
      </c>
      <c r="O938" t="s">
        <v>934</v>
      </c>
      <c r="P938">
        <v>94</v>
      </c>
      <c r="Q938">
        <v>3.9</v>
      </c>
      <c r="R938" t="b">
        <v>0</v>
      </c>
      <c r="S938" t="s">
        <v>940</v>
      </c>
      <c r="T938">
        <v>2864</v>
      </c>
      <c r="U938" t="s">
        <v>942</v>
      </c>
      <c r="V938" t="s">
        <v>946</v>
      </c>
      <c r="W938" t="s">
        <v>954</v>
      </c>
      <c r="X938" t="str">
        <f>LEFT(Userdata[[#This Row],[Last_Login]],2)</f>
        <v>11</v>
      </c>
      <c r="Y938" t="str">
        <f>RIGHT(Userdata[[#This Row],[Last_Login]],4)</f>
        <v>2024</v>
      </c>
      <c r="Z938" t="str">
        <f>MID(Userdata[[#This Row],[Last_Login]],4,2)</f>
        <v>26</v>
      </c>
      <c r="AA938" t="str">
        <f>SUBSTITUTE(Userdata[[#This Row],[Column3]],"/","")</f>
        <v>26</v>
      </c>
      <c r="AB938" s="12" t="str">
        <f>TEXT(DATE(Userdata[[#This Row],[Column2]],Userdata[[#This Row],[Column1]],Userdata[[#This Row],[Column4]]),"DD/MM/YYYY")</f>
        <v>26/11/2024</v>
      </c>
      <c r="AC938" s="12">
        <f t="shared" ca="1" si="14"/>
        <v>45794</v>
      </c>
      <c r="AD938">
        <f ca="1">Userdata[[#This Row],[Column6]]-Userdata[[#This Row],[Last Login]]</f>
        <v>172</v>
      </c>
      <c r="AE938" t="str">
        <f>LEFT(Userdata[[#This Row],[Join_Date]],2)</f>
        <v>3/</v>
      </c>
      <c r="AF938" t="str">
        <f>RIGHT(Userdata[[#This Row],[Join_Date]],4)</f>
        <v>2023</v>
      </c>
      <c r="AG938" t="str">
        <f>MID(Userdata[[#This Row],[Join_Date]],3,2)</f>
        <v>13</v>
      </c>
      <c r="AH938" t="str">
        <f>SUBSTITUTE(Userdata[[#This Row],[Column5]],"/","")</f>
        <v>3</v>
      </c>
      <c r="AI938" t="str">
        <f>SUBSTITUTE(Userdata[[#This Row],[Column53]],"/","")</f>
        <v>13</v>
      </c>
      <c r="AJ938" t="str">
        <f>TEXT(DATE(Userdata[[#This Row],[Column52]],Userdata[[#This Row],[Start Month]],Userdata[[#This Row],[Start Date]]),"DD/MM/YYYY")</f>
        <v>13/03/2023</v>
      </c>
    </row>
    <row r="939" spans="1:36" x14ac:dyDescent="0.3">
      <c r="A939">
        <v>6236</v>
      </c>
      <c r="B939" t="s">
        <v>326</v>
      </c>
      <c r="C939" t="s">
        <v>741</v>
      </c>
      <c r="D939" s="12" t="s">
        <v>909</v>
      </c>
      <c r="E939">
        <v>11.99</v>
      </c>
      <c r="F939">
        <v>293</v>
      </c>
      <c r="G939" t="s">
        <v>916</v>
      </c>
      <c r="H939">
        <v>2</v>
      </c>
      <c r="I939">
        <v>3</v>
      </c>
      <c r="J939" t="b">
        <v>0</v>
      </c>
      <c r="K939">
        <v>514</v>
      </c>
      <c r="L939">
        <v>68</v>
      </c>
      <c r="M939" t="s">
        <v>926</v>
      </c>
      <c r="N939" t="s">
        <v>932</v>
      </c>
      <c r="O939" t="s">
        <v>936</v>
      </c>
      <c r="P939">
        <v>4</v>
      </c>
      <c r="Q939">
        <v>4.7</v>
      </c>
      <c r="R939" t="b">
        <v>0</v>
      </c>
      <c r="S939" t="s">
        <v>940</v>
      </c>
      <c r="T939">
        <v>1872</v>
      </c>
      <c r="U939" t="s">
        <v>945</v>
      </c>
      <c r="V939" t="s">
        <v>947</v>
      </c>
      <c r="W939" t="s">
        <v>951</v>
      </c>
      <c r="X939" t="str">
        <f>LEFT(Userdata[[#This Row],[Last_Login]],2)</f>
        <v>11</v>
      </c>
      <c r="Y939" t="str">
        <f>RIGHT(Userdata[[#This Row],[Last_Login]],4)</f>
        <v>2024</v>
      </c>
      <c r="Z939" t="str">
        <f>MID(Userdata[[#This Row],[Last_Login]],4,2)</f>
        <v>22</v>
      </c>
      <c r="AA939" t="str">
        <f>SUBSTITUTE(Userdata[[#This Row],[Column3]],"/","")</f>
        <v>22</v>
      </c>
      <c r="AB939" s="12" t="str">
        <f>TEXT(DATE(Userdata[[#This Row],[Column2]],Userdata[[#This Row],[Column1]],Userdata[[#This Row],[Column4]]),"DD/MM/YYYY")</f>
        <v>22/11/2024</v>
      </c>
      <c r="AC939" s="12">
        <f t="shared" ca="1" si="14"/>
        <v>45794</v>
      </c>
      <c r="AD939">
        <f ca="1">Userdata[[#This Row],[Column6]]-Userdata[[#This Row],[Last Login]]</f>
        <v>176</v>
      </c>
      <c r="AE939" t="str">
        <f>LEFT(Userdata[[#This Row],[Join_Date]],2)</f>
        <v>2/</v>
      </c>
      <c r="AF939" t="str">
        <f>RIGHT(Userdata[[#This Row],[Join_Date]],4)</f>
        <v>2023</v>
      </c>
      <c r="AG939" t="str">
        <f>MID(Userdata[[#This Row],[Join_Date]],3,2)</f>
        <v>26</v>
      </c>
      <c r="AH939" t="str">
        <f>SUBSTITUTE(Userdata[[#This Row],[Column5]],"/","")</f>
        <v>2</v>
      </c>
      <c r="AI939" t="str">
        <f>SUBSTITUTE(Userdata[[#This Row],[Column53]],"/","")</f>
        <v>26</v>
      </c>
      <c r="AJ939" t="str">
        <f>TEXT(DATE(Userdata[[#This Row],[Column52]],Userdata[[#This Row],[Start Month]],Userdata[[#This Row],[Start Date]]),"DD/MM/YYYY")</f>
        <v>26/02/2023</v>
      </c>
    </row>
    <row r="940" spans="1:36" x14ac:dyDescent="0.3">
      <c r="A940">
        <v>4079</v>
      </c>
      <c r="B940" t="s">
        <v>355</v>
      </c>
      <c r="C940" t="s">
        <v>831</v>
      </c>
      <c r="D940" s="12" t="s">
        <v>906</v>
      </c>
      <c r="E940">
        <v>7.99</v>
      </c>
      <c r="F940">
        <v>171</v>
      </c>
      <c r="G940" t="s">
        <v>920</v>
      </c>
      <c r="H940">
        <v>3</v>
      </c>
      <c r="I940">
        <v>6</v>
      </c>
      <c r="J940" t="b">
        <v>1</v>
      </c>
      <c r="K940">
        <v>858</v>
      </c>
      <c r="L940">
        <v>58</v>
      </c>
      <c r="M940" t="s">
        <v>928</v>
      </c>
      <c r="N940" t="s">
        <v>931</v>
      </c>
      <c r="O940" t="s">
        <v>935</v>
      </c>
      <c r="P940">
        <v>21</v>
      </c>
      <c r="Q940">
        <v>4.5</v>
      </c>
      <c r="R940" t="b">
        <v>1</v>
      </c>
      <c r="S940" t="s">
        <v>940</v>
      </c>
      <c r="T940">
        <v>2521</v>
      </c>
      <c r="U940" t="s">
        <v>941</v>
      </c>
      <c r="V940" t="s">
        <v>949</v>
      </c>
      <c r="W940" t="s">
        <v>954</v>
      </c>
      <c r="X940" t="str">
        <f>LEFT(Userdata[[#This Row],[Last_Login]],2)</f>
        <v>12</v>
      </c>
      <c r="Y940" t="str">
        <f>RIGHT(Userdata[[#This Row],[Last_Login]],4)</f>
        <v>2024</v>
      </c>
      <c r="Z940" t="str">
        <f>MID(Userdata[[#This Row],[Last_Login]],4,2)</f>
        <v>15</v>
      </c>
      <c r="AA940" t="str">
        <f>SUBSTITUTE(Userdata[[#This Row],[Column3]],"/","")</f>
        <v>15</v>
      </c>
      <c r="AB940" s="12" t="str">
        <f>TEXT(DATE(Userdata[[#This Row],[Column2]],Userdata[[#This Row],[Column1]],Userdata[[#This Row],[Column4]]),"DD/MM/YYYY")</f>
        <v>15/12/2024</v>
      </c>
      <c r="AC940" s="12">
        <f t="shared" ca="1" si="14"/>
        <v>45794</v>
      </c>
      <c r="AD940">
        <f ca="1">Userdata[[#This Row],[Column6]]-Userdata[[#This Row],[Last Login]]</f>
        <v>153</v>
      </c>
      <c r="AE940" t="str">
        <f>LEFT(Userdata[[#This Row],[Join_Date]],2)</f>
        <v>1/</v>
      </c>
      <c r="AF940" t="str">
        <f>RIGHT(Userdata[[#This Row],[Join_Date]],4)</f>
        <v>2023</v>
      </c>
      <c r="AG940" t="str">
        <f>MID(Userdata[[#This Row],[Join_Date]],3,2)</f>
        <v>16</v>
      </c>
      <c r="AH940" t="str">
        <f>SUBSTITUTE(Userdata[[#This Row],[Column5]],"/","")</f>
        <v>1</v>
      </c>
      <c r="AI940" t="str">
        <f>SUBSTITUTE(Userdata[[#This Row],[Column53]],"/","")</f>
        <v>16</v>
      </c>
      <c r="AJ940" t="str">
        <f>TEXT(DATE(Userdata[[#This Row],[Column52]],Userdata[[#This Row],[Start Month]],Userdata[[#This Row],[Start Date]]),"DD/MM/YYYY")</f>
        <v>16/01/2023</v>
      </c>
    </row>
    <row r="941" spans="1:36" x14ac:dyDescent="0.3">
      <c r="A941">
        <v>7927</v>
      </c>
      <c r="B941" t="s">
        <v>290</v>
      </c>
      <c r="C941" t="s">
        <v>882</v>
      </c>
      <c r="D941" s="12" t="s">
        <v>676</v>
      </c>
      <c r="E941">
        <v>7.99</v>
      </c>
      <c r="F941">
        <v>438</v>
      </c>
      <c r="G941" t="s">
        <v>919</v>
      </c>
      <c r="H941">
        <v>4</v>
      </c>
      <c r="I941">
        <v>3</v>
      </c>
      <c r="J941" t="b">
        <v>0</v>
      </c>
      <c r="K941">
        <v>970</v>
      </c>
      <c r="L941">
        <v>59</v>
      </c>
      <c r="M941" t="s">
        <v>928</v>
      </c>
      <c r="N941" t="s">
        <v>932</v>
      </c>
      <c r="O941" t="s">
        <v>937</v>
      </c>
      <c r="P941">
        <v>78</v>
      </c>
      <c r="Q941">
        <v>4.5999999999999996</v>
      </c>
      <c r="R941" t="b">
        <v>1</v>
      </c>
      <c r="S941" t="s">
        <v>940</v>
      </c>
      <c r="T941">
        <v>4426</v>
      </c>
      <c r="U941" t="s">
        <v>945</v>
      </c>
      <c r="V941" t="s">
        <v>950</v>
      </c>
      <c r="W941" t="s">
        <v>951</v>
      </c>
      <c r="X941" t="str">
        <f>LEFT(Userdata[[#This Row],[Last_Login]],2)</f>
        <v>11</v>
      </c>
      <c r="Y941" t="str">
        <f>RIGHT(Userdata[[#This Row],[Last_Login]],4)</f>
        <v>2024</v>
      </c>
      <c r="Z941" t="str">
        <f>MID(Userdata[[#This Row],[Last_Login]],4,2)</f>
        <v>20</v>
      </c>
      <c r="AA941" t="str">
        <f>SUBSTITUTE(Userdata[[#This Row],[Column3]],"/","")</f>
        <v>20</v>
      </c>
      <c r="AB941" s="12" t="str">
        <f>TEXT(DATE(Userdata[[#This Row],[Column2]],Userdata[[#This Row],[Column1]],Userdata[[#This Row],[Column4]]),"DD/MM/YYYY")</f>
        <v>20/11/2024</v>
      </c>
      <c r="AC941" s="12">
        <f t="shared" ca="1" si="14"/>
        <v>45794</v>
      </c>
      <c r="AD941">
        <f ca="1">Userdata[[#This Row],[Column6]]-Userdata[[#This Row],[Last Login]]</f>
        <v>178</v>
      </c>
      <c r="AE941" t="str">
        <f>LEFT(Userdata[[#This Row],[Join_Date]],2)</f>
        <v>1/</v>
      </c>
      <c r="AF941" t="str">
        <f>RIGHT(Userdata[[#This Row],[Join_Date]],4)</f>
        <v>2023</v>
      </c>
      <c r="AG941" t="str">
        <f>MID(Userdata[[#This Row],[Join_Date]],3,2)</f>
        <v>11</v>
      </c>
      <c r="AH941" t="str">
        <f>SUBSTITUTE(Userdata[[#This Row],[Column5]],"/","")</f>
        <v>1</v>
      </c>
      <c r="AI941" t="str">
        <f>SUBSTITUTE(Userdata[[#This Row],[Column53]],"/","")</f>
        <v>11</v>
      </c>
      <c r="AJ941" t="str">
        <f>TEXT(DATE(Userdata[[#This Row],[Column52]],Userdata[[#This Row],[Start Month]],Userdata[[#This Row],[Start Date]]),"DD/MM/YYYY")</f>
        <v>11/01/2023</v>
      </c>
    </row>
    <row r="942" spans="1:36" x14ac:dyDescent="0.3">
      <c r="A942">
        <v>5059</v>
      </c>
      <c r="B942" t="s">
        <v>27</v>
      </c>
      <c r="C942" t="s">
        <v>801</v>
      </c>
      <c r="D942" s="12" t="s">
        <v>853</v>
      </c>
      <c r="E942">
        <v>11.99</v>
      </c>
      <c r="F942">
        <v>247</v>
      </c>
      <c r="G942" t="s">
        <v>921</v>
      </c>
      <c r="H942">
        <v>4</v>
      </c>
      <c r="I942">
        <v>4</v>
      </c>
      <c r="J942" t="b">
        <v>0</v>
      </c>
      <c r="K942">
        <v>510</v>
      </c>
      <c r="L942">
        <v>87</v>
      </c>
      <c r="M942" t="s">
        <v>927</v>
      </c>
      <c r="N942" t="s">
        <v>931</v>
      </c>
      <c r="O942" t="s">
        <v>936</v>
      </c>
      <c r="P942">
        <v>99</v>
      </c>
      <c r="Q942">
        <v>3.5</v>
      </c>
      <c r="R942" t="b">
        <v>0</v>
      </c>
      <c r="S942" t="s">
        <v>940</v>
      </c>
      <c r="T942">
        <v>3100</v>
      </c>
      <c r="U942" t="s">
        <v>943</v>
      </c>
      <c r="V942" t="s">
        <v>949</v>
      </c>
      <c r="W942" t="s">
        <v>954</v>
      </c>
      <c r="X942" t="str">
        <f>LEFT(Userdata[[#This Row],[Last_Login]],2)</f>
        <v>11</v>
      </c>
      <c r="Y942" t="str">
        <f>RIGHT(Userdata[[#This Row],[Last_Login]],4)</f>
        <v>2024</v>
      </c>
      <c r="Z942" t="str">
        <f>MID(Userdata[[#This Row],[Last_Login]],4,2)</f>
        <v>27</v>
      </c>
      <c r="AA942" t="str">
        <f>SUBSTITUTE(Userdata[[#This Row],[Column3]],"/","")</f>
        <v>27</v>
      </c>
      <c r="AB942" s="12" t="str">
        <f>TEXT(DATE(Userdata[[#This Row],[Column2]],Userdata[[#This Row],[Column1]],Userdata[[#This Row],[Column4]]),"DD/MM/YYYY")</f>
        <v>27/11/2024</v>
      </c>
      <c r="AC942" s="12">
        <f t="shared" ca="1" si="14"/>
        <v>45794</v>
      </c>
      <c r="AD942">
        <f ca="1">Userdata[[#This Row],[Column6]]-Userdata[[#This Row],[Last Login]]</f>
        <v>171</v>
      </c>
      <c r="AE942" t="str">
        <f>LEFT(Userdata[[#This Row],[Join_Date]],2)</f>
        <v>9/</v>
      </c>
      <c r="AF942" t="str">
        <f>RIGHT(Userdata[[#This Row],[Join_Date]],4)</f>
        <v>2024</v>
      </c>
      <c r="AG942" t="str">
        <f>MID(Userdata[[#This Row],[Join_Date]],3,2)</f>
        <v>3/</v>
      </c>
      <c r="AH942" t="str">
        <f>SUBSTITUTE(Userdata[[#This Row],[Column5]],"/","")</f>
        <v>9</v>
      </c>
      <c r="AI942" t="str">
        <f>SUBSTITUTE(Userdata[[#This Row],[Column53]],"/","")</f>
        <v>3</v>
      </c>
      <c r="AJ942" t="str">
        <f>TEXT(DATE(Userdata[[#This Row],[Column52]],Userdata[[#This Row],[Start Month]],Userdata[[#This Row],[Start Date]]),"DD/MM/YYYY")</f>
        <v>03/09/2024</v>
      </c>
    </row>
    <row r="943" spans="1:36" x14ac:dyDescent="0.3">
      <c r="A943">
        <v>4210</v>
      </c>
      <c r="B943" t="s">
        <v>147</v>
      </c>
      <c r="C943" t="s">
        <v>885</v>
      </c>
      <c r="D943" s="12" t="s">
        <v>915</v>
      </c>
      <c r="E943">
        <v>11.99</v>
      </c>
      <c r="F943">
        <v>85</v>
      </c>
      <c r="G943" t="s">
        <v>920</v>
      </c>
      <c r="H943">
        <v>1</v>
      </c>
      <c r="I943">
        <v>2</v>
      </c>
      <c r="J943" t="b">
        <v>0</v>
      </c>
      <c r="K943">
        <v>770</v>
      </c>
      <c r="L943">
        <v>132</v>
      </c>
      <c r="M943" t="s">
        <v>925</v>
      </c>
      <c r="N943" t="s">
        <v>931</v>
      </c>
      <c r="O943" t="s">
        <v>937</v>
      </c>
      <c r="P943">
        <v>99</v>
      </c>
      <c r="Q943">
        <v>4.4000000000000004</v>
      </c>
      <c r="R943" t="b">
        <v>0</v>
      </c>
      <c r="S943" t="s">
        <v>940</v>
      </c>
      <c r="T943">
        <v>4273</v>
      </c>
      <c r="U943" t="s">
        <v>945</v>
      </c>
      <c r="V943" t="s">
        <v>946</v>
      </c>
      <c r="W943" t="s">
        <v>953</v>
      </c>
      <c r="X943" t="str">
        <f>LEFT(Userdata[[#This Row],[Last_Login]],2)</f>
        <v>11</v>
      </c>
      <c r="Y943" t="str">
        <f>RIGHT(Userdata[[#This Row],[Last_Login]],4)</f>
        <v>2024</v>
      </c>
      <c r="Z943" t="str">
        <f>MID(Userdata[[#This Row],[Last_Login]],4,2)</f>
        <v>26</v>
      </c>
      <c r="AA943" t="str">
        <f>SUBSTITUTE(Userdata[[#This Row],[Column3]],"/","")</f>
        <v>26</v>
      </c>
      <c r="AB943" s="12" t="str">
        <f>TEXT(DATE(Userdata[[#This Row],[Column2]],Userdata[[#This Row],[Column1]],Userdata[[#This Row],[Column4]]),"DD/MM/YYYY")</f>
        <v>26/11/2024</v>
      </c>
      <c r="AC943" s="12">
        <f t="shared" ca="1" si="14"/>
        <v>45794</v>
      </c>
      <c r="AD943">
        <f ca="1">Userdata[[#This Row],[Column6]]-Userdata[[#This Row],[Last Login]]</f>
        <v>172</v>
      </c>
      <c r="AE943" t="str">
        <f>LEFT(Userdata[[#This Row],[Join_Date]],2)</f>
        <v>11</v>
      </c>
      <c r="AF943" t="str">
        <f>RIGHT(Userdata[[#This Row],[Join_Date]],4)</f>
        <v>2023</v>
      </c>
      <c r="AG943" t="str">
        <f>MID(Userdata[[#This Row],[Join_Date]],3,2)</f>
        <v>/2</v>
      </c>
      <c r="AH943" t="str">
        <f>SUBSTITUTE(Userdata[[#This Row],[Column5]],"/","")</f>
        <v>11</v>
      </c>
      <c r="AI943" t="str">
        <f>SUBSTITUTE(Userdata[[#This Row],[Column53]],"/","")</f>
        <v>2</v>
      </c>
      <c r="AJ943" t="str">
        <f>TEXT(DATE(Userdata[[#This Row],[Column52]],Userdata[[#This Row],[Start Month]],Userdata[[#This Row],[Start Date]]),"DD/MM/YYYY")</f>
        <v>02/11/2023</v>
      </c>
    </row>
    <row r="944" spans="1:36" x14ac:dyDescent="0.3">
      <c r="A944">
        <v>5054</v>
      </c>
      <c r="B944" t="s">
        <v>27</v>
      </c>
      <c r="C944" t="s">
        <v>882</v>
      </c>
      <c r="D944" s="12" t="s">
        <v>910</v>
      </c>
      <c r="E944">
        <v>11.99</v>
      </c>
      <c r="F944">
        <v>203</v>
      </c>
      <c r="G944" t="s">
        <v>919</v>
      </c>
      <c r="H944">
        <v>5</v>
      </c>
      <c r="I944">
        <v>2</v>
      </c>
      <c r="J944" t="b">
        <v>0</v>
      </c>
      <c r="K944">
        <v>903</v>
      </c>
      <c r="L944">
        <v>19</v>
      </c>
      <c r="M944" t="s">
        <v>924</v>
      </c>
      <c r="N944" t="s">
        <v>932</v>
      </c>
      <c r="O944" t="s">
        <v>934</v>
      </c>
      <c r="P944">
        <v>76</v>
      </c>
      <c r="Q944">
        <v>4.5999999999999996</v>
      </c>
      <c r="R944" t="b">
        <v>0</v>
      </c>
      <c r="S944" t="s">
        <v>940</v>
      </c>
      <c r="T944">
        <v>1254</v>
      </c>
      <c r="U944" t="s">
        <v>944</v>
      </c>
      <c r="V944" t="s">
        <v>949</v>
      </c>
      <c r="W944" t="s">
        <v>953</v>
      </c>
      <c r="X944" t="str">
        <f>LEFT(Userdata[[#This Row],[Last_Login]],2)</f>
        <v>11</v>
      </c>
      <c r="Y944" t="str">
        <f>RIGHT(Userdata[[#This Row],[Last_Login]],4)</f>
        <v>2024</v>
      </c>
      <c r="Z944" t="str">
        <f>MID(Userdata[[#This Row],[Last_Login]],4,2)</f>
        <v>30</v>
      </c>
      <c r="AA944" t="str">
        <f>SUBSTITUTE(Userdata[[#This Row],[Column3]],"/","")</f>
        <v>30</v>
      </c>
      <c r="AB944" s="12" t="str">
        <f>TEXT(DATE(Userdata[[#This Row],[Column2]],Userdata[[#This Row],[Column1]],Userdata[[#This Row],[Column4]]),"DD/MM/YYYY")</f>
        <v>30/11/2024</v>
      </c>
      <c r="AC944" s="12">
        <f t="shared" ca="1" si="14"/>
        <v>45794</v>
      </c>
      <c r="AD944">
        <f ca="1">Userdata[[#This Row],[Column6]]-Userdata[[#This Row],[Last Login]]</f>
        <v>168</v>
      </c>
      <c r="AE944" t="str">
        <f>LEFT(Userdata[[#This Row],[Join_Date]],2)</f>
        <v>1/</v>
      </c>
      <c r="AF944" t="str">
        <f>RIGHT(Userdata[[#This Row],[Join_Date]],4)</f>
        <v>2023</v>
      </c>
      <c r="AG944" t="str">
        <f>MID(Userdata[[#This Row],[Join_Date]],3,2)</f>
        <v>11</v>
      </c>
      <c r="AH944" t="str">
        <f>SUBSTITUTE(Userdata[[#This Row],[Column5]],"/","")</f>
        <v>1</v>
      </c>
      <c r="AI944" t="str">
        <f>SUBSTITUTE(Userdata[[#This Row],[Column53]],"/","")</f>
        <v>11</v>
      </c>
      <c r="AJ944" t="str">
        <f>TEXT(DATE(Userdata[[#This Row],[Column52]],Userdata[[#This Row],[Start Month]],Userdata[[#This Row],[Start Date]]),"DD/MM/YYYY")</f>
        <v>11/01/2023</v>
      </c>
    </row>
    <row r="945" spans="1:36" x14ac:dyDescent="0.3">
      <c r="A945">
        <v>5836</v>
      </c>
      <c r="B945" t="s">
        <v>249</v>
      </c>
      <c r="C945" t="s">
        <v>540</v>
      </c>
      <c r="D945" s="12" t="s">
        <v>487</v>
      </c>
      <c r="E945">
        <v>15.99</v>
      </c>
      <c r="F945">
        <v>219</v>
      </c>
      <c r="G945" t="s">
        <v>918</v>
      </c>
      <c r="H945">
        <v>1</v>
      </c>
      <c r="I945">
        <v>5</v>
      </c>
      <c r="J945" t="b">
        <v>1</v>
      </c>
      <c r="K945">
        <v>347</v>
      </c>
      <c r="L945">
        <v>55</v>
      </c>
      <c r="M945" t="s">
        <v>929</v>
      </c>
      <c r="N945" t="s">
        <v>933</v>
      </c>
      <c r="O945" t="s">
        <v>936</v>
      </c>
      <c r="P945">
        <v>64</v>
      </c>
      <c r="Q945">
        <v>4.5999999999999996</v>
      </c>
      <c r="R945" t="b">
        <v>1</v>
      </c>
      <c r="S945" t="s">
        <v>940</v>
      </c>
      <c r="T945">
        <v>4817</v>
      </c>
      <c r="U945" t="s">
        <v>943</v>
      </c>
      <c r="V945" t="s">
        <v>946</v>
      </c>
      <c r="W945" t="s">
        <v>952</v>
      </c>
      <c r="X945" t="str">
        <f>LEFT(Userdata[[#This Row],[Last_Login]],2)</f>
        <v>11</v>
      </c>
      <c r="Y945" t="str">
        <f>RIGHT(Userdata[[#This Row],[Last_Login]],4)</f>
        <v>2024</v>
      </c>
      <c r="Z945" t="str">
        <f>MID(Userdata[[#This Row],[Last_Login]],4,2)</f>
        <v>21</v>
      </c>
      <c r="AA945" t="str">
        <f>SUBSTITUTE(Userdata[[#This Row],[Column3]],"/","")</f>
        <v>21</v>
      </c>
      <c r="AB945" s="12" t="str">
        <f>TEXT(DATE(Userdata[[#This Row],[Column2]],Userdata[[#This Row],[Column1]],Userdata[[#This Row],[Column4]]),"DD/MM/YYYY")</f>
        <v>21/11/2024</v>
      </c>
      <c r="AC945" s="12">
        <f t="shared" ca="1" si="14"/>
        <v>45794</v>
      </c>
      <c r="AD945">
        <f ca="1">Userdata[[#This Row],[Column6]]-Userdata[[#This Row],[Last Login]]</f>
        <v>177</v>
      </c>
      <c r="AE945" t="str">
        <f>LEFT(Userdata[[#This Row],[Join_Date]],2)</f>
        <v>8/</v>
      </c>
      <c r="AF945" t="str">
        <f>RIGHT(Userdata[[#This Row],[Join_Date]],4)</f>
        <v>2024</v>
      </c>
      <c r="AG945" t="str">
        <f>MID(Userdata[[#This Row],[Join_Date]],3,2)</f>
        <v>8/</v>
      </c>
      <c r="AH945" t="str">
        <f>SUBSTITUTE(Userdata[[#This Row],[Column5]],"/","")</f>
        <v>8</v>
      </c>
      <c r="AI945" t="str">
        <f>SUBSTITUTE(Userdata[[#This Row],[Column53]],"/","")</f>
        <v>8</v>
      </c>
      <c r="AJ945" t="str">
        <f>TEXT(DATE(Userdata[[#This Row],[Column52]],Userdata[[#This Row],[Start Month]],Userdata[[#This Row],[Start Date]]),"DD/MM/YYYY")</f>
        <v>08/08/2024</v>
      </c>
    </row>
    <row r="946" spans="1:36" x14ac:dyDescent="0.3">
      <c r="A946">
        <v>8612</v>
      </c>
      <c r="B946" t="s">
        <v>158</v>
      </c>
      <c r="C946" t="s">
        <v>537</v>
      </c>
      <c r="D946" s="12" t="s">
        <v>524</v>
      </c>
      <c r="E946">
        <v>7.99</v>
      </c>
      <c r="F946">
        <v>285</v>
      </c>
      <c r="G946" t="s">
        <v>921</v>
      </c>
      <c r="H946">
        <v>5</v>
      </c>
      <c r="I946">
        <v>5</v>
      </c>
      <c r="J946" t="b">
        <v>0</v>
      </c>
      <c r="K946">
        <v>600</v>
      </c>
      <c r="L946">
        <v>109</v>
      </c>
      <c r="M946" t="s">
        <v>928</v>
      </c>
      <c r="N946" t="s">
        <v>933</v>
      </c>
      <c r="O946" t="s">
        <v>936</v>
      </c>
      <c r="P946">
        <v>76</v>
      </c>
      <c r="Q946">
        <v>4</v>
      </c>
      <c r="R946" t="b">
        <v>0</v>
      </c>
      <c r="S946" t="s">
        <v>940</v>
      </c>
      <c r="T946">
        <v>2330</v>
      </c>
      <c r="U946" t="s">
        <v>941</v>
      </c>
      <c r="V946" t="s">
        <v>947</v>
      </c>
      <c r="W946" t="s">
        <v>953</v>
      </c>
      <c r="X946" t="str">
        <f>LEFT(Userdata[[#This Row],[Last_Login]],2)</f>
        <v>12</v>
      </c>
      <c r="Y946" t="str">
        <f>RIGHT(Userdata[[#This Row],[Last_Login]],4)</f>
        <v>2024</v>
      </c>
      <c r="Z946" t="str">
        <f>MID(Userdata[[#This Row],[Last_Login]],4,2)</f>
        <v>18</v>
      </c>
      <c r="AA946" t="str">
        <f>SUBSTITUTE(Userdata[[#This Row],[Column3]],"/","")</f>
        <v>18</v>
      </c>
      <c r="AB946" s="12" t="str">
        <f>TEXT(DATE(Userdata[[#This Row],[Column2]],Userdata[[#This Row],[Column1]],Userdata[[#This Row],[Column4]]),"DD/MM/YYYY")</f>
        <v>18/12/2024</v>
      </c>
      <c r="AC946" s="12">
        <f t="shared" ca="1" si="14"/>
        <v>45794</v>
      </c>
      <c r="AD946">
        <f ca="1">Userdata[[#This Row],[Column6]]-Userdata[[#This Row],[Last Login]]</f>
        <v>150</v>
      </c>
      <c r="AE946" t="str">
        <f>LEFT(Userdata[[#This Row],[Join_Date]],2)</f>
        <v>2/</v>
      </c>
      <c r="AF946" t="str">
        <f>RIGHT(Userdata[[#This Row],[Join_Date]],4)</f>
        <v>2024</v>
      </c>
      <c r="AG946" t="str">
        <f>MID(Userdata[[#This Row],[Join_Date]],3,2)</f>
        <v>22</v>
      </c>
      <c r="AH946" t="str">
        <f>SUBSTITUTE(Userdata[[#This Row],[Column5]],"/","")</f>
        <v>2</v>
      </c>
      <c r="AI946" t="str">
        <f>SUBSTITUTE(Userdata[[#This Row],[Column53]],"/","")</f>
        <v>22</v>
      </c>
      <c r="AJ946" t="str">
        <f>TEXT(DATE(Userdata[[#This Row],[Column52]],Userdata[[#This Row],[Start Month]],Userdata[[#This Row],[Start Date]]),"DD/MM/YYYY")</f>
        <v>22/02/2024</v>
      </c>
    </row>
    <row r="947" spans="1:36" x14ac:dyDescent="0.3">
      <c r="A947">
        <v>7445</v>
      </c>
      <c r="B947" t="s">
        <v>54</v>
      </c>
      <c r="C947" t="s">
        <v>387</v>
      </c>
      <c r="D947" s="12" t="s">
        <v>579</v>
      </c>
      <c r="E947">
        <v>15.99</v>
      </c>
      <c r="F947">
        <v>115</v>
      </c>
      <c r="G947" t="s">
        <v>920</v>
      </c>
      <c r="H947">
        <v>2</v>
      </c>
      <c r="I947">
        <v>6</v>
      </c>
      <c r="J947" t="b">
        <v>1</v>
      </c>
      <c r="K947">
        <v>583</v>
      </c>
      <c r="L947">
        <v>127</v>
      </c>
      <c r="M947" t="s">
        <v>923</v>
      </c>
      <c r="N947" t="s">
        <v>932</v>
      </c>
      <c r="O947" t="s">
        <v>938</v>
      </c>
      <c r="P947">
        <v>0</v>
      </c>
      <c r="Q947">
        <v>3.6</v>
      </c>
      <c r="R947" t="b">
        <v>0</v>
      </c>
      <c r="S947" t="s">
        <v>940</v>
      </c>
      <c r="T947">
        <v>244</v>
      </c>
      <c r="U947" t="s">
        <v>942</v>
      </c>
      <c r="V947" t="s">
        <v>946</v>
      </c>
      <c r="W947" t="s">
        <v>951</v>
      </c>
      <c r="X947" t="str">
        <f>LEFT(Userdata[[#This Row],[Last_Login]],2)</f>
        <v>11</v>
      </c>
      <c r="Y947" t="str">
        <f>RIGHT(Userdata[[#This Row],[Last_Login]],4)</f>
        <v>2024</v>
      </c>
      <c r="Z947" t="str">
        <f>MID(Userdata[[#This Row],[Last_Login]],4,2)</f>
        <v>23</v>
      </c>
      <c r="AA947" t="str">
        <f>SUBSTITUTE(Userdata[[#This Row],[Column3]],"/","")</f>
        <v>23</v>
      </c>
      <c r="AB947" s="12" t="str">
        <f>TEXT(DATE(Userdata[[#This Row],[Column2]],Userdata[[#This Row],[Column1]],Userdata[[#This Row],[Column4]]),"DD/MM/YYYY")</f>
        <v>23/11/2024</v>
      </c>
      <c r="AC947" s="12">
        <f t="shared" ca="1" si="14"/>
        <v>45794</v>
      </c>
      <c r="AD947">
        <f ca="1">Userdata[[#This Row],[Column6]]-Userdata[[#This Row],[Last Login]]</f>
        <v>175</v>
      </c>
      <c r="AE947" t="str">
        <f>LEFT(Userdata[[#This Row],[Join_Date]],2)</f>
        <v>11</v>
      </c>
      <c r="AF947" t="str">
        <f>RIGHT(Userdata[[#This Row],[Join_Date]],4)</f>
        <v>2023</v>
      </c>
      <c r="AG947" t="str">
        <f>MID(Userdata[[#This Row],[Join_Date]],3,2)</f>
        <v>/1</v>
      </c>
      <c r="AH947" t="str">
        <f>SUBSTITUTE(Userdata[[#This Row],[Column5]],"/","")</f>
        <v>11</v>
      </c>
      <c r="AI947" t="str">
        <f>SUBSTITUTE(Userdata[[#This Row],[Column53]],"/","")</f>
        <v>1</v>
      </c>
      <c r="AJ947" t="str">
        <f>TEXT(DATE(Userdata[[#This Row],[Column52]],Userdata[[#This Row],[Start Month]],Userdata[[#This Row],[Start Date]]),"DD/MM/YYYY")</f>
        <v>01/11/2023</v>
      </c>
    </row>
    <row r="948" spans="1:36" x14ac:dyDescent="0.3">
      <c r="A948">
        <v>6135</v>
      </c>
      <c r="B948" t="s">
        <v>47</v>
      </c>
      <c r="C948" t="s">
        <v>608</v>
      </c>
      <c r="D948" s="12" t="s">
        <v>487</v>
      </c>
      <c r="E948">
        <v>7.99</v>
      </c>
      <c r="F948">
        <v>322</v>
      </c>
      <c r="G948" t="s">
        <v>917</v>
      </c>
      <c r="H948">
        <v>1</v>
      </c>
      <c r="I948">
        <v>5</v>
      </c>
      <c r="J948" t="b">
        <v>1</v>
      </c>
      <c r="K948">
        <v>446</v>
      </c>
      <c r="L948">
        <v>114</v>
      </c>
      <c r="M948" t="s">
        <v>927</v>
      </c>
      <c r="N948" t="s">
        <v>932</v>
      </c>
      <c r="O948" t="s">
        <v>938</v>
      </c>
      <c r="P948">
        <v>84</v>
      </c>
      <c r="Q948">
        <v>4.5</v>
      </c>
      <c r="R948" t="b">
        <v>1</v>
      </c>
      <c r="S948" t="s">
        <v>940</v>
      </c>
      <c r="T948">
        <v>1539</v>
      </c>
      <c r="U948" t="s">
        <v>945</v>
      </c>
      <c r="V948" t="s">
        <v>947</v>
      </c>
      <c r="W948" t="s">
        <v>951</v>
      </c>
      <c r="X948" t="str">
        <f>LEFT(Userdata[[#This Row],[Last_Login]],2)</f>
        <v>11</v>
      </c>
      <c r="Y948" t="str">
        <f>RIGHT(Userdata[[#This Row],[Last_Login]],4)</f>
        <v>2024</v>
      </c>
      <c r="Z948" t="str">
        <f>MID(Userdata[[#This Row],[Last_Login]],4,2)</f>
        <v>21</v>
      </c>
      <c r="AA948" t="str">
        <f>SUBSTITUTE(Userdata[[#This Row],[Column3]],"/","")</f>
        <v>21</v>
      </c>
      <c r="AB948" s="12" t="str">
        <f>TEXT(DATE(Userdata[[#This Row],[Column2]],Userdata[[#This Row],[Column1]],Userdata[[#This Row],[Column4]]),"DD/MM/YYYY")</f>
        <v>21/11/2024</v>
      </c>
      <c r="AC948" s="12">
        <f t="shared" ca="1" si="14"/>
        <v>45794</v>
      </c>
      <c r="AD948">
        <f ca="1">Userdata[[#This Row],[Column6]]-Userdata[[#This Row],[Last Login]]</f>
        <v>177</v>
      </c>
      <c r="AE948" t="str">
        <f>LEFT(Userdata[[#This Row],[Join_Date]],2)</f>
        <v>10</v>
      </c>
      <c r="AF948" t="str">
        <f>RIGHT(Userdata[[#This Row],[Join_Date]],4)</f>
        <v>2024</v>
      </c>
      <c r="AG948" t="str">
        <f>MID(Userdata[[#This Row],[Join_Date]],3,2)</f>
        <v>/1</v>
      </c>
      <c r="AH948" t="str">
        <f>SUBSTITUTE(Userdata[[#This Row],[Column5]],"/","")</f>
        <v>10</v>
      </c>
      <c r="AI948" t="str">
        <f>SUBSTITUTE(Userdata[[#This Row],[Column53]],"/","")</f>
        <v>1</v>
      </c>
      <c r="AJ948" t="str">
        <f>TEXT(DATE(Userdata[[#This Row],[Column52]],Userdata[[#This Row],[Start Month]],Userdata[[#This Row],[Start Date]]),"DD/MM/YYYY")</f>
        <v>01/10/2024</v>
      </c>
    </row>
    <row r="949" spans="1:36" x14ac:dyDescent="0.3">
      <c r="A949">
        <v>3168</v>
      </c>
      <c r="B949" t="s">
        <v>192</v>
      </c>
      <c r="C949" t="s">
        <v>818</v>
      </c>
      <c r="D949" s="12" t="s">
        <v>487</v>
      </c>
      <c r="E949">
        <v>7.99</v>
      </c>
      <c r="F949">
        <v>348</v>
      </c>
      <c r="G949" t="s">
        <v>916</v>
      </c>
      <c r="H949">
        <v>2</v>
      </c>
      <c r="I949">
        <v>2</v>
      </c>
      <c r="J949" t="b">
        <v>1</v>
      </c>
      <c r="K949">
        <v>797</v>
      </c>
      <c r="L949">
        <v>81</v>
      </c>
      <c r="M949" t="s">
        <v>927</v>
      </c>
      <c r="N949" t="s">
        <v>930</v>
      </c>
      <c r="O949" t="s">
        <v>937</v>
      </c>
      <c r="P949">
        <v>12</v>
      </c>
      <c r="Q949">
        <v>5</v>
      </c>
      <c r="R949" t="b">
        <v>1</v>
      </c>
      <c r="S949" t="s">
        <v>940</v>
      </c>
      <c r="T949">
        <v>2657</v>
      </c>
      <c r="U949" t="s">
        <v>943</v>
      </c>
      <c r="V949" t="s">
        <v>949</v>
      </c>
      <c r="W949" t="s">
        <v>953</v>
      </c>
      <c r="X949" t="str">
        <f>LEFT(Userdata[[#This Row],[Last_Login]],2)</f>
        <v>11</v>
      </c>
      <c r="Y949" t="str">
        <f>RIGHT(Userdata[[#This Row],[Last_Login]],4)</f>
        <v>2024</v>
      </c>
      <c r="Z949" t="str">
        <f>MID(Userdata[[#This Row],[Last_Login]],4,2)</f>
        <v>21</v>
      </c>
      <c r="AA949" t="str">
        <f>SUBSTITUTE(Userdata[[#This Row],[Column3]],"/","")</f>
        <v>21</v>
      </c>
      <c r="AB949" s="12" t="str">
        <f>TEXT(DATE(Userdata[[#This Row],[Column2]],Userdata[[#This Row],[Column1]],Userdata[[#This Row],[Column4]]),"DD/MM/YYYY")</f>
        <v>21/11/2024</v>
      </c>
      <c r="AC949" s="12">
        <f t="shared" ca="1" si="14"/>
        <v>45794</v>
      </c>
      <c r="AD949">
        <f ca="1">Userdata[[#This Row],[Column6]]-Userdata[[#This Row],[Last Login]]</f>
        <v>177</v>
      </c>
      <c r="AE949" t="str">
        <f>LEFT(Userdata[[#This Row],[Join_Date]],2)</f>
        <v>4/</v>
      </c>
      <c r="AF949" t="str">
        <f>RIGHT(Userdata[[#This Row],[Join_Date]],4)</f>
        <v>2024</v>
      </c>
      <c r="AG949" t="str">
        <f>MID(Userdata[[#This Row],[Join_Date]],3,2)</f>
        <v>7/</v>
      </c>
      <c r="AH949" t="str">
        <f>SUBSTITUTE(Userdata[[#This Row],[Column5]],"/","")</f>
        <v>4</v>
      </c>
      <c r="AI949" t="str">
        <f>SUBSTITUTE(Userdata[[#This Row],[Column53]],"/","")</f>
        <v>7</v>
      </c>
      <c r="AJ949" t="str">
        <f>TEXT(DATE(Userdata[[#This Row],[Column52]],Userdata[[#This Row],[Start Month]],Userdata[[#This Row],[Start Date]]),"DD/MM/YYYY")</f>
        <v>07/04/2024</v>
      </c>
    </row>
    <row r="950" spans="1:36" x14ac:dyDescent="0.3">
      <c r="A950">
        <v>2981</v>
      </c>
      <c r="B950" t="s">
        <v>356</v>
      </c>
      <c r="C950" t="s">
        <v>807</v>
      </c>
      <c r="D950" s="12" t="s">
        <v>913</v>
      </c>
      <c r="E950">
        <v>11.99</v>
      </c>
      <c r="F950">
        <v>482</v>
      </c>
      <c r="G950" t="s">
        <v>918</v>
      </c>
      <c r="H950">
        <v>5</v>
      </c>
      <c r="I950">
        <v>2</v>
      </c>
      <c r="J950" t="b">
        <v>1</v>
      </c>
      <c r="K950">
        <v>665</v>
      </c>
      <c r="L950">
        <v>96</v>
      </c>
      <c r="M950" t="s">
        <v>929</v>
      </c>
      <c r="N950" t="s">
        <v>931</v>
      </c>
      <c r="O950" t="s">
        <v>937</v>
      </c>
      <c r="P950">
        <v>24</v>
      </c>
      <c r="Q950">
        <v>4.7</v>
      </c>
      <c r="R950" t="b">
        <v>1</v>
      </c>
      <c r="S950" t="s">
        <v>940</v>
      </c>
      <c r="T950">
        <v>4851</v>
      </c>
      <c r="U950" t="s">
        <v>941</v>
      </c>
      <c r="V950" t="s">
        <v>948</v>
      </c>
      <c r="W950" t="s">
        <v>954</v>
      </c>
      <c r="X950" t="str">
        <f>LEFT(Userdata[[#This Row],[Last_Login]],2)</f>
        <v>12</v>
      </c>
      <c r="Y950" t="str">
        <f>RIGHT(Userdata[[#This Row],[Last_Login]],4)</f>
        <v>2024</v>
      </c>
      <c r="Z950" t="str">
        <f>MID(Userdata[[#This Row],[Last_Login]],4,2)</f>
        <v>3/</v>
      </c>
      <c r="AA950" t="str">
        <f>SUBSTITUTE(Userdata[[#This Row],[Column3]],"/","")</f>
        <v>3</v>
      </c>
      <c r="AB950" s="12" t="str">
        <f>TEXT(DATE(Userdata[[#This Row],[Column2]],Userdata[[#This Row],[Column1]],Userdata[[#This Row],[Column4]]),"DD/MM/YYYY")</f>
        <v>03/12/2024</v>
      </c>
      <c r="AC950" s="12">
        <f t="shared" ca="1" si="14"/>
        <v>45794</v>
      </c>
      <c r="AD950">
        <f ca="1">Userdata[[#This Row],[Column6]]-Userdata[[#This Row],[Last Login]]</f>
        <v>165</v>
      </c>
      <c r="AE950" t="str">
        <f>LEFT(Userdata[[#This Row],[Join_Date]],2)</f>
        <v>5/</v>
      </c>
      <c r="AF950" t="str">
        <f>RIGHT(Userdata[[#This Row],[Join_Date]],4)</f>
        <v>2024</v>
      </c>
      <c r="AG950" t="str">
        <f>MID(Userdata[[#This Row],[Join_Date]],3,2)</f>
        <v>7/</v>
      </c>
      <c r="AH950" t="str">
        <f>SUBSTITUTE(Userdata[[#This Row],[Column5]],"/","")</f>
        <v>5</v>
      </c>
      <c r="AI950" t="str">
        <f>SUBSTITUTE(Userdata[[#This Row],[Column53]],"/","")</f>
        <v>7</v>
      </c>
      <c r="AJ950" t="str">
        <f>TEXT(DATE(Userdata[[#This Row],[Column52]],Userdata[[#This Row],[Start Month]],Userdata[[#This Row],[Start Date]]),"DD/MM/YYYY")</f>
        <v>07/05/2024</v>
      </c>
    </row>
    <row r="951" spans="1:36" x14ac:dyDescent="0.3">
      <c r="A951">
        <v>7739</v>
      </c>
      <c r="B951" t="s">
        <v>128</v>
      </c>
      <c r="C951" t="s">
        <v>886</v>
      </c>
      <c r="D951" s="12" t="s">
        <v>740</v>
      </c>
      <c r="E951">
        <v>7.99</v>
      </c>
      <c r="F951">
        <v>384</v>
      </c>
      <c r="G951" t="s">
        <v>918</v>
      </c>
      <c r="H951">
        <v>4</v>
      </c>
      <c r="I951">
        <v>3</v>
      </c>
      <c r="J951" t="b">
        <v>1</v>
      </c>
      <c r="K951">
        <v>188</v>
      </c>
      <c r="L951">
        <v>140</v>
      </c>
      <c r="M951" t="s">
        <v>929</v>
      </c>
      <c r="N951" t="s">
        <v>933</v>
      </c>
      <c r="O951" t="s">
        <v>939</v>
      </c>
      <c r="P951">
        <v>78</v>
      </c>
      <c r="Q951">
        <v>3.9</v>
      </c>
      <c r="R951" t="b">
        <v>0</v>
      </c>
      <c r="S951" t="s">
        <v>940</v>
      </c>
      <c r="T951">
        <v>2341</v>
      </c>
      <c r="U951" t="s">
        <v>941</v>
      </c>
      <c r="V951" t="s">
        <v>947</v>
      </c>
      <c r="W951" t="s">
        <v>954</v>
      </c>
      <c r="X951" t="str">
        <f>LEFT(Userdata[[#This Row],[Last_Login]],2)</f>
        <v>12</v>
      </c>
      <c r="Y951" t="str">
        <f>RIGHT(Userdata[[#This Row],[Last_Login]],4)</f>
        <v>2024</v>
      </c>
      <c r="Z951" t="str">
        <f>MID(Userdata[[#This Row],[Last_Login]],4,2)</f>
        <v>11</v>
      </c>
      <c r="AA951" t="str">
        <f>SUBSTITUTE(Userdata[[#This Row],[Column3]],"/","")</f>
        <v>11</v>
      </c>
      <c r="AB951" s="12" t="str">
        <f>TEXT(DATE(Userdata[[#This Row],[Column2]],Userdata[[#This Row],[Column1]],Userdata[[#This Row],[Column4]]),"DD/MM/YYYY")</f>
        <v>11/12/2024</v>
      </c>
      <c r="AC951" s="12">
        <f t="shared" ca="1" si="14"/>
        <v>45794</v>
      </c>
      <c r="AD951">
        <f ca="1">Userdata[[#This Row],[Column6]]-Userdata[[#This Row],[Last Login]]</f>
        <v>157</v>
      </c>
      <c r="AE951" t="str">
        <f>LEFT(Userdata[[#This Row],[Join_Date]],2)</f>
        <v>3/</v>
      </c>
      <c r="AF951" t="str">
        <f>RIGHT(Userdata[[#This Row],[Join_Date]],4)</f>
        <v>2023</v>
      </c>
      <c r="AG951" t="str">
        <f>MID(Userdata[[#This Row],[Join_Date]],3,2)</f>
        <v>12</v>
      </c>
      <c r="AH951" t="str">
        <f>SUBSTITUTE(Userdata[[#This Row],[Column5]],"/","")</f>
        <v>3</v>
      </c>
      <c r="AI951" t="str">
        <f>SUBSTITUTE(Userdata[[#This Row],[Column53]],"/","")</f>
        <v>12</v>
      </c>
      <c r="AJ951" t="str">
        <f>TEXT(DATE(Userdata[[#This Row],[Column52]],Userdata[[#This Row],[Start Month]],Userdata[[#This Row],[Start Date]]),"DD/MM/YYYY")</f>
        <v>12/03/2023</v>
      </c>
    </row>
    <row r="952" spans="1:36" x14ac:dyDescent="0.3">
      <c r="A952">
        <v>5905</v>
      </c>
      <c r="B952" t="s">
        <v>177</v>
      </c>
      <c r="C952" t="s">
        <v>721</v>
      </c>
      <c r="D952" s="12" t="s">
        <v>803</v>
      </c>
      <c r="E952">
        <v>15.99</v>
      </c>
      <c r="F952">
        <v>178</v>
      </c>
      <c r="G952" t="s">
        <v>921</v>
      </c>
      <c r="H952">
        <v>5</v>
      </c>
      <c r="I952">
        <v>5</v>
      </c>
      <c r="J952" t="b">
        <v>0</v>
      </c>
      <c r="K952">
        <v>489</v>
      </c>
      <c r="L952">
        <v>6</v>
      </c>
      <c r="M952" t="s">
        <v>926</v>
      </c>
      <c r="N952" t="s">
        <v>930</v>
      </c>
      <c r="O952" t="s">
        <v>937</v>
      </c>
      <c r="P952">
        <v>72</v>
      </c>
      <c r="Q952">
        <v>4.5</v>
      </c>
      <c r="R952" t="b">
        <v>0</v>
      </c>
      <c r="S952" t="s">
        <v>940</v>
      </c>
      <c r="T952">
        <v>3356</v>
      </c>
      <c r="U952" t="s">
        <v>945</v>
      </c>
      <c r="V952" t="s">
        <v>950</v>
      </c>
      <c r="W952" t="s">
        <v>951</v>
      </c>
      <c r="X952" t="str">
        <f>LEFT(Userdata[[#This Row],[Last_Login]],2)</f>
        <v>12</v>
      </c>
      <c r="Y952" t="str">
        <f>RIGHT(Userdata[[#This Row],[Last_Login]],4)</f>
        <v>2024</v>
      </c>
      <c r="Z952" t="str">
        <f>MID(Userdata[[#This Row],[Last_Login]],4,2)</f>
        <v>9/</v>
      </c>
      <c r="AA952" t="str">
        <f>SUBSTITUTE(Userdata[[#This Row],[Column3]],"/","")</f>
        <v>9</v>
      </c>
      <c r="AB952" s="12" t="str">
        <f>TEXT(DATE(Userdata[[#This Row],[Column2]],Userdata[[#This Row],[Column1]],Userdata[[#This Row],[Column4]]),"DD/MM/YYYY")</f>
        <v>09/12/2024</v>
      </c>
      <c r="AC952" s="12">
        <f t="shared" ca="1" si="14"/>
        <v>45794</v>
      </c>
      <c r="AD952">
        <f ca="1">Userdata[[#This Row],[Column6]]-Userdata[[#This Row],[Last Login]]</f>
        <v>159</v>
      </c>
      <c r="AE952" t="str">
        <f>LEFT(Userdata[[#This Row],[Join_Date]],2)</f>
        <v>3/</v>
      </c>
      <c r="AF952" t="str">
        <f>RIGHT(Userdata[[#This Row],[Join_Date]],4)</f>
        <v>2024</v>
      </c>
      <c r="AG952" t="str">
        <f>MID(Userdata[[#This Row],[Join_Date]],3,2)</f>
        <v>6/</v>
      </c>
      <c r="AH952" t="str">
        <f>SUBSTITUTE(Userdata[[#This Row],[Column5]],"/","")</f>
        <v>3</v>
      </c>
      <c r="AI952" t="str">
        <f>SUBSTITUTE(Userdata[[#This Row],[Column53]],"/","")</f>
        <v>6</v>
      </c>
      <c r="AJ952" t="str">
        <f>TEXT(DATE(Userdata[[#This Row],[Column52]],Userdata[[#This Row],[Start Month]],Userdata[[#This Row],[Start Date]]),"DD/MM/YYYY")</f>
        <v>06/03/2024</v>
      </c>
    </row>
    <row r="953" spans="1:36" x14ac:dyDescent="0.3">
      <c r="A953">
        <v>1443</v>
      </c>
      <c r="B953" t="s">
        <v>191</v>
      </c>
      <c r="C953" t="s">
        <v>887</v>
      </c>
      <c r="D953" s="12" t="s">
        <v>472</v>
      </c>
      <c r="E953">
        <v>11.99</v>
      </c>
      <c r="F953">
        <v>91</v>
      </c>
      <c r="G953" t="s">
        <v>917</v>
      </c>
      <c r="H953">
        <v>1</v>
      </c>
      <c r="I953">
        <v>2</v>
      </c>
      <c r="J953" t="b">
        <v>0</v>
      </c>
      <c r="K953">
        <v>377</v>
      </c>
      <c r="L953">
        <v>14</v>
      </c>
      <c r="M953" t="s">
        <v>923</v>
      </c>
      <c r="N953" t="s">
        <v>932</v>
      </c>
      <c r="O953" t="s">
        <v>935</v>
      </c>
      <c r="P953">
        <v>53</v>
      </c>
      <c r="Q953">
        <v>4.5999999999999996</v>
      </c>
      <c r="R953" t="b">
        <v>0</v>
      </c>
      <c r="S953" t="s">
        <v>940</v>
      </c>
      <c r="T953">
        <v>228</v>
      </c>
      <c r="U953" t="s">
        <v>945</v>
      </c>
      <c r="V953" t="s">
        <v>950</v>
      </c>
      <c r="W953" t="s">
        <v>951</v>
      </c>
      <c r="X953" t="str">
        <f>LEFT(Userdata[[#This Row],[Last_Login]],2)</f>
        <v>12</v>
      </c>
      <c r="Y953" t="str">
        <f>RIGHT(Userdata[[#This Row],[Last_Login]],4)</f>
        <v>2024</v>
      </c>
      <c r="Z953" t="str">
        <f>MID(Userdata[[#This Row],[Last_Login]],4,2)</f>
        <v>17</v>
      </c>
      <c r="AA953" t="str">
        <f>SUBSTITUTE(Userdata[[#This Row],[Column3]],"/","")</f>
        <v>17</v>
      </c>
      <c r="AB953" s="12" t="str">
        <f>TEXT(DATE(Userdata[[#This Row],[Column2]],Userdata[[#This Row],[Column1]],Userdata[[#This Row],[Column4]]),"DD/MM/YYYY")</f>
        <v>17/12/2024</v>
      </c>
      <c r="AC953" s="12">
        <f t="shared" ca="1" si="14"/>
        <v>45794</v>
      </c>
      <c r="AD953">
        <f ca="1">Userdata[[#This Row],[Column6]]-Userdata[[#This Row],[Last Login]]</f>
        <v>151</v>
      </c>
      <c r="AE953" t="str">
        <f>LEFT(Userdata[[#This Row],[Join_Date]],2)</f>
        <v>6/</v>
      </c>
      <c r="AF953" t="str">
        <f>RIGHT(Userdata[[#This Row],[Join_Date]],4)</f>
        <v>2023</v>
      </c>
      <c r="AG953" t="str">
        <f>MID(Userdata[[#This Row],[Join_Date]],3,2)</f>
        <v>21</v>
      </c>
      <c r="AH953" t="str">
        <f>SUBSTITUTE(Userdata[[#This Row],[Column5]],"/","")</f>
        <v>6</v>
      </c>
      <c r="AI953" t="str">
        <f>SUBSTITUTE(Userdata[[#This Row],[Column53]],"/","")</f>
        <v>21</v>
      </c>
      <c r="AJ953" t="str">
        <f>TEXT(DATE(Userdata[[#This Row],[Column52]],Userdata[[#This Row],[Start Month]],Userdata[[#This Row],[Start Date]]),"DD/MM/YYYY")</f>
        <v>21/06/2023</v>
      </c>
    </row>
    <row r="954" spans="1:36" x14ac:dyDescent="0.3">
      <c r="A954">
        <v>6181</v>
      </c>
      <c r="B954" t="s">
        <v>299</v>
      </c>
      <c r="C954" t="s">
        <v>494</v>
      </c>
      <c r="D954" s="12" t="s">
        <v>554</v>
      </c>
      <c r="E954">
        <v>11.99</v>
      </c>
      <c r="F954">
        <v>175</v>
      </c>
      <c r="G954" t="s">
        <v>920</v>
      </c>
      <c r="H954">
        <v>4</v>
      </c>
      <c r="I954">
        <v>3</v>
      </c>
      <c r="J954" t="b">
        <v>1</v>
      </c>
      <c r="K954">
        <v>424</v>
      </c>
      <c r="L954">
        <v>125</v>
      </c>
      <c r="M954" t="s">
        <v>925</v>
      </c>
      <c r="N954" t="s">
        <v>932</v>
      </c>
      <c r="O954" t="s">
        <v>939</v>
      </c>
      <c r="P954">
        <v>13</v>
      </c>
      <c r="Q954">
        <v>4.7</v>
      </c>
      <c r="R954" t="b">
        <v>1</v>
      </c>
      <c r="S954" t="s">
        <v>940</v>
      </c>
      <c r="T954">
        <v>2821</v>
      </c>
      <c r="U954" t="s">
        <v>943</v>
      </c>
      <c r="V954" t="s">
        <v>946</v>
      </c>
      <c r="W954" t="s">
        <v>952</v>
      </c>
      <c r="X954" t="str">
        <f>LEFT(Userdata[[#This Row],[Last_Login]],2)</f>
        <v>12</v>
      </c>
      <c r="Y954" t="str">
        <f>RIGHT(Userdata[[#This Row],[Last_Login]],4)</f>
        <v>2024</v>
      </c>
      <c r="Z954" t="str">
        <f>MID(Userdata[[#This Row],[Last_Login]],4,2)</f>
        <v>5/</v>
      </c>
      <c r="AA954" t="str">
        <f>SUBSTITUTE(Userdata[[#This Row],[Column3]],"/","")</f>
        <v>5</v>
      </c>
      <c r="AB954" s="12" t="str">
        <f>TEXT(DATE(Userdata[[#This Row],[Column2]],Userdata[[#This Row],[Column1]],Userdata[[#This Row],[Column4]]),"DD/MM/YYYY")</f>
        <v>05/12/2024</v>
      </c>
      <c r="AC954" s="12">
        <f t="shared" ca="1" si="14"/>
        <v>45794</v>
      </c>
      <c r="AD954">
        <f ca="1">Userdata[[#This Row],[Column6]]-Userdata[[#This Row],[Last Login]]</f>
        <v>163</v>
      </c>
      <c r="AE954" t="str">
        <f>LEFT(Userdata[[#This Row],[Join_Date]],2)</f>
        <v>12</v>
      </c>
      <c r="AF954" t="str">
        <f>RIGHT(Userdata[[#This Row],[Join_Date]],4)</f>
        <v>2024</v>
      </c>
      <c r="AG954" t="str">
        <f>MID(Userdata[[#This Row],[Join_Date]],3,2)</f>
        <v>/1</v>
      </c>
      <c r="AH954" t="str">
        <f>SUBSTITUTE(Userdata[[#This Row],[Column5]],"/","")</f>
        <v>12</v>
      </c>
      <c r="AI954" t="str">
        <f>SUBSTITUTE(Userdata[[#This Row],[Column53]],"/","")</f>
        <v>1</v>
      </c>
      <c r="AJ954" t="str">
        <f>TEXT(DATE(Userdata[[#This Row],[Column52]],Userdata[[#This Row],[Start Month]],Userdata[[#This Row],[Start Date]]),"DD/MM/YYYY")</f>
        <v>01/12/2024</v>
      </c>
    </row>
    <row r="955" spans="1:36" x14ac:dyDescent="0.3">
      <c r="A955">
        <v>8406</v>
      </c>
      <c r="B955" t="s">
        <v>357</v>
      </c>
      <c r="C955" t="s">
        <v>387</v>
      </c>
      <c r="D955" s="12" t="s">
        <v>479</v>
      </c>
      <c r="E955">
        <v>11.99</v>
      </c>
      <c r="F955">
        <v>187</v>
      </c>
      <c r="G955" t="s">
        <v>916</v>
      </c>
      <c r="H955">
        <v>5</v>
      </c>
      <c r="I955">
        <v>5</v>
      </c>
      <c r="J955" t="b">
        <v>1</v>
      </c>
      <c r="K955">
        <v>491</v>
      </c>
      <c r="L955">
        <v>197</v>
      </c>
      <c r="M955" t="s">
        <v>925</v>
      </c>
      <c r="N955" t="s">
        <v>930</v>
      </c>
      <c r="O955" t="s">
        <v>939</v>
      </c>
      <c r="P955">
        <v>54</v>
      </c>
      <c r="Q955">
        <v>3.3</v>
      </c>
      <c r="R955" t="b">
        <v>1</v>
      </c>
      <c r="S955" t="s">
        <v>940</v>
      </c>
      <c r="T955">
        <v>4380</v>
      </c>
      <c r="U955" t="s">
        <v>941</v>
      </c>
      <c r="V955" t="s">
        <v>946</v>
      </c>
      <c r="W955" t="s">
        <v>951</v>
      </c>
      <c r="X955" t="str">
        <f>LEFT(Userdata[[#This Row],[Last_Login]],2)</f>
        <v>12</v>
      </c>
      <c r="Y955" t="str">
        <f>RIGHT(Userdata[[#This Row],[Last_Login]],4)</f>
        <v>2024</v>
      </c>
      <c r="Z955" t="str">
        <f>MID(Userdata[[#This Row],[Last_Login]],4,2)</f>
        <v>14</v>
      </c>
      <c r="AA955" t="str">
        <f>SUBSTITUTE(Userdata[[#This Row],[Column3]],"/","")</f>
        <v>14</v>
      </c>
      <c r="AB955" s="12" t="str">
        <f>TEXT(DATE(Userdata[[#This Row],[Column2]],Userdata[[#This Row],[Column1]],Userdata[[#This Row],[Column4]]),"DD/MM/YYYY")</f>
        <v>14/12/2024</v>
      </c>
      <c r="AC955" s="12">
        <f t="shared" ca="1" si="14"/>
        <v>45794</v>
      </c>
      <c r="AD955">
        <f ca="1">Userdata[[#This Row],[Column6]]-Userdata[[#This Row],[Last Login]]</f>
        <v>154</v>
      </c>
      <c r="AE955" t="str">
        <f>LEFT(Userdata[[#This Row],[Join_Date]],2)</f>
        <v>11</v>
      </c>
      <c r="AF955" t="str">
        <f>RIGHT(Userdata[[#This Row],[Join_Date]],4)</f>
        <v>2023</v>
      </c>
      <c r="AG955" t="str">
        <f>MID(Userdata[[#This Row],[Join_Date]],3,2)</f>
        <v>/1</v>
      </c>
      <c r="AH955" t="str">
        <f>SUBSTITUTE(Userdata[[#This Row],[Column5]],"/","")</f>
        <v>11</v>
      </c>
      <c r="AI955" t="str">
        <f>SUBSTITUTE(Userdata[[#This Row],[Column53]],"/","")</f>
        <v>1</v>
      </c>
      <c r="AJ955" t="str">
        <f>TEXT(DATE(Userdata[[#This Row],[Column52]],Userdata[[#This Row],[Start Month]],Userdata[[#This Row],[Start Date]]),"DD/MM/YYYY")</f>
        <v>01/11/2023</v>
      </c>
    </row>
    <row r="956" spans="1:36" x14ac:dyDescent="0.3">
      <c r="A956">
        <v>5389</v>
      </c>
      <c r="B956" t="s">
        <v>358</v>
      </c>
      <c r="C956" t="s">
        <v>888</v>
      </c>
      <c r="D956" s="12" t="s">
        <v>914</v>
      </c>
      <c r="E956">
        <v>11.99</v>
      </c>
      <c r="F956">
        <v>352</v>
      </c>
      <c r="G956" t="s">
        <v>917</v>
      </c>
      <c r="H956">
        <v>4</v>
      </c>
      <c r="I956">
        <v>1</v>
      </c>
      <c r="J956" t="b">
        <v>0</v>
      </c>
      <c r="K956">
        <v>521</v>
      </c>
      <c r="L956">
        <v>128</v>
      </c>
      <c r="M956" t="s">
        <v>928</v>
      </c>
      <c r="N956" t="s">
        <v>933</v>
      </c>
      <c r="O956" t="s">
        <v>938</v>
      </c>
      <c r="P956">
        <v>59</v>
      </c>
      <c r="Q956">
        <v>4.5999999999999996</v>
      </c>
      <c r="R956" t="b">
        <v>1</v>
      </c>
      <c r="S956" t="s">
        <v>940</v>
      </c>
      <c r="T956">
        <v>2131</v>
      </c>
      <c r="U956" t="s">
        <v>942</v>
      </c>
      <c r="V956" t="s">
        <v>949</v>
      </c>
      <c r="W956" t="s">
        <v>954</v>
      </c>
      <c r="X956" t="str">
        <f>LEFT(Userdata[[#This Row],[Last_Login]],2)</f>
        <v>11</v>
      </c>
      <c r="Y956" t="str">
        <f>RIGHT(Userdata[[#This Row],[Last_Login]],4)</f>
        <v>2024</v>
      </c>
      <c r="Z956" t="str">
        <f>MID(Userdata[[#This Row],[Last_Login]],4,2)</f>
        <v>29</v>
      </c>
      <c r="AA956" t="str">
        <f>SUBSTITUTE(Userdata[[#This Row],[Column3]],"/","")</f>
        <v>29</v>
      </c>
      <c r="AB956" s="12" t="str">
        <f>TEXT(DATE(Userdata[[#This Row],[Column2]],Userdata[[#This Row],[Column1]],Userdata[[#This Row],[Column4]]),"DD/MM/YYYY")</f>
        <v>29/11/2024</v>
      </c>
      <c r="AC956" s="12">
        <f t="shared" ca="1" si="14"/>
        <v>45794</v>
      </c>
      <c r="AD956">
        <f ca="1">Userdata[[#This Row],[Column6]]-Userdata[[#This Row],[Last Login]]</f>
        <v>169</v>
      </c>
      <c r="AE956" t="str">
        <f>LEFT(Userdata[[#This Row],[Join_Date]],2)</f>
        <v>5/</v>
      </c>
      <c r="AF956" t="str">
        <f>RIGHT(Userdata[[#This Row],[Join_Date]],4)</f>
        <v>2024</v>
      </c>
      <c r="AG956" t="str">
        <f>MID(Userdata[[#This Row],[Join_Date]],3,2)</f>
        <v>27</v>
      </c>
      <c r="AH956" t="str">
        <f>SUBSTITUTE(Userdata[[#This Row],[Column5]],"/","")</f>
        <v>5</v>
      </c>
      <c r="AI956" t="str">
        <f>SUBSTITUTE(Userdata[[#This Row],[Column53]],"/","")</f>
        <v>27</v>
      </c>
      <c r="AJ956" t="str">
        <f>TEXT(DATE(Userdata[[#This Row],[Column52]],Userdata[[#This Row],[Start Month]],Userdata[[#This Row],[Start Date]]),"DD/MM/YYYY")</f>
        <v>27/05/2024</v>
      </c>
    </row>
    <row r="957" spans="1:36" x14ac:dyDescent="0.3">
      <c r="A957">
        <v>4586</v>
      </c>
      <c r="B957" t="s">
        <v>359</v>
      </c>
      <c r="C957" t="s">
        <v>447</v>
      </c>
      <c r="D957" s="12" t="s">
        <v>494</v>
      </c>
      <c r="E957">
        <v>7.99</v>
      </c>
      <c r="F957">
        <v>448</v>
      </c>
      <c r="G957" t="s">
        <v>916</v>
      </c>
      <c r="H957">
        <v>3</v>
      </c>
      <c r="I957">
        <v>4</v>
      </c>
      <c r="J957" t="b">
        <v>1</v>
      </c>
      <c r="K957">
        <v>506</v>
      </c>
      <c r="L957">
        <v>193</v>
      </c>
      <c r="M957" t="s">
        <v>928</v>
      </c>
      <c r="N957" t="s">
        <v>931</v>
      </c>
      <c r="O957" t="s">
        <v>937</v>
      </c>
      <c r="P957">
        <v>79</v>
      </c>
      <c r="Q957">
        <v>4.3</v>
      </c>
      <c r="R957" t="b">
        <v>0</v>
      </c>
      <c r="S957" t="s">
        <v>940</v>
      </c>
      <c r="T957">
        <v>3589</v>
      </c>
      <c r="U957" t="s">
        <v>943</v>
      </c>
      <c r="V957" t="s">
        <v>947</v>
      </c>
      <c r="W957" t="s">
        <v>951</v>
      </c>
      <c r="X957" t="str">
        <f>LEFT(Userdata[[#This Row],[Last_Login]],2)</f>
        <v>12</v>
      </c>
      <c r="Y957" t="str">
        <f>RIGHT(Userdata[[#This Row],[Last_Login]],4)</f>
        <v>2024</v>
      </c>
      <c r="Z957" t="str">
        <f>MID(Userdata[[#This Row],[Last_Login]],4,2)</f>
        <v>1/</v>
      </c>
      <c r="AA957" t="str">
        <f>SUBSTITUTE(Userdata[[#This Row],[Column3]],"/","")</f>
        <v>1</v>
      </c>
      <c r="AB957" s="12" t="str">
        <f>TEXT(DATE(Userdata[[#This Row],[Column2]],Userdata[[#This Row],[Column1]],Userdata[[#This Row],[Column4]]),"DD/MM/YYYY")</f>
        <v>01/12/2024</v>
      </c>
      <c r="AC957" s="12">
        <f t="shared" ca="1" si="14"/>
        <v>45794</v>
      </c>
      <c r="AD957">
        <f ca="1">Userdata[[#This Row],[Column6]]-Userdata[[#This Row],[Last Login]]</f>
        <v>167</v>
      </c>
      <c r="AE957" t="str">
        <f>LEFT(Userdata[[#This Row],[Join_Date]],2)</f>
        <v>10</v>
      </c>
      <c r="AF957" t="str">
        <f>RIGHT(Userdata[[#This Row],[Join_Date]],4)</f>
        <v>2023</v>
      </c>
      <c r="AG957" t="str">
        <f>MID(Userdata[[#This Row],[Join_Date]],3,2)</f>
        <v>/2</v>
      </c>
      <c r="AH957" t="str">
        <f>SUBSTITUTE(Userdata[[#This Row],[Column5]],"/","")</f>
        <v>10</v>
      </c>
      <c r="AI957" t="str">
        <f>SUBSTITUTE(Userdata[[#This Row],[Column53]],"/","")</f>
        <v>2</v>
      </c>
      <c r="AJ957" t="str">
        <f>TEXT(DATE(Userdata[[#This Row],[Column52]],Userdata[[#This Row],[Start Month]],Userdata[[#This Row],[Start Date]]),"DD/MM/YYYY")</f>
        <v>02/10/2023</v>
      </c>
    </row>
    <row r="958" spans="1:36" x14ac:dyDescent="0.3">
      <c r="A958">
        <v>4020</v>
      </c>
      <c r="B958" t="s">
        <v>341</v>
      </c>
      <c r="C958" t="s">
        <v>722</v>
      </c>
      <c r="D958" s="12" t="s">
        <v>907</v>
      </c>
      <c r="E958">
        <v>15.99</v>
      </c>
      <c r="F958">
        <v>81</v>
      </c>
      <c r="G958" t="s">
        <v>918</v>
      </c>
      <c r="H958">
        <v>1</v>
      </c>
      <c r="I958">
        <v>6</v>
      </c>
      <c r="J958" t="b">
        <v>0</v>
      </c>
      <c r="K958">
        <v>390</v>
      </c>
      <c r="L958">
        <v>43</v>
      </c>
      <c r="M958" t="s">
        <v>925</v>
      </c>
      <c r="N958" t="s">
        <v>931</v>
      </c>
      <c r="O958" t="s">
        <v>936</v>
      </c>
      <c r="P958">
        <v>33</v>
      </c>
      <c r="Q958">
        <v>4</v>
      </c>
      <c r="R958" t="b">
        <v>0</v>
      </c>
      <c r="S958" t="s">
        <v>940</v>
      </c>
      <c r="T958">
        <v>4162</v>
      </c>
      <c r="U958" t="s">
        <v>942</v>
      </c>
      <c r="V958" t="s">
        <v>949</v>
      </c>
      <c r="W958" t="s">
        <v>954</v>
      </c>
      <c r="X958" t="str">
        <f>LEFT(Userdata[[#This Row],[Last_Login]],2)</f>
        <v>12</v>
      </c>
      <c r="Y958" t="str">
        <f>RIGHT(Userdata[[#This Row],[Last_Login]],4)</f>
        <v>2024</v>
      </c>
      <c r="Z958" t="str">
        <f>MID(Userdata[[#This Row],[Last_Login]],4,2)</f>
        <v>2/</v>
      </c>
      <c r="AA958" t="str">
        <f>SUBSTITUTE(Userdata[[#This Row],[Column3]],"/","")</f>
        <v>2</v>
      </c>
      <c r="AB958" s="12" t="str">
        <f>TEXT(DATE(Userdata[[#This Row],[Column2]],Userdata[[#This Row],[Column1]],Userdata[[#This Row],[Column4]]),"DD/MM/YYYY")</f>
        <v>02/12/2024</v>
      </c>
      <c r="AC958" s="12">
        <f t="shared" ca="1" si="14"/>
        <v>45794</v>
      </c>
      <c r="AD958">
        <f ca="1">Userdata[[#This Row],[Column6]]-Userdata[[#This Row],[Last Login]]</f>
        <v>166</v>
      </c>
      <c r="AE958" t="str">
        <f>LEFT(Userdata[[#This Row],[Join_Date]],2)</f>
        <v>3/</v>
      </c>
      <c r="AF958" t="str">
        <f>RIGHT(Userdata[[#This Row],[Join_Date]],4)</f>
        <v>2024</v>
      </c>
      <c r="AG958" t="str">
        <f>MID(Userdata[[#This Row],[Join_Date]],3,2)</f>
        <v>20</v>
      </c>
      <c r="AH958" t="str">
        <f>SUBSTITUTE(Userdata[[#This Row],[Column5]],"/","")</f>
        <v>3</v>
      </c>
      <c r="AI958" t="str">
        <f>SUBSTITUTE(Userdata[[#This Row],[Column53]],"/","")</f>
        <v>20</v>
      </c>
      <c r="AJ958" t="str">
        <f>TEXT(DATE(Userdata[[#This Row],[Column52]],Userdata[[#This Row],[Start Month]],Userdata[[#This Row],[Start Date]]),"DD/MM/YYYY")</f>
        <v>20/03/2024</v>
      </c>
    </row>
    <row r="959" spans="1:36" x14ac:dyDescent="0.3">
      <c r="A959">
        <v>1635</v>
      </c>
      <c r="B959" t="s">
        <v>221</v>
      </c>
      <c r="C959" t="s">
        <v>630</v>
      </c>
      <c r="D959" s="12" t="s">
        <v>554</v>
      </c>
      <c r="E959">
        <v>15.99</v>
      </c>
      <c r="F959">
        <v>321</v>
      </c>
      <c r="G959" t="s">
        <v>918</v>
      </c>
      <c r="H959">
        <v>1</v>
      </c>
      <c r="I959">
        <v>5</v>
      </c>
      <c r="J959" t="b">
        <v>1</v>
      </c>
      <c r="K959">
        <v>276</v>
      </c>
      <c r="L959">
        <v>182</v>
      </c>
      <c r="M959" t="s">
        <v>927</v>
      </c>
      <c r="N959" t="s">
        <v>933</v>
      </c>
      <c r="O959" t="s">
        <v>936</v>
      </c>
      <c r="P959">
        <v>52</v>
      </c>
      <c r="Q959">
        <v>4.9000000000000004</v>
      </c>
      <c r="R959" t="b">
        <v>1</v>
      </c>
      <c r="S959" t="s">
        <v>940</v>
      </c>
      <c r="T959">
        <v>1013</v>
      </c>
      <c r="U959" t="s">
        <v>943</v>
      </c>
      <c r="V959" t="s">
        <v>946</v>
      </c>
      <c r="W959" t="s">
        <v>954</v>
      </c>
      <c r="X959" t="str">
        <f>LEFT(Userdata[[#This Row],[Last_Login]],2)</f>
        <v>12</v>
      </c>
      <c r="Y959" t="str">
        <f>RIGHT(Userdata[[#This Row],[Last_Login]],4)</f>
        <v>2024</v>
      </c>
      <c r="Z959" t="str">
        <f>MID(Userdata[[#This Row],[Last_Login]],4,2)</f>
        <v>5/</v>
      </c>
      <c r="AA959" t="str">
        <f>SUBSTITUTE(Userdata[[#This Row],[Column3]],"/","")</f>
        <v>5</v>
      </c>
      <c r="AB959" s="12" t="str">
        <f>TEXT(DATE(Userdata[[#This Row],[Column2]],Userdata[[#This Row],[Column1]],Userdata[[#This Row],[Column4]]),"DD/MM/YYYY")</f>
        <v>05/12/2024</v>
      </c>
      <c r="AC959" s="12">
        <f t="shared" ca="1" si="14"/>
        <v>45794</v>
      </c>
      <c r="AD959">
        <f ca="1">Userdata[[#This Row],[Column6]]-Userdata[[#This Row],[Last Login]]</f>
        <v>163</v>
      </c>
      <c r="AE959" t="str">
        <f>LEFT(Userdata[[#This Row],[Join_Date]],2)</f>
        <v>12</v>
      </c>
      <c r="AF959" t="str">
        <f>RIGHT(Userdata[[#This Row],[Join_Date]],4)</f>
        <v>2023</v>
      </c>
      <c r="AG959" t="str">
        <f>MID(Userdata[[#This Row],[Join_Date]],3,2)</f>
        <v>/2</v>
      </c>
      <c r="AH959" t="str">
        <f>SUBSTITUTE(Userdata[[#This Row],[Column5]],"/","")</f>
        <v>12</v>
      </c>
      <c r="AI959" t="str">
        <f>SUBSTITUTE(Userdata[[#This Row],[Column53]],"/","")</f>
        <v>2</v>
      </c>
      <c r="AJ959" t="str">
        <f>TEXT(DATE(Userdata[[#This Row],[Column52]],Userdata[[#This Row],[Start Month]],Userdata[[#This Row],[Start Date]]),"DD/MM/YYYY")</f>
        <v>02/12/2023</v>
      </c>
    </row>
    <row r="960" spans="1:36" x14ac:dyDescent="0.3">
      <c r="A960">
        <v>9257</v>
      </c>
      <c r="B960" t="s">
        <v>83</v>
      </c>
      <c r="C960" t="s">
        <v>889</v>
      </c>
      <c r="D960" s="12" t="s">
        <v>914</v>
      </c>
      <c r="E960">
        <v>7.99</v>
      </c>
      <c r="F960">
        <v>114</v>
      </c>
      <c r="G960" t="s">
        <v>920</v>
      </c>
      <c r="H960">
        <v>1</v>
      </c>
      <c r="I960">
        <v>1</v>
      </c>
      <c r="J960" t="b">
        <v>1</v>
      </c>
      <c r="K960">
        <v>896</v>
      </c>
      <c r="L960">
        <v>9</v>
      </c>
      <c r="M960" t="s">
        <v>927</v>
      </c>
      <c r="N960" t="s">
        <v>931</v>
      </c>
      <c r="O960" t="s">
        <v>936</v>
      </c>
      <c r="P960">
        <v>60</v>
      </c>
      <c r="Q960">
        <v>3.2</v>
      </c>
      <c r="R960" t="b">
        <v>0</v>
      </c>
      <c r="S960" t="s">
        <v>940</v>
      </c>
      <c r="T960">
        <v>2731</v>
      </c>
      <c r="U960" t="s">
        <v>942</v>
      </c>
      <c r="V960" t="s">
        <v>948</v>
      </c>
      <c r="W960" t="s">
        <v>953</v>
      </c>
      <c r="X960" t="str">
        <f>LEFT(Userdata[[#This Row],[Last_Login]],2)</f>
        <v>11</v>
      </c>
      <c r="Y960" t="str">
        <f>RIGHT(Userdata[[#This Row],[Last_Login]],4)</f>
        <v>2024</v>
      </c>
      <c r="Z960" t="str">
        <f>MID(Userdata[[#This Row],[Last_Login]],4,2)</f>
        <v>29</v>
      </c>
      <c r="AA960" t="str">
        <f>SUBSTITUTE(Userdata[[#This Row],[Column3]],"/","")</f>
        <v>29</v>
      </c>
      <c r="AB960" s="12" t="str">
        <f>TEXT(DATE(Userdata[[#This Row],[Column2]],Userdata[[#This Row],[Column1]],Userdata[[#This Row],[Column4]]),"DD/MM/YYYY")</f>
        <v>29/11/2024</v>
      </c>
      <c r="AC960" s="12">
        <f t="shared" ca="1" si="14"/>
        <v>45794</v>
      </c>
      <c r="AD960">
        <f ca="1">Userdata[[#This Row],[Column6]]-Userdata[[#This Row],[Last Login]]</f>
        <v>169</v>
      </c>
      <c r="AE960" t="str">
        <f>LEFT(Userdata[[#This Row],[Join_Date]],2)</f>
        <v>6/</v>
      </c>
      <c r="AF960" t="str">
        <f>RIGHT(Userdata[[#This Row],[Join_Date]],4)</f>
        <v>2024</v>
      </c>
      <c r="AG960" t="str">
        <f>MID(Userdata[[#This Row],[Join_Date]],3,2)</f>
        <v>5/</v>
      </c>
      <c r="AH960" t="str">
        <f>SUBSTITUTE(Userdata[[#This Row],[Column5]],"/","")</f>
        <v>6</v>
      </c>
      <c r="AI960" t="str">
        <f>SUBSTITUTE(Userdata[[#This Row],[Column53]],"/","")</f>
        <v>5</v>
      </c>
      <c r="AJ960" t="str">
        <f>TEXT(DATE(Userdata[[#This Row],[Column52]],Userdata[[#This Row],[Start Month]],Userdata[[#This Row],[Start Date]]),"DD/MM/YYYY")</f>
        <v>05/06/2024</v>
      </c>
    </row>
    <row r="961" spans="1:36" x14ac:dyDescent="0.3">
      <c r="A961">
        <v>6380</v>
      </c>
      <c r="B961" t="s">
        <v>38</v>
      </c>
      <c r="C961" t="s">
        <v>407</v>
      </c>
      <c r="D961" s="12" t="s">
        <v>479</v>
      </c>
      <c r="E961">
        <v>7.99</v>
      </c>
      <c r="F961">
        <v>493</v>
      </c>
      <c r="G961" t="s">
        <v>917</v>
      </c>
      <c r="H961">
        <v>5</v>
      </c>
      <c r="I961">
        <v>2</v>
      </c>
      <c r="J961" t="b">
        <v>1</v>
      </c>
      <c r="K961">
        <v>29</v>
      </c>
      <c r="L961">
        <v>82</v>
      </c>
      <c r="M961" t="s">
        <v>926</v>
      </c>
      <c r="N961" t="s">
        <v>933</v>
      </c>
      <c r="O961" t="s">
        <v>934</v>
      </c>
      <c r="P961">
        <v>64</v>
      </c>
      <c r="Q961">
        <v>3.4</v>
      </c>
      <c r="R961" t="b">
        <v>0</v>
      </c>
      <c r="S961" t="s">
        <v>940</v>
      </c>
      <c r="T961">
        <v>833</v>
      </c>
      <c r="U961" t="s">
        <v>941</v>
      </c>
      <c r="V961" t="s">
        <v>948</v>
      </c>
      <c r="W961" t="s">
        <v>952</v>
      </c>
      <c r="X961" t="str">
        <f>LEFT(Userdata[[#This Row],[Last_Login]],2)</f>
        <v>12</v>
      </c>
      <c r="Y961" t="str">
        <f>RIGHT(Userdata[[#This Row],[Last_Login]],4)</f>
        <v>2024</v>
      </c>
      <c r="Z961" t="str">
        <f>MID(Userdata[[#This Row],[Last_Login]],4,2)</f>
        <v>14</v>
      </c>
      <c r="AA961" t="str">
        <f>SUBSTITUTE(Userdata[[#This Row],[Column3]],"/","")</f>
        <v>14</v>
      </c>
      <c r="AB961" s="12" t="str">
        <f>TEXT(DATE(Userdata[[#This Row],[Column2]],Userdata[[#This Row],[Column1]],Userdata[[#This Row],[Column4]]),"DD/MM/YYYY")</f>
        <v>14/12/2024</v>
      </c>
      <c r="AC961" s="12">
        <f t="shared" ca="1" si="14"/>
        <v>45794</v>
      </c>
      <c r="AD961">
        <f ca="1">Userdata[[#This Row],[Column6]]-Userdata[[#This Row],[Last Login]]</f>
        <v>154</v>
      </c>
      <c r="AE961" t="str">
        <f>LEFT(Userdata[[#This Row],[Join_Date]],2)</f>
        <v>4/</v>
      </c>
      <c r="AF961" t="str">
        <f>RIGHT(Userdata[[#This Row],[Join_Date]],4)</f>
        <v>2023</v>
      </c>
      <c r="AG961" t="str">
        <f>MID(Userdata[[#This Row],[Join_Date]],3,2)</f>
        <v>4/</v>
      </c>
      <c r="AH961" t="str">
        <f>SUBSTITUTE(Userdata[[#This Row],[Column5]],"/","")</f>
        <v>4</v>
      </c>
      <c r="AI961" t="str">
        <f>SUBSTITUTE(Userdata[[#This Row],[Column53]],"/","")</f>
        <v>4</v>
      </c>
      <c r="AJ961" t="str">
        <f>TEXT(DATE(Userdata[[#This Row],[Column52]],Userdata[[#This Row],[Start Month]],Userdata[[#This Row],[Start Date]]),"DD/MM/YYYY")</f>
        <v>04/04/2023</v>
      </c>
    </row>
    <row r="962" spans="1:36" x14ac:dyDescent="0.3">
      <c r="A962">
        <v>6385</v>
      </c>
      <c r="B962" t="s">
        <v>252</v>
      </c>
      <c r="C962" t="s">
        <v>844</v>
      </c>
      <c r="D962" s="12" t="s">
        <v>911</v>
      </c>
      <c r="E962">
        <v>11.99</v>
      </c>
      <c r="F962">
        <v>475</v>
      </c>
      <c r="G962" t="s">
        <v>919</v>
      </c>
      <c r="H962">
        <v>1</v>
      </c>
      <c r="I962">
        <v>5</v>
      </c>
      <c r="J962" t="b">
        <v>0</v>
      </c>
      <c r="K962">
        <v>523</v>
      </c>
      <c r="L962">
        <v>30</v>
      </c>
      <c r="M962" t="s">
        <v>928</v>
      </c>
      <c r="N962" t="s">
        <v>933</v>
      </c>
      <c r="O962" t="s">
        <v>935</v>
      </c>
      <c r="P962">
        <v>2</v>
      </c>
      <c r="Q962">
        <v>4.8</v>
      </c>
      <c r="R962" t="b">
        <v>0</v>
      </c>
      <c r="S962" t="s">
        <v>940</v>
      </c>
      <c r="T962">
        <v>2428</v>
      </c>
      <c r="U962" t="s">
        <v>941</v>
      </c>
      <c r="V962" t="s">
        <v>948</v>
      </c>
      <c r="W962" t="s">
        <v>951</v>
      </c>
      <c r="X962" t="str">
        <f>LEFT(Userdata[[#This Row],[Last_Login]],2)</f>
        <v>11</v>
      </c>
      <c r="Y962" t="str">
        <f>RIGHT(Userdata[[#This Row],[Last_Login]],4)</f>
        <v>2024</v>
      </c>
      <c r="Z962" t="str">
        <f>MID(Userdata[[#This Row],[Last_Login]],4,2)</f>
        <v>28</v>
      </c>
      <c r="AA962" t="str">
        <f>SUBSTITUTE(Userdata[[#This Row],[Column3]],"/","")</f>
        <v>28</v>
      </c>
      <c r="AB962" s="12" t="str">
        <f>TEXT(DATE(Userdata[[#This Row],[Column2]],Userdata[[#This Row],[Column1]],Userdata[[#This Row],[Column4]]),"DD/MM/YYYY")</f>
        <v>28/11/2024</v>
      </c>
      <c r="AC962" s="12">
        <f t="shared" ref="AC962:AC1001" ca="1" si="15">TODAY()</f>
        <v>45794</v>
      </c>
      <c r="AD962">
        <f ca="1">Userdata[[#This Row],[Column6]]-Userdata[[#This Row],[Last Login]]</f>
        <v>170</v>
      </c>
      <c r="AE962" t="str">
        <f>LEFT(Userdata[[#This Row],[Join_Date]],2)</f>
        <v>7/</v>
      </c>
      <c r="AF962" t="str">
        <f>RIGHT(Userdata[[#This Row],[Join_Date]],4)</f>
        <v>2023</v>
      </c>
      <c r="AG962" t="str">
        <f>MID(Userdata[[#This Row],[Join_Date]],3,2)</f>
        <v>19</v>
      </c>
      <c r="AH962" t="str">
        <f>SUBSTITUTE(Userdata[[#This Row],[Column5]],"/","")</f>
        <v>7</v>
      </c>
      <c r="AI962" t="str">
        <f>SUBSTITUTE(Userdata[[#This Row],[Column53]],"/","")</f>
        <v>19</v>
      </c>
      <c r="AJ962" t="str">
        <f>TEXT(DATE(Userdata[[#This Row],[Column52]],Userdata[[#This Row],[Start Month]],Userdata[[#This Row],[Start Date]]),"DD/MM/YYYY")</f>
        <v>19/07/2023</v>
      </c>
    </row>
    <row r="963" spans="1:36" x14ac:dyDescent="0.3">
      <c r="A963">
        <v>6858</v>
      </c>
      <c r="B963" t="s">
        <v>163</v>
      </c>
      <c r="C963" t="s">
        <v>890</v>
      </c>
      <c r="D963" s="12" t="s">
        <v>490</v>
      </c>
      <c r="E963">
        <v>11.99</v>
      </c>
      <c r="F963">
        <v>287</v>
      </c>
      <c r="G963" t="s">
        <v>919</v>
      </c>
      <c r="H963">
        <v>1</v>
      </c>
      <c r="I963">
        <v>2</v>
      </c>
      <c r="J963" t="b">
        <v>0</v>
      </c>
      <c r="K963">
        <v>918</v>
      </c>
      <c r="L963">
        <v>82</v>
      </c>
      <c r="M963" t="s">
        <v>926</v>
      </c>
      <c r="N963" t="s">
        <v>931</v>
      </c>
      <c r="O963" t="s">
        <v>935</v>
      </c>
      <c r="P963">
        <v>81</v>
      </c>
      <c r="Q963">
        <v>3.2</v>
      </c>
      <c r="R963" t="b">
        <v>0</v>
      </c>
      <c r="S963" t="s">
        <v>940</v>
      </c>
      <c r="T963">
        <v>4555</v>
      </c>
      <c r="U963" t="s">
        <v>943</v>
      </c>
      <c r="V963" t="s">
        <v>950</v>
      </c>
      <c r="W963" t="s">
        <v>954</v>
      </c>
      <c r="X963" t="str">
        <f>LEFT(Userdata[[#This Row],[Last_Login]],2)</f>
        <v>12</v>
      </c>
      <c r="Y963" t="str">
        <f>RIGHT(Userdata[[#This Row],[Last_Login]],4)</f>
        <v>2024</v>
      </c>
      <c r="Z963" t="str">
        <f>MID(Userdata[[#This Row],[Last_Login]],4,2)</f>
        <v>12</v>
      </c>
      <c r="AA963" t="str">
        <f>SUBSTITUTE(Userdata[[#This Row],[Column3]],"/","")</f>
        <v>12</v>
      </c>
      <c r="AB963" s="12" t="str">
        <f>TEXT(DATE(Userdata[[#This Row],[Column2]],Userdata[[#This Row],[Column1]],Userdata[[#This Row],[Column4]]),"DD/MM/YYYY")</f>
        <v>12/12/2024</v>
      </c>
      <c r="AC963" s="12">
        <f t="shared" ca="1" si="15"/>
        <v>45794</v>
      </c>
      <c r="AD963">
        <f ca="1">Userdata[[#This Row],[Column6]]-Userdata[[#This Row],[Last Login]]</f>
        <v>156</v>
      </c>
      <c r="AE963" t="str">
        <f>LEFT(Userdata[[#This Row],[Join_Date]],2)</f>
        <v>12</v>
      </c>
      <c r="AF963" t="str">
        <f>RIGHT(Userdata[[#This Row],[Join_Date]],4)</f>
        <v>2023</v>
      </c>
      <c r="AG963" t="str">
        <f>MID(Userdata[[#This Row],[Join_Date]],3,2)</f>
        <v>/2</v>
      </c>
      <c r="AH963" t="str">
        <f>SUBSTITUTE(Userdata[[#This Row],[Column5]],"/","")</f>
        <v>12</v>
      </c>
      <c r="AI963" t="str">
        <f>SUBSTITUTE(Userdata[[#This Row],[Column53]],"/","")</f>
        <v>2</v>
      </c>
      <c r="AJ963" t="str">
        <f>TEXT(DATE(Userdata[[#This Row],[Column52]],Userdata[[#This Row],[Start Month]],Userdata[[#This Row],[Start Date]]),"DD/MM/YYYY")</f>
        <v>02/12/2023</v>
      </c>
    </row>
    <row r="964" spans="1:36" x14ac:dyDescent="0.3">
      <c r="A964">
        <v>8875</v>
      </c>
      <c r="B964" t="s">
        <v>221</v>
      </c>
      <c r="C964" t="s">
        <v>375</v>
      </c>
      <c r="D964" s="12" t="s">
        <v>472</v>
      </c>
      <c r="E964">
        <v>15.99</v>
      </c>
      <c r="F964">
        <v>138</v>
      </c>
      <c r="G964" t="s">
        <v>916</v>
      </c>
      <c r="H964">
        <v>5</v>
      </c>
      <c r="I964">
        <v>2</v>
      </c>
      <c r="J964" t="b">
        <v>0</v>
      </c>
      <c r="K964">
        <v>40</v>
      </c>
      <c r="L964">
        <v>166</v>
      </c>
      <c r="M964" t="s">
        <v>925</v>
      </c>
      <c r="N964" t="s">
        <v>933</v>
      </c>
      <c r="O964" t="s">
        <v>939</v>
      </c>
      <c r="P964">
        <v>83</v>
      </c>
      <c r="Q964">
        <v>4.2</v>
      </c>
      <c r="R964" t="b">
        <v>0</v>
      </c>
      <c r="S964" t="s">
        <v>940</v>
      </c>
      <c r="T964">
        <v>4777</v>
      </c>
      <c r="U964" t="s">
        <v>945</v>
      </c>
      <c r="V964" t="s">
        <v>947</v>
      </c>
      <c r="W964" t="s">
        <v>953</v>
      </c>
      <c r="X964" t="str">
        <f>LEFT(Userdata[[#This Row],[Last_Login]],2)</f>
        <v>12</v>
      </c>
      <c r="Y964" t="str">
        <f>RIGHT(Userdata[[#This Row],[Last_Login]],4)</f>
        <v>2024</v>
      </c>
      <c r="Z964" t="str">
        <f>MID(Userdata[[#This Row],[Last_Login]],4,2)</f>
        <v>17</v>
      </c>
      <c r="AA964" t="str">
        <f>SUBSTITUTE(Userdata[[#This Row],[Column3]],"/","")</f>
        <v>17</v>
      </c>
      <c r="AB964" s="12" t="str">
        <f>TEXT(DATE(Userdata[[#This Row],[Column2]],Userdata[[#This Row],[Column1]],Userdata[[#This Row],[Column4]]),"DD/MM/YYYY")</f>
        <v>17/12/2024</v>
      </c>
      <c r="AC964" s="12">
        <f t="shared" ca="1" si="15"/>
        <v>45794</v>
      </c>
      <c r="AD964">
        <f ca="1">Userdata[[#This Row],[Column6]]-Userdata[[#This Row],[Last Login]]</f>
        <v>151</v>
      </c>
      <c r="AE964" t="str">
        <f>LEFT(Userdata[[#This Row],[Join_Date]],2)</f>
        <v>3/</v>
      </c>
      <c r="AF964" t="str">
        <f>RIGHT(Userdata[[#This Row],[Join_Date]],4)</f>
        <v>2023</v>
      </c>
      <c r="AG964" t="str">
        <f>MID(Userdata[[#This Row],[Join_Date]],3,2)</f>
        <v>28</v>
      </c>
      <c r="AH964" t="str">
        <f>SUBSTITUTE(Userdata[[#This Row],[Column5]],"/","")</f>
        <v>3</v>
      </c>
      <c r="AI964" t="str">
        <f>SUBSTITUTE(Userdata[[#This Row],[Column53]],"/","")</f>
        <v>28</v>
      </c>
      <c r="AJ964" t="str">
        <f>TEXT(DATE(Userdata[[#This Row],[Column52]],Userdata[[#This Row],[Start Month]],Userdata[[#This Row],[Start Date]]),"DD/MM/YYYY")</f>
        <v>28/03/2023</v>
      </c>
    </row>
    <row r="965" spans="1:36" x14ac:dyDescent="0.3">
      <c r="A965">
        <v>3334</v>
      </c>
      <c r="B965" t="s">
        <v>148</v>
      </c>
      <c r="C965" t="s">
        <v>818</v>
      </c>
      <c r="D965" s="12" t="s">
        <v>554</v>
      </c>
      <c r="E965">
        <v>15.99</v>
      </c>
      <c r="F965">
        <v>198</v>
      </c>
      <c r="G965" t="s">
        <v>916</v>
      </c>
      <c r="H965">
        <v>3</v>
      </c>
      <c r="I965">
        <v>1</v>
      </c>
      <c r="J965" t="b">
        <v>1</v>
      </c>
      <c r="K965">
        <v>614</v>
      </c>
      <c r="L965">
        <v>69</v>
      </c>
      <c r="M965" t="s">
        <v>929</v>
      </c>
      <c r="N965" t="s">
        <v>930</v>
      </c>
      <c r="O965" t="s">
        <v>937</v>
      </c>
      <c r="P965">
        <v>27</v>
      </c>
      <c r="Q965">
        <v>3.6</v>
      </c>
      <c r="R965" t="b">
        <v>1</v>
      </c>
      <c r="S965" t="s">
        <v>940</v>
      </c>
      <c r="T965">
        <v>459</v>
      </c>
      <c r="U965" t="s">
        <v>941</v>
      </c>
      <c r="V965" t="s">
        <v>947</v>
      </c>
      <c r="W965" t="s">
        <v>951</v>
      </c>
      <c r="X965" t="str">
        <f>LEFT(Userdata[[#This Row],[Last_Login]],2)</f>
        <v>12</v>
      </c>
      <c r="Y965" t="str">
        <f>RIGHT(Userdata[[#This Row],[Last_Login]],4)</f>
        <v>2024</v>
      </c>
      <c r="Z965" t="str">
        <f>MID(Userdata[[#This Row],[Last_Login]],4,2)</f>
        <v>5/</v>
      </c>
      <c r="AA965" t="str">
        <f>SUBSTITUTE(Userdata[[#This Row],[Column3]],"/","")</f>
        <v>5</v>
      </c>
      <c r="AB965" s="12" t="str">
        <f>TEXT(DATE(Userdata[[#This Row],[Column2]],Userdata[[#This Row],[Column1]],Userdata[[#This Row],[Column4]]),"DD/MM/YYYY")</f>
        <v>05/12/2024</v>
      </c>
      <c r="AC965" s="12">
        <f t="shared" ca="1" si="15"/>
        <v>45794</v>
      </c>
      <c r="AD965">
        <f ca="1">Userdata[[#This Row],[Column6]]-Userdata[[#This Row],[Last Login]]</f>
        <v>163</v>
      </c>
      <c r="AE965" t="str">
        <f>LEFT(Userdata[[#This Row],[Join_Date]],2)</f>
        <v>4/</v>
      </c>
      <c r="AF965" t="str">
        <f>RIGHT(Userdata[[#This Row],[Join_Date]],4)</f>
        <v>2024</v>
      </c>
      <c r="AG965" t="str">
        <f>MID(Userdata[[#This Row],[Join_Date]],3,2)</f>
        <v>7/</v>
      </c>
      <c r="AH965" t="str">
        <f>SUBSTITUTE(Userdata[[#This Row],[Column5]],"/","")</f>
        <v>4</v>
      </c>
      <c r="AI965" t="str">
        <f>SUBSTITUTE(Userdata[[#This Row],[Column53]],"/","")</f>
        <v>7</v>
      </c>
      <c r="AJ965" t="str">
        <f>TEXT(DATE(Userdata[[#This Row],[Column52]],Userdata[[#This Row],[Start Month]],Userdata[[#This Row],[Start Date]]),"DD/MM/YYYY")</f>
        <v>07/04/2024</v>
      </c>
    </row>
    <row r="966" spans="1:36" x14ac:dyDescent="0.3">
      <c r="A966">
        <v>5850</v>
      </c>
      <c r="B966" t="s">
        <v>55</v>
      </c>
      <c r="C966" t="s">
        <v>804</v>
      </c>
      <c r="D966" s="12" t="s">
        <v>740</v>
      </c>
      <c r="E966">
        <v>15.99</v>
      </c>
      <c r="F966">
        <v>164</v>
      </c>
      <c r="G966" t="s">
        <v>916</v>
      </c>
      <c r="H966">
        <v>2</v>
      </c>
      <c r="I966">
        <v>1</v>
      </c>
      <c r="J966" t="b">
        <v>0</v>
      </c>
      <c r="K966">
        <v>833</v>
      </c>
      <c r="L966">
        <v>89</v>
      </c>
      <c r="M966" t="s">
        <v>929</v>
      </c>
      <c r="N966" t="s">
        <v>933</v>
      </c>
      <c r="O966" t="s">
        <v>937</v>
      </c>
      <c r="P966">
        <v>32</v>
      </c>
      <c r="Q966">
        <v>4.9000000000000004</v>
      </c>
      <c r="R966" t="b">
        <v>0</v>
      </c>
      <c r="S966" t="s">
        <v>940</v>
      </c>
      <c r="T966">
        <v>2644</v>
      </c>
      <c r="U966" t="s">
        <v>943</v>
      </c>
      <c r="V966" t="s">
        <v>948</v>
      </c>
      <c r="W966" t="s">
        <v>952</v>
      </c>
      <c r="X966" t="str">
        <f>LEFT(Userdata[[#This Row],[Last_Login]],2)</f>
        <v>12</v>
      </c>
      <c r="Y966" t="str">
        <f>RIGHT(Userdata[[#This Row],[Last_Login]],4)</f>
        <v>2024</v>
      </c>
      <c r="Z966" t="str">
        <f>MID(Userdata[[#This Row],[Last_Login]],4,2)</f>
        <v>11</v>
      </c>
      <c r="AA966" t="str">
        <f>SUBSTITUTE(Userdata[[#This Row],[Column3]],"/","")</f>
        <v>11</v>
      </c>
      <c r="AB966" s="12" t="str">
        <f>TEXT(DATE(Userdata[[#This Row],[Column2]],Userdata[[#This Row],[Column1]],Userdata[[#This Row],[Column4]]),"DD/MM/YYYY")</f>
        <v>11/12/2024</v>
      </c>
      <c r="AC966" s="12">
        <f t="shared" ca="1" si="15"/>
        <v>45794</v>
      </c>
      <c r="AD966">
        <f ca="1">Userdata[[#This Row],[Column6]]-Userdata[[#This Row],[Last Login]]</f>
        <v>157</v>
      </c>
      <c r="AE966" t="str">
        <f>LEFT(Userdata[[#This Row],[Join_Date]],2)</f>
        <v>8/</v>
      </c>
      <c r="AF966" t="str">
        <f>RIGHT(Userdata[[#This Row],[Join_Date]],4)</f>
        <v>2023</v>
      </c>
      <c r="AG966" t="str">
        <f>MID(Userdata[[#This Row],[Join_Date]],3,2)</f>
        <v>7/</v>
      </c>
      <c r="AH966" t="str">
        <f>SUBSTITUTE(Userdata[[#This Row],[Column5]],"/","")</f>
        <v>8</v>
      </c>
      <c r="AI966" t="str">
        <f>SUBSTITUTE(Userdata[[#This Row],[Column53]],"/","")</f>
        <v>7</v>
      </c>
      <c r="AJ966" t="str">
        <f>TEXT(DATE(Userdata[[#This Row],[Column52]],Userdata[[#This Row],[Start Month]],Userdata[[#This Row],[Start Date]]),"DD/MM/YYYY")</f>
        <v>07/08/2023</v>
      </c>
    </row>
    <row r="967" spans="1:36" x14ac:dyDescent="0.3">
      <c r="A967">
        <v>8593</v>
      </c>
      <c r="B967" t="s">
        <v>71</v>
      </c>
      <c r="C967" t="s">
        <v>659</v>
      </c>
      <c r="D967" s="12" t="s">
        <v>751</v>
      </c>
      <c r="E967">
        <v>15.99</v>
      </c>
      <c r="F967">
        <v>65</v>
      </c>
      <c r="G967" t="s">
        <v>920</v>
      </c>
      <c r="H967">
        <v>4</v>
      </c>
      <c r="I967">
        <v>3</v>
      </c>
      <c r="J967" t="b">
        <v>0</v>
      </c>
      <c r="K967">
        <v>238</v>
      </c>
      <c r="L967">
        <v>39</v>
      </c>
      <c r="M967" t="s">
        <v>929</v>
      </c>
      <c r="N967" t="s">
        <v>933</v>
      </c>
      <c r="O967" t="s">
        <v>935</v>
      </c>
      <c r="P967">
        <v>23</v>
      </c>
      <c r="Q967">
        <v>4.7</v>
      </c>
      <c r="R967" t="b">
        <v>0</v>
      </c>
      <c r="S967" t="s">
        <v>940</v>
      </c>
      <c r="T967">
        <v>2678</v>
      </c>
      <c r="U967" t="s">
        <v>943</v>
      </c>
      <c r="V967" t="s">
        <v>949</v>
      </c>
      <c r="W967" t="s">
        <v>952</v>
      </c>
      <c r="X967" t="str">
        <f>LEFT(Userdata[[#This Row],[Last_Login]],2)</f>
        <v>12</v>
      </c>
      <c r="Y967" t="str">
        <f>RIGHT(Userdata[[#This Row],[Last_Login]],4)</f>
        <v>2024</v>
      </c>
      <c r="Z967" t="str">
        <f>MID(Userdata[[#This Row],[Last_Login]],4,2)</f>
        <v>10</v>
      </c>
      <c r="AA967" t="str">
        <f>SUBSTITUTE(Userdata[[#This Row],[Column3]],"/","")</f>
        <v>10</v>
      </c>
      <c r="AB967" s="12" t="str">
        <f>TEXT(DATE(Userdata[[#This Row],[Column2]],Userdata[[#This Row],[Column1]],Userdata[[#This Row],[Column4]]),"DD/MM/YYYY")</f>
        <v>10/12/2024</v>
      </c>
      <c r="AC967" s="12">
        <f t="shared" ca="1" si="15"/>
        <v>45794</v>
      </c>
      <c r="AD967">
        <f ca="1">Userdata[[#This Row],[Column6]]-Userdata[[#This Row],[Last Login]]</f>
        <v>158</v>
      </c>
      <c r="AE967" t="str">
        <f>LEFT(Userdata[[#This Row],[Join_Date]],2)</f>
        <v>7/</v>
      </c>
      <c r="AF967" t="str">
        <f>RIGHT(Userdata[[#This Row],[Join_Date]],4)</f>
        <v>2024</v>
      </c>
      <c r="AG967" t="str">
        <f>MID(Userdata[[#This Row],[Join_Date]],3,2)</f>
        <v>23</v>
      </c>
      <c r="AH967" t="str">
        <f>SUBSTITUTE(Userdata[[#This Row],[Column5]],"/","")</f>
        <v>7</v>
      </c>
      <c r="AI967" t="str">
        <f>SUBSTITUTE(Userdata[[#This Row],[Column53]],"/","")</f>
        <v>23</v>
      </c>
      <c r="AJ967" t="str">
        <f>TEXT(DATE(Userdata[[#This Row],[Column52]],Userdata[[#This Row],[Start Month]],Userdata[[#This Row],[Start Date]]),"DD/MM/YYYY")</f>
        <v>23/07/2024</v>
      </c>
    </row>
    <row r="968" spans="1:36" x14ac:dyDescent="0.3">
      <c r="A968">
        <v>6278</v>
      </c>
      <c r="B968" t="s">
        <v>183</v>
      </c>
      <c r="C968" t="s">
        <v>522</v>
      </c>
      <c r="D968" s="12" t="s">
        <v>736</v>
      </c>
      <c r="E968">
        <v>7.99</v>
      </c>
      <c r="F968">
        <v>388</v>
      </c>
      <c r="G968" t="s">
        <v>917</v>
      </c>
      <c r="H968">
        <v>1</v>
      </c>
      <c r="I968">
        <v>6</v>
      </c>
      <c r="J968" t="b">
        <v>1</v>
      </c>
      <c r="K968">
        <v>861</v>
      </c>
      <c r="L968">
        <v>59</v>
      </c>
      <c r="M968" t="s">
        <v>923</v>
      </c>
      <c r="N968" t="s">
        <v>931</v>
      </c>
      <c r="O968" t="s">
        <v>934</v>
      </c>
      <c r="P968">
        <v>42</v>
      </c>
      <c r="Q968">
        <v>4.4000000000000004</v>
      </c>
      <c r="R968" t="b">
        <v>0</v>
      </c>
      <c r="S968" t="s">
        <v>940</v>
      </c>
      <c r="T968">
        <v>1129</v>
      </c>
      <c r="U968" t="s">
        <v>944</v>
      </c>
      <c r="V968" t="s">
        <v>949</v>
      </c>
      <c r="W968" t="s">
        <v>953</v>
      </c>
      <c r="X968" t="str">
        <f>LEFT(Userdata[[#This Row],[Last_Login]],2)</f>
        <v>11</v>
      </c>
      <c r="Y968" t="str">
        <f>RIGHT(Userdata[[#This Row],[Last_Login]],4)</f>
        <v>2024</v>
      </c>
      <c r="Z968" t="str">
        <f>MID(Userdata[[#This Row],[Last_Login]],4,2)</f>
        <v>25</v>
      </c>
      <c r="AA968" t="str">
        <f>SUBSTITUTE(Userdata[[#This Row],[Column3]],"/","")</f>
        <v>25</v>
      </c>
      <c r="AB968" s="12" t="str">
        <f>TEXT(DATE(Userdata[[#This Row],[Column2]],Userdata[[#This Row],[Column1]],Userdata[[#This Row],[Column4]]),"DD/MM/YYYY")</f>
        <v>25/11/2024</v>
      </c>
      <c r="AC968" s="12">
        <f t="shared" ca="1" si="15"/>
        <v>45794</v>
      </c>
      <c r="AD968">
        <f ca="1">Userdata[[#This Row],[Column6]]-Userdata[[#This Row],[Last Login]]</f>
        <v>173</v>
      </c>
      <c r="AE968" t="str">
        <f>LEFT(Userdata[[#This Row],[Join_Date]],2)</f>
        <v>6/</v>
      </c>
      <c r="AF968" t="str">
        <f>RIGHT(Userdata[[#This Row],[Join_Date]],4)</f>
        <v>2023</v>
      </c>
      <c r="AG968" t="str">
        <f>MID(Userdata[[#This Row],[Join_Date]],3,2)</f>
        <v>18</v>
      </c>
      <c r="AH968" t="str">
        <f>SUBSTITUTE(Userdata[[#This Row],[Column5]],"/","")</f>
        <v>6</v>
      </c>
      <c r="AI968" t="str">
        <f>SUBSTITUTE(Userdata[[#This Row],[Column53]],"/","")</f>
        <v>18</v>
      </c>
      <c r="AJ968" t="str">
        <f>TEXT(DATE(Userdata[[#This Row],[Column52]],Userdata[[#This Row],[Start Month]],Userdata[[#This Row],[Start Date]]),"DD/MM/YYYY")</f>
        <v>18/06/2023</v>
      </c>
    </row>
    <row r="969" spans="1:36" x14ac:dyDescent="0.3">
      <c r="A969">
        <v>1388</v>
      </c>
      <c r="B969" t="s">
        <v>72</v>
      </c>
      <c r="C969" t="s">
        <v>611</v>
      </c>
      <c r="D969" s="12" t="s">
        <v>751</v>
      </c>
      <c r="E969">
        <v>15.99</v>
      </c>
      <c r="F969">
        <v>412</v>
      </c>
      <c r="G969" t="s">
        <v>922</v>
      </c>
      <c r="H969">
        <v>3</v>
      </c>
      <c r="I969">
        <v>3</v>
      </c>
      <c r="J969" t="b">
        <v>1</v>
      </c>
      <c r="K969">
        <v>999</v>
      </c>
      <c r="L969">
        <v>127</v>
      </c>
      <c r="M969" t="s">
        <v>923</v>
      </c>
      <c r="N969" t="s">
        <v>933</v>
      </c>
      <c r="O969" t="s">
        <v>934</v>
      </c>
      <c r="P969">
        <v>4</v>
      </c>
      <c r="Q969">
        <v>4</v>
      </c>
      <c r="R969" t="b">
        <v>0</v>
      </c>
      <c r="S969" t="s">
        <v>940</v>
      </c>
      <c r="T969">
        <v>1258</v>
      </c>
      <c r="U969" t="s">
        <v>942</v>
      </c>
      <c r="V969" t="s">
        <v>948</v>
      </c>
      <c r="W969" t="s">
        <v>951</v>
      </c>
      <c r="X969" t="str">
        <f>LEFT(Userdata[[#This Row],[Last_Login]],2)</f>
        <v>12</v>
      </c>
      <c r="Y969" t="str">
        <f>RIGHT(Userdata[[#This Row],[Last_Login]],4)</f>
        <v>2024</v>
      </c>
      <c r="Z969" t="str">
        <f>MID(Userdata[[#This Row],[Last_Login]],4,2)</f>
        <v>10</v>
      </c>
      <c r="AA969" t="str">
        <f>SUBSTITUTE(Userdata[[#This Row],[Column3]],"/","")</f>
        <v>10</v>
      </c>
      <c r="AB969" s="12" t="str">
        <f>TEXT(DATE(Userdata[[#This Row],[Column2]],Userdata[[#This Row],[Column1]],Userdata[[#This Row],[Column4]]),"DD/MM/YYYY")</f>
        <v>10/12/2024</v>
      </c>
      <c r="AC969" s="12">
        <f t="shared" ca="1" si="15"/>
        <v>45794</v>
      </c>
      <c r="AD969">
        <f ca="1">Userdata[[#This Row],[Column6]]-Userdata[[#This Row],[Last Login]]</f>
        <v>158</v>
      </c>
      <c r="AE969" t="str">
        <f>LEFT(Userdata[[#This Row],[Join_Date]],2)</f>
        <v>1/</v>
      </c>
      <c r="AF969" t="str">
        <f>RIGHT(Userdata[[#This Row],[Join_Date]],4)</f>
        <v>2024</v>
      </c>
      <c r="AG969" t="str">
        <f>MID(Userdata[[#This Row],[Join_Date]],3,2)</f>
        <v>19</v>
      </c>
      <c r="AH969" t="str">
        <f>SUBSTITUTE(Userdata[[#This Row],[Column5]],"/","")</f>
        <v>1</v>
      </c>
      <c r="AI969" t="str">
        <f>SUBSTITUTE(Userdata[[#This Row],[Column53]],"/","")</f>
        <v>19</v>
      </c>
      <c r="AJ969" t="str">
        <f>TEXT(DATE(Userdata[[#This Row],[Column52]],Userdata[[#This Row],[Start Month]],Userdata[[#This Row],[Start Date]]),"DD/MM/YYYY")</f>
        <v>19/01/2024</v>
      </c>
    </row>
    <row r="970" spans="1:36" x14ac:dyDescent="0.3">
      <c r="A970">
        <v>2521</v>
      </c>
      <c r="B970" t="s">
        <v>65</v>
      </c>
      <c r="C970" t="s">
        <v>891</v>
      </c>
      <c r="D970" s="12" t="s">
        <v>853</v>
      </c>
      <c r="E970">
        <v>15.99</v>
      </c>
      <c r="F970">
        <v>267</v>
      </c>
      <c r="G970" t="s">
        <v>916</v>
      </c>
      <c r="H970">
        <v>4</v>
      </c>
      <c r="I970">
        <v>4</v>
      </c>
      <c r="J970" t="b">
        <v>0</v>
      </c>
      <c r="K970">
        <v>118</v>
      </c>
      <c r="L970">
        <v>6</v>
      </c>
      <c r="M970" t="s">
        <v>923</v>
      </c>
      <c r="N970" t="s">
        <v>933</v>
      </c>
      <c r="O970" t="s">
        <v>938</v>
      </c>
      <c r="P970">
        <v>57</v>
      </c>
      <c r="Q970">
        <v>5</v>
      </c>
      <c r="R970" t="b">
        <v>0</v>
      </c>
      <c r="S970" t="s">
        <v>940</v>
      </c>
      <c r="T970">
        <v>3213</v>
      </c>
      <c r="U970" t="s">
        <v>941</v>
      </c>
      <c r="V970" t="s">
        <v>950</v>
      </c>
      <c r="W970" t="s">
        <v>952</v>
      </c>
      <c r="X970" t="str">
        <f>LEFT(Userdata[[#This Row],[Last_Login]],2)</f>
        <v>11</v>
      </c>
      <c r="Y970" t="str">
        <f>RIGHT(Userdata[[#This Row],[Last_Login]],4)</f>
        <v>2024</v>
      </c>
      <c r="Z970" t="str">
        <f>MID(Userdata[[#This Row],[Last_Login]],4,2)</f>
        <v>27</v>
      </c>
      <c r="AA970" t="str">
        <f>SUBSTITUTE(Userdata[[#This Row],[Column3]],"/","")</f>
        <v>27</v>
      </c>
      <c r="AB970" s="12" t="str">
        <f>TEXT(DATE(Userdata[[#This Row],[Column2]],Userdata[[#This Row],[Column1]],Userdata[[#This Row],[Column4]]),"DD/MM/YYYY")</f>
        <v>27/11/2024</v>
      </c>
      <c r="AC970" s="12">
        <f t="shared" ca="1" si="15"/>
        <v>45794</v>
      </c>
      <c r="AD970">
        <f ca="1">Userdata[[#This Row],[Column6]]-Userdata[[#This Row],[Last Login]]</f>
        <v>171</v>
      </c>
      <c r="AE970" t="str">
        <f>LEFT(Userdata[[#This Row],[Join_Date]],2)</f>
        <v>4/</v>
      </c>
      <c r="AF970" t="str">
        <f>RIGHT(Userdata[[#This Row],[Join_Date]],4)</f>
        <v>2024</v>
      </c>
      <c r="AG970" t="str">
        <f>MID(Userdata[[#This Row],[Join_Date]],3,2)</f>
        <v>30</v>
      </c>
      <c r="AH970" t="str">
        <f>SUBSTITUTE(Userdata[[#This Row],[Column5]],"/","")</f>
        <v>4</v>
      </c>
      <c r="AI970" t="str">
        <f>SUBSTITUTE(Userdata[[#This Row],[Column53]],"/","")</f>
        <v>30</v>
      </c>
      <c r="AJ970" t="str">
        <f>TEXT(DATE(Userdata[[#This Row],[Column52]],Userdata[[#This Row],[Start Month]],Userdata[[#This Row],[Start Date]]),"DD/MM/YYYY")</f>
        <v>30/04/2024</v>
      </c>
    </row>
    <row r="971" spans="1:36" x14ac:dyDescent="0.3">
      <c r="A971">
        <v>1269</v>
      </c>
      <c r="B971" t="s">
        <v>360</v>
      </c>
      <c r="C971" t="s">
        <v>892</v>
      </c>
      <c r="D971" s="12" t="s">
        <v>914</v>
      </c>
      <c r="E971">
        <v>15.99</v>
      </c>
      <c r="F971">
        <v>29</v>
      </c>
      <c r="G971" t="s">
        <v>916</v>
      </c>
      <c r="H971">
        <v>3</v>
      </c>
      <c r="I971">
        <v>2</v>
      </c>
      <c r="J971" t="b">
        <v>0</v>
      </c>
      <c r="K971">
        <v>404</v>
      </c>
      <c r="L971">
        <v>177</v>
      </c>
      <c r="M971" t="s">
        <v>923</v>
      </c>
      <c r="N971" t="s">
        <v>933</v>
      </c>
      <c r="O971" t="s">
        <v>937</v>
      </c>
      <c r="P971">
        <v>81</v>
      </c>
      <c r="Q971">
        <v>4.4000000000000004</v>
      </c>
      <c r="R971" t="b">
        <v>0</v>
      </c>
      <c r="S971" t="s">
        <v>940</v>
      </c>
      <c r="T971">
        <v>4127</v>
      </c>
      <c r="U971" t="s">
        <v>945</v>
      </c>
      <c r="V971" t="s">
        <v>948</v>
      </c>
      <c r="W971" t="s">
        <v>952</v>
      </c>
      <c r="X971" t="str">
        <f>LEFT(Userdata[[#This Row],[Last_Login]],2)</f>
        <v>11</v>
      </c>
      <c r="Y971" t="str">
        <f>RIGHT(Userdata[[#This Row],[Last_Login]],4)</f>
        <v>2024</v>
      </c>
      <c r="Z971" t="str">
        <f>MID(Userdata[[#This Row],[Last_Login]],4,2)</f>
        <v>29</v>
      </c>
      <c r="AA971" t="str">
        <f>SUBSTITUTE(Userdata[[#This Row],[Column3]],"/","")</f>
        <v>29</v>
      </c>
      <c r="AB971" s="12" t="str">
        <f>TEXT(DATE(Userdata[[#This Row],[Column2]],Userdata[[#This Row],[Column1]],Userdata[[#This Row],[Column4]]),"DD/MM/YYYY")</f>
        <v>29/11/2024</v>
      </c>
      <c r="AC971" s="12">
        <f t="shared" ca="1" si="15"/>
        <v>45794</v>
      </c>
      <c r="AD971">
        <f ca="1">Userdata[[#This Row],[Column6]]-Userdata[[#This Row],[Last Login]]</f>
        <v>169</v>
      </c>
      <c r="AE971" t="str">
        <f>LEFT(Userdata[[#This Row],[Join_Date]],2)</f>
        <v>1/</v>
      </c>
      <c r="AF971" t="str">
        <f>RIGHT(Userdata[[#This Row],[Join_Date]],4)</f>
        <v>2023</v>
      </c>
      <c r="AG971" t="str">
        <f>MID(Userdata[[#This Row],[Join_Date]],3,2)</f>
        <v>9/</v>
      </c>
      <c r="AH971" t="str">
        <f>SUBSTITUTE(Userdata[[#This Row],[Column5]],"/","")</f>
        <v>1</v>
      </c>
      <c r="AI971" t="str">
        <f>SUBSTITUTE(Userdata[[#This Row],[Column53]],"/","")</f>
        <v>9</v>
      </c>
      <c r="AJ971" t="str">
        <f>TEXT(DATE(Userdata[[#This Row],[Column52]],Userdata[[#This Row],[Start Month]],Userdata[[#This Row],[Start Date]]),"DD/MM/YYYY")</f>
        <v>09/01/2023</v>
      </c>
    </row>
    <row r="972" spans="1:36" x14ac:dyDescent="0.3">
      <c r="A972">
        <v>9959</v>
      </c>
      <c r="B972" t="s">
        <v>135</v>
      </c>
      <c r="C972" t="s">
        <v>646</v>
      </c>
      <c r="D972" s="12" t="s">
        <v>751</v>
      </c>
      <c r="E972">
        <v>15.99</v>
      </c>
      <c r="F972">
        <v>454</v>
      </c>
      <c r="G972" t="s">
        <v>916</v>
      </c>
      <c r="H972">
        <v>5</v>
      </c>
      <c r="I972">
        <v>6</v>
      </c>
      <c r="J972" t="b">
        <v>1</v>
      </c>
      <c r="K972">
        <v>938</v>
      </c>
      <c r="L972">
        <v>75</v>
      </c>
      <c r="M972" t="s">
        <v>928</v>
      </c>
      <c r="N972" t="s">
        <v>931</v>
      </c>
      <c r="O972" t="s">
        <v>935</v>
      </c>
      <c r="P972">
        <v>51</v>
      </c>
      <c r="Q972">
        <v>3.1</v>
      </c>
      <c r="R972" t="b">
        <v>0</v>
      </c>
      <c r="S972" t="s">
        <v>940</v>
      </c>
      <c r="T972">
        <v>1961</v>
      </c>
      <c r="U972" t="s">
        <v>943</v>
      </c>
      <c r="V972" t="s">
        <v>947</v>
      </c>
      <c r="W972" t="s">
        <v>954</v>
      </c>
      <c r="X972" t="str">
        <f>LEFT(Userdata[[#This Row],[Last_Login]],2)</f>
        <v>12</v>
      </c>
      <c r="Y972" t="str">
        <f>RIGHT(Userdata[[#This Row],[Last_Login]],4)</f>
        <v>2024</v>
      </c>
      <c r="Z972" t="str">
        <f>MID(Userdata[[#This Row],[Last_Login]],4,2)</f>
        <v>10</v>
      </c>
      <c r="AA972" t="str">
        <f>SUBSTITUTE(Userdata[[#This Row],[Column3]],"/","")</f>
        <v>10</v>
      </c>
      <c r="AB972" s="12" t="str">
        <f>TEXT(DATE(Userdata[[#This Row],[Column2]],Userdata[[#This Row],[Column1]],Userdata[[#This Row],[Column4]]),"DD/MM/YYYY")</f>
        <v>10/12/2024</v>
      </c>
      <c r="AC972" s="12">
        <f t="shared" ca="1" si="15"/>
        <v>45794</v>
      </c>
      <c r="AD972">
        <f ca="1">Userdata[[#This Row],[Column6]]-Userdata[[#This Row],[Last Login]]</f>
        <v>158</v>
      </c>
      <c r="AE972" t="str">
        <f>LEFT(Userdata[[#This Row],[Join_Date]],2)</f>
        <v>9/</v>
      </c>
      <c r="AF972" t="str">
        <f>RIGHT(Userdata[[#This Row],[Join_Date]],4)</f>
        <v>2024</v>
      </c>
      <c r="AG972" t="str">
        <f>MID(Userdata[[#This Row],[Join_Date]],3,2)</f>
        <v>11</v>
      </c>
      <c r="AH972" t="str">
        <f>SUBSTITUTE(Userdata[[#This Row],[Column5]],"/","")</f>
        <v>9</v>
      </c>
      <c r="AI972" t="str">
        <f>SUBSTITUTE(Userdata[[#This Row],[Column53]],"/","")</f>
        <v>11</v>
      </c>
      <c r="AJ972" t="str">
        <f>TEXT(DATE(Userdata[[#This Row],[Column52]],Userdata[[#This Row],[Start Month]],Userdata[[#This Row],[Start Date]]),"DD/MM/YYYY")</f>
        <v>11/09/2024</v>
      </c>
    </row>
    <row r="973" spans="1:36" x14ac:dyDescent="0.3">
      <c r="A973">
        <v>7549</v>
      </c>
      <c r="B973" t="s">
        <v>357</v>
      </c>
      <c r="C973" t="s">
        <v>483</v>
      </c>
      <c r="D973" s="12" t="s">
        <v>911</v>
      </c>
      <c r="E973">
        <v>15.99</v>
      </c>
      <c r="F973">
        <v>119</v>
      </c>
      <c r="G973" t="s">
        <v>922</v>
      </c>
      <c r="H973">
        <v>1</v>
      </c>
      <c r="I973">
        <v>5</v>
      </c>
      <c r="J973" t="b">
        <v>1</v>
      </c>
      <c r="K973">
        <v>112</v>
      </c>
      <c r="L973">
        <v>181</v>
      </c>
      <c r="M973" t="s">
        <v>929</v>
      </c>
      <c r="N973" t="s">
        <v>932</v>
      </c>
      <c r="O973" t="s">
        <v>935</v>
      </c>
      <c r="P973">
        <v>47</v>
      </c>
      <c r="Q973">
        <v>3.2</v>
      </c>
      <c r="R973" t="b">
        <v>1</v>
      </c>
      <c r="S973" t="s">
        <v>940</v>
      </c>
      <c r="T973">
        <v>1708</v>
      </c>
      <c r="U973" t="s">
        <v>942</v>
      </c>
      <c r="V973" t="s">
        <v>948</v>
      </c>
      <c r="W973" t="s">
        <v>954</v>
      </c>
      <c r="X973" t="str">
        <f>LEFT(Userdata[[#This Row],[Last_Login]],2)</f>
        <v>11</v>
      </c>
      <c r="Y973" t="str">
        <f>RIGHT(Userdata[[#This Row],[Last_Login]],4)</f>
        <v>2024</v>
      </c>
      <c r="Z973" t="str">
        <f>MID(Userdata[[#This Row],[Last_Login]],4,2)</f>
        <v>28</v>
      </c>
      <c r="AA973" t="str">
        <f>SUBSTITUTE(Userdata[[#This Row],[Column3]],"/","")</f>
        <v>28</v>
      </c>
      <c r="AB973" s="12" t="str">
        <f>TEXT(DATE(Userdata[[#This Row],[Column2]],Userdata[[#This Row],[Column1]],Userdata[[#This Row],[Column4]]),"DD/MM/YYYY")</f>
        <v>28/11/2024</v>
      </c>
      <c r="AC973" s="12">
        <f t="shared" ca="1" si="15"/>
        <v>45794</v>
      </c>
      <c r="AD973">
        <f ca="1">Userdata[[#This Row],[Column6]]-Userdata[[#This Row],[Last Login]]</f>
        <v>170</v>
      </c>
      <c r="AE973" t="str">
        <f>LEFT(Userdata[[#This Row],[Join_Date]],2)</f>
        <v>5/</v>
      </c>
      <c r="AF973" t="str">
        <f>RIGHT(Userdata[[#This Row],[Join_Date]],4)</f>
        <v>2024</v>
      </c>
      <c r="AG973" t="str">
        <f>MID(Userdata[[#This Row],[Join_Date]],3,2)</f>
        <v>30</v>
      </c>
      <c r="AH973" t="str">
        <f>SUBSTITUTE(Userdata[[#This Row],[Column5]],"/","")</f>
        <v>5</v>
      </c>
      <c r="AI973" t="str">
        <f>SUBSTITUTE(Userdata[[#This Row],[Column53]],"/","")</f>
        <v>30</v>
      </c>
      <c r="AJ973" t="str">
        <f>TEXT(DATE(Userdata[[#This Row],[Column52]],Userdata[[#This Row],[Start Month]],Userdata[[#This Row],[Start Date]]),"DD/MM/YYYY")</f>
        <v>30/05/2024</v>
      </c>
    </row>
    <row r="974" spans="1:36" x14ac:dyDescent="0.3">
      <c r="A974">
        <v>4747</v>
      </c>
      <c r="B974" t="s">
        <v>109</v>
      </c>
      <c r="C974" t="s">
        <v>893</v>
      </c>
      <c r="D974" s="12" t="s">
        <v>803</v>
      </c>
      <c r="E974">
        <v>11.99</v>
      </c>
      <c r="F974">
        <v>311</v>
      </c>
      <c r="G974" t="s">
        <v>916</v>
      </c>
      <c r="H974">
        <v>5</v>
      </c>
      <c r="I974">
        <v>1</v>
      </c>
      <c r="J974" t="b">
        <v>1</v>
      </c>
      <c r="K974">
        <v>430</v>
      </c>
      <c r="L974">
        <v>188</v>
      </c>
      <c r="M974" t="s">
        <v>925</v>
      </c>
      <c r="N974" t="s">
        <v>932</v>
      </c>
      <c r="O974" t="s">
        <v>939</v>
      </c>
      <c r="P974">
        <v>78</v>
      </c>
      <c r="Q974">
        <v>4.4000000000000004</v>
      </c>
      <c r="R974" t="b">
        <v>1</v>
      </c>
      <c r="S974" t="s">
        <v>940</v>
      </c>
      <c r="T974">
        <v>2288</v>
      </c>
      <c r="U974" t="s">
        <v>943</v>
      </c>
      <c r="V974" t="s">
        <v>950</v>
      </c>
      <c r="W974" t="s">
        <v>953</v>
      </c>
      <c r="X974" t="str">
        <f>LEFT(Userdata[[#This Row],[Last_Login]],2)</f>
        <v>12</v>
      </c>
      <c r="Y974" t="str">
        <f>RIGHT(Userdata[[#This Row],[Last_Login]],4)</f>
        <v>2024</v>
      </c>
      <c r="Z974" t="str">
        <f>MID(Userdata[[#This Row],[Last_Login]],4,2)</f>
        <v>9/</v>
      </c>
      <c r="AA974" t="str">
        <f>SUBSTITUTE(Userdata[[#This Row],[Column3]],"/","")</f>
        <v>9</v>
      </c>
      <c r="AB974" s="12" t="str">
        <f>TEXT(DATE(Userdata[[#This Row],[Column2]],Userdata[[#This Row],[Column1]],Userdata[[#This Row],[Column4]]),"DD/MM/YYYY")</f>
        <v>09/12/2024</v>
      </c>
      <c r="AC974" s="12">
        <f t="shared" ca="1" si="15"/>
        <v>45794</v>
      </c>
      <c r="AD974">
        <f ca="1">Userdata[[#This Row],[Column6]]-Userdata[[#This Row],[Last Login]]</f>
        <v>159</v>
      </c>
      <c r="AE974" t="str">
        <f>LEFT(Userdata[[#This Row],[Join_Date]],2)</f>
        <v>2/</v>
      </c>
      <c r="AF974" t="str">
        <f>RIGHT(Userdata[[#This Row],[Join_Date]],4)</f>
        <v>2024</v>
      </c>
      <c r="AG974" t="str">
        <f>MID(Userdata[[#This Row],[Join_Date]],3,2)</f>
        <v>10</v>
      </c>
      <c r="AH974" t="str">
        <f>SUBSTITUTE(Userdata[[#This Row],[Column5]],"/","")</f>
        <v>2</v>
      </c>
      <c r="AI974" t="str">
        <f>SUBSTITUTE(Userdata[[#This Row],[Column53]],"/","")</f>
        <v>10</v>
      </c>
      <c r="AJ974" t="str">
        <f>TEXT(DATE(Userdata[[#This Row],[Column52]],Userdata[[#This Row],[Start Month]],Userdata[[#This Row],[Start Date]]),"DD/MM/YYYY")</f>
        <v>10/02/2024</v>
      </c>
    </row>
    <row r="975" spans="1:36" x14ac:dyDescent="0.3">
      <c r="A975">
        <v>8320</v>
      </c>
      <c r="B975" t="s">
        <v>273</v>
      </c>
      <c r="C975" t="s">
        <v>654</v>
      </c>
      <c r="D975" s="12" t="s">
        <v>803</v>
      </c>
      <c r="E975">
        <v>15.99</v>
      </c>
      <c r="F975">
        <v>122</v>
      </c>
      <c r="G975" t="s">
        <v>921</v>
      </c>
      <c r="H975">
        <v>2</v>
      </c>
      <c r="I975">
        <v>2</v>
      </c>
      <c r="J975" t="b">
        <v>0</v>
      </c>
      <c r="K975">
        <v>626</v>
      </c>
      <c r="L975">
        <v>69</v>
      </c>
      <c r="M975" t="s">
        <v>923</v>
      </c>
      <c r="N975" t="s">
        <v>930</v>
      </c>
      <c r="O975" t="s">
        <v>936</v>
      </c>
      <c r="P975">
        <v>17</v>
      </c>
      <c r="Q975">
        <v>4.2</v>
      </c>
      <c r="R975" t="b">
        <v>1</v>
      </c>
      <c r="S975" t="s">
        <v>940</v>
      </c>
      <c r="T975">
        <v>4570</v>
      </c>
      <c r="U975" t="s">
        <v>944</v>
      </c>
      <c r="V975" t="s">
        <v>946</v>
      </c>
      <c r="W975" t="s">
        <v>953</v>
      </c>
      <c r="X975" t="str">
        <f>LEFT(Userdata[[#This Row],[Last_Login]],2)</f>
        <v>12</v>
      </c>
      <c r="Y975" t="str">
        <f>RIGHT(Userdata[[#This Row],[Last_Login]],4)</f>
        <v>2024</v>
      </c>
      <c r="Z975" t="str">
        <f>MID(Userdata[[#This Row],[Last_Login]],4,2)</f>
        <v>9/</v>
      </c>
      <c r="AA975" t="str">
        <f>SUBSTITUTE(Userdata[[#This Row],[Column3]],"/","")</f>
        <v>9</v>
      </c>
      <c r="AB975" s="12" t="str">
        <f>TEXT(DATE(Userdata[[#This Row],[Column2]],Userdata[[#This Row],[Column1]],Userdata[[#This Row],[Column4]]),"DD/MM/YYYY")</f>
        <v>09/12/2024</v>
      </c>
      <c r="AC975" s="12">
        <f t="shared" ca="1" si="15"/>
        <v>45794</v>
      </c>
      <c r="AD975">
        <f ca="1">Userdata[[#This Row],[Column6]]-Userdata[[#This Row],[Last Login]]</f>
        <v>159</v>
      </c>
      <c r="AE975" t="str">
        <f>LEFT(Userdata[[#This Row],[Join_Date]],2)</f>
        <v>1/</v>
      </c>
      <c r="AF975" t="str">
        <f>RIGHT(Userdata[[#This Row],[Join_Date]],4)</f>
        <v>2024</v>
      </c>
      <c r="AG975" t="str">
        <f>MID(Userdata[[#This Row],[Join_Date]],3,2)</f>
        <v>2/</v>
      </c>
      <c r="AH975" t="str">
        <f>SUBSTITUTE(Userdata[[#This Row],[Column5]],"/","")</f>
        <v>1</v>
      </c>
      <c r="AI975" t="str">
        <f>SUBSTITUTE(Userdata[[#This Row],[Column53]],"/","")</f>
        <v>2</v>
      </c>
      <c r="AJ975" t="str">
        <f>TEXT(DATE(Userdata[[#This Row],[Column52]],Userdata[[#This Row],[Start Month]],Userdata[[#This Row],[Start Date]]),"DD/MM/YYYY")</f>
        <v>02/01/2024</v>
      </c>
    </row>
    <row r="976" spans="1:36" x14ac:dyDescent="0.3">
      <c r="A976">
        <v>1333</v>
      </c>
      <c r="B976" t="s">
        <v>45</v>
      </c>
      <c r="C976" t="s">
        <v>894</v>
      </c>
      <c r="D976" s="12" t="s">
        <v>908</v>
      </c>
      <c r="E976">
        <v>15.99</v>
      </c>
      <c r="F976">
        <v>300</v>
      </c>
      <c r="G976" t="s">
        <v>918</v>
      </c>
      <c r="H976">
        <v>5</v>
      </c>
      <c r="I976">
        <v>4</v>
      </c>
      <c r="J976" t="b">
        <v>1</v>
      </c>
      <c r="K976">
        <v>819</v>
      </c>
      <c r="L976">
        <v>143</v>
      </c>
      <c r="M976" t="s">
        <v>924</v>
      </c>
      <c r="N976" t="s">
        <v>932</v>
      </c>
      <c r="O976" t="s">
        <v>935</v>
      </c>
      <c r="P976">
        <v>23</v>
      </c>
      <c r="Q976">
        <v>5</v>
      </c>
      <c r="R976" t="b">
        <v>0</v>
      </c>
      <c r="S976" t="s">
        <v>940</v>
      </c>
      <c r="T976">
        <v>2547</v>
      </c>
      <c r="U976" t="s">
        <v>942</v>
      </c>
      <c r="V976" t="s">
        <v>949</v>
      </c>
      <c r="W976" t="s">
        <v>952</v>
      </c>
      <c r="X976" t="str">
        <f>LEFT(Userdata[[#This Row],[Last_Login]],2)</f>
        <v>11</v>
      </c>
      <c r="Y976" t="str">
        <f>RIGHT(Userdata[[#This Row],[Last_Login]],4)</f>
        <v>2024</v>
      </c>
      <c r="Z976" t="str">
        <f>MID(Userdata[[#This Row],[Last_Login]],4,2)</f>
        <v>19</v>
      </c>
      <c r="AA976" t="str">
        <f>SUBSTITUTE(Userdata[[#This Row],[Column3]],"/","")</f>
        <v>19</v>
      </c>
      <c r="AB976" s="12" t="str">
        <f>TEXT(DATE(Userdata[[#This Row],[Column2]],Userdata[[#This Row],[Column1]],Userdata[[#This Row],[Column4]]),"DD/MM/YYYY")</f>
        <v>19/11/2024</v>
      </c>
      <c r="AC976" s="12">
        <f t="shared" ca="1" si="15"/>
        <v>45794</v>
      </c>
      <c r="AD976">
        <f ca="1">Userdata[[#This Row],[Column6]]-Userdata[[#This Row],[Last Login]]</f>
        <v>179</v>
      </c>
      <c r="AE976" t="str">
        <f>LEFT(Userdata[[#This Row],[Join_Date]],2)</f>
        <v>4/</v>
      </c>
      <c r="AF976" t="str">
        <f>RIGHT(Userdata[[#This Row],[Join_Date]],4)</f>
        <v>2024</v>
      </c>
      <c r="AG976" t="str">
        <f>MID(Userdata[[#This Row],[Join_Date]],3,2)</f>
        <v>16</v>
      </c>
      <c r="AH976" t="str">
        <f>SUBSTITUTE(Userdata[[#This Row],[Column5]],"/","")</f>
        <v>4</v>
      </c>
      <c r="AI976" t="str">
        <f>SUBSTITUTE(Userdata[[#This Row],[Column53]],"/","")</f>
        <v>16</v>
      </c>
      <c r="AJ976" t="str">
        <f>TEXT(DATE(Userdata[[#This Row],[Column52]],Userdata[[#This Row],[Start Month]],Userdata[[#This Row],[Start Date]]),"DD/MM/YYYY")</f>
        <v>16/04/2024</v>
      </c>
    </row>
    <row r="977" spans="1:36" x14ac:dyDescent="0.3">
      <c r="A977">
        <v>5254</v>
      </c>
      <c r="B977" t="s">
        <v>268</v>
      </c>
      <c r="C977" t="s">
        <v>646</v>
      </c>
      <c r="D977" s="12" t="s">
        <v>910</v>
      </c>
      <c r="E977">
        <v>15.99</v>
      </c>
      <c r="F977">
        <v>59</v>
      </c>
      <c r="G977" t="s">
        <v>922</v>
      </c>
      <c r="H977">
        <v>4</v>
      </c>
      <c r="I977">
        <v>3</v>
      </c>
      <c r="J977" t="b">
        <v>0</v>
      </c>
      <c r="K977">
        <v>718</v>
      </c>
      <c r="L977">
        <v>3</v>
      </c>
      <c r="M977" t="s">
        <v>924</v>
      </c>
      <c r="N977" t="s">
        <v>931</v>
      </c>
      <c r="O977" t="s">
        <v>935</v>
      </c>
      <c r="P977">
        <v>43</v>
      </c>
      <c r="Q977">
        <v>4.2</v>
      </c>
      <c r="R977" t="b">
        <v>1</v>
      </c>
      <c r="S977" t="s">
        <v>940</v>
      </c>
      <c r="T977">
        <v>4655</v>
      </c>
      <c r="U977" t="s">
        <v>942</v>
      </c>
      <c r="V977" t="s">
        <v>948</v>
      </c>
      <c r="W977" t="s">
        <v>951</v>
      </c>
      <c r="X977" t="str">
        <f>LEFT(Userdata[[#This Row],[Last_Login]],2)</f>
        <v>11</v>
      </c>
      <c r="Y977" t="str">
        <f>RIGHT(Userdata[[#This Row],[Last_Login]],4)</f>
        <v>2024</v>
      </c>
      <c r="Z977" t="str">
        <f>MID(Userdata[[#This Row],[Last_Login]],4,2)</f>
        <v>30</v>
      </c>
      <c r="AA977" t="str">
        <f>SUBSTITUTE(Userdata[[#This Row],[Column3]],"/","")</f>
        <v>30</v>
      </c>
      <c r="AB977" s="12" t="str">
        <f>TEXT(DATE(Userdata[[#This Row],[Column2]],Userdata[[#This Row],[Column1]],Userdata[[#This Row],[Column4]]),"DD/MM/YYYY")</f>
        <v>30/11/2024</v>
      </c>
      <c r="AC977" s="12">
        <f t="shared" ca="1" si="15"/>
        <v>45794</v>
      </c>
      <c r="AD977">
        <f ca="1">Userdata[[#This Row],[Column6]]-Userdata[[#This Row],[Last Login]]</f>
        <v>168</v>
      </c>
      <c r="AE977" t="str">
        <f>LEFT(Userdata[[#This Row],[Join_Date]],2)</f>
        <v>9/</v>
      </c>
      <c r="AF977" t="str">
        <f>RIGHT(Userdata[[#This Row],[Join_Date]],4)</f>
        <v>2024</v>
      </c>
      <c r="AG977" t="str">
        <f>MID(Userdata[[#This Row],[Join_Date]],3,2)</f>
        <v>11</v>
      </c>
      <c r="AH977" t="str">
        <f>SUBSTITUTE(Userdata[[#This Row],[Column5]],"/","")</f>
        <v>9</v>
      </c>
      <c r="AI977" t="str">
        <f>SUBSTITUTE(Userdata[[#This Row],[Column53]],"/","")</f>
        <v>11</v>
      </c>
      <c r="AJ977" t="str">
        <f>TEXT(DATE(Userdata[[#This Row],[Column52]],Userdata[[#This Row],[Start Month]],Userdata[[#This Row],[Start Date]]),"DD/MM/YYYY")</f>
        <v>11/09/2024</v>
      </c>
    </row>
    <row r="978" spans="1:36" x14ac:dyDescent="0.3">
      <c r="A978">
        <v>6842</v>
      </c>
      <c r="B978" t="s">
        <v>322</v>
      </c>
      <c r="C978" t="s">
        <v>396</v>
      </c>
      <c r="D978" s="12" t="s">
        <v>562</v>
      </c>
      <c r="E978">
        <v>15.99</v>
      </c>
      <c r="F978">
        <v>34</v>
      </c>
      <c r="G978" t="s">
        <v>917</v>
      </c>
      <c r="H978">
        <v>1</v>
      </c>
      <c r="I978">
        <v>4</v>
      </c>
      <c r="J978" t="b">
        <v>1</v>
      </c>
      <c r="K978">
        <v>109</v>
      </c>
      <c r="L978">
        <v>174</v>
      </c>
      <c r="M978" t="s">
        <v>924</v>
      </c>
      <c r="N978" t="s">
        <v>931</v>
      </c>
      <c r="O978" t="s">
        <v>934</v>
      </c>
      <c r="P978">
        <v>74</v>
      </c>
      <c r="Q978">
        <v>4.4000000000000004</v>
      </c>
      <c r="R978" t="b">
        <v>1</v>
      </c>
      <c r="S978" t="s">
        <v>940</v>
      </c>
      <c r="T978">
        <v>1656</v>
      </c>
      <c r="U978" t="s">
        <v>945</v>
      </c>
      <c r="V978" t="s">
        <v>950</v>
      </c>
      <c r="W978" t="s">
        <v>951</v>
      </c>
      <c r="X978" t="str">
        <f>LEFT(Userdata[[#This Row],[Last_Login]],2)</f>
        <v>12</v>
      </c>
      <c r="Y978" t="str">
        <f>RIGHT(Userdata[[#This Row],[Last_Login]],4)</f>
        <v>2024</v>
      </c>
      <c r="Z978" t="str">
        <f>MID(Userdata[[#This Row],[Last_Login]],4,2)</f>
        <v>8/</v>
      </c>
      <c r="AA978" t="str">
        <f>SUBSTITUTE(Userdata[[#This Row],[Column3]],"/","")</f>
        <v>8</v>
      </c>
      <c r="AB978" s="12" t="str">
        <f>TEXT(DATE(Userdata[[#This Row],[Column2]],Userdata[[#This Row],[Column1]],Userdata[[#This Row],[Column4]]),"DD/MM/YYYY")</f>
        <v>08/12/2024</v>
      </c>
      <c r="AC978" s="12">
        <f t="shared" ca="1" si="15"/>
        <v>45794</v>
      </c>
      <c r="AD978">
        <f ca="1">Userdata[[#This Row],[Column6]]-Userdata[[#This Row],[Last Login]]</f>
        <v>160</v>
      </c>
      <c r="AE978" t="str">
        <f>LEFT(Userdata[[#This Row],[Join_Date]],2)</f>
        <v>6/</v>
      </c>
      <c r="AF978" t="str">
        <f>RIGHT(Userdata[[#This Row],[Join_Date]],4)</f>
        <v>2023</v>
      </c>
      <c r="AG978" t="str">
        <f>MID(Userdata[[#This Row],[Join_Date]],3,2)</f>
        <v>22</v>
      </c>
      <c r="AH978" t="str">
        <f>SUBSTITUTE(Userdata[[#This Row],[Column5]],"/","")</f>
        <v>6</v>
      </c>
      <c r="AI978" t="str">
        <f>SUBSTITUTE(Userdata[[#This Row],[Column53]],"/","")</f>
        <v>22</v>
      </c>
      <c r="AJ978" t="str">
        <f>TEXT(DATE(Userdata[[#This Row],[Column52]],Userdata[[#This Row],[Start Month]],Userdata[[#This Row],[Start Date]]),"DD/MM/YYYY")</f>
        <v>22/06/2023</v>
      </c>
    </row>
    <row r="979" spans="1:36" x14ac:dyDescent="0.3">
      <c r="A979">
        <v>9333</v>
      </c>
      <c r="B979" t="s">
        <v>316</v>
      </c>
      <c r="C979" t="s">
        <v>895</v>
      </c>
      <c r="D979" s="12" t="s">
        <v>472</v>
      </c>
      <c r="E979">
        <v>11.99</v>
      </c>
      <c r="F979">
        <v>23</v>
      </c>
      <c r="G979" t="s">
        <v>921</v>
      </c>
      <c r="H979">
        <v>2</v>
      </c>
      <c r="I979">
        <v>1</v>
      </c>
      <c r="J979" t="b">
        <v>0</v>
      </c>
      <c r="K979">
        <v>544</v>
      </c>
      <c r="L979">
        <v>25</v>
      </c>
      <c r="M979" t="s">
        <v>926</v>
      </c>
      <c r="N979" t="s">
        <v>933</v>
      </c>
      <c r="O979" t="s">
        <v>935</v>
      </c>
      <c r="P979">
        <v>47</v>
      </c>
      <c r="Q979">
        <v>3.6</v>
      </c>
      <c r="R979" t="b">
        <v>0</v>
      </c>
      <c r="S979" t="s">
        <v>940</v>
      </c>
      <c r="T979">
        <v>2761</v>
      </c>
      <c r="U979" t="s">
        <v>944</v>
      </c>
      <c r="V979" t="s">
        <v>947</v>
      </c>
      <c r="W979" t="s">
        <v>952</v>
      </c>
      <c r="X979" t="str">
        <f>LEFT(Userdata[[#This Row],[Last_Login]],2)</f>
        <v>12</v>
      </c>
      <c r="Y979" t="str">
        <f>RIGHT(Userdata[[#This Row],[Last_Login]],4)</f>
        <v>2024</v>
      </c>
      <c r="Z979" t="str">
        <f>MID(Userdata[[#This Row],[Last_Login]],4,2)</f>
        <v>17</v>
      </c>
      <c r="AA979" t="str">
        <f>SUBSTITUTE(Userdata[[#This Row],[Column3]],"/","")</f>
        <v>17</v>
      </c>
      <c r="AB979" s="12" t="str">
        <f>TEXT(DATE(Userdata[[#This Row],[Column2]],Userdata[[#This Row],[Column1]],Userdata[[#This Row],[Column4]]),"DD/MM/YYYY")</f>
        <v>17/12/2024</v>
      </c>
      <c r="AC979" s="12">
        <f t="shared" ca="1" si="15"/>
        <v>45794</v>
      </c>
      <c r="AD979">
        <f ca="1">Userdata[[#This Row],[Column6]]-Userdata[[#This Row],[Last Login]]</f>
        <v>151</v>
      </c>
      <c r="AE979" t="str">
        <f>LEFT(Userdata[[#This Row],[Join_Date]],2)</f>
        <v>12</v>
      </c>
      <c r="AF979" t="str">
        <f>RIGHT(Userdata[[#This Row],[Join_Date]],4)</f>
        <v>2023</v>
      </c>
      <c r="AG979" t="str">
        <f>MID(Userdata[[#This Row],[Join_Date]],3,2)</f>
        <v>/1</v>
      </c>
      <c r="AH979" t="str">
        <f>SUBSTITUTE(Userdata[[#This Row],[Column5]],"/","")</f>
        <v>12</v>
      </c>
      <c r="AI979" t="str">
        <f>SUBSTITUTE(Userdata[[#This Row],[Column53]],"/","")</f>
        <v>1</v>
      </c>
      <c r="AJ979" t="str">
        <f>TEXT(DATE(Userdata[[#This Row],[Column52]],Userdata[[#This Row],[Start Month]],Userdata[[#This Row],[Start Date]]),"DD/MM/YYYY")</f>
        <v>01/12/2023</v>
      </c>
    </row>
    <row r="980" spans="1:36" x14ac:dyDescent="0.3">
      <c r="A980">
        <v>9122</v>
      </c>
      <c r="B980" t="s">
        <v>361</v>
      </c>
      <c r="C980" t="s">
        <v>896</v>
      </c>
      <c r="D980" s="12" t="s">
        <v>740</v>
      </c>
      <c r="E980">
        <v>15.99</v>
      </c>
      <c r="F980">
        <v>168</v>
      </c>
      <c r="G980" t="s">
        <v>916</v>
      </c>
      <c r="H980">
        <v>3</v>
      </c>
      <c r="I980">
        <v>2</v>
      </c>
      <c r="J980" t="b">
        <v>1</v>
      </c>
      <c r="K980">
        <v>25</v>
      </c>
      <c r="L980">
        <v>171</v>
      </c>
      <c r="M980" t="s">
        <v>929</v>
      </c>
      <c r="N980" t="s">
        <v>930</v>
      </c>
      <c r="O980" t="s">
        <v>934</v>
      </c>
      <c r="P980">
        <v>79</v>
      </c>
      <c r="Q980">
        <v>4</v>
      </c>
      <c r="R980" t="b">
        <v>0</v>
      </c>
      <c r="S980" t="s">
        <v>940</v>
      </c>
      <c r="T980">
        <v>773</v>
      </c>
      <c r="U980" t="s">
        <v>942</v>
      </c>
      <c r="V980" t="s">
        <v>947</v>
      </c>
      <c r="W980" t="s">
        <v>952</v>
      </c>
      <c r="X980" t="str">
        <f>LEFT(Userdata[[#This Row],[Last_Login]],2)</f>
        <v>12</v>
      </c>
      <c r="Y980" t="str">
        <f>RIGHT(Userdata[[#This Row],[Last_Login]],4)</f>
        <v>2024</v>
      </c>
      <c r="Z980" t="str">
        <f>MID(Userdata[[#This Row],[Last_Login]],4,2)</f>
        <v>11</v>
      </c>
      <c r="AA980" t="str">
        <f>SUBSTITUTE(Userdata[[#This Row],[Column3]],"/","")</f>
        <v>11</v>
      </c>
      <c r="AB980" s="12" t="str">
        <f>TEXT(DATE(Userdata[[#This Row],[Column2]],Userdata[[#This Row],[Column1]],Userdata[[#This Row],[Column4]]),"DD/MM/YYYY")</f>
        <v>11/12/2024</v>
      </c>
      <c r="AC980" s="12">
        <f t="shared" ca="1" si="15"/>
        <v>45794</v>
      </c>
      <c r="AD980">
        <f ca="1">Userdata[[#This Row],[Column6]]-Userdata[[#This Row],[Last Login]]</f>
        <v>157</v>
      </c>
      <c r="AE980" t="str">
        <f>LEFT(Userdata[[#This Row],[Join_Date]],2)</f>
        <v>8/</v>
      </c>
      <c r="AF980" t="str">
        <f>RIGHT(Userdata[[#This Row],[Join_Date]],4)</f>
        <v>2024</v>
      </c>
      <c r="AG980" t="str">
        <f>MID(Userdata[[#This Row],[Join_Date]],3,2)</f>
        <v>3/</v>
      </c>
      <c r="AH980" t="str">
        <f>SUBSTITUTE(Userdata[[#This Row],[Column5]],"/","")</f>
        <v>8</v>
      </c>
      <c r="AI980" t="str">
        <f>SUBSTITUTE(Userdata[[#This Row],[Column53]],"/","")</f>
        <v>3</v>
      </c>
      <c r="AJ980" t="str">
        <f>TEXT(DATE(Userdata[[#This Row],[Column52]],Userdata[[#This Row],[Start Month]],Userdata[[#This Row],[Start Date]]),"DD/MM/YYYY")</f>
        <v>03/08/2024</v>
      </c>
    </row>
    <row r="981" spans="1:36" x14ac:dyDescent="0.3">
      <c r="A981">
        <v>6221</v>
      </c>
      <c r="B981" t="s">
        <v>65</v>
      </c>
      <c r="C981" t="s">
        <v>525</v>
      </c>
      <c r="D981" s="12" t="s">
        <v>736</v>
      </c>
      <c r="E981">
        <v>11.99</v>
      </c>
      <c r="F981">
        <v>306</v>
      </c>
      <c r="G981" t="s">
        <v>916</v>
      </c>
      <c r="H981">
        <v>5</v>
      </c>
      <c r="I981">
        <v>1</v>
      </c>
      <c r="J981" t="b">
        <v>1</v>
      </c>
      <c r="K981">
        <v>513</v>
      </c>
      <c r="L981">
        <v>70</v>
      </c>
      <c r="M981" t="s">
        <v>923</v>
      </c>
      <c r="N981" t="s">
        <v>932</v>
      </c>
      <c r="O981" t="s">
        <v>937</v>
      </c>
      <c r="P981">
        <v>86</v>
      </c>
      <c r="Q981">
        <v>3.7</v>
      </c>
      <c r="R981" t="b">
        <v>0</v>
      </c>
      <c r="S981" t="s">
        <v>940</v>
      </c>
      <c r="T981">
        <v>1652</v>
      </c>
      <c r="U981" t="s">
        <v>942</v>
      </c>
      <c r="V981" t="s">
        <v>948</v>
      </c>
      <c r="W981" t="s">
        <v>951</v>
      </c>
      <c r="X981" t="str">
        <f>LEFT(Userdata[[#This Row],[Last_Login]],2)</f>
        <v>11</v>
      </c>
      <c r="Y981" t="str">
        <f>RIGHT(Userdata[[#This Row],[Last_Login]],4)</f>
        <v>2024</v>
      </c>
      <c r="Z981" t="str">
        <f>MID(Userdata[[#This Row],[Last_Login]],4,2)</f>
        <v>25</v>
      </c>
      <c r="AA981" t="str">
        <f>SUBSTITUTE(Userdata[[#This Row],[Column3]],"/","")</f>
        <v>25</v>
      </c>
      <c r="AB981" s="12" t="str">
        <f>TEXT(DATE(Userdata[[#This Row],[Column2]],Userdata[[#This Row],[Column1]],Userdata[[#This Row],[Column4]]),"DD/MM/YYYY")</f>
        <v>25/11/2024</v>
      </c>
      <c r="AC981" s="12">
        <f t="shared" ca="1" si="15"/>
        <v>45794</v>
      </c>
      <c r="AD981">
        <f ca="1">Userdata[[#This Row],[Column6]]-Userdata[[#This Row],[Last Login]]</f>
        <v>173</v>
      </c>
      <c r="AE981" t="str">
        <f>LEFT(Userdata[[#This Row],[Join_Date]],2)</f>
        <v>11</v>
      </c>
      <c r="AF981" t="str">
        <f>RIGHT(Userdata[[#This Row],[Join_Date]],4)</f>
        <v>2024</v>
      </c>
      <c r="AG981" t="str">
        <f>MID(Userdata[[#This Row],[Join_Date]],3,2)</f>
        <v>/1</v>
      </c>
      <c r="AH981" t="str">
        <f>SUBSTITUTE(Userdata[[#This Row],[Column5]],"/","")</f>
        <v>11</v>
      </c>
      <c r="AI981" t="str">
        <f>SUBSTITUTE(Userdata[[#This Row],[Column53]],"/","")</f>
        <v>1</v>
      </c>
      <c r="AJ981" t="str">
        <f>TEXT(DATE(Userdata[[#This Row],[Column52]],Userdata[[#This Row],[Start Month]],Userdata[[#This Row],[Start Date]]),"DD/MM/YYYY")</f>
        <v>01/11/2024</v>
      </c>
    </row>
    <row r="982" spans="1:36" x14ac:dyDescent="0.3">
      <c r="A982">
        <v>9957</v>
      </c>
      <c r="B982" t="s">
        <v>183</v>
      </c>
      <c r="C982" t="s">
        <v>897</v>
      </c>
      <c r="D982" s="12" t="s">
        <v>905</v>
      </c>
      <c r="E982">
        <v>15.99</v>
      </c>
      <c r="F982">
        <v>433</v>
      </c>
      <c r="G982" t="s">
        <v>919</v>
      </c>
      <c r="H982">
        <v>2</v>
      </c>
      <c r="I982">
        <v>6</v>
      </c>
      <c r="J982" t="b">
        <v>1</v>
      </c>
      <c r="K982">
        <v>1000</v>
      </c>
      <c r="L982">
        <v>48</v>
      </c>
      <c r="M982" t="s">
        <v>929</v>
      </c>
      <c r="N982" t="s">
        <v>931</v>
      </c>
      <c r="O982" t="s">
        <v>937</v>
      </c>
      <c r="P982">
        <v>92</v>
      </c>
      <c r="Q982">
        <v>3.7</v>
      </c>
      <c r="R982" t="b">
        <v>0</v>
      </c>
      <c r="S982" t="s">
        <v>940</v>
      </c>
      <c r="T982">
        <v>1037</v>
      </c>
      <c r="U982" t="s">
        <v>945</v>
      </c>
      <c r="V982" t="s">
        <v>950</v>
      </c>
      <c r="W982" t="s">
        <v>951</v>
      </c>
      <c r="X982" t="str">
        <f>LEFT(Userdata[[#This Row],[Last_Login]],2)</f>
        <v>12</v>
      </c>
      <c r="Y982" t="str">
        <f>RIGHT(Userdata[[#This Row],[Last_Login]],4)</f>
        <v>2024</v>
      </c>
      <c r="Z982" t="str">
        <f>MID(Userdata[[#This Row],[Last_Login]],4,2)</f>
        <v>13</v>
      </c>
      <c r="AA982" t="str">
        <f>SUBSTITUTE(Userdata[[#This Row],[Column3]],"/","")</f>
        <v>13</v>
      </c>
      <c r="AB982" s="12" t="str">
        <f>TEXT(DATE(Userdata[[#This Row],[Column2]],Userdata[[#This Row],[Column1]],Userdata[[#This Row],[Column4]]),"DD/MM/YYYY")</f>
        <v>13/12/2024</v>
      </c>
      <c r="AC982" s="12">
        <f t="shared" ca="1" si="15"/>
        <v>45794</v>
      </c>
      <c r="AD982">
        <f ca="1">Userdata[[#This Row],[Column6]]-Userdata[[#This Row],[Last Login]]</f>
        <v>155</v>
      </c>
      <c r="AE982" t="str">
        <f>LEFT(Userdata[[#This Row],[Join_Date]],2)</f>
        <v>11</v>
      </c>
      <c r="AF982" t="str">
        <f>RIGHT(Userdata[[#This Row],[Join_Date]],4)</f>
        <v>2023</v>
      </c>
      <c r="AG982" t="str">
        <f>MID(Userdata[[#This Row],[Join_Date]],3,2)</f>
        <v>/8</v>
      </c>
      <c r="AH982" t="str">
        <f>SUBSTITUTE(Userdata[[#This Row],[Column5]],"/","")</f>
        <v>11</v>
      </c>
      <c r="AI982" t="str">
        <f>SUBSTITUTE(Userdata[[#This Row],[Column53]],"/","")</f>
        <v>8</v>
      </c>
      <c r="AJ982" t="str">
        <f>TEXT(DATE(Userdata[[#This Row],[Column52]],Userdata[[#This Row],[Start Month]],Userdata[[#This Row],[Start Date]]),"DD/MM/YYYY")</f>
        <v>08/11/2023</v>
      </c>
    </row>
    <row r="983" spans="1:36" x14ac:dyDescent="0.3">
      <c r="A983">
        <v>4680</v>
      </c>
      <c r="B983" t="s">
        <v>362</v>
      </c>
      <c r="C983" t="s">
        <v>898</v>
      </c>
      <c r="D983" s="12" t="s">
        <v>740</v>
      </c>
      <c r="E983">
        <v>11.99</v>
      </c>
      <c r="F983">
        <v>221</v>
      </c>
      <c r="G983" t="s">
        <v>922</v>
      </c>
      <c r="H983">
        <v>5</v>
      </c>
      <c r="I983">
        <v>5</v>
      </c>
      <c r="J983" t="b">
        <v>1</v>
      </c>
      <c r="K983">
        <v>749</v>
      </c>
      <c r="L983">
        <v>66</v>
      </c>
      <c r="M983" t="s">
        <v>923</v>
      </c>
      <c r="N983" t="s">
        <v>933</v>
      </c>
      <c r="O983" t="s">
        <v>935</v>
      </c>
      <c r="P983">
        <v>37</v>
      </c>
      <c r="Q983">
        <v>3.3</v>
      </c>
      <c r="R983" t="b">
        <v>1</v>
      </c>
      <c r="S983" t="s">
        <v>940</v>
      </c>
      <c r="T983">
        <v>4505</v>
      </c>
      <c r="U983" t="s">
        <v>943</v>
      </c>
      <c r="V983" t="s">
        <v>946</v>
      </c>
      <c r="W983" t="s">
        <v>954</v>
      </c>
      <c r="X983" t="str">
        <f>LEFT(Userdata[[#This Row],[Last_Login]],2)</f>
        <v>12</v>
      </c>
      <c r="Y983" t="str">
        <f>RIGHT(Userdata[[#This Row],[Last_Login]],4)</f>
        <v>2024</v>
      </c>
      <c r="Z983" t="str">
        <f>MID(Userdata[[#This Row],[Last_Login]],4,2)</f>
        <v>11</v>
      </c>
      <c r="AA983" t="str">
        <f>SUBSTITUTE(Userdata[[#This Row],[Column3]],"/","")</f>
        <v>11</v>
      </c>
      <c r="AB983" s="12" t="str">
        <f>TEXT(DATE(Userdata[[#This Row],[Column2]],Userdata[[#This Row],[Column1]],Userdata[[#This Row],[Column4]]),"DD/MM/YYYY")</f>
        <v>11/12/2024</v>
      </c>
      <c r="AC983" s="12">
        <f t="shared" ca="1" si="15"/>
        <v>45794</v>
      </c>
      <c r="AD983">
        <f ca="1">Userdata[[#This Row],[Column6]]-Userdata[[#This Row],[Last Login]]</f>
        <v>157</v>
      </c>
      <c r="AE983" t="str">
        <f>LEFT(Userdata[[#This Row],[Join_Date]],2)</f>
        <v>12</v>
      </c>
      <c r="AF983" t="str">
        <f>RIGHT(Userdata[[#This Row],[Join_Date]],4)</f>
        <v>2024</v>
      </c>
      <c r="AG983" t="str">
        <f>MID(Userdata[[#This Row],[Join_Date]],3,2)</f>
        <v>/1</v>
      </c>
      <c r="AH983" t="str">
        <f>SUBSTITUTE(Userdata[[#This Row],[Column5]],"/","")</f>
        <v>12</v>
      </c>
      <c r="AI983" t="str">
        <f>SUBSTITUTE(Userdata[[#This Row],[Column53]],"/","")</f>
        <v>1</v>
      </c>
      <c r="AJ983" t="str">
        <f>TEXT(DATE(Userdata[[#This Row],[Column52]],Userdata[[#This Row],[Start Month]],Userdata[[#This Row],[Start Date]]),"DD/MM/YYYY")</f>
        <v>01/12/2024</v>
      </c>
    </row>
    <row r="984" spans="1:36" x14ac:dyDescent="0.3">
      <c r="A984">
        <v>5974</v>
      </c>
      <c r="B984" t="s">
        <v>363</v>
      </c>
      <c r="C984" t="s">
        <v>441</v>
      </c>
      <c r="D984" s="12" t="s">
        <v>579</v>
      </c>
      <c r="E984">
        <v>15.99</v>
      </c>
      <c r="F984">
        <v>236</v>
      </c>
      <c r="G984" t="s">
        <v>919</v>
      </c>
      <c r="H984">
        <v>3</v>
      </c>
      <c r="I984">
        <v>5</v>
      </c>
      <c r="J984" t="b">
        <v>1</v>
      </c>
      <c r="K984">
        <v>600</v>
      </c>
      <c r="L984">
        <v>199</v>
      </c>
      <c r="M984" t="s">
        <v>925</v>
      </c>
      <c r="N984" t="s">
        <v>933</v>
      </c>
      <c r="O984" t="s">
        <v>935</v>
      </c>
      <c r="P984">
        <v>56</v>
      </c>
      <c r="Q984">
        <v>3.7</v>
      </c>
      <c r="R984" t="b">
        <v>0</v>
      </c>
      <c r="S984" t="s">
        <v>940</v>
      </c>
      <c r="T984">
        <v>3648</v>
      </c>
      <c r="U984" t="s">
        <v>945</v>
      </c>
      <c r="V984" t="s">
        <v>948</v>
      </c>
      <c r="W984" t="s">
        <v>952</v>
      </c>
      <c r="X984" t="str">
        <f>LEFT(Userdata[[#This Row],[Last_Login]],2)</f>
        <v>11</v>
      </c>
      <c r="Y984" t="str">
        <f>RIGHT(Userdata[[#This Row],[Last_Login]],4)</f>
        <v>2024</v>
      </c>
      <c r="Z984" t="str">
        <f>MID(Userdata[[#This Row],[Last_Login]],4,2)</f>
        <v>23</v>
      </c>
      <c r="AA984" t="str">
        <f>SUBSTITUTE(Userdata[[#This Row],[Column3]],"/","")</f>
        <v>23</v>
      </c>
      <c r="AB984" s="12" t="str">
        <f>TEXT(DATE(Userdata[[#This Row],[Column2]],Userdata[[#This Row],[Column1]],Userdata[[#This Row],[Column4]]),"DD/MM/YYYY")</f>
        <v>23/11/2024</v>
      </c>
      <c r="AC984" s="12">
        <f t="shared" ca="1" si="15"/>
        <v>45794</v>
      </c>
      <c r="AD984">
        <f ca="1">Userdata[[#This Row],[Column6]]-Userdata[[#This Row],[Last Login]]</f>
        <v>175</v>
      </c>
      <c r="AE984" t="str">
        <f>LEFT(Userdata[[#This Row],[Join_Date]],2)</f>
        <v>10</v>
      </c>
      <c r="AF984" t="str">
        <f>RIGHT(Userdata[[#This Row],[Join_Date]],4)</f>
        <v>2024</v>
      </c>
      <c r="AG984" t="str">
        <f>MID(Userdata[[#This Row],[Join_Date]],3,2)</f>
        <v>/2</v>
      </c>
      <c r="AH984" t="str">
        <f>SUBSTITUTE(Userdata[[#This Row],[Column5]],"/","")</f>
        <v>10</v>
      </c>
      <c r="AI984" t="str">
        <f>SUBSTITUTE(Userdata[[#This Row],[Column53]],"/","")</f>
        <v>2</v>
      </c>
      <c r="AJ984" t="str">
        <f>TEXT(DATE(Userdata[[#This Row],[Column52]],Userdata[[#This Row],[Start Month]],Userdata[[#This Row],[Start Date]]),"DD/MM/YYYY")</f>
        <v>02/10/2024</v>
      </c>
    </row>
    <row r="985" spans="1:36" x14ac:dyDescent="0.3">
      <c r="A985">
        <v>6938</v>
      </c>
      <c r="B985" t="s">
        <v>198</v>
      </c>
      <c r="C985" t="s">
        <v>535</v>
      </c>
      <c r="D985" s="12" t="s">
        <v>490</v>
      </c>
      <c r="E985">
        <v>11.99</v>
      </c>
      <c r="F985">
        <v>75</v>
      </c>
      <c r="G985" t="s">
        <v>916</v>
      </c>
      <c r="H985">
        <v>4</v>
      </c>
      <c r="I985">
        <v>6</v>
      </c>
      <c r="J985" t="b">
        <v>0</v>
      </c>
      <c r="K985">
        <v>897</v>
      </c>
      <c r="L985">
        <v>59</v>
      </c>
      <c r="M985" t="s">
        <v>928</v>
      </c>
      <c r="N985" t="s">
        <v>932</v>
      </c>
      <c r="O985" t="s">
        <v>934</v>
      </c>
      <c r="P985">
        <v>11</v>
      </c>
      <c r="Q985">
        <v>3.4</v>
      </c>
      <c r="R985" t="b">
        <v>0</v>
      </c>
      <c r="S985" t="s">
        <v>940</v>
      </c>
      <c r="T985">
        <v>4015</v>
      </c>
      <c r="U985" t="s">
        <v>942</v>
      </c>
      <c r="V985" t="s">
        <v>948</v>
      </c>
      <c r="W985" t="s">
        <v>954</v>
      </c>
      <c r="X985" t="str">
        <f>LEFT(Userdata[[#This Row],[Last_Login]],2)</f>
        <v>12</v>
      </c>
      <c r="Y985" t="str">
        <f>RIGHT(Userdata[[#This Row],[Last_Login]],4)</f>
        <v>2024</v>
      </c>
      <c r="Z985" t="str">
        <f>MID(Userdata[[#This Row],[Last_Login]],4,2)</f>
        <v>12</v>
      </c>
      <c r="AA985" t="str">
        <f>SUBSTITUTE(Userdata[[#This Row],[Column3]],"/","")</f>
        <v>12</v>
      </c>
      <c r="AB985" s="12" t="str">
        <f>TEXT(DATE(Userdata[[#This Row],[Column2]],Userdata[[#This Row],[Column1]],Userdata[[#This Row],[Column4]]),"DD/MM/YYYY")</f>
        <v>12/12/2024</v>
      </c>
      <c r="AC985" s="12">
        <f t="shared" ca="1" si="15"/>
        <v>45794</v>
      </c>
      <c r="AD985">
        <f ca="1">Userdata[[#This Row],[Column6]]-Userdata[[#This Row],[Last Login]]</f>
        <v>156</v>
      </c>
      <c r="AE985" t="str">
        <f>LEFT(Userdata[[#This Row],[Join_Date]],2)</f>
        <v>5/</v>
      </c>
      <c r="AF985" t="str">
        <f>RIGHT(Userdata[[#This Row],[Join_Date]],4)</f>
        <v>2024</v>
      </c>
      <c r="AG985" t="str">
        <f>MID(Userdata[[#This Row],[Join_Date]],3,2)</f>
        <v>5/</v>
      </c>
      <c r="AH985" t="str">
        <f>SUBSTITUTE(Userdata[[#This Row],[Column5]],"/","")</f>
        <v>5</v>
      </c>
      <c r="AI985" t="str">
        <f>SUBSTITUTE(Userdata[[#This Row],[Column53]],"/","")</f>
        <v>5</v>
      </c>
      <c r="AJ985" t="str">
        <f>TEXT(DATE(Userdata[[#This Row],[Column52]],Userdata[[#This Row],[Start Month]],Userdata[[#This Row],[Start Date]]),"DD/MM/YYYY")</f>
        <v>05/05/2024</v>
      </c>
    </row>
    <row r="986" spans="1:36" x14ac:dyDescent="0.3">
      <c r="A986">
        <v>1175</v>
      </c>
      <c r="B986" t="s">
        <v>288</v>
      </c>
      <c r="C986" t="s">
        <v>899</v>
      </c>
      <c r="D986" s="12" t="s">
        <v>487</v>
      </c>
      <c r="E986">
        <v>15.99</v>
      </c>
      <c r="F986">
        <v>325</v>
      </c>
      <c r="G986" t="s">
        <v>921</v>
      </c>
      <c r="H986">
        <v>3</v>
      </c>
      <c r="I986">
        <v>6</v>
      </c>
      <c r="J986" t="b">
        <v>1</v>
      </c>
      <c r="K986">
        <v>412</v>
      </c>
      <c r="L986">
        <v>117</v>
      </c>
      <c r="M986" t="s">
        <v>928</v>
      </c>
      <c r="N986" t="s">
        <v>932</v>
      </c>
      <c r="O986" t="s">
        <v>934</v>
      </c>
      <c r="P986">
        <v>48</v>
      </c>
      <c r="Q986">
        <v>4</v>
      </c>
      <c r="R986" t="b">
        <v>1</v>
      </c>
      <c r="S986" t="s">
        <v>940</v>
      </c>
      <c r="T986">
        <v>2050</v>
      </c>
      <c r="U986" t="s">
        <v>945</v>
      </c>
      <c r="V986" t="s">
        <v>947</v>
      </c>
      <c r="W986" t="s">
        <v>954</v>
      </c>
      <c r="X986" t="str">
        <f>LEFT(Userdata[[#This Row],[Last_Login]],2)</f>
        <v>11</v>
      </c>
      <c r="Y986" t="str">
        <f>RIGHT(Userdata[[#This Row],[Last_Login]],4)</f>
        <v>2024</v>
      </c>
      <c r="Z986" t="str">
        <f>MID(Userdata[[#This Row],[Last_Login]],4,2)</f>
        <v>21</v>
      </c>
      <c r="AA986" t="str">
        <f>SUBSTITUTE(Userdata[[#This Row],[Column3]],"/","")</f>
        <v>21</v>
      </c>
      <c r="AB986" s="12" t="str">
        <f>TEXT(DATE(Userdata[[#This Row],[Column2]],Userdata[[#This Row],[Column1]],Userdata[[#This Row],[Column4]]),"DD/MM/YYYY")</f>
        <v>21/11/2024</v>
      </c>
      <c r="AC986" s="12">
        <f t="shared" ca="1" si="15"/>
        <v>45794</v>
      </c>
      <c r="AD986">
        <f ca="1">Userdata[[#This Row],[Column6]]-Userdata[[#This Row],[Last Login]]</f>
        <v>177</v>
      </c>
      <c r="AE986" t="str">
        <f>LEFT(Userdata[[#This Row],[Join_Date]],2)</f>
        <v>3/</v>
      </c>
      <c r="AF986" t="str">
        <f>RIGHT(Userdata[[#This Row],[Join_Date]],4)</f>
        <v>2024</v>
      </c>
      <c r="AG986" t="str">
        <f>MID(Userdata[[#This Row],[Join_Date]],3,2)</f>
        <v>12</v>
      </c>
      <c r="AH986" t="str">
        <f>SUBSTITUTE(Userdata[[#This Row],[Column5]],"/","")</f>
        <v>3</v>
      </c>
      <c r="AI986" t="str">
        <f>SUBSTITUTE(Userdata[[#This Row],[Column53]],"/","")</f>
        <v>12</v>
      </c>
      <c r="AJ986" t="str">
        <f>TEXT(DATE(Userdata[[#This Row],[Column52]],Userdata[[#This Row],[Start Month]],Userdata[[#This Row],[Start Date]]),"DD/MM/YYYY")</f>
        <v>12/03/2024</v>
      </c>
    </row>
    <row r="987" spans="1:36" x14ac:dyDescent="0.3">
      <c r="A987">
        <v>1260</v>
      </c>
      <c r="B987" t="s">
        <v>230</v>
      </c>
      <c r="C987" t="s">
        <v>899</v>
      </c>
      <c r="D987" s="12" t="s">
        <v>913</v>
      </c>
      <c r="E987">
        <v>7.99</v>
      </c>
      <c r="F987">
        <v>217</v>
      </c>
      <c r="G987" t="s">
        <v>919</v>
      </c>
      <c r="H987">
        <v>5</v>
      </c>
      <c r="I987">
        <v>2</v>
      </c>
      <c r="J987" t="b">
        <v>0</v>
      </c>
      <c r="K987">
        <v>669</v>
      </c>
      <c r="L987">
        <v>155</v>
      </c>
      <c r="M987" t="s">
        <v>928</v>
      </c>
      <c r="N987" t="s">
        <v>931</v>
      </c>
      <c r="O987" t="s">
        <v>936</v>
      </c>
      <c r="P987">
        <v>40</v>
      </c>
      <c r="Q987">
        <v>4.8</v>
      </c>
      <c r="R987" t="b">
        <v>1</v>
      </c>
      <c r="S987" t="s">
        <v>940</v>
      </c>
      <c r="T987">
        <v>2390</v>
      </c>
      <c r="U987" t="s">
        <v>945</v>
      </c>
      <c r="V987" t="s">
        <v>946</v>
      </c>
      <c r="W987" t="s">
        <v>951</v>
      </c>
      <c r="X987" t="str">
        <f>LEFT(Userdata[[#This Row],[Last_Login]],2)</f>
        <v>12</v>
      </c>
      <c r="Y987" t="str">
        <f>RIGHT(Userdata[[#This Row],[Last_Login]],4)</f>
        <v>2024</v>
      </c>
      <c r="Z987" t="str">
        <f>MID(Userdata[[#This Row],[Last_Login]],4,2)</f>
        <v>3/</v>
      </c>
      <c r="AA987" t="str">
        <f>SUBSTITUTE(Userdata[[#This Row],[Column3]],"/","")</f>
        <v>3</v>
      </c>
      <c r="AB987" s="12" t="str">
        <f>TEXT(DATE(Userdata[[#This Row],[Column2]],Userdata[[#This Row],[Column1]],Userdata[[#This Row],[Column4]]),"DD/MM/YYYY")</f>
        <v>03/12/2024</v>
      </c>
      <c r="AC987" s="12">
        <f t="shared" ca="1" si="15"/>
        <v>45794</v>
      </c>
      <c r="AD987">
        <f ca="1">Userdata[[#This Row],[Column6]]-Userdata[[#This Row],[Last Login]]</f>
        <v>165</v>
      </c>
      <c r="AE987" t="str">
        <f>LEFT(Userdata[[#This Row],[Join_Date]],2)</f>
        <v>3/</v>
      </c>
      <c r="AF987" t="str">
        <f>RIGHT(Userdata[[#This Row],[Join_Date]],4)</f>
        <v>2024</v>
      </c>
      <c r="AG987" t="str">
        <f>MID(Userdata[[#This Row],[Join_Date]],3,2)</f>
        <v>12</v>
      </c>
      <c r="AH987" t="str">
        <f>SUBSTITUTE(Userdata[[#This Row],[Column5]],"/","")</f>
        <v>3</v>
      </c>
      <c r="AI987" t="str">
        <f>SUBSTITUTE(Userdata[[#This Row],[Column53]],"/","")</f>
        <v>12</v>
      </c>
      <c r="AJ987" t="str">
        <f>TEXT(DATE(Userdata[[#This Row],[Column52]],Userdata[[#This Row],[Start Month]],Userdata[[#This Row],[Start Date]]),"DD/MM/YYYY")</f>
        <v>12/03/2024</v>
      </c>
    </row>
    <row r="988" spans="1:36" x14ac:dyDescent="0.3">
      <c r="A988">
        <v>4645</v>
      </c>
      <c r="B988" t="s">
        <v>57</v>
      </c>
      <c r="C988" t="s">
        <v>900</v>
      </c>
      <c r="D988" s="12" t="s">
        <v>479</v>
      </c>
      <c r="E988">
        <v>7.99</v>
      </c>
      <c r="F988">
        <v>178</v>
      </c>
      <c r="G988" t="s">
        <v>916</v>
      </c>
      <c r="H988">
        <v>4</v>
      </c>
      <c r="I988">
        <v>5</v>
      </c>
      <c r="J988" t="b">
        <v>1</v>
      </c>
      <c r="K988">
        <v>323</v>
      </c>
      <c r="L988">
        <v>130</v>
      </c>
      <c r="M988" t="s">
        <v>928</v>
      </c>
      <c r="N988" t="s">
        <v>933</v>
      </c>
      <c r="O988" t="s">
        <v>939</v>
      </c>
      <c r="P988">
        <v>29</v>
      </c>
      <c r="Q988">
        <v>3</v>
      </c>
      <c r="R988" t="b">
        <v>1</v>
      </c>
      <c r="S988" t="s">
        <v>940</v>
      </c>
      <c r="T988">
        <v>3079</v>
      </c>
      <c r="U988" t="s">
        <v>942</v>
      </c>
      <c r="V988" t="s">
        <v>946</v>
      </c>
      <c r="W988" t="s">
        <v>954</v>
      </c>
      <c r="X988" t="str">
        <f>LEFT(Userdata[[#This Row],[Last_Login]],2)</f>
        <v>12</v>
      </c>
      <c r="Y988" t="str">
        <f>RIGHT(Userdata[[#This Row],[Last_Login]],4)</f>
        <v>2024</v>
      </c>
      <c r="Z988" t="str">
        <f>MID(Userdata[[#This Row],[Last_Login]],4,2)</f>
        <v>14</v>
      </c>
      <c r="AA988" t="str">
        <f>SUBSTITUTE(Userdata[[#This Row],[Column3]],"/","")</f>
        <v>14</v>
      </c>
      <c r="AB988" s="12" t="str">
        <f>TEXT(DATE(Userdata[[#This Row],[Column2]],Userdata[[#This Row],[Column1]],Userdata[[#This Row],[Column4]]),"DD/MM/YYYY")</f>
        <v>14/12/2024</v>
      </c>
      <c r="AC988" s="12">
        <f t="shared" ca="1" si="15"/>
        <v>45794</v>
      </c>
      <c r="AD988">
        <f ca="1">Userdata[[#This Row],[Column6]]-Userdata[[#This Row],[Last Login]]</f>
        <v>154</v>
      </c>
      <c r="AE988" t="str">
        <f>LEFT(Userdata[[#This Row],[Join_Date]],2)</f>
        <v>5/</v>
      </c>
      <c r="AF988" t="str">
        <f>RIGHT(Userdata[[#This Row],[Join_Date]],4)</f>
        <v>2023</v>
      </c>
      <c r="AG988" t="str">
        <f>MID(Userdata[[#This Row],[Join_Date]],3,2)</f>
        <v>30</v>
      </c>
      <c r="AH988" t="str">
        <f>SUBSTITUTE(Userdata[[#This Row],[Column5]],"/","")</f>
        <v>5</v>
      </c>
      <c r="AI988" t="str">
        <f>SUBSTITUTE(Userdata[[#This Row],[Column53]],"/","")</f>
        <v>30</v>
      </c>
      <c r="AJ988" t="str">
        <f>TEXT(DATE(Userdata[[#This Row],[Column52]],Userdata[[#This Row],[Start Month]],Userdata[[#This Row],[Start Date]]),"DD/MM/YYYY")</f>
        <v>30/05/2023</v>
      </c>
    </row>
    <row r="989" spans="1:36" x14ac:dyDescent="0.3">
      <c r="A989">
        <v>1637</v>
      </c>
      <c r="B989" t="s">
        <v>52</v>
      </c>
      <c r="C989" t="s">
        <v>901</v>
      </c>
      <c r="D989" s="12" t="s">
        <v>908</v>
      </c>
      <c r="E989">
        <v>15.99</v>
      </c>
      <c r="F989">
        <v>74</v>
      </c>
      <c r="G989" t="s">
        <v>918</v>
      </c>
      <c r="H989">
        <v>4</v>
      </c>
      <c r="I989">
        <v>3</v>
      </c>
      <c r="J989" t="b">
        <v>1</v>
      </c>
      <c r="K989">
        <v>646</v>
      </c>
      <c r="L989">
        <v>38</v>
      </c>
      <c r="M989" t="s">
        <v>925</v>
      </c>
      <c r="N989" t="s">
        <v>933</v>
      </c>
      <c r="O989" t="s">
        <v>934</v>
      </c>
      <c r="P989">
        <v>37</v>
      </c>
      <c r="Q989">
        <v>4.0999999999999996</v>
      </c>
      <c r="R989" t="b">
        <v>0</v>
      </c>
      <c r="S989" t="s">
        <v>940</v>
      </c>
      <c r="T989">
        <v>4111</v>
      </c>
      <c r="U989" t="s">
        <v>945</v>
      </c>
      <c r="V989" t="s">
        <v>949</v>
      </c>
      <c r="W989" t="s">
        <v>951</v>
      </c>
      <c r="X989" t="str">
        <f>LEFT(Userdata[[#This Row],[Last_Login]],2)</f>
        <v>11</v>
      </c>
      <c r="Y989" t="str">
        <f>RIGHT(Userdata[[#This Row],[Last_Login]],4)</f>
        <v>2024</v>
      </c>
      <c r="Z989" t="str">
        <f>MID(Userdata[[#This Row],[Last_Login]],4,2)</f>
        <v>19</v>
      </c>
      <c r="AA989" t="str">
        <f>SUBSTITUTE(Userdata[[#This Row],[Column3]],"/","")</f>
        <v>19</v>
      </c>
      <c r="AB989" s="12" t="str">
        <f>TEXT(DATE(Userdata[[#This Row],[Column2]],Userdata[[#This Row],[Column1]],Userdata[[#This Row],[Column4]]),"DD/MM/YYYY")</f>
        <v>19/11/2024</v>
      </c>
      <c r="AC989" s="12">
        <f t="shared" ca="1" si="15"/>
        <v>45794</v>
      </c>
      <c r="AD989">
        <f ca="1">Userdata[[#This Row],[Column6]]-Userdata[[#This Row],[Last Login]]</f>
        <v>179</v>
      </c>
      <c r="AE989" t="str">
        <f>LEFT(Userdata[[#This Row],[Join_Date]],2)</f>
        <v>4/</v>
      </c>
      <c r="AF989" t="str">
        <f>RIGHT(Userdata[[#This Row],[Join_Date]],4)</f>
        <v>2024</v>
      </c>
      <c r="AG989" t="str">
        <f>MID(Userdata[[#This Row],[Join_Date]],3,2)</f>
        <v>5/</v>
      </c>
      <c r="AH989" t="str">
        <f>SUBSTITUTE(Userdata[[#This Row],[Column5]],"/","")</f>
        <v>4</v>
      </c>
      <c r="AI989" t="str">
        <f>SUBSTITUTE(Userdata[[#This Row],[Column53]],"/","")</f>
        <v>5</v>
      </c>
      <c r="AJ989" t="str">
        <f>TEXT(DATE(Userdata[[#This Row],[Column52]],Userdata[[#This Row],[Start Month]],Userdata[[#This Row],[Start Date]]),"DD/MM/YYYY")</f>
        <v>05/04/2024</v>
      </c>
    </row>
    <row r="990" spans="1:36" x14ac:dyDescent="0.3">
      <c r="A990">
        <v>7960</v>
      </c>
      <c r="B990" t="s">
        <v>259</v>
      </c>
      <c r="C990" t="s">
        <v>892</v>
      </c>
      <c r="D990" s="12" t="s">
        <v>909</v>
      </c>
      <c r="E990">
        <v>15.99</v>
      </c>
      <c r="F990">
        <v>373</v>
      </c>
      <c r="G990" t="s">
        <v>921</v>
      </c>
      <c r="H990">
        <v>1</v>
      </c>
      <c r="I990">
        <v>3</v>
      </c>
      <c r="J990" t="b">
        <v>0</v>
      </c>
      <c r="K990">
        <v>507</v>
      </c>
      <c r="L990">
        <v>130</v>
      </c>
      <c r="M990" t="s">
        <v>924</v>
      </c>
      <c r="N990" t="s">
        <v>932</v>
      </c>
      <c r="O990" t="s">
        <v>938</v>
      </c>
      <c r="P990">
        <v>41</v>
      </c>
      <c r="Q990">
        <v>3.3</v>
      </c>
      <c r="R990" t="b">
        <v>1</v>
      </c>
      <c r="S990" t="s">
        <v>940</v>
      </c>
      <c r="T990">
        <v>3221</v>
      </c>
      <c r="U990" t="s">
        <v>941</v>
      </c>
      <c r="V990" t="s">
        <v>948</v>
      </c>
      <c r="W990" t="s">
        <v>953</v>
      </c>
      <c r="X990" t="str">
        <f>LEFT(Userdata[[#This Row],[Last_Login]],2)</f>
        <v>11</v>
      </c>
      <c r="Y990" t="str">
        <f>RIGHT(Userdata[[#This Row],[Last_Login]],4)</f>
        <v>2024</v>
      </c>
      <c r="Z990" t="str">
        <f>MID(Userdata[[#This Row],[Last_Login]],4,2)</f>
        <v>22</v>
      </c>
      <c r="AA990" t="str">
        <f>SUBSTITUTE(Userdata[[#This Row],[Column3]],"/","")</f>
        <v>22</v>
      </c>
      <c r="AB990" s="12" t="str">
        <f>TEXT(DATE(Userdata[[#This Row],[Column2]],Userdata[[#This Row],[Column1]],Userdata[[#This Row],[Column4]]),"DD/MM/YYYY")</f>
        <v>22/11/2024</v>
      </c>
      <c r="AC990" s="12">
        <f t="shared" ca="1" si="15"/>
        <v>45794</v>
      </c>
      <c r="AD990">
        <f ca="1">Userdata[[#This Row],[Column6]]-Userdata[[#This Row],[Last Login]]</f>
        <v>176</v>
      </c>
      <c r="AE990" t="str">
        <f>LEFT(Userdata[[#This Row],[Join_Date]],2)</f>
        <v>1/</v>
      </c>
      <c r="AF990" t="str">
        <f>RIGHT(Userdata[[#This Row],[Join_Date]],4)</f>
        <v>2023</v>
      </c>
      <c r="AG990" t="str">
        <f>MID(Userdata[[#This Row],[Join_Date]],3,2)</f>
        <v>9/</v>
      </c>
      <c r="AH990" t="str">
        <f>SUBSTITUTE(Userdata[[#This Row],[Column5]],"/","")</f>
        <v>1</v>
      </c>
      <c r="AI990" t="str">
        <f>SUBSTITUTE(Userdata[[#This Row],[Column53]],"/","")</f>
        <v>9</v>
      </c>
      <c r="AJ990" t="str">
        <f>TEXT(DATE(Userdata[[#This Row],[Column52]],Userdata[[#This Row],[Start Month]],Userdata[[#This Row],[Start Date]]),"DD/MM/YYYY")</f>
        <v>09/01/2023</v>
      </c>
    </row>
    <row r="991" spans="1:36" x14ac:dyDescent="0.3">
      <c r="A991">
        <v>9693</v>
      </c>
      <c r="B991" t="s">
        <v>364</v>
      </c>
      <c r="C991" t="s">
        <v>393</v>
      </c>
      <c r="D991" s="12" t="s">
        <v>910</v>
      </c>
      <c r="E991">
        <v>15.99</v>
      </c>
      <c r="F991">
        <v>64</v>
      </c>
      <c r="G991" t="s">
        <v>921</v>
      </c>
      <c r="H991">
        <v>5</v>
      </c>
      <c r="I991">
        <v>1</v>
      </c>
      <c r="J991" t="b">
        <v>0</v>
      </c>
      <c r="K991">
        <v>881</v>
      </c>
      <c r="L991">
        <v>15</v>
      </c>
      <c r="M991" t="s">
        <v>925</v>
      </c>
      <c r="N991" t="s">
        <v>930</v>
      </c>
      <c r="O991" t="s">
        <v>936</v>
      </c>
      <c r="P991">
        <v>22</v>
      </c>
      <c r="Q991">
        <v>3.6</v>
      </c>
      <c r="R991" t="b">
        <v>0</v>
      </c>
      <c r="S991" t="s">
        <v>940</v>
      </c>
      <c r="T991">
        <v>2461</v>
      </c>
      <c r="U991" t="s">
        <v>945</v>
      </c>
      <c r="V991" t="s">
        <v>948</v>
      </c>
      <c r="W991" t="s">
        <v>954</v>
      </c>
      <c r="X991" t="str">
        <f>LEFT(Userdata[[#This Row],[Last_Login]],2)</f>
        <v>11</v>
      </c>
      <c r="Y991" t="str">
        <f>RIGHT(Userdata[[#This Row],[Last_Login]],4)</f>
        <v>2024</v>
      </c>
      <c r="Z991" t="str">
        <f>MID(Userdata[[#This Row],[Last_Login]],4,2)</f>
        <v>30</v>
      </c>
      <c r="AA991" t="str">
        <f>SUBSTITUTE(Userdata[[#This Row],[Column3]],"/","")</f>
        <v>30</v>
      </c>
      <c r="AB991" s="12" t="str">
        <f>TEXT(DATE(Userdata[[#This Row],[Column2]],Userdata[[#This Row],[Column1]],Userdata[[#This Row],[Column4]]),"DD/MM/YYYY")</f>
        <v>30/11/2024</v>
      </c>
      <c r="AC991" s="12">
        <f t="shared" ca="1" si="15"/>
        <v>45794</v>
      </c>
      <c r="AD991">
        <f ca="1">Userdata[[#This Row],[Column6]]-Userdata[[#This Row],[Last Login]]</f>
        <v>168</v>
      </c>
      <c r="AE991" t="str">
        <f>LEFT(Userdata[[#This Row],[Join_Date]],2)</f>
        <v>3/</v>
      </c>
      <c r="AF991" t="str">
        <f>RIGHT(Userdata[[#This Row],[Join_Date]],4)</f>
        <v>2024</v>
      </c>
      <c r="AG991" t="str">
        <f>MID(Userdata[[#This Row],[Join_Date]],3,2)</f>
        <v>28</v>
      </c>
      <c r="AH991" t="str">
        <f>SUBSTITUTE(Userdata[[#This Row],[Column5]],"/","")</f>
        <v>3</v>
      </c>
      <c r="AI991" t="str">
        <f>SUBSTITUTE(Userdata[[#This Row],[Column53]],"/","")</f>
        <v>28</v>
      </c>
      <c r="AJ991" t="str">
        <f>TEXT(DATE(Userdata[[#This Row],[Column52]],Userdata[[#This Row],[Start Month]],Userdata[[#This Row],[Start Date]]),"DD/MM/YYYY")</f>
        <v>28/03/2024</v>
      </c>
    </row>
    <row r="992" spans="1:36" x14ac:dyDescent="0.3">
      <c r="A992">
        <v>8743</v>
      </c>
      <c r="B992" t="s">
        <v>97</v>
      </c>
      <c r="C992" t="s">
        <v>392</v>
      </c>
      <c r="D992" s="12" t="s">
        <v>736</v>
      </c>
      <c r="E992">
        <v>11.99</v>
      </c>
      <c r="F992">
        <v>129</v>
      </c>
      <c r="G992" t="s">
        <v>916</v>
      </c>
      <c r="H992">
        <v>3</v>
      </c>
      <c r="I992">
        <v>5</v>
      </c>
      <c r="J992" t="b">
        <v>1</v>
      </c>
      <c r="K992">
        <v>594</v>
      </c>
      <c r="L992">
        <v>127</v>
      </c>
      <c r="M992" t="s">
        <v>926</v>
      </c>
      <c r="N992" t="s">
        <v>930</v>
      </c>
      <c r="O992" t="s">
        <v>935</v>
      </c>
      <c r="P992">
        <v>79</v>
      </c>
      <c r="Q992">
        <v>3.9</v>
      </c>
      <c r="R992" t="b">
        <v>0</v>
      </c>
      <c r="S992" t="s">
        <v>940</v>
      </c>
      <c r="T992">
        <v>2858</v>
      </c>
      <c r="U992" t="s">
        <v>941</v>
      </c>
      <c r="V992" t="s">
        <v>949</v>
      </c>
      <c r="W992" t="s">
        <v>953</v>
      </c>
      <c r="X992" t="str">
        <f>LEFT(Userdata[[#This Row],[Last_Login]],2)</f>
        <v>11</v>
      </c>
      <c r="Y992" t="str">
        <f>RIGHT(Userdata[[#This Row],[Last_Login]],4)</f>
        <v>2024</v>
      </c>
      <c r="Z992" t="str">
        <f>MID(Userdata[[#This Row],[Last_Login]],4,2)</f>
        <v>25</v>
      </c>
      <c r="AA992" t="str">
        <f>SUBSTITUTE(Userdata[[#This Row],[Column3]],"/","")</f>
        <v>25</v>
      </c>
      <c r="AB992" s="12" t="str">
        <f>TEXT(DATE(Userdata[[#This Row],[Column2]],Userdata[[#This Row],[Column1]],Userdata[[#This Row],[Column4]]),"DD/MM/YYYY")</f>
        <v>25/11/2024</v>
      </c>
      <c r="AC992" s="12">
        <f t="shared" ca="1" si="15"/>
        <v>45794</v>
      </c>
      <c r="AD992">
        <f ca="1">Userdata[[#This Row],[Column6]]-Userdata[[#This Row],[Last Login]]</f>
        <v>173</v>
      </c>
      <c r="AE992" t="str">
        <f>LEFT(Userdata[[#This Row],[Join_Date]],2)</f>
        <v>1/</v>
      </c>
      <c r="AF992" t="str">
        <f>RIGHT(Userdata[[#This Row],[Join_Date]],4)</f>
        <v>2024</v>
      </c>
      <c r="AG992" t="str">
        <f>MID(Userdata[[#This Row],[Join_Date]],3,2)</f>
        <v>30</v>
      </c>
      <c r="AH992" t="str">
        <f>SUBSTITUTE(Userdata[[#This Row],[Column5]],"/","")</f>
        <v>1</v>
      </c>
      <c r="AI992" t="str">
        <f>SUBSTITUTE(Userdata[[#This Row],[Column53]],"/","")</f>
        <v>30</v>
      </c>
      <c r="AJ992" t="str">
        <f>TEXT(DATE(Userdata[[#This Row],[Column52]],Userdata[[#This Row],[Start Month]],Userdata[[#This Row],[Start Date]]),"DD/MM/YYYY")</f>
        <v>30/01/2024</v>
      </c>
    </row>
    <row r="993" spans="1:36" x14ac:dyDescent="0.3">
      <c r="A993">
        <v>3379</v>
      </c>
      <c r="B993" t="s">
        <v>344</v>
      </c>
      <c r="C993" t="s">
        <v>564</v>
      </c>
      <c r="D993" s="12" t="s">
        <v>490</v>
      </c>
      <c r="E993">
        <v>15.99</v>
      </c>
      <c r="F993">
        <v>297</v>
      </c>
      <c r="G993" t="s">
        <v>918</v>
      </c>
      <c r="H993">
        <v>3</v>
      </c>
      <c r="I993">
        <v>1</v>
      </c>
      <c r="J993" t="b">
        <v>1</v>
      </c>
      <c r="K993">
        <v>667</v>
      </c>
      <c r="L993">
        <v>75</v>
      </c>
      <c r="M993" t="s">
        <v>926</v>
      </c>
      <c r="N993" t="s">
        <v>930</v>
      </c>
      <c r="O993" t="s">
        <v>935</v>
      </c>
      <c r="P993">
        <v>89</v>
      </c>
      <c r="Q993">
        <v>4.5</v>
      </c>
      <c r="R993" t="b">
        <v>0</v>
      </c>
      <c r="S993" t="s">
        <v>940</v>
      </c>
      <c r="T993">
        <v>4076</v>
      </c>
      <c r="U993" t="s">
        <v>945</v>
      </c>
      <c r="V993" t="s">
        <v>950</v>
      </c>
      <c r="W993" t="s">
        <v>954</v>
      </c>
      <c r="X993" t="str">
        <f>LEFT(Userdata[[#This Row],[Last_Login]],2)</f>
        <v>12</v>
      </c>
      <c r="Y993" t="str">
        <f>RIGHT(Userdata[[#This Row],[Last_Login]],4)</f>
        <v>2024</v>
      </c>
      <c r="Z993" t="str">
        <f>MID(Userdata[[#This Row],[Last_Login]],4,2)</f>
        <v>12</v>
      </c>
      <c r="AA993" t="str">
        <f>SUBSTITUTE(Userdata[[#This Row],[Column3]],"/","")</f>
        <v>12</v>
      </c>
      <c r="AB993" s="12" t="str">
        <f>TEXT(DATE(Userdata[[#This Row],[Column2]],Userdata[[#This Row],[Column1]],Userdata[[#This Row],[Column4]]),"DD/MM/YYYY")</f>
        <v>12/12/2024</v>
      </c>
      <c r="AC993" s="12">
        <f t="shared" ca="1" si="15"/>
        <v>45794</v>
      </c>
      <c r="AD993">
        <f ca="1">Userdata[[#This Row],[Column6]]-Userdata[[#This Row],[Last Login]]</f>
        <v>156</v>
      </c>
      <c r="AE993" t="str">
        <f>LEFT(Userdata[[#This Row],[Join_Date]],2)</f>
        <v>9/</v>
      </c>
      <c r="AF993" t="str">
        <f>RIGHT(Userdata[[#This Row],[Join_Date]],4)</f>
        <v>2023</v>
      </c>
      <c r="AG993" t="str">
        <f>MID(Userdata[[#This Row],[Join_Date]],3,2)</f>
        <v>8/</v>
      </c>
      <c r="AH993" t="str">
        <f>SUBSTITUTE(Userdata[[#This Row],[Column5]],"/","")</f>
        <v>9</v>
      </c>
      <c r="AI993" t="str">
        <f>SUBSTITUTE(Userdata[[#This Row],[Column53]],"/","")</f>
        <v>8</v>
      </c>
      <c r="AJ993" t="str">
        <f>TEXT(DATE(Userdata[[#This Row],[Column52]],Userdata[[#This Row],[Start Month]],Userdata[[#This Row],[Start Date]]),"DD/MM/YYYY")</f>
        <v>08/09/2023</v>
      </c>
    </row>
    <row r="994" spans="1:36" x14ac:dyDescent="0.3">
      <c r="A994">
        <v>7696</v>
      </c>
      <c r="B994" t="s">
        <v>109</v>
      </c>
      <c r="C994" t="s">
        <v>666</v>
      </c>
      <c r="D994" s="12" t="s">
        <v>910</v>
      </c>
      <c r="E994">
        <v>15.99</v>
      </c>
      <c r="F994">
        <v>235</v>
      </c>
      <c r="G994" t="s">
        <v>916</v>
      </c>
      <c r="H994">
        <v>2</v>
      </c>
      <c r="I994">
        <v>5</v>
      </c>
      <c r="J994" t="b">
        <v>0</v>
      </c>
      <c r="K994">
        <v>709</v>
      </c>
      <c r="L994">
        <v>151</v>
      </c>
      <c r="M994" t="s">
        <v>925</v>
      </c>
      <c r="N994" t="s">
        <v>931</v>
      </c>
      <c r="O994" t="s">
        <v>935</v>
      </c>
      <c r="P994">
        <v>72</v>
      </c>
      <c r="Q994">
        <v>3.7</v>
      </c>
      <c r="R994" t="b">
        <v>0</v>
      </c>
      <c r="S994" t="s">
        <v>940</v>
      </c>
      <c r="T994">
        <v>2163</v>
      </c>
      <c r="U994" t="s">
        <v>944</v>
      </c>
      <c r="V994" t="s">
        <v>949</v>
      </c>
      <c r="W994" t="s">
        <v>954</v>
      </c>
      <c r="X994" t="str">
        <f>LEFT(Userdata[[#This Row],[Last_Login]],2)</f>
        <v>11</v>
      </c>
      <c r="Y994" t="str">
        <f>RIGHT(Userdata[[#This Row],[Last_Login]],4)</f>
        <v>2024</v>
      </c>
      <c r="Z994" t="str">
        <f>MID(Userdata[[#This Row],[Last_Login]],4,2)</f>
        <v>30</v>
      </c>
      <c r="AA994" t="str">
        <f>SUBSTITUTE(Userdata[[#This Row],[Column3]],"/","")</f>
        <v>30</v>
      </c>
      <c r="AB994" s="12" t="str">
        <f>TEXT(DATE(Userdata[[#This Row],[Column2]],Userdata[[#This Row],[Column1]],Userdata[[#This Row],[Column4]]),"DD/MM/YYYY")</f>
        <v>30/11/2024</v>
      </c>
      <c r="AC994" s="12">
        <f t="shared" ca="1" si="15"/>
        <v>45794</v>
      </c>
      <c r="AD994">
        <f ca="1">Userdata[[#This Row],[Column6]]-Userdata[[#This Row],[Last Login]]</f>
        <v>168</v>
      </c>
      <c r="AE994" t="str">
        <f>LEFT(Userdata[[#This Row],[Join_Date]],2)</f>
        <v>11</v>
      </c>
      <c r="AF994" t="str">
        <f>RIGHT(Userdata[[#This Row],[Join_Date]],4)</f>
        <v>2023</v>
      </c>
      <c r="AG994" t="str">
        <f>MID(Userdata[[#This Row],[Join_Date]],3,2)</f>
        <v>/7</v>
      </c>
      <c r="AH994" t="str">
        <f>SUBSTITUTE(Userdata[[#This Row],[Column5]],"/","")</f>
        <v>11</v>
      </c>
      <c r="AI994" t="str">
        <f>SUBSTITUTE(Userdata[[#This Row],[Column53]],"/","")</f>
        <v>7</v>
      </c>
      <c r="AJ994" t="str">
        <f>TEXT(DATE(Userdata[[#This Row],[Column52]],Userdata[[#This Row],[Start Month]],Userdata[[#This Row],[Start Date]]),"DD/MM/YYYY")</f>
        <v>07/11/2023</v>
      </c>
    </row>
    <row r="995" spans="1:36" x14ac:dyDescent="0.3">
      <c r="A995">
        <v>8552</v>
      </c>
      <c r="B995" t="s">
        <v>25</v>
      </c>
      <c r="C995" t="s">
        <v>902</v>
      </c>
      <c r="D995" s="12" t="s">
        <v>853</v>
      </c>
      <c r="E995">
        <v>15.99</v>
      </c>
      <c r="F995">
        <v>390</v>
      </c>
      <c r="G995" t="s">
        <v>916</v>
      </c>
      <c r="H995">
        <v>2</v>
      </c>
      <c r="I995">
        <v>4</v>
      </c>
      <c r="J995" t="b">
        <v>0</v>
      </c>
      <c r="K995">
        <v>537</v>
      </c>
      <c r="L995">
        <v>101</v>
      </c>
      <c r="M995" t="s">
        <v>925</v>
      </c>
      <c r="N995" t="s">
        <v>931</v>
      </c>
      <c r="O995" t="s">
        <v>937</v>
      </c>
      <c r="P995">
        <v>64</v>
      </c>
      <c r="Q995">
        <v>3</v>
      </c>
      <c r="R995" t="b">
        <v>1</v>
      </c>
      <c r="S995" t="s">
        <v>940</v>
      </c>
      <c r="T995">
        <v>3726</v>
      </c>
      <c r="U995" t="s">
        <v>942</v>
      </c>
      <c r="V995" t="s">
        <v>950</v>
      </c>
      <c r="W995" t="s">
        <v>953</v>
      </c>
      <c r="X995" t="str">
        <f>LEFT(Userdata[[#This Row],[Last_Login]],2)</f>
        <v>11</v>
      </c>
      <c r="Y995" t="str">
        <f>RIGHT(Userdata[[#This Row],[Last_Login]],4)</f>
        <v>2024</v>
      </c>
      <c r="Z995" t="str">
        <f>MID(Userdata[[#This Row],[Last_Login]],4,2)</f>
        <v>27</v>
      </c>
      <c r="AA995" t="str">
        <f>SUBSTITUTE(Userdata[[#This Row],[Column3]],"/","")</f>
        <v>27</v>
      </c>
      <c r="AB995" s="12" t="str">
        <f>TEXT(DATE(Userdata[[#This Row],[Column2]],Userdata[[#This Row],[Column1]],Userdata[[#This Row],[Column4]]),"DD/MM/YYYY")</f>
        <v>27/11/2024</v>
      </c>
      <c r="AC995" s="12">
        <f t="shared" ca="1" si="15"/>
        <v>45794</v>
      </c>
      <c r="AD995">
        <f ca="1">Userdata[[#This Row],[Column6]]-Userdata[[#This Row],[Last Login]]</f>
        <v>171</v>
      </c>
      <c r="AE995" t="str">
        <f>LEFT(Userdata[[#This Row],[Join_Date]],2)</f>
        <v>11</v>
      </c>
      <c r="AF995" t="str">
        <f>RIGHT(Userdata[[#This Row],[Join_Date]],4)</f>
        <v>2023</v>
      </c>
      <c r="AG995" t="str">
        <f>MID(Userdata[[#This Row],[Join_Date]],3,2)</f>
        <v>/2</v>
      </c>
      <c r="AH995" t="str">
        <f>SUBSTITUTE(Userdata[[#This Row],[Column5]],"/","")</f>
        <v>11</v>
      </c>
      <c r="AI995" t="str">
        <f>SUBSTITUTE(Userdata[[#This Row],[Column53]],"/","")</f>
        <v>2</v>
      </c>
      <c r="AJ995" t="str">
        <f>TEXT(DATE(Userdata[[#This Row],[Column52]],Userdata[[#This Row],[Start Month]],Userdata[[#This Row],[Start Date]]),"DD/MM/YYYY")</f>
        <v>02/11/2023</v>
      </c>
    </row>
    <row r="996" spans="1:36" x14ac:dyDescent="0.3">
      <c r="A996">
        <v>5065</v>
      </c>
      <c r="B996" t="s">
        <v>130</v>
      </c>
      <c r="C996" t="s">
        <v>585</v>
      </c>
      <c r="D996" s="12" t="s">
        <v>910</v>
      </c>
      <c r="E996">
        <v>11.99</v>
      </c>
      <c r="F996">
        <v>362</v>
      </c>
      <c r="G996" t="s">
        <v>922</v>
      </c>
      <c r="H996">
        <v>2</v>
      </c>
      <c r="I996">
        <v>6</v>
      </c>
      <c r="J996" t="b">
        <v>1</v>
      </c>
      <c r="K996">
        <v>490</v>
      </c>
      <c r="L996">
        <v>22</v>
      </c>
      <c r="M996" t="s">
        <v>925</v>
      </c>
      <c r="N996" t="s">
        <v>933</v>
      </c>
      <c r="O996" t="s">
        <v>935</v>
      </c>
      <c r="P996">
        <v>62</v>
      </c>
      <c r="Q996">
        <v>4.7</v>
      </c>
      <c r="R996" t="b">
        <v>1</v>
      </c>
      <c r="S996" t="s">
        <v>940</v>
      </c>
      <c r="T996">
        <v>47</v>
      </c>
      <c r="U996" t="s">
        <v>942</v>
      </c>
      <c r="V996" t="s">
        <v>950</v>
      </c>
      <c r="W996" t="s">
        <v>954</v>
      </c>
      <c r="X996" t="str">
        <f>LEFT(Userdata[[#This Row],[Last_Login]],2)</f>
        <v>11</v>
      </c>
      <c r="Y996" t="str">
        <f>RIGHT(Userdata[[#This Row],[Last_Login]],4)</f>
        <v>2024</v>
      </c>
      <c r="Z996" t="str">
        <f>MID(Userdata[[#This Row],[Last_Login]],4,2)</f>
        <v>30</v>
      </c>
      <c r="AA996" t="str">
        <f>SUBSTITUTE(Userdata[[#This Row],[Column3]],"/","")</f>
        <v>30</v>
      </c>
      <c r="AB996" s="12" t="str">
        <f>TEXT(DATE(Userdata[[#This Row],[Column2]],Userdata[[#This Row],[Column1]],Userdata[[#This Row],[Column4]]),"DD/MM/YYYY")</f>
        <v>30/11/2024</v>
      </c>
      <c r="AC996" s="12">
        <f t="shared" ca="1" si="15"/>
        <v>45794</v>
      </c>
      <c r="AD996">
        <f ca="1">Userdata[[#This Row],[Column6]]-Userdata[[#This Row],[Last Login]]</f>
        <v>168</v>
      </c>
      <c r="AE996" t="str">
        <f>LEFT(Userdata[[#This Row],[Join_Date]],2)</f>
        <v>2/</v>
      </c>
      <c r="AF996" t="str">
        <f>RIGHT(Userdata[[#This Row],[Join_Date]],4)</f>
        <v>2023</v>
      </c>
      <c r="AG996" t="str">
        <f>MID(Userdata[[#This Row],[Join_Date]],3,2)</f>
        <v>24</v>
      </c>
      <c r="AH996" t="str">
        <f>SUBSTITUTE(Userdata[[#This Row],[Column5]],"/","")</f>
        <v>2</v>
      </c>
      <c r="AI996" t="str">
        <f>SUBSTITUTE(Userdata[[#This Row],[Column53]],"/","")</f>
        <v>24</v>
      </c>
      <c r="AJ996" t="str">
        <f>TEXT(DATE(Userdata[[#This Row],[Column52]],Userdata[[#This Row],[Start Month]],Userdata[[#This Row],[Start Date]]),"DD/MM/YYYY")</f>
        <v>24/02/2023</v>
      </c>
    </row>
    <row r="997" spans="1:36" x14ac:dyDescent="0.3">
      <c r="A997">
        <v>6878</v>
      </c>
      <c r="B997" t="s">
        <v>30</v>
      </c>
      <c r="C997" t="s">
        <v>903</v>
      </c>
      <c r="D997" s="12" t="s">
        <v>853</v>
      </c>
      <c r="E997">
        <v>7.99</v>
      </c>
      <c r="F997">
        <v>136</v>
      </c>
      <c r="G997" t="s">
        <v>918</v>
      </c>
      <c r="H997">
        <v>5</v>
      </c>
      <c r="I997">
        <v>5</v>
      </c>
      <c r="J997" t="b">
        <v>1</v>
      </c>
      <c r="K997">
        <v>20</v>
      </c>
      <c r="L997">
        <v>18</v>
      </c>
      <c r="M997" t="s">
        <v>924</v>
      </c>
      <c r="N997" t="s">
        <v>931</v>
      </c>
      <c r="O997" t="s">
        <v>934</v>
      </c>
      <c r="P997">
        <v>7</v>
      </c>
      <c r="Q997">
        <v>4.4000000000000004</v>
      </c>
      <c r="R997" t="b">
        <v>1</v>
      </c>
      <c r="S997" t="s">
        <v>940</v>
      </c>
      <c r="T997">
        <v>4742</v>
      </c>
      <c r="U997" t="s">
        <v>945</v>
      </c>
      <c r="V997" t="s">
        <v>946</v>
      </c>
      <c r="W997" t="s">
        <v>951</v>
      </c>
      <c r="X997" t="str">
        <f>LEFT(Userdata[[#This Row],[Last_Login]],2)</f>
        <v>11</v>
      </c>
      <c r="Y997" t="str">
        <f>RIGHT(Userdata[[#This Row],[Last_Login]],4)</f>
        <v>2024</v>
      </c>
      <c r="Z997" t="str">
        <f>MID(Userdata[[#This Row],[Last_Login]],4,2)</f>
        <v>27</v>
      </c>
      <c r="AA997" t="str">
        <f>SUBSTITUTE(Userdata[[#This Row],[Column3]],"/","")</f>
        <v>27</v>
      </c>
      <c r="AB997" s="12" t="str">
        <f>TEXT(DATE(Userdata[[#This Row],[Column2]],Userdata[[#This Row],[Column1]],Userdata[[#This Row],[Column4]]),"DD/MM/YYYY")</f>
        <v>27/11/2024</v>
      </c>
      <c r="AC997" s="12">
        <f t="shared" ca="1" si="15"/>
        <v>45794</v>
      </c>
      <c r="AD997">
        <f ca="1">Userdata[[#This Row],[Column6]]-Userdata[[#This Row],[Last Login]]</f>
        <v>171</v>
      </c>
      <c r="AE997" t="str">
        <f>LEFT(Userdata[[#This Row],[Join_Date]],2)</f>
        <v>4/</v>
      </c>
      <c r="AF997" t="str">
        <f>RIGHT(Userdata[[#This Row],[Join_Date]],4)</f>
        <v>2024</v>
      </c>
      <c r="AG997" t="str">
        <f>MID(Userdata[[#This Row],[Join_Date]],3,2)</f>
        <v>26</v>
      </c>
      <c r="AH997" t="str">
        <f>SUBSTITUTE(Userdata[[#This Row],[Column5]],"/","")</f>
        <v>4</v>
      </c>
      <c r="AI997" t="str">
        <f>SUBSTITUTE(Userdata[[#This Row],[Column53]],"/","")</f>
        <v>26</v>
      </c>
      <c r="AJ997" t="str">
        <f>TEXT(DATE(Userdata[[#This Row],[Column52]],Userdata[[#This Row],[Start Month]],Userdata[[#This Row],[Start Date]]),"DD/MM/YYYY")</f>
        <v>26/04/2024</v>
      </c>
    </row>
    <row r="998" spans="1:36" x14ac:dyDescent="0.3">
      <c r="A998">
        <v>5681</v>
      </c>
      <c r="B998" t="s">
        <v>128</v>
      </c>
      <c r="C998" t="s">
        <v>678</v>
      </c>
      <c r="D998" s="12" t="s">
        <v>562</v>
      </c>
      <c r="E998">
        <v>11.99</v>
      </c>
      <c r="F998">
        <v>159</v>
      </c>
      <c r="G998" t="s">
        <v>922</v>
      </c>
      <c r="H998">
        <v>4</v>
      </c>
      <c r="I998">
        <v>6</v>
      </c>
      <c r="J998" t="b">
        <v>1</v>
      </c>
      <c r="K998">
        <v>824</v>
      </c>
      <c r="L998">
        <v>31</v>
      </c>
      <c r="M998" t="s">
        <v>926</v>
      </c>
      <c r="N998" t="s">
        <v>933</v>
      </c>
      <c r="O998" t="s">
        <v>938</v>
      </c>
      <c r="P998">
        <v>13</v>
      </c>
      <c r="Q998">
        <v>3.3</v>
      </c>
      <c r="R998" t="b">
        <v>0</v>
      </c>
      <c r="S998" t="s">
        <v>940</v>
      </c>
      <c r="T998">
        <v>2910</v>
      </c>
      <c r="U998" t="s">
        <v>942</v>
      </c>
      <c r="V998" t="s">
        <v>948</v>
      </c>
      <c r="W998" t="s">
        <v>953</v>
      </c>
      <c r="X998" t="str">
        <f>LEFT(Userdata[[#This Row],[Last_Login]],2)</f>
        <v>12</v>
      </c>
      <c r="Y998" t="str">
        <f>RIGHT(Userdata[[#This Row],[Last_Login]],4)</f>
        <v>2024</v>
      </c>
      <c r="Z998" t="str">
        <f>MID(Userdata[[#This Row],[Last_Login]],4,2)</f>
        <v>8/</v>
      </c>
      <c r="AA998" t="str">
        <f>SUBSTITUTE(Userdata[[#This Row],[Column3]],"/","")</f>
        <v>8</v>
      </c>
      <c r="AB998" s="12" t="str">
        <f>TEXT(DATE(Userdata[[#This Row],[Column2]],Userdata[[#This Row],[Column1]],Userdata[[#This Row],[Column4]]),"DD/MM/YYYY")</f>
        <v>08/12/2024</v>
      </c>
      <c r="AC998" s="12">
        <f t="shared" ca="1" si="15"/>
        <v>45794</v>
      </c>
      <c r="AD998">
        <f ca="1">Userdata[[#This Row],[Column6]]-Userdata[[#This Row],[Last Login]]</f>
        <v>160</v>
      </c>
      <c r="AE998" t="str">
        <f>LEFT(Userdata[[#This Row],[Join_Date]],2)</f>
        <v>5/</v>
      </c>
      <c r="AF998" t="str">
        <f>RIGHT(Userdata[[#This Row],[Join_Date]],4)</f>
        <v>2024</v>
      </c>
      <c r="AG998" t="str">
        <f>MID(Userdata[[#This Row],[Join_Date]],3,2)</f>
        <v>8/</v>
      </c>
      <c r="AH998" t="str">
        <f>SUBSTITUTE(Userdata[[#This Row],[Column5]],"/","")</f>
        <v>5</v>
      </c>
      <c r="AI998" t="str">
        <f>SUBSTITUTE(Userdata[[#This Row],[Column53]],"/","")</f>
        <v>8</v>
      </c>
      <c r="AJ998" t="str">
        <f>TEXT(DATE(Userdata[[#This Row],[Column52]],Userdata[[#This Row],[Start Month]],Userdata[[#This Row],[Start Date]]),"DD/MM/YYYY")</f>
        <v>08/05/2024</v>
      </c>
    </row>
    <row r="999" spans="1:36" x14ac:dyDescent="0.3">
      <c r="A999">
        <v>4448</v>
      </c>
      <c r="B999" t="s">
        <v>84</v>
      </c>
      <c r="C999" t="s">
        <v>569</v>
      </c>
      <c r="D999" s="12" t="s">
        <v>898</v>
      </c>
      <c r="E999">
        <v>11.99</v>
      </c>
      <c r="F999">
        <v>99</v>
      </c>
      <c r="G999" t="s">
        <v>918</v>
      </c>
      <c r="H999">
        <v>4</v>
      </c>
      <c r="I999">
        <v>2</v>
      </c>
      <c r="J999" t="b">
        <v>0</v>
      </c>
      <c r="K999">
        <v>319</v>
      </c>
      <c r="L999">
        <v>187</v>
      </c>
      <c r="M999" t="s">
        <v>927</v>
      </c>
      <c r="N999" t="s">
        <v>932</v>
      </c>
      <c r="O999" t="s">
        <v>938</v>
      </c>
      <c r="P999">
        <v>58</v>
      </c>
      <c r="Q999">
        <v>3.6</v>
      </c>
      <c r="R999" t="b">
        <v>0</v>
      </c>
      <c r="S999" t="s">
        <v>940</v>
      </c>
      <c r="T999">
        <v>1180</v>
      </c>
      <c r="U999" t="s">
        <v>945</v>
      </c>
      <c r="V999" t="s">
        <v>946</v>
      </c>
      <c r="W999" t="s">
        <v>953</v>
      </c>
      <c r="X999" t="str">
        <f>LEFT(Userdata[[#This Row],[Last_Login]],2)</f>
        <v>12</v>
      </c>
      <c r="Y999" t="str">
        <f>RIGHT(Userdata[[#This Row],[Last_Login]],4)</f>
        <v>2024</v>
      </c>
      <c r="Z999" t="str">
        <f>MID(Userdata[[#This Row],[Last_Login]],4,2)</f>
        <v>16</v>
      </c>
      <c r="AA999" t="str">
        <f>SUBSTITUTE(Userdata[[#This Row],[Column3]],"/","")</f>
        <v>16</v>
      </c>
      <c r="AB999" s="12" t="str">
        <f>TEXT(DATE(Userdata[[#This Row],[Column2]],Userdata[[#This Row],[Column1]],Userdata[[#This Row],[Column4]]),"DD/MM/YYYY")</f>
        <v>16/12/2024</v>
      </c>
      <c r="AC999" s="12">
        <f t="shared" ca="1" si="15"/>
        <v>45794</v>
      </c>
      <c r="AD999">
        <f ca="1">Userdata[[#This Row],[Column6]]-Userdata[[#This Row],[Last Login]]</f>
        <v>152</v>
      </c>
      <c r="AE999" t="str">
        <f>LEFT(Userdata[[#This Row],[Join_Date]],2)</f>
        <v>3/</v>
      </c>
      <c r="AF999" t="str">
        <f>RIGHT(Userdata[[#This Row],[Join_Date]],4)</f>
        <v>2024</v>
      </c>
      <c r="AG999" t="str">
        <f>MID(Userdata[[#This Row],[Join_Date]],3,2)</f>
        <v>23</v>
      </c>
      <c r="AH999" t="str">
        <f>SUBSTITUTE(Userdata[[#This Row],[Column5]],"/","")</f>
        <v>3</v>
      </c>
      <c r="AI999" t="str">
        <f>SUBSTITUTE(Userdata[[#This Row],[Column53]],"/","")</f>
        <v>23</v>
      </c>
      <c r="AJ999" t="str">
        <f>TEXT(DATE(Userdata[[#This Row],[Column52]],Userdata[[#This Row],[Start Month]],Userdata[[#This Row],[Start Date]]),"DD/MM/YYYY")</f>
        <v>23/03/2024</v>
      </c>
    </row>
    <row r="1000" spans="1:36" x14ac:dyDescent="0.3">
      <c r="A1000">
        <v>5795</v>
      </c>
      <c r="B1000" t="s">
        <v>109</v>
      </c>
      <c r="C1000" t="s">
        <v>904</v>
      </c>
      <c r="D1000" s="12" t="s">
        <v>905</v>
      </c>
      <c r="E1000">
        <v>11.99</v>
      </c>
      <c r="F1000">
        <v>157</v>
      </c>
      <c r="G1000" t="s">
        <v>916</v>
      </c>
      <c r="H1000">
        <v>4</v>
      </c>
      <c r="I1000">
        <v>2</v>
      </c>
      <c r="J1000" t="b">
        <v>0</v>
      </c>
      <c r="K1000">
        <v>754</v>
      </c>
      <c r="L1000">
        <v>23</v>
      </c>
      <c r="M1000" t="s">
        <v>928</v>
      </c>
      <c r="N1000" t="s">
        <v>931</v>
      </c>
      <c r="O1000" t="s">
        <v>937</v>
      </c>
      <c r="P1000">
        <v>43</v>
      </c>
      <c r="Q1000">
        <v>4.4000000000000004</v>
      </c>
      <c r="R1000" t="b">
        <v>0</v>
      </c>
      <c r="S1000" t="s">
        <v>940</v>
      </c>
      <c r="T1000">
        <v>1965</v>
      </c>
      <c r="U1000" t="s">
        <v>944</v>
      </c>
      <c r="V1000" t="s">
        <v>947</v>
      </c>
      <c r="W1000" t="s">
        <v>953</v>
      </c>
      <c r="X1000" t="str">
        <f>LEFT(Userdata[[#This Row],[Last_Login]],2)</f>
        <v>12</v>
      </c>
      <c r="Y1000" t="str">
        <f>RIGHT(Userdata[[#This Row],[Last_Login]],4)</f>
        <v>2024</v>
      </c>
      <c r="Z1000" t="str">
        <f>MID(Userdata[[#This Row],[Last_Login]],4,2)</f>
        <v>13</v>
      </c>
      <c r="AA1000" t="str">
        <f>SUBSTITUTE(Userdata[[#This Row],[Column3]],"/","")</f>
        <v>13</v>
      </c>
      <c r="AB1000" s="12" t="str">
        <f>TEXT(DATE(Userdata[[#This Row],[Column2]],Userdata[[#This Row],[Column1]],Userdata[[#This Row],[Column4]]),"DD/MM/YYYY")</f>
        <v>13/12/2024</v>
      </c>
      <c r="AC1000" s="12">
        <f t="shared" ca="1" si="15"/>
        <v>45794</v>
      </c>
      <c r="AD1000">
        <f ca="1">Userdata[[#This Row],[Column6]]-Userdata[[#This Row],[Last Login]]</f>
        <v>155</v>
      </c>
      <c r="AE1000" t="str">
        <f>LEFT(Userdata[[#This Row],[Join_Date]],2)</f>
        <v>11</v>
      </c>
      <c r="AF1000" t="str">
        <f>RIGHT(Userdata[[#This Row],[Join_Date]],4)</f>
        <v>2023</v>
      </c>
      <c r="AG1000" t="str">
        <f>MID(Userdata[[#This Row],[Join_Date]],3,2)</f>
        <v>/2</v>
      </c>
      <c r="AH1000" t="str">
        <f>SUBSTITUTE(Userdata[[#This Row],[Column5]],"/","")</f>
        <v>11</v>
      </c>
      <c r="AI1000" t="str">
        <f>SUBSTITUTE(Userdata[[#This Row],[Column53]],"/","")</f>
        <v>2</v>
      </c>
      <c r="AJ1000" t="str">
        <f>TEXT(DATE(Userdata[[#This Row],[Column52]],Userdata[[#This Row],[Start Month]],Userdata[[#This Row],[Start Date]]),"DD/MM/YYYY")</f>
        <v>02/11/2023</v>
      </c>
    </row>
    <row r="1001" spans="1:36" x14ac:dyDescent="0.3">
      <c r="A1001">
        <v>5320</v>
      </c>
      <c r="B1001" t="s">
        <v>97</v>
      </c>
      <c r="C1001" t="s">
        <v>699</v>
      </c>
      <c r="D1001" s="12" t="s">
        <v>803</v>
      </c>
      <c r="E1001">
        <v>11.99</v>
      </c>
      <c r="F1001">
        <v>123</v>
      </c>
      <c r="G1001" t="s">
        <v>919</v>
      </c>
      <c r="H1001">
        <v>1</v>
      </c>
      <c r="I1001">
        <v>6</v>
      </c>
      <c r="J1001" t="b">
        <v>0</v>
      </c>
      <c r="K1001">
        <v>718</v>
      </c>
      <c r="L1001">
        <v>25</v>
      </c>
      <c r="M1001" t="s">
        <v>923</v>
      </c>
      <c r="N1001" t="s">
        <v>930</v>
      </c>
      <c r="O1001" t="s">
        <v>935</v>
      </c>
      <c r="P1001">
        <v>73</v>
      </c>
      <c r="Q1001">
        <v>4.4000000000000004</v>
      </c>
      <c r="R1001" t="b">
        <v>0</v>
      </c>
      <c r="S1001" t="s">
        <v>940</v>
      </c>
      <c r="T1001">
        <v>3179</v>
      </c>
      <c r="U1001" t="s">
        <v>943</v>
      </c>
      <c r="V1001" t="s">
        <v>947</v>
      </c>
      <c r="W1001" t="s">
        <v>953</v>
      </c>
      <c r="X1001" t="str">
        <f>LEFT(Userdata[[#This Row],[Last_Login]],2)</f>
        <v>12</v>
      </c>
      <c r="Y1001" t="str">
        <f>RIGHT(Userdata[[#This Row],[Last_Login]],4)</f>
        <v>2024</v>
      </c>
      <c r="Z1001" t="str">
        <f>MID(Userdata[[#This Row],[Last_Login]],4,2)</f>
        <v>9/</v>
      </c>
      <c r="AA1001" t="str">
        <f>SUBSTITUTE(Userdata[[#This Row],[Column3]],"/","")</f>
        <v>9</v>
      </c>
      <c r="AB1001" s="12" t="str">
        <f>TEXT(DATE(Userdata[[#This Row],[Column2]],Userdata[[#This Row],[Column1]],Userdata[[#This Row],[Column4]]),"DD/MM/YYYY")</f>
        <v>09/12/2024</v>
      </c>
      <c r="AC1001" s="12">
        <f t="shared" ca="1" si="15"/>
        <v>45794</v>
      </c>
      <c r="AD1001">
        <f ca="1">Userdata[[#This Row],[Column6]]-Userdata[[#This Row],[Last Login]]</f>
        <v>159</v>
      </c>
      <c r="AE1001" t="str">
        <f>LEFT(Userdata[[#This Row],[Join_Date]],2)</f>
        <v>9/</v>
      </c>
      <c r="AF1001" t="str">
        <f>RIGHT(Userdata[[#This Row],[Join_Date]],4)</f>
        <v>2023</v>
      </c>
      <c r="AG1001" t="str">
        <f>MID(Userdata[[#This Row],[Join_Date]],3,2)</f>
        <v>28</v>
      </c>
      <c r="AH1001" t="str">
        <f>SUBSTITUTE(Userdata[[#This Row],[Column5]],"/","")</f>
        <v>9</v>
      </c>
      <c r="AI1001" t="str">
        <f>SUBSTITUTE(Userdata[[#This Row],[Column53]],"/","")</f>
        <v>28</v>
      </c>
      <c r="AJ1001" t="str">
        <f>TEXT(DATE(Userdata[[#This Row],[Column52]],Userdata[[#This Row],[Start Month]],Userdata[[#This Row],[Start Date]]),"DD/MM/YYYY")</f>
        <v>28/09/2023</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Subscription Summary</vt:lpstr>
      <vt:lpstr>Monthly subscription plans</vt:lpstr>
      <vt:lpstr>Distribution of users </vt:lpstr>
      <vt:lpstr>Average Watch Hours</vt:lpstr>
      <vt:lpstr>Impact of recommended content o</vt:lpstr>
      <vt:lpstr>Total movies vs. series watched</vt:lpstr>
      <vt:lpstr>Preferred genres by age group.</vt:lpstr>
      <vt:lpstr>Device usage trends. </vt:lpstr>
      <vt:lpstr>Peak watch time trends (Morning</vt:lpstr>
      <vt:lpstr>Membership status (Active vs. I</vt:lpstr>
      <vt:lpstr>Loyalty points distribution. </vt:lpstr>
      <vt:lpstr>Frequency of logins and Conten </vt:lpstr>
      <vt:lpstr>Payment Preferences &amp; Regional </vt:lpstr>
      <vt:lpstr>Payment Preferences &amp; Regiona2</vt:lpstr>
      <vt:lpstr>Payment Preferences &amp; Regio (3)</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2025-05-12T09:38:51Z</dcterms:created>
  <dcterms:modified xsi:type="dcterms:W3CDTF">2025-05-17T09:14:53Z</dcterms:modified>
</cp:coreProperties>
</file>