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rsakaguchi/Desktop/2020MAP/"/>
    </mc:Choice>
  </mc:AlternateContent>
  <xr:revisionPtr revIDLastSave="0" documentId="13_ncr:1_{6AD8058A-9464-D945-BDA7-49A96AE456A5}" xr6:coauthVersionLast="45" xr6:coauthVersionMax="45" xr10:uidLastSave="{00000000-0000-0000-0000-000000000000}"/>
  <bookViews>
    <workbookView xWindow="760" yWindow="1120" windowWidth="27420" windowHeight="15760" xr2:uid="{00000000-000D-0000-FFFF-FFFF00000000}"/>
  </bookViews>
  <sheets>
    <sheet name="Only CropWater" sheetId="1" r:id="rId1"/>
    <sheet name="CropWaterF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" i="1" l="1"/>
  <c r="O76" i="1"/>
  <c r="O74" i="1"/>
  <c r="P74" i="1" s="1"/>
  <c r="N73" i="1"/>
  <c r="P73" i="1" s="1"/>
  <c r="O70" i="1"/>
  <c r="P70" i="1"/>
  <c r="M69" i="1"/>
  <c r="P69" i="1" s="1"/>
  <c r="O68" i="1"/>
  <c r="P68" i="1" s="1"/>
  <c r="M67" i="1"/>
  <c r="P75" i="1"/>
  <c r="P76" i="1"/>
  <c r="P67" i="1"/>
  <c r="K67" i="1"/>
  <c r="K68" i="1"/>
  <c r="K69" i="1"/>
  <c r="K70" i="1"/>
  <c r="K73" i="1"/>
  <c r="K74" i="1"/>
  <c r="K75" i="1"/>
  <c r="K76" i="1"/>
  <c r="J67" i="1"/>
  <c r="J68" i="1"/>
  <c r="J69" i="1"/>
  <c r="J70" i="1"/>
  <c r="J73" i="1"/>
  <c r="J74" i="1"/>
  <c r="J75" i="1"/>
  <c r="J76" i="1"/>
  <c r="I67" i="1"/>
  <c r="I68" i="1"/>
  <c r="I69" i="1"/>
  <c r="I70" i="1"/>
  <c r="I73" i="1"/>
  <c r="I74" i="1"/>
  <c r="I75" i="1"/>
  <c r="I76" i="1"/>
  <c r="H67" i="1"/>
  <c r="H68" i="1"/>
  <c r="H69" i="1"/>
  <c r="H70" i="1"/>
  <c r="H73" i="1"/>
  <c r="H74" i="1"/>
  <c r="H75" i="1"/>
  <c r="H76" i="1"/>
  <c r="G67" i="1"/>
  <c r="L67" i="1" s="1"/>
  <c r="G68" i="1"/>
  <c r="L68" i="1" s="1"/>
  <c r="G69" i="1"/>
  <c r="L69" i="1" s="1"/>
  <c r="G70" i="1"/>
  <c r="L70" i="1" s="1"/>
  <c r="G73" i="1"/>
  <c r="L73" i="1" s="1"/>
  <c r="G74" i="1"/>
  <c r="L74" i="1" s="1"/>
  <c r="G75" i="1"/>
  <c r="L75" i="1" s="1"/>
  <c r="G76" i="1"/>
  <c r="L76" i="1" s="1"/>
  <c r="Q73" i="1" l="1"/>
  <c r="R73" i="1" s="1"/>
  <c r="Q76" i="1"/>
  <c r="R76" i="1" s="1"/>
  <c r="Q75" i="1"/>
  <c r="R75" i="1" s="1"/>
  <c r="Q74" i="1"/>
  <c r="R74" i="1" s="1"/>
  <c r="Q70" i="1"/>
  <c r="R70" i="1" s="1"/>
  <c r="Q69" i="1"/>
  <c r="R69" i="1" s="1"/>
  <c r="Q68" i="1"/>
  <c r="R68" i="1" s="1"/>
  <c r="Q67" i="1"/>
  <c r="R67" i="1" s="1"/>
  <c r="O64" i="1"/>
  <c r="N63" i="1"/>
  <c r="P63" i="1" s="1"/>
  <c r="M62" i="1"/>
  <c r="O58" i="1"/>
  <c r="M56" i="1"/>
  <c r="P56" i="1" s="1"/>
  <c r="N57" i="1"/>
  <c r="P57" i="1" s="1"/>
  <c r="N52" i="1"/>
  <c r="P52" i="1" s="1"/>
  <c r="O53" i="1"/>
  <c r="M51" i="1"/>
  <c r="J7" i="1"/>
  <c r="O48" i="1"/>
  <c r="P48" i="1" s="1"/>
  <c r="O44" i="1"/>
  <c r="O36" i="1"/>
  <c r="O35" i="1"/>
  <c r="P35" i="1" s="1"/>
  <c r="O28" i="1"/>
  <c r="P28" i="1" s="1"/>
  <c r="N47" i="1"/>
  <c r="P47" i="1" s="1"/>
  <c r="N25" i="1"/>
  <c r="N40" i="1"/>
  <c r="M43" i="1"/>
  <c r="P44" i="1"/>
  <c r="P51" i="1"/>
  <c r="P53" i="1"/>
  <c r="P58" i="1"/>
  <c r="P61" i="1"/>
  <c r="P62" i="1"/>
  <c r="P64" i="1"/>
  <c r="K44" i="1"/>
  <c r="K47" i="1"/>
  <c r="K48" i="1"/>
  <c r="K51" i="1"/>
  <c r="K52" i="1"/>
  <c r="K53" i="1"/>
  <c r="K56" i="1"/>
  <c r="K57" i="1"/>
  <c r="K58" i="1"/>
  <c r="K61" i="1"/>
  <c r="K62" i="1"/>
  <c r="K63" i="1"/>
  <c r="K64" i="1"/>
  <c r="J44" i="1"/>
  <c r="J47" i="1"/>
  <c r="J48" i="1"/>
  <c r="J51" i="1"/>
  <c r="J52" i="1"/>
  <c r="J53" i="1"/>
  <c r="J56" i="1"/>
  <c r="J57" i="1"/>
  <c r="J58" i="1"/>
  <c r="J61" i="1"/>
  <c r="J62" i="1"/>
  <c r="J63" i="1"/>
  <c r="J64" i="1"/>
  <c r="I44" i="1"/>
  <c r="I47" i="1"/>
  <c r="I48" i="1"/>
  <c r="I51" i="1"/>
  <c r="I52" i="1"/>
  <c r="I53" i="1"/>
  <c r="I56" i="1"/>
  <c r="I57" i="1"/>
  <c r="I58" i="1"/>
  <c r="I61" i="1"/>
  <c r="I62" i="1"/>
  <c r="I63" i="1"/>
  <c r="I64" i="1"/>
  <c r="H44" i="1"/>
  <c r="H47" i="1"/>
  <c r="H48" i="1"/>
  <c r="H51" i="1"/>
  <c r="H52" i="1"/>
  <c r="H53" i="1"/>
  <c r="H56" i="1"/>
  <c r="H57" i="1"/>
  <c r="H58" i="1"/>
  <c r="H61" i="1"/>
  <c r="H62" i="1"/>
  <c r="H63" i="1"/>
  <c r="H64" i="1"/>
  <c r="G44" i="1"/>
  <c r="L44" i="1" s="1"/>
  <c r="G47" i="1"/>
  <c r="L47" i="1" s="1"/>
  <c r="G48" i="1"/>
  <c r="L48" i="1" s="1"/>
  <c r="G51" i="1"/>
  <c r="L51" i="1" s="1"/>
  <c r="G52" i="1"/>
  <c r="L52" i="1" s="1"/>
  <c r="G53" i="1"/>
  <c r="L53" i="1" s="1"/>
  <c r="G56" i="1"/>
  <c r="L56" i="1" s="1"/>
  <c r="G57" i="1"/>
  <c r="L57" i="1" s="1"/>
  <c r="G58" i="1"/>
  <c r="L58" i="1" s="1"/>
  <c r="G61" i="1"/>
  <c r="L61" i="1" s="1"/>
  <c r="G62" i="1"/>
  <c r="L62" i="1" s="1"/>
  <c r="G63" i="1"/>
  <c r="L63" i="1" s="1"/>
  <c r="G64" i="1"/>
  <c r="L64" i="1" s="1"/>
  <c r="M39" i="1"/>
  <c r="M22" i="1"/>
  <c r="M8" i="1"/>
  <c r="P8" i="1" s="1"/>
  <c r="N15" i="1"/>
  <c r="P15" i="1" s="1"/>
  <c r="N13" i="1"/>
  <c r="M14" i="1"/>
  <c r="M12" i="1"/>
  <c r="P12" i="1" s="1"/>
  <c r="N18" i="1"/>
  <c r="P18" i="1" s="1"/>
  <c r="N19" i="1"/>
  <c r="P19" i="1" s="1"/>
  <c r="N32" i="1"/>
  <c r="N31" i="1"/>
  <c r="P31" i="1" s="1"/>
  <c r="P25" i="1"/>
  <c r="G22" i="1"/>
  <c r="L22" i="1" s="1"/>
  <c r="P22" i="1"/>
  <c r="P32" i="1"/>
  <c r="P36" i="1"/>
  <c r="P39" i="1"/>
  <c r="P40" i="1"/>
  <c r="P43" i="1"/>
  <c r="K18" i="1"/>
  <c r="K19" i="1"/>
  <c r="K22" i="1"/>
  <c r="K25" i="1"/>
  <c r="K28" i="1"/>
  <c r="K31" i="1"/>
  <c r="K32" i="1"/>
  <c r="K35" i="1"/>
  <c r="K36" i="1"/>
  <c r="K39" i="1"/>
  <c r="K40" i="1"/>
  <c r="K43" i="1"/>
  <c r="J18" i="1"/>
  <c r="J19" i="1"/>
  <c r="J22" i="1"/>
  <c r="J25" i="1"/>
  <c r="J28" i="1"/>
  <c r="J31" i="1"/>
  <c r="J32" i="1"/>
  <c r="J35" i="1"/>
  <c r="J36" i="1"/>
  <c r="J39" i="1"/>
  <c r="J40" i="1"/>
  <c r="J43" i="1"/>
  <c r="I18" i="1"/>
  <c r="I19" i="1"/>
  <c r="I22" i="1"/>
  <c r="I25" i="1"/>
  <c r="I28" i="1"/>
  <c r="I31" i="1"/>
  <c r="I32" i="1"/>
  <c r="I35" i="1"/>
  <c r="I36" i="1"/>
  <c r="I39" i="1"/>
  <c r="I40" i="1"/>
  <c r="I43" i="1"/>
  <c r="H18" i="1"/>
  <c r="H19" i="1"/>
  <c r="H22" i="1"/>
  <c r="H25" i="1"/>
  <c r="H28" i="1"/>
  <c r="H31" i="1"/>
  <c r="H32" i="1"/>
  <c r="H35" i="1"/>
  <c r="H36" i="1"/>
  <c r="H39" i="1"/>
  <c r="H40" i="1"/>
  <c r="H43" i="1"/>
  <c r="G35" i="1"/>
  <c r="L35" i="1" s="1"/>
  <c r="G36" i="1"/>
  <c r="L36" i="1" s="1"/>
  <c r="G39" i="1"/>
  <c r="L39" i="1" s="1"/>
  <c r="G40" i="1"/>
  <c r="L40" i="1" s="1"/>
  <c r="G43" i="1"/>
  <c r="L43" i="1" s="1"/>
  <c r="G18" i="1"/>
  <c r="L18" i="1" s="1"/>
  <c r="G19" i="1"/>
  <c r="L19" i="1" s="1"/>
  <c r="G25" i="1"/>
  <c r="L25" i="1" s="1"/>
  <c r="G28" i="1"/>
  <c r="L28" i="1" s="1"/>
  <c r="Q28" i="1" s="1"/>
  <c r="G31" i="1"/>
  <c r="L31" i="1" s="1"/>
  <c r="G32" i="1"/>
  <c r="L32" i="1" s="1"/>
  <c r="P13" i="1"/>
  <c r="P14" i="1"/>
  <c r="K13" i="1"/>
  <c r="K14" i="1"/>
  <c r="K15" i="1"/>
  <c r="K12" i="1"/>
  <c r="J12" i="1"/>
  <c r="J14" i="1"/>
  <c r="J15" i="1"/>
  <c r="J13" i="1"/>
  <c r="I13" i="1"/>
  <c r="I14" i="1"/>
  <c r="I15" i="1"/>
  <c r="I12" i="1"/>
  <c r="H13" i="1"/>
  <c r="H14" i="1"/>
  <c r="H15" i="1"/>
  <c r="H12" i="1"/>
  <c r="G13" i="1"/>
  <c r="L13" i="1" s="1"/>
  <c r="G14" i="1"/>
  <c r="L14" i="1" s="1"/>
  <c r="G15" i="1"/>
  <c r="L15" i="1" s="1"/>
  <c r="G12" i="1"/>
  <c r="L12" i="1" s="1"/>
  <c r="G7" i="1"/>
  <c r="L7" i="1" s="1"/>
  <c r="M7" i="1"/>
  <c r="P7" i="1" s="1"/>
  <c r="G8" i="1"/>
  <c r="L8" i="1" s="1"/>
  <c r="H8" i="1"/>
  <c r="H7" i="1"/>
  <c r="K8" i="1"/>
  <c r="K7" i="1"/>
  <c r="I8" i="1"/>
  <c r="I7" i="1"/>
  <c r="J8" i="1"/>
  <c r="S73" i="1" l="1"/>
  <c r="S67" i="1"/>
  <c r="Q58" i="1"/>
  <c r="R58" i="1" s="1"/>
  <c r="Q62" i="1"/>
  <c r="R62" i="1" s="1"/>
  <c r="R54" i="1"/>
  <c r="R59" i="1"/>
  <c r="Q51" i="1"/>
  <c r="R51" i="1" s="1"/>
  <c r="Q14" i="1"/>
  <c r="R14" i="1" s="1"/>
  <c r="Q61" i="1"/>
  <c r="R61" i="1" s="1"/>
  <c r="Q57" i="1"/>
  <c r="R57" i="1" s="1"/>
  <c r="Q53" i="1"/>
  <c r="R53" i="1" s="1"/>
  <c r="Q63" i="1"/>
  <c r="R63" i="1" s="1"/>
  <c r="R55" i="1"/>
  <c r="Q13" i="1"/>
  <c r="R13" i="1" s="1"/>
  <c r="Q64" i="1"/>
  <c r="R64" i="1" s="1"/>
  <c r="R60" i="1"/>
  <c r="Q56" i="1"/>
  <c r="R56" i="1" s="1"/>
  <c r="Q52" i="1"/>
  <c r="R52" i="1" s="1"/>
  <c r="Q15" i="1"/>
  <c r="R15" i="1" s="1"/>
  <c r="Q47" i="1"/>
  <c r="R47" i="1" s="1"/>
  <c r="Q48" i="1"/>
  <c r="R48" i="1" s="1"/>
  <c r="Q44" i="1"/>
  <c r="R44" i="1" s="1"/>
  <c r="Q25" i="1"/>
  <c r="R25" i="1" s="1"/>
  <c r="S25" i="1" s="1"/>
  <c r="Q43" i="1"/>
  <c r="R43" i="1" s="1"/>
  <c r="Q39" i="1"/>
  <c r="R39" i="1" s="1"/>
  <c r="Q35" i="1"/>
  <c r="R35" i="1" s="1"/>
  <c r="Q31" i="1"/>
  <c r="R31" i="1" s="1"/>
  <c r="Q19" i="1"/>
  <c r="R19" i="1" s="1"/>
  <c r="Q8" i="1"/>
  <c r="R8" i="1" s="1"/>
  <c r="Q22" i="1"/>
  <c r="R22" i="1" s="1"/>
  <c r="S22" i="1" s="1"/>
  <c r="Q18" i="1"/>
  <c r="R18" i="1" s="1"/>
  <c r="R38" i="1"/>
  <c r="R37" i="1"/>
  <c r="Q40" i="1"/>
  <c r="R40" i="1" s="1"/>
  <c r="Q36" i="1"/>
  <c r="R36" i="1" s="1"/>
  <c r="Q32" i="1"/>
  <c r="R32" i="1" s="1"/>
  <c r="R28" i="1"/>
  <c r="S28" i="1" s="1"/>
  <c r="Q7" i="1"/>
  <c r="R7" i="1" s="1"/>
  <c r="Q12" i="1"/>
  <c r="R12" i="1" s="1"/>
  <c r="S56" i="1" l="1"/>
  <c r="S62" i="1"/>
  <c r="S51" i="1"/>
  <c r="S47" i="1"/>
  <c r="S35" i="1"/>
  <c r="S39" i="1"/>
  <c r="S43" i="1"/>
  <c r="S31" i="1"/>
  <c r="S18" i="1"/>
  <c r="S7" i="1"/>
  <c r="S12" i="1"/>
</calcChain>
</file>

<file path=xl/sharedStrings.xml><?xml version="1.0" encoding="utf-8"?>
<sst xmlns="http://schemas.openxmlformats.org/spreadsheetml/2006/main" count="43" uniqueCount="41">
  <si>
    <t>Game 1</t>
  </si>
  <si>
    <t>Plots</t>
  </si>
  <si>
    <t>Corn</t>
  </si>
  <si>
    <t>Game 2</t>
  </si>
  <si>
    <t>Bean</t>
  </si>
  <si>
    <t>Tomato</t>
  </si>
  <si>
    <t>Water Cost</t>
  </si>
  <si>
    <t>Plot Cost</t>
  </si>
  <si>
    <t>Corn Cost</t>
  </si>
  <si>
    <t>Bean Cost</t>
  </si>
  <si>
    <t>Tomato Cost</t>
  </si>
  <si>
    <t>Bean Costs</t>
  </si>
  <si>
    <t>Total Water Cost</t>
  </si>
  <si>
    <t>Water Cost (PP)</t>
  </si>
  <si>
    <t>Water Amount (PP)</t>
  </si>
  <si>
    <t>Costs</t>
  </si>
  <si>
    <t>Revenue</t>
  </si>
  <si>
    <t>Profits</t>
  </si>
  <si>
    <t>Game Profit</t>
  </si>
  <si>
    <t>Game 3</t>
  </si>
  <si>
    <t>Corn Yield</t>
  </si>
  <si>
    <t>Bean Yield</t>
  </si>
  <si>
    <t>Corn Sale Price</t>
  </si>
  <si>
    <t>Bean Sale Price</t>
  </si>
  <si>
    <t>Tomato Yield</t>
  </si>
  <si>
    <t>Tomato Sale Price</t>
  </si>
  <si>
    <t>Season 1 -7 costs  (Fertilizer = 400)</t>
  </si>
  <si>
    <t>Total Plot Cost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</si>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</sst>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tabSelected="1" workbookViewId="0">
      <pane ySplit="6" topLeftCell="A78" activePane="bottomLeft" state="frozen"/>
      <selection pane="bottomLeft" activeCell="H39" sqref="H39"/>
    </sheetView>
  </sheetViews>
  <sheetFormatPr baseColWidth="10" defaultColWidth="8.83203125" defaultRowHeight="15" x14ac:dyDescent="0.2"/>
  <cols>
    <col min="2" max="2" width="10.6640625" customWidth="1"/>
    <col min="3" max="3" width="10.83203125" customWidth="1"/>
    <col min="4" max="4" width="10.1640625" customWidth="1"/>
    <col min="5" max="5" width="10" customWidth="1"/>
    <col min="6" max="6" width="16.6640625" customWidth="1"/>
    <col min="7" max="7" width="13.5" customWidth="1"/>
    <col min="8" max="8" width="14" customWidth="1"/>
    <col min="9" max="9" width="10.1640625" customWidth="1"/>
    <col min="10" max="10" width="11" customWidth="1"/>
    <col min="11" max="11" width="12.83203125" customWidth="1"/>
    <col min="12" max="12" width="17" customWidth="1"/>
    <col min="13" max="13" width="14" customWidth="1"/>
    <col min="14" max="14" width="14.83203125" customWidth="1"/>
    <col min="15" max="15" width="15" customWidth="1"/>
    <col min="16" max="16" width="14" customWidth="1"/>
    <col min="17" max="17" width="11" customWidth="1"/>
    <col min="18" max="18" width="11.1640625" customWidth="1"/>
    <col min="19" max="19" width="12.1640625" customWidth="1"/>
  </cols>
  <sheetData>
    <row r="1" spans="1:20" ht="16" x14ac:dyDescent="0.2">
      <c r="A1" s="3" t="s">
        <v>26</v>
      </c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1"/>
      <c r="D2" s="1"/>
      <c r="E2" s="1"/>
      <c r="F2" s="1"/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"/>
      <c r="M2" s="2" t="s">
        <v>22</v>
      </c>
      <c r="N2" s="2" t="s">
        <v>23</v>
      </c>
      <c r="O2" s="2" t="s">
        <v>25</v>
      </c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1"/>
      <c r="F3" s="1"/>
      <c r="G3" s="1">
        <v>1</v>
      </c>
      <c r="H3" s="1">
        <v>40</v>
      </c>
      <c r="I3" s="1">
        <v>10</v>
      </c>
      <c r="J3" s="1">
        <v>5</v>
      </c>
      <c r="K3" s="1">
        <v>15</v>
      </c>
      <c r="L3" s="1"/>
      <c r="M3" s="1">
        <v>5</v>
      </c>
      <c r="N3" s="1">
        <v>8</v>
      </c>
      <c r="O3" s="1">
        <v>10</v>
      </c>
      <c r="P3" s="1"/>
      <c r="Q3" s="1"/>
      <c r="R3" s="1"/>
      <c r="S3" s="1"/>
      <c r="T3" s="1"/>
    </row>
    <row r="4" spans="1:2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"/>
      <c r="T5" s="1"/>
    </row>
    <row r="6" spans="1:20" x14ac:dyDescent="0.2">
      <c r="A6" s="2"/>
      <c r="B6" s="2" t="s">
        <v>1</v>
      </c>
      <c r="C6" s="2" t="s">
        <v>2</v>
      </c>
      <c r="D6" s="2" t="s">
        <v>4</v>
      </c>
      <c r="E6" s="2" t="s">
        <v>5</v>
      </c>
      <c r="F6" s="2" t="s">
        <v>14</v>
      </c>
      <c r="G6" s="2" t="s">
        <v>13</v>
      </c>
      <c r="H6" s="2" t="s">
        <v>27</v>
      </c>
      <c r="I6" s="2" t="s">
        <v>8</v>
      </c>
      <c r="J6" s="2" t="s">
        <v>11</v>
      </c>
      <c r="K6" s="2" t="s">
        <v>10</v>
      </c>
      <c r="L6" s="2" t="s">
        <v>12</v>
      </c>
      <c r="M6" s="2" t="s">
        <v>20</v>
      </c>
      <c r="N6" s="2" t="s">
        <v>21</v>
      </c>
      <c r="O6" s="2" t="s">
        <v>24</v>
      </c>
      <c r="P6" s="2" t="s">
        <v>16</v>
      </c>
      <c r="Q6" s="2" t="s">
        <v>15</v>
      </c>
      <c r="R6" s="2" t="s">
        <v>17</v>
      </c>
      <c r="S6" s="2" t="s">
        <v>18</v>
      </c>
      <c r="T6" s="1"/>
    </row>
    <row r="7" spans="1:20" x14ac:dyDescent="0.2">
      <c r="A7" s="2" t="s">
        <v>0</v>
      </c>
      <c r="B7" s="1">
        <v>10</v>
      </c>
      <c r="C7" s="1">
        <v>10</v>
      </c>
      <c r="D7" s="1">
        <v>0</v>
      </c>
      <c r="E7" s="1">
        <v>0</v>
      </c>
      <c r="F7" s="1">
        <v>10</v>
      </c>
      <c r="G7" s="1">
        <f>F7*$G$3</f>
        <v>10</v>
      </c>
      <c r="H7" s="1">
        <f>B7*$H$3</f>
        <v>400</v>
      </c>
      <c r="I7" s="1">
        <f>C7*$I$3</f>
        <v>100</v>
      </c>
      <c r="J7" s="1">
        <f>D7*$J$3</f>
        <v>0</v>
      </c>
      <c r="K7" s="1">
        <f>E7*$K$3</f>
        <v>0</v>
      </c>
      <c r="L7" s="1">
        <f>B7*G7</f>
        <v>100</v>
      </c>
      <c r="M7" s="1">
        <f xml:space="preserve"> 4*B7</f>
        <v>40</v>
      </c>
      <c r="N7" s="1">
        <v>0</v>
      </c>
      <c r="O7" s="1">
        <v>0</v>
      </c>
      <c r="P7" s="1">
        <f>M7*$M$3 + $N$3*N7+$O$3*O7</f>
        <v>200</v>
      </c>
      <c r="Q7" s="1">
        <f>H7+I7+J7+K7+L7</f>
        <v>600</v>
      </c>
      <c r="R7" s="1">
        <f>P7-Q7</f>
        <v>-400</v>
      </c>
      <c r="S7" s="1">
        <f>R7+R8</f>
        <v>-300</v>
      </c>
      <c r="T7" s="1"/>
    </row>
    <row r="8" spans="1:20" x14ac:dyDescent="0.2">
      <c r="A8" s="2"/>
      <c r="B8" s="1">
        <v>10</v>
      </c>
      <c r="C8" s="1">
        <v>10</v>
      </c>
      <c r="D8" s="1">
        <v>0</v>
      </c>
      <c r="E8" s="1">
        <v>0</v>
      </c>
      <c r="F8" s="1">
        <v>20</v>
      </c>
      <c r="G8" s="1">
        <f>F8*$G$3</f>
        <v>20</v>
      </c>
      <c r="H8" s="1">
        <f>B8*$H$3</f>
        <v>400</v>
      </c>
      <c r="I8" s="1">
        <f>C8*$I$3</f>
        <v>100</v>
      </c>
      <c r="J8" s="1">
        <f>D8*$J$3</f>
        <v>0</v>
      </c>
      <c r="K8" s="1">
        <f>E8*$K$3</f>
        <v>0</v>
      </c>
      <c r="L8" s="1">
        <f>B8*G8</f>
        <v>200</v>
      </c>
      <c r="M8" s="1">
        <f>16*B8</f>
        <v>160</v>
      </c>
      <c r="N8" s="1">
        <v>0</v>
      </c>
      <c r="O8" s="1">
        <v>0</v>
      </c>
      <c r="P8" s="1">
        <f>M8*$M$3 + $N$3*N8+$O$3*O8</f>
        <v>800</v>
      </c>
      <c r="Q8" s="1">
        <f>H8+I8+J8+K8+L8</f>
        <v>700</v>
      </c>
      <c r="R8" s="1">
        <f>P8-Q8</f>
        <v>100</v>
      </c>
      <c r="S8" s="1"/>
      <c r="T8" s="1"/>
    </row>
    <row r="9" spans="1:20" x14ac:dyDescent="0.2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2" t="s">
        <v>3</v>
      </c>
      <c r="B12" s="1">
        <v>5</v>
      </c>
      <c r="C12" s="1">
        <v>5</v>
      </c>
      <c r="D12" s="1">
        <v>0</v>
      </c>
      <c r="E12" s="1">
        <v>0</v>
      </c>
      <c r="F12" s="1">
        <v>20</v>
      </c>
      <c r="G12" s="1">
        <f>F12*$G$3</f>
        <v>20</v>
      </c>
      <c r="H12" s="1">
        <f>B12*$H$3</f>
        <v>200</v>
      </c>
      <c r="I12" s="1">
        <f>C12*$I$3</f>
        <v>50</v>
      </c>
      <c r="J12" s="1">
        <f>D12*$J$3</f>
        <v>0</v>
      </c>
      <c r="K12" s="1">
        <f>E12*$K$3</f>
        <v>0</v>
      </c>
      <c r="L12" s="1">
        <f>B12*G12</f>
        <v>100</v>
      </c>
      <c r="M12" s="1">
        <f>16*B12</f>
        <v>80</v>
      </c>
      <c r="N12" s="1">
        <v>0</v>
      </c>
      <c r="O12" s="1">
        <v>0</v>
      </c>
      <c r="P12" s="1">
        <f>M12*$M$3 + $N$3*N12+$O$3*O12</f>
        <v>400</v>
      </c>
      <c r="Q12" s="1">
        <f>H12+I12+J12+K12+L12</f>
        <v>350</v>
      </c>
      <c r="R12" s="1">
        <f>P12-Q12</f>
        <v>50</v>
      </c>
      <c r="S12" s="1">
        <f>SUM(R12:R15)</f>
        <v>160</v>
      </c>
      <c r="T12" s="1"/>
    </row>
    <row r="13" spans="1:20" x14ac:dyDescent="0.2">
      <c r="A13" s="2"/>
      <c r="B13" s="1">
        <v>5</v>
      </c>
      <c r="C13" s="1">
        <v>0</v>
      </c>
      <c r="D13" s="1">
        <v>5</v>
      </c>
      <c r="E13" s="1"/>
      <c r="F13" s="1">
        <v>10</v>
      </c>
      <c r="G13" s="1">
        <f>F13*$G$3</f>
        <v>10</v>
      </c>
      <c r="H13" s="1">
        <f t="shared" ref="H13:H76" si="0">B13*$H$3</f>
        <v>200</v>
      </c>
      <c r="I13" s="1">
        <f t="shared" ref="I13:I76" si="1">C13*$I$3</f>
        <v>0</v>
      </c>
      <c r="J13" s="1">
        <f>D13*$J$3</f>
        <v>25</v>
      </c>
      <c r="K13" s="1">
        <f t="shared" ref="K13:K76" si="2">E13*$K$3</f>
        <v>0</v>
      </c>
      <c r="L13" s="1">
        <f t="shared" ref="L13:L76" si="3">B13*G13</f>
        <v>50</v>
      </c>
      <c r="M13" s="1">
        <v>0</v>
      </c>
      <c r="N13" s="1">
        <f>6*B13</f>
        <v>30</v>
      </c>
      <c r="O13" s="1">
        <v>0</v>
      </c>
      <c r="P13" s="1">
        <f t="shared" ref="P13:P14" si="4">M13*$M$3 + $N$3*N13+$O$3*O13</f>
        <v>240</v>
      </c>
      <c r="Q13" s="1">
        <f t="shared" ref="Q13:Q14" si="5">H13+I13+J13+K13+L13</f>
        <v>275</v>
      </c>
      <c r="R13" s="1">
        <f t="shared" ref="R13:R76" si="6">P13-Q13</f>
        <v>-35</v>
      </c>
      <c r="S13" s="1"/>
      <c r="T13" s="1"/>
    </row>
    <row r="14" spans="1:20" x14ac:dyDescent="0.2">
      <c r="A14" s="2"/>
      <c r="B14" s="1">
        <v>5</v>
      </c>
      <c r="C14" s="1">
        <v>5</v>
      </c>
      <c r="D14" s="1">
        <v>0</v>
      </c>
      <c r="E14" s="1">
        <v>0</v>
      </c>
      <c r="F14" s="1">
        <v>30</v>
      </c>
      <c r="G14" s="1">
        <f>F14*$G$3</f>
        <v>30</v>
      </c>
      <c r="H14" s="1">
        <f t="shared" si="0"/>
        <v>200</v>
      </c>
      <c r="I14" s="1">
        <f t="shared" si="1"/>
        <v>50</v>
      </c>
      <c r="J14" s="1">
        <f t="shared" ref="J14:J76" si="7">D14*$J$3</f>
        <v>0</v>
      </c>
      <c r="K14" s="1">
        <f t="shared" si="2"/>
        <v>0</v>
      </c>
      <c r="L14" s="1">
        <f t="shared" si="3"/>
        <v>150</v>
      </c>
      <c r="M14" s="1">
        <f>22*B14</f>
        <v>110</v>
      </c>
      <c r="N14" s="1">
        <v>0</v>
      </c>
      <c r="O14" s="1">
        <v>0</v>
      </c>
      <c r="P14" s="1">
        <f t="shared" si="4"/>
        <v>550</v>
      </c>
      <c r="Q14" s="1">
        <f t="shared" si="5"/>
        <v>400</v>
      </c>
      <c r="R14" s="1">
        <f t="shared" si="6"/>
        <v>150</v>
      </c>
      <c r="S14" s="1"/>
      <c r="T14" s="1"/>
    </row>
    <row r="15" spans="1:20" x14ac:dyDescent="0.2">
      <c r="A15" s="2"/>
      <c r="B15" s="1">
        <v>5</v>
      </c>
      <c r="C15" s="1">
        <v>0</v>
      </c>
      <c r="D15" s="1">
        <v>5</v>
      </c>
      <c r="E15" s="1">
        <v>0</v>
      </c>
      <c r="F15" s="1">
        <v>20</v>
      </c>
      <c r="G15" s="1">
        <f>F15*$G$3</f>
        <v>20</v>
      </c>
      <c r="H15" s="1">
        <f t="shared" si="0"/>
        <v>200</v>
      </c>
      <c r="I15" s="1">
        <f t="shared" si="1"/>
        <v>0</v>
      </c>
      <c r="J15" s="1">
        <f t="shared" si="7"/>
        <v>25</v>
      </c>
      <c r="K15" s="1">
        <f t="shared" si="2"/>
        <v>0</v>
      </c>
      <c r="L15" s="1">
        <f t="shared" si="3"/>
        <v>100</v>
      </c>
      <c r="M15" s="1">
        <v>0</v>
      </c>
      <c r="N15" s="1">
        <f>8*B15</f>
        <v>40</v>
      </c>
      <c r="O15" s="1">
        <v>0</v>
      </c>
      <c r="P15" s="1">
        <f>M15*$M$3 + $N$3*N15+$O$3*O15</f>
        <v>320</v>
      </c>
      <c r="Q15" s="1">
        <f>H15+I15+J15+K15+L15</f>
        <v>325</v>
      </c>
      <c r="R15" s="1">
        <f t="shared" si="6"/>
        <v>-5</v>
      </c>
      <c r="S15" s="1"/>
      <c r="T15" s="1"/>
    </row>
    <row r="16" spans="1:20" x14ac:dyDescent="0.2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2" t="s">
        <v>19</v>
      </c>
      <c r="B18" s="1">
        <v>10</v>
      </c>
      <c r="C18" s="1">
        <v>0</v>
      </c>
      <c r="D18" s="1">
        <v>10</v>
      </c>
      <c r="E18" s="1">
        <v>0</v>
      </c>
      <c r="F18" s="1">
        <v>10</v>
      </c>
      <c r="G18" s="1">
        <f>F18*$G$3</f>
        <v>10</v>
      </c>
      <c r="H18" s="1">
        <f t="shared" si="0"/>
        <v>400</v>
      </c>
      <c r="I18" s="1">
        <f t="shared" si="1"/>
        <v>0</v>
      </c>
      <c r="J18" s="1">
        <f t="shared" si="7"/>
        <v>50</v>
      </c>
      <c r="K18" s="1">
        <f t="shared" si="2"/>
        <v>0</v>
      </c>
      <c r="L18" s="1">
        <f t="shared" si="3"/>
        <v>100</v>
      </c>
      <c r="M18" s="1">
        <v>0</v>
      </c>
      <c r="N18" s="1">
        <f>6*B18</f>
        <v>60</v>
      </c>
      <c r="O18" s="1">
        <v>0</v>
      </c>
      <c r="P18" s="1">
        <f t="shared" ref="P18:P76" si="8">M18*$M$3 + $N$3*N18+$O$3*O18</f>
        <v>480</v>
      </c>
      <c r="Q18" s="1">
        <f t="shared" ref="Q18:Q76" si="9">H18+I18+J18+K18+L18</f>
        <v>550</v>
      </c>
      <c r="R18" s="1">
        <f t="shared" si="6"/>
        <v>-70</v>
      </c>
      <c r="S18" s="1">
        <f>SUM(R18:R19)</f>
        <v>-80</v>
      </c>
      <c r="T18" s="1"/>
    </row>
    <row r="19" spans="1:20" x14ac:dyDescent="0.2">
      <c r="A19" s="2"/>
      <c r="B19" s="1">
        <v>10</v>
      </c>
      <c r="C19" s="1">
        <v>0</v>
      </c>
      <c r="D19" s="1">
        <v>10</v>
      </c>
      <c r="E19" s="1">
        <v>0</v>
      </c>
      <c r="F19" s="1">
        <v>20</v>
      </c>
      <c r="G19" s="1">
        <f>F19*$G$3</f>
        <v>20</v>
      </c>
      <c r="H19" s="1">
        <f t="shared" si="0"/>
        <v>400</v>
      </c>
      <c r="I19" s="1">
        <f t="shared" si="1"/>
        <v>0</v>
      </c>
      <c r="J19" s="1">
        <f t="shared" si="7"/>
        <v>50</v>
      </c>
      <c r="K19" s="1">
        <f t="shared" si="2"/>
        <v>0</v>
      </c>
      <c r="L19" s="1">
        <f t="shared" si="3"/>
        <v>200</v>
      </c>
      <c r="M19" s="1">
        <v>0</v>
      </c>
      <c r="N19" s="1">
        <f>8*B19</f>
        <v>80</v>
      </c>
      <c r="O19" s="1">
        <v>0</v>
      </c>
      <c r="P19" s="1">
        <f t="shared" si="8"/>
        <v>640</v>
      </c>
      <c r="Q19" s="1">
        <f t="shared" si="9"/>
        <v>650</v>
      </c>
      <c r="R19" s="1">
        <f t="shared" si="6"/>
        <v>-10</v>
      </c>
      <c r="S19" s="1"/>
      <c r="T19" s="1"/>
    </row>
    <row r="20" spans="1:2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2" t="s">
        <v>28</v>
      </c>
      <c r="B22" s="1">
        <v>20</v>
      </c>
      <c r="C22" s="1">
        <v>20</v>
      </c>
      <c r="D22" s="1">
        <v>0</v>
      </c>
      <c r="E22" s="1">
        <v>0</v>
      </c>
      <c r="F22" s="1">
        <v>28</v>
      </c>
      <c r="G22" s="1">
        <f>F22*$G$3</f>
        <v>28</v>
      </c>
      <c r="H22" s="1">
        <f t="shared" si="0"/>
        <v>800</v>
      </c>
      <c r="I22" s="1">
        <f t="shared" si="1"/>
        <v>200</v>
      </c>
      <c r="J22" s="1">
        <f t="shared" si="7"/>
        <v>0</v>
      </c>
      <c r="K22" s="1">
        <f t="shared" si="2"/>
        <v>0</v>
      </c>
      <c r="L22" s="1">
        <f t="shared" si="3"/>
        <v>560</v>
      </c>
      <c r="M22" s="1">
        <f>22*B22</f>
        <v>440</v>
      </c>
      <c r="N22" s="1">
        <v>0</v>
      </c>
      <c r="O22" s="1">
        <v>0</v>
      </c>
      <c r="P22" s="1">
        <f t="shared" si="8"/>
        <v>2200</v>
      </c>
      <c r="Q22" s="1">
        <f t="shared" si="9"/>
        <v>1560</v>
      </c>
      <c r="R22" s="1">
        <f t="shared" si="6"/>
        <v>640</v>
      </c>
      <c r="S22" s="1">
        <f>R22</f>
        <v>640</v>
      </c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2" t="s">
        <v>29</v>
      </c>
      <c r="B25" s="1">
        <v>20</v>
      </c>
      <c r="C25" s="1">
        <v>0</v>
      </c>
      <c r="D25" s="1">
        <v>20</v>
      </c>
      <c r="E25" s="1">
        <v>0</v>
      </c>
      <c r="F25" s="1">
        <v>16</v>
      </c>
      <c r="G25" s="1">
        <f>F25*$G$3</f>
        <v>16</v>
      </c>
      <c r="H25" s="1">
        <f t="shared" si="0"/>
        <v>800</v>
      </c>
      <c r="I25" s="1">
        <f t="shared" si="1"/>
        <v>0</v>
      </c>
      <c r="J25" s="1">
        <f t="shared" si="7"/>
        <v>100</v>
      </c>
      <c r="K25" s="1">
        <f t="shared" si="2"/>
        <v>0</v>
      </c>
      <c r="L25" s="1">
        <f t="shared" si="3"/>
        <v>320</v>
      </c>
      <c r="M25" s="1">
        <v>0</v>
      </c>
      <c r="N25" s="1">
        <f>8*B25</f>
        <v>160</v>
      </c>
      <c r="O25" s="1">
        <v>0</v>
      </c>
      <c r="P25" s="1">
        <f>M25*$M$3 + $N$3*N25+$O$3*O25</f>
        <v>1280</v>
      </c>
      <c r="Q25" s="1">
        <f t="shared" si="9"/>
        <v>1220</v>
      </c>
      <c r="R25" s="1">
        <f t="shared" si="6"/>
        <v>60</v>
      </c>
      <c r="S25" s="1">
        <f>R25</f>
        <v>60</v>
      </c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G27" s="1"/>
      <c r="H27" s="1"/>
      <c r="I27" s="1"/>
      <c r="J27" s="1"/>
      <c r="K27" s="1"/>
      <c r="L27" s="1"/>
      <c r="P27" s="1"/>
      <c r="Q27" s="1"/>
      <c r="R27" s="1"/>
    </row>
    <row r="28" spans="1:20" x14ac:dyDescent="0.2">
      <c r="A28" s="2" t="s">
        <v>30</v>
      </c>
      <c r="B28" s="1">
        <v>20</v>
      </c>
      <c r="C28" s="1">
        <v>0</v>
      </c>
      <c r="D28" s="1">
        <v>0</v>
      </c>
      <c r="E28" s="1">
        <v>20</v>
      </c>
      <c r="F28" s="1">
        <v>45</v>
      </c>
      <c r="G28" s="1">
        <f>F28*$G$3</f>
        <v>45</v>
      </c>
      <c r="H28" s="1">
        <f t="shared" si="0"/>
        <v>800</v>
      </c>
      <c r="I28" s="1">
        <f t="shared" si="1"/>
        <v>0</v>
      </c>
      <c r="J28" s="1">
        <f t="shared" si="7"/>
        <v>0</v>
      </c>
      <c r="K28" s="1">
        <f t="shared" si="2"/>
        <v>300</v>
      </c>
      <c r="L28" s="1">
        <f t="shared" si="3"/>
        <v>900</v>
      </c>
      <c r="M28" s="1">
        <v>0</v>
      </c>
      <c r="N28" s="1">
        <v>0</v>
      </c>
      <c r="O28" s="1">
        <f>12*B28</f>
        <v>240</v>
      </c>
      <c r="P28" s="1">
        <f t="shared" si="8"/>
        <v>2400</v>
      </c>
      <c r="Q28" s="1">
        <f>H28+I28+J28+K28+L28</f>
        <v>2000</v>
      </c>
      <c r="R28" s="1">
        <f t="shared" si="6"/>
        <v>400</v>
      </c>
      <c r="S28" s="1">
        <f>R28</f>
        <v>400</v>
      </c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0" x14ac:dyDescent="0.2">
      <c r="A31" s="2" t="s">
        <v>31</v>
      </c>
      <c r="B31" s="1">
        <v>10</v>
      </c>
      <c r="C31" s="1">
        <v>0</v>
      </c>
      <c r="D31" s="1">
        <v>10</v>
      </c>
      <c r="E31" s="1">
        <v>0</v>
      </c>
      <c r="F31" s="1">
        <v>5</v>
      </c>
      <c r="G31" s="1">
        <f>F31*$G$3</f>
        <v>5</v>
      </c>
      <c r="H31" s="1">
        <f t="shared" si="0"/>
        <v>400</v>
      </c>
      <c r="I31" s="1">
        <f t="shared" si="1"/>
        <v>0</v>
      </c>
      <c r="J31" s="1">
        <f t="shared" si="7"/>
        <v>50</v>
      </c>
      <c r="K31" s="1">
        <f t="shared" si="2"/>
        <v>0</v>
      </c>
      <c r="L31" s="1">
        <f t="shared" si="3"/>
        <v>50</v>
      </c>
      <c r="M31" s="1">
        <v>0</v>
      </c>
      <c r="N31" s="1">
        <f>3*B31</f>
        <v>30</v>
      </c>
      <c r="O31" s="1">
        <v>0</v>
      </c>
      <c r="P31" s="1">
        <f t="shared" si="8"/>
        <v>240</v>
      </c>
      <c r="Q31" s="1">
        <f t="shared" si="9"/>
        <v>500</v>
      </c>
      <c r="R31" s="1">
        <f t="shared" si="6"/>
        <v>-260</v>
      </c>
      <c r="S31" s="1">
        <f>R31+R32</f>
        <v>-480</v>
      </c>
    </row>
    <row r="32" spans="1:20" x14ac:dyDescent="0.2">
      <c r="A32" s="1"/>
      <c r="B32" s="1">
        <v>10</v>
      </c>
      <c r="C32" s="1">
        <v>0</v>
      </c>
      <c r="D32" s="1">
        <v>10</v>
      </c>
      <c r="E32" s="1">
        <v>0</v>
      </c>
      <c r="F32" s="1">
        <v>25</v>
      </c>
      <c r="G32" s="1">
        <f>F32*$G$3</f>
        <v>25</v>
      </c>
      <c r="H32" s="1">
        <f t="shared" si="0"/>
        <v>400</v>
      </c>
      <c r="I32" s="1">
        <f t="shared" si="1"/>
        <v>0</v>
      </c>
      <c r="J32" s="1">
        <f t="shared" si="7"/>
        <v>50</v>
      </c>
      <c r="K32" s="1">
        <f t="shared" si="2"/>
        <v>0</v>
      </c>
      <c r="L32" s="1">
        <f t="shared" si="3"/>
        <v>250</v>
      </c>
      <c r="M32" s="1">
        <v>0</v>
      </c>
      <c r="N32" s="1">
        <f>6*B32</f>
        <v>60</v>
      </c>
      <c r="O32" s="1">
        <v>0</v>
      </c>
      <c r="P32" s="1">
        <f t="shared" si="8"/>
        <v>480</v>
      </c>
      <c r="Q32" s="1">
        <f t="shared" si="9"/>
        <v>700</v>
      </c>
      <c r="R32" s="1">
        <f t="shared" si="6"/>
        <v>-220</v>
      </c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2" t="s">
        <v>32</v>
      </c>
      <c r="B35" s="1">
        <v>10</v>
      </c>
      <c r="C35" s="1">
        <v>0</v>
      </c>
      <c r="D35" s="1">
        <v>0</v>
      </c>
      <c r="E35" s="1">
        <v>10</v>
      </c>
      <c r="F35" s="1">
        <v>30</v>
      </c>
      <c r="G35" s="1">
        <f>F35*$G$3</f>
        <v>30</v>
      </c>
      <c r="H35" s="1">
        <f t="shared" si="0"/>
        <v>400</v>
      </c>
      <c r="I35" s="1">
        <f t="shared" si="1"/>
        <v>0</v>
      </c>
      <c r="J35" s="1">
        <f t="shared" si="7"/>
        <v>0</v>
      </c>
      <c r="K35" s="1">
        <f t="shared" si="2"/>
        <v>150</v>
      </c>
      <c r="L35" s="1">
        <f t="shared" si="3"/>
        <v>300</v>
      </c>
      <c r="M35" s="1">
        <v>0</v>
      </c>
      <c r="N35" s="1">
        <v>0</v>
      </c>
      <c r="O35" s="1">
        <f>3*B35</f>
        <v>30</v>
      </c>
      <c r="P35" s="1">
        <f t="shared" si="8"/>
        <v>300</v>
      </c>
      <c r="Q35" s="1">
        <f t="shared" si="9"/>
        <v>850</v>
      </c>
      <c r="R35" s="1">
        <f t="shared" si="6"/>
        <v>-550</v>
      </c>
      <c r="S35" s="1">
        <f>R35+R36</f>
        <v>-700</v>
      </c>
    </row>
    <row r="36" spans="1:19" x14ac:dyDescent="0.2">
      <c r="A36" s="1"/>
      <c r="B36" s="1">
        <v>10</v>
      </c>
      <c r="C36" s="1">
        <v>0</v>
      </c>
      <c r="D36" s="1">
        <v>0</v>
      </c>
      <c r="E36" s="1">
        <v>10</v>
      </c>
      <c r="F36" s="1">
        <v>50</v>
      </c>
      <c r="G36" s="1">
        <f>F36*$G$3</f>
        <v>50</v>
      </c>
      <c r="H36" s="1">
        <f t="shared" si="0"/>
        <v>400</v>
      </c>
      <c r="I36" s="1">
        <f t="shared" si="1"/>
        <v>0</v>
      </c>
      <c r="J36" s="1">
        <f t="shared" si="7"/>
        <v>0</v>
      </c>
      <c r="K36" s="1">
        <f t="shared" si="2"/>
        <v>150</v>
      </c>
      <c r="L36" s="1">
        <f t="shared" si="3"/>
        <v>500</v>
      </c>
      <c r="M36" s="1">
        <v>0</v>
      </c>
      <c r="N36" s="1">
        <v>0</v>
      </c>
      <c r="O36" s="1">
        <f>9*B36</f>
        <v>90</v>
      </c>
      <c r="P36" s="1">
        <f t="shared" si="8"/>
        <v>900</v>
      </c>
      <c r="Q36" s="1">
        <f t="shared" si="9"/>
        <v>1050</v>
      </c>
      <c r="R36" s="1">
        <f t="shared" si="6"/>
        <v>-150</v>
      </c>
      <c r="S36" s="1"/>
    </row>
    <row r="37" spans="1:1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 t="shared" si="6"/>
        <v>0</v>
      </c>
      <c r="S37" s="1"/>
    </row>
    <row r="38" spans="1:1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f t="shared" si="6"/>
        <v>0</v>
      </c>
      <c r="S38" s="1"/>
    </row>
    <row r="39" spans="1:19" x14ac:dyDescent="0.2">
      <c r="A39" s="2" t="s">
        <v>33</v>
      </c>
      <c r="B39" s="1">
        <v>10</v>
      </c>
      <c r="C39" s="1">
        <v>10</v>
      </c>
      <c r="D39" s="1">
        <v>0</v>
      </c>
      <c r="E39" s="1">
        <v>0</v>
      </c>
      <c r="F39" s="1">
        <v>28</v>
      </c>
      <c r="G39" s="1">
        <f>F39*$G$3</f>
        <v>28</v>
      </c>
      <c r="H39" s="1">
        <f t="shared" si="0"/>
        <v>400</v>
      </c>
      <c r="I39" s="1">
        <f t="shared" si="1"/>
        <v>100</v>
      </c>
      <c r="J39" s="1">
        <f t="shared" si="7"/>
        <v>0</v>
      </c>
      <c r="K39" s="1">
        <f t="shared" si="2"/>
        <v>0</v>
      </c>
      <c r="L39" s="1">
        <f t="shared" si="3"/>
        <v>280</v>
      </c>
      <c r="M39" s="1">
        <f>22*B39</f>
        <v>220</v>
      </c>
      <c r="N39" s="1">
        <v>0</v>
      </c>
      <c r="O39" s="1">
        <v>0</v>
      </c>
      <c r="P39" s="1">
        <f t="shared" si="8"/>
        <v>1100</v>
      </c>
      <c r="Q39" s="1">
        <f t="shared" si="9"/>
        <v>780</v>
      </c>
      <c r="R39" s="1">
        <f t="shared" si="6"/>
        <v>320</v>
      </c>
      <c r="S39" s="1">
        <f>R39+R40</f>
        <v>350</v>
      </c>
    </row>
    <row r="40" spans="1:19" x14ac:dyDescent="0.2">
      <c r="A40" s="1"/>
      <c r="B40" s="1">
        <v>10</v>
      </c>
      <c r="C40" s="1">
        <v>0</v>
      </c>
      <c r="D40" s="1">
        <v>10</v>
      </c>
      <c r="E40" s="1">
        <v>0</v>
      </c>
      <c r="F40" s="1">
        <v>16</v>
      </c>
      <c r="G40" s="1">
        <f>F40*$G$3</f>
        <v>16</v>
      </c>
      <c r="H40" s="1">
        <f t="shared" si="0"/>
        <v>400</v>
      </c>
      <c r="I40" s="1">
        <f t="shared" si="1"/>
        <v>0</v>
      </c>
      <c r="J40" s="1">
        <f t="shared" si="7"/>
        <v>50</v>
      </c>
      <c r="K40" s="1">
        <f t="shared" si="2"/>
        <v>0</v>
      </c>
      <c r="L40" s="1">
        <f t="shared" si="3"/>
        <v>160</v>
      </c>
      <c r="M40" s="1">
        <v>0</v>
      </c>
      <c r="N40" s="1">
        <f>8*B40</f>
        <v>80</v>
      </c>
      <c r="O40" s="1">
        <v>0</v>
      </c>
      <c r="P40" s="1">
        <f t="shared" si="8"/>
        <v>640</v>
      </c>
      <c r="Q40" s="1">
        <f t="shared" si="9"/>
        <v>610</v>
      </c>
      <c r="R40" s="1">
        <f t="shared" si="6"/>
        <v>30</v>
      </c>
      <c r="S40" s="1"/>
    </row>
    <row r="41" spans="1:1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">
      <c r="A43" s="2" t="s">
        <v>34</v>
      </c>
      <c r="B43" s="1">
        <v>10</v>
      </c>
      <c r="C43" s="1">
        <v>10</v>
      </c>
      <c r="D43" s="1">
        <v>0</v>
      </c>
      <c r="E43" s="1">
        <v>0</v>
      </c>
      <c r="F43" s="1">
        <v>28</v>
      </c>
      <c r="G43" s="1">
        <f>F43*$G$3</f>
        <v>28</v>
      </c>
      <c r="H43" s="1">
        <f t="shared" si="0"/>
        <v>400</v>
      </c>
      <c r="I43" s="1">
        <f t="shared" si="1"/>
        <v>100</v>
      </c>
      <c r="J43" s="1">
        <f t="shared" si="7"/>
        <v>0</v>
      </c>
      <c r="K43" s="1">
        <f t="shared" si="2"/>
        <v>0</v>
      </c>
      <c r="L43" s="1">
        <f t="shared" si="3"/>
        <v>280</v>
      </c>
      <c r="M43" s="1">
        <f>22*B43</f>
        <v>220</v>
      </c>
      <c r="N43" s="1">
        <v>0</v>
      </c>
      <c r="O43" s="1">
        <v>0</v>
      </c>
      <c r="P43" s="1">
        <f t="shared" si="8"/>
        <v>1100</v>
      </c>
      <c r="Q43" s="1">
        <f t="shared" si="9"/>
        <v>780</v>
      </c>
      <c r="R43" s="1">
        <f t="shared" si="6"/>
        <v>320</v>
      </c>
      <c r="S43" s="1">
        <f>R43+R44</f>
        <v>520</v>
      </c>
    </row>
    <row r="44" spans="1:19" x14ac:dyDescent="0.2">
      <c r="A44" s="1"/>
      <c r="B44" s="1">
        <v>10</v>
      </c>
      <c r="C44" s="1">
        <v>0</v>
      </c>
      <c r="D44" s="1">
        <v>0</v>
      </c>
      <c r="E44" s="1">
        <v>10</v>
      </c>
      <c r="F44" s="1">
        <v>45</v>
      </c>
      <c r="G44" s="1">
        <f>F44*$G$3</f>
        <v>45</v>
      </c>
      <c r="H44" s="1">
        <f t="shared" si="0"/>
        <v>400</v>
      </c>
      <c r="I44" s="1">
        <f t="shared" si="1"/>
        <v>0</v>
      </c>
      <c r="J44" s="1">
        <f t="shared" si="7"/>
        <v>0</v>
      </c>
      <c r="K44" s="1">
        <f t="shared" si="2"/>
        <v>150</v>
      </c>
      <c r="L44" s="1">
        <f t="shared" si="3"/>
        <v>450</v>
      </c>
      <c r="M44" s="1">
        <v>0</v>
      </c>
      <c r="N44" s="1">
        <v>0</v>
      </c>
      <c r="O44" s="1">
        <f>12*B44</f>
        <v>120</v>
      </c>
      <c r="P44" s="1">
        <f t="shared" si="8"/>
        <v>1200</v>
      </c>
      <c r="Q44" s="1">
        <f t="shared" si="9"/>
        <v>1000</v>
      </c>
      <c r="R44" s="1">
        <f t="shared" si="6"/>
        <v>200</v>
      </c>
      <c r="S44" s="1"/>
    </row>
    <row r="45" spans="1:19" x14ac:dyDescent="0.2">
      <c r="G45" s="1"/>
      <c r="H45" s="1"/>
      <c r="I45" s="1"/>
      <c r="J45" s="1"/>
      <c r="K45" s="1"/>
      <c r="L45" s="1"/>
      <c r="P45" s="1"/>
      <c r="Q45" s="1"/>
      <c r="R45" s="1"/>
    </row>
    <row r="46" spans="1:19" x14ac:dyDescent="0.2">
      <c r="G46" s="1"/>
      <c r="H46" s="1"/>
      <c r="I46" s="1"/>
      <c r="J46" s="1"/>
      <c r="K46" s="1"/>
      <c r="L46" s="1"/>
      <c r="P46" s="1"/>
      <c r="Q46" s="1"/>
      <c r="R46" s="1"/>
    </row>
    <row r="47" spans="1:19" x14ac:dyDescent="0.2">
      <c r="A47" s="2" t="s">
        <v>35</v>
      </c>
      <c r="B47" s="1">
        <v>10</v>
      </c>
      <c r="C47" s="1">
        <v>0</v>
      </c>
      <c r="D47" s="1">
        <v>10</v>
      </c>
      <c r="E47" s="1">
        <v>0</v>
      </c>
      <c r="F47" s="1">
        <v>16</v>
      </c>
      <c r="G47" s="1">
        <f>F47*$G$3</f>
        <v>16</v>
      </c>
      <c r="H47" s="1">
        <f t="shared" si="0"/>
        <v>400</v>
      </c>
      <c r="I47" s="1">
        <f t="shared" si="1"/>
        <v>0</v>
      </c>
      <c r="J47" s="1">
        <f t="shared" si="7"/>
        <v>50</v>
      </c>
      <c r="K47" s="1">
        <f t="shared" si="2"/>
        <v>0</v>
      </c>
      <c r="L47" s="1">
        <f t="shared" si="3"/>
        <v>160</v>
      </c>
      <c r="M47" s="1">
        <v>0</v>
      </c>
      <c r="N47" s="1">
        <f>8*B47</f>
        <v>80</v>
      </c>
      <c r="O47" s="1">
        <v>0</v>
      </c>
      <c r="P47" s="1">
        <f t="shared" si="8"/>
        <v>640</v>
      </c>
      <c r="Q47" s="1">
        <f t="shared" si="9"/>
        <v>610</v>
      </c>
      <c r="R47" s="1">
        <f t="shared" si="6"/>
        <v>30</v>
      </c>
      <c r="S47" s="1">
        <f>R47+R48</f>
        <v>230</v>
      </c>
    </row>
    <row r="48" spans="1:19" x14ac:dyDescent="0.2">
      <c r="A48" s="1"/>
      <c r="B48" s="1">
        <v>10</v>
      </c>
      <c r="C48" s="1">
        <v>0</v>
      </c>
      <c r="D48" s="1">
        <v>0</v>
      </c>
      <c r="E48" s="1">
        <v>10</v>
      </c>
      <c r="F48" s="1">
        <v>45</v>
      </c>
      <c r="G48" s="1">
        <f>F48*$G$3</f>
        <v>45</v>
      </c>
      <c r="H48" s="1">
        <f t="shared" si="0"/>
        <v>400</v>
      </c>
      <c r="I48" s="1">
        <f t="shared" si="1"/>
        <v>0</v>
      </c>
      <c r="J48" s="1">
        <f t="shared" si="7"/>
        <v>0</v>
      </c>
      <c r="K48" s="1">
        <f t="shared" si="2"/>
        <v>150</v>
      </c>
      <c r="L48" s="1">
        <f t="shared" si="3"/>
        <v>450</v>
      </c>
      <c r="M48" s="1">
        <v>0</v>
      </c>
      <c r="N48" s="1">
        <v>0</v>
      </c>
      <c r="O48" s="1">
        <f>12*B48</f>
        <v>120</v>
      </c>
      <c r="P48" s="1">
        <f t="shared" si="8"/>
        <v>1200</v>
      </c>
      <c r="Q48" s="1">
        <f t="shared" si="9"/>
        <v>1000</v>
      </c>
      <c r="R48" s="1">
        <f t="shared" si="6"/>
        <v>200</v>
      </c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2" t="s">
        <v>36</v>
      </c>
      <c r="B51" s="1">
        <v>10</v>
      </c>
      <c r="C51" s="1">
        <v>10</v>
      </c>
      <c r="D51" s="1">
        <v>0</v>
      </c>
      <c r="E51" s="1">
        <v>0</v>
      </c>
      <c r="F51" s="1">
        <v>28</v>
      </c>
      <c r="G51" s="1">
        <f>F51*$G$3</f>
        <v>28</v>
      </c>
      <c r="H51" s="1">
        <f t="shared" si="0"/>
        <v>400</v>
      </c>
      <c r="I51" s="1">
        <f t="shared" si="1"/>
        <v>100</v>
      </c>
      <c r="J51" s="1">
        <f t="shared" si="7"/>
        <v>0</v>
      </c>
      <c r="K51" s="1">
        <f t="shared" si="2"/>
        <v>0</v>
      </c>
      <c r="L51" s="1">
        <f t="shared" si="3"/>
        <v>280</v>
      </c>
      <c r="M51" s="1">
        <f>22*B51</f>
        <v>220</v>
      </c>
      <c r="N51" s="1">
        <v>0</v>
      </c>
      <c r="O51" s="1">
        <v>0</v>
      </c>
      <c r="P51" s="1">
        <f t="shared" si="8"/>
        <v>1100</v>
      </c>
      <c r="Q51" s="1">
        <f t="shared" si="9"/>
        <v>780</v>
      </c>
      <c r="R51" s="1">
        <f t="shared" si="6"/>
        <v>320</v>
      </c>
      <c r="S51" s="1">
        <f>SUM(R51:R53)</f>
        <v>435</v>
      </c>
    </row>
    <row r="52" spans="1:19" x14ac:dyDescent="0.2">
      <c r="A52" s="1"/>
      <c r="B52" s="1">
        <v>5</v>
      </c>
      <c r="C52" s="1">
        <v>0</v>
      </c>
      <c r="D52" s="1">
        <v>5</v>
      </c>
      <c r="E52" s="1">
        <v>0</v>
      </c>
      <c r="F52" s="1">
        <v>16</v>
      </c>
      <c r="G52" s="1">
        <f>F52*$G$3</f>
        <v>16</v>
      </c>
      <c r="H52" s="1">
        <f t="shared" si="0"/>
        <v>200</v>
      </c>
      <c r="I52" s="1">
        <f t="shared" si="1"/>
        <v>0</v>
      </c>
      <c r="J52" s="1">
        <f t="shared" si="7"/>
        <v>25</v>
      </c>
      <c r="K52" s="1">
        <f t="shared" si="2"/>
        <v>0</v>
      </c>
      <c r="L52" s="1">
        <f t="shared" si="3"/>
        <v>80</v>
      </c>
      <c r="M52" s="1">
        <v>0</v>
      </c>
      <c r="N52" s="1">
        <f>8*D52</f>
        <v>40</v>
      </c>
      <c r="O52" s="1">
        <v>0</v>
      </c>
      <c r="P52" s="1">
        <f t="shared" si="8"/>
        <v>320</v>
      </c>
      <c r="Q52" s="1">
        <f t="shared" si="9"/>
        <v>305</v>
      </c>
      <c r="R52" s="1">
        <f t="shared" si="6"/>
        <v>15</v>
      </c>
      <c r="S52" s="1"/>
    </row>
    <row r="53" spans="1:19" x14ac:dyDescent="0.2">
      <c r="A53" s="1"/>
      <c r="B53" s="1">
        <v>5</v>
      </c>
      <c r="C53" s="1">
        <v>0</v>
      </c>
      <c r="D53" s="1">
        <v>0</v>
      </c>
      <c r="E53" s="1">
        <v>5</v>
      </c>
      <c r="F53" s="1">
        <v>45</v>
      </c>
      <c r="G53" s="1">
        <f>F53*$G$3</f>
        <v>45</v>
      </c>
      <c r="H53" s="1">
        <f t="shared" si="0"/>
        <v>200</v>
      </c>
      <c r="I53" s="1">
        <f t="shared" si="1"/>
        <v>0</v>
      </c>
      <c r="J53" s="1">
        <f t="shared" si="7"/>
        <v>0</v>
      </c>
      <c r="K53" s="1">
        <f t="shared" si="2"/>
        <v>75</v>
      </c>
      <c r="L53" s="1">
        <f t="shared" si="3"/>
        <v>225</v>
      </c>
      <c r="M53" s="1">
        <v>0</v>
      </c>
      <c r="N53" s="1">
        <v>0</v>
      </c>
      <c r="O53" s="1">
        <f>12*B53</f>
        <v>60</v>
      </c>
      <c r="P53" s="1">
        <f t="shared" si="8"/>
        <v>600</v>
      </c>
      <c r="Q53" s="1">
        <f t="shared" si="9"/>
        <v>500</v>
      </c>
      <c r="R53" s="1">
        <f t="shared" si="6"/>
        <v>100</v>
      </c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f t="shared" si="6"/>
        <v>0</v>
      </c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f t="shared" si="6"/>
        <v>0</v>
      </c>
      <c r="S55" s="1"/>
    </row>
    <row r="56" spans="1:19" x14ac:dyDescent="0.2">
      <c r="A56" s="2" t="s">
        <v>37</v>
      </c>
      <c r="B56" s="1">
        <v>5</v>
      </c>
      <c r="C56" s="1">
        <v>5</v>
      </c>
      <c r="D56" s="1">
        <v>0</v>
      </c>
      <c r="E56" s="1">
        <v>0</v>
      </c>
      <c r="F56" s="1">
        <v>28</v>
      </c>
      <c r="G56" s="1">
        <f>F56*$G$3</f>
        <v>28</v>
      </c>
      <c r="H56" s="1">
        <f t="shared" si="0"/>
        <v>200</v>
      </c>
      <c r="I56" s="1">
        <f t="shared" si="1"/>
        <v>50</v>
      </c>
      <c r="J56" s="1">
        <f t="shared" si="7"/>
        <v>0</v>
      </c>
      <c r="K56" s="1">
        <f t="shared" si="2"/>
        <v>0</v>
      </c>
      <c r="L56" s="1">
        <f t="shared" si="3"/>
        <v>140</v>
      </c>
      <c r="M56" s="1">
        <f>22*B56</f>
        <v>110</v>
      </c>
      <c r="N56" s="1">
        <v>0</v>
      </c>
      <c r="O56" s="1">
        <v>0</v>
      </c>
      <c r="P56" s="1">
        <f t="shared" si="8"/>
        <v>550</v>
      </c>
      <c r="Q56" s="1">
        <f t="shared" si="9"/>
        <v>390</v>
      </c>
      <c r="R56" s="1">
        <f t="shared" si="6"/>
        <v>160</v>
      </c>
      <c r="S56" s="1">
        <f>SUM(R56:R58)</f>
        <v>290</v>
      </c>
    </row>
    <row r="57" spans="1:19" x14ac:dyDescent="0.2">
      <c r="A57" s="1"/>
      <c r="B57" s="1">
        <v>10</v>
      </c>
      <c r="C57" s="1">
        <v>0</v>
      </c>
      <c r="D57" s="1">
        <v>10</v>
      </c>
      <c r="E57" s="1">
        <v>0</v>
      </c>
      <c r="F57" s="1">
        <v>16</v>
      </c>
      <c r="G57" s="1">
        <f>F57*$G$3</f>
        <v>16</v>
      </c>
      <c r="H57" s="1">
        <f t="shared" si="0"/>
        <v>400</v>
      </c>
      <c r="I57" s="1">
        <f t="shared" si="1"/>
        <v>0</v>
      </c>
      <c r="J57" s="1">
        <f t="shared" si="7"/>
        <v>50</v>
      </c>
      <c r="K57" s="1">
        <f t="shared" si="2"/>
        <v>0</v>
      </c>
      <c r="L57" s="1">
        <f t="shared" si="3"/>
        <v>160</v>
      </c>
      <c r="M57" s="1">
        <v>0</v>
      </c>
      <c r="N57" s="1">
        <f>8*B57</f>
        <v>80</v>
      </c>
      <c r="O57" s="1">
        <v>0</v>
      </c>
      <c r="P57" s="1">
        <f t="shared" si="8"/>
        <v>640</v>
      </c>
      <c r="Q57" s="1">
        <f t="shared" si="9"/>
        <v>610</v>
      </c>
      <c r="R57" s="1">
        <f t="shared" si="6"/>
        <v>30</v>
      </c>
      <c r="S57" s="1"/>
    </row>
    <row r="58" spans="1:19" x14ac:dyDescent="0.2">
      <c r="A58" s="1"/>
      <c r="B58" s="1">
        <v>5</v>
      </c>
      <c r="C58" s="1">
        <v>0</v>
      </c>
      <c r="D58" s="1">
        <v>0</v>
      </c>
      <c r="E58" s="1">
        <v>5</v>
      </c>
      <c r="F58" s="1">
        <v>45</v>
      </c>
      <c r="G58" s="1">
        <f>F58*$G$3</f>
        <v>45</v>
      </c>
      <c r="H58" s="1">
        <f t="shared" si="0"/>
        <v>200</v>
      </c>
      <c r="I58" s="1">
        <f t="shared" si="1"/>
        <v>0</v>
      </c>
      <c r="J58" s="1">
        <f t="shared" si="7"/>
        <v>0</v>
      </c>
      <c r="K58" s="1">
        <f t="shared" si="2"/>
        <v>75</v>
      </c>
      <c r="L58" s="1">
        <f t="shared" si="3"/>
        <v>225</v>
      </c>
      <c r="M58" s="1">
        <v>0</v>
      </c>
      <c r="N58" s="1">
        <v>0</v>
      </c>
      <c r="O58" s="1">
        <f>12*E58</f>
        <v>60</v>
      </c>
      <c r="P58" s="1">
        <f t="shared" si="8"/>
        <v>600</v>
      </c>
      <c r="Q58" s="1">
        <f t="shared" si="9"/>
        <v>500</v>
      </c>
      <c r="R58" s="1">
        <f t="shared" si="6"/>
        <v>100</v>
      </c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f t="shared" si="6"/>
        <v>0</v>
      </c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f t="shared" si="6"/>
        <v>0</v>
      </c>
      <c r="S60" s="1"/>
    </row>
    <row r="61" spans="1:19" x14ac:dyDescent="0.2">
      <c r="A61" s="1"/>
      <c r="B61" s="1"/>
      <c r="C61" s="1"/>
      <c r="D61" s="1"/>
      <c r="E61" s="1"/>
      <c r="F61" s="1"/>
      <c r="G61" s="1">
        <f>F61*$G$3</f>
        <v>0</v>
      </c>
      <c r="H61" s="1">
        <f t="shared" si="0"/>
        <v>0</v>
      </c>
      <c r="I61" s="1">
        <f t="shared" si="1"/>
        <v>0</v>
      </c>
      <c r="J61" s="1">
        <f t="shared" si="7"/>
        <v>0</v>
      </c>
      <c r="K61" s="1">
        <f t="shared" si="2"/>
        <v>0</v>
      </c>
      <c r="L61" s="1">
        <f t="shared" si="3"/>
        <v>0</v>
      </c>
      <c r="M61" s="1"/>
      <c r="N61" s="1"/>
      <c r="O61" s="1"/>
      <c r="P61" s="1">
        <f t="shared" si="8"/>
        <v>0</v>
      </c>
      <c r="Q61" s="1">
        <f t="shared" si="9"/>
        <v>0</v>
      </c>
      <c r="R61" s="1">
        <f t="shared" si="6"/>
        <v>0</v>
      </c>
      <c r="S61" s="1"/>
    </row>
    <row r="62" spans="1:19" x14ac:dyDescent="0.2">
      <c r="A62" s="2" t="s">
        <v>38</v>
      </c>
      <c r="B62" s="1">
        <v>5</v>
      </c>
      <c r="C62" s="1">
        <v>5</v>
      </c>
      <c r="D62" s="1">
        <v>0</v>
      </c>
      <c r="E62" s="1">
        <v>0</v>
      </c>
      <c r="F62" s="1">
        <v>28</v>
      </c>
      <c r="G62" s="1">
        <f>F62*$G$3</f>
        <v>28</v>
      </c>
      <c r="H62" s="1">
        <f t="shared" si="0"/>
        <v>200</v>
      </c>
      <c r="I62" s="1">
        <f t="shared" si="1"/>
        <v>50</v>
      </c>
      <c r="J62" s="1">
        <f t="shared" si="7"/>
        <v>0</v>
      </c>
      <c r="K62" s="1">
        <f t="shared" si="2"/>
        <v>0</v>
      </c>
      <c r="L62" s="1">
        <f t="shared" si="3"/>
        <v>140</v>
      </c>
      <c r="M62" s="1">
        <f>22*B62</f>
        <v>110</v>
      </c>
      <c r="N62" s="1">
        <v>0</v>
      </c>
      <c r="O62" s="1">
        <v>0</v>
      </c>
      <c r="P62" s="1">
        <f t="shared" si="8"/>
        <v>550</v>
      </c>
      <c r="Q62" s="1">
        <f t="shared" si="9"/>
        <v>390</v>
      </c>
      <c r="R62" s="1">
        <f t="shared" si="6"/>
        <v>160</v>
      </c>
      <c r="S62" s="1">
        <f>SUM(R62:R64)</f>
        <v>375</v>
      </c>
    </row>
    <row r="63" spans="1:19" x14ac:dyDescent="0.2">
      <c r="A63" s="1"/>
      <c r="B63" s="1">
        <v>5</v>
      </c>
      <c r="C63" s="1">
        <v>0</v>
      </c>
      <c r="D63" s="1">
        <v>5</v>
      </c>
      <c r="E63" s="1">
        <v>0</v>
      </c>
      <c r="F63" s="1">
        <v>16</v>
      </c>
      <c r="G63" s="1">
        <f>F63*$G$3</f>
        <v>16</v>
      </c>
      <c r="H63" s="1">
        <f t="shared" si="0"/>
        <v>200</v>
      </c>
      <c r="I63" s="1">
        <f t="shared" si="1"/>
        <v>0</v>
      </c>
      <c r="J63" s="1">
        <f t="shared" si="7"/>
        <v>25</v>
      </c>
      <c r="K63" s="1">
        <f t="shared" si="2"/>
        <v>0</v>
      </c>
      <c r="L63" s="1">
        <f t="shared" si="3"/>
        <v>80</v>
      </c>
      <c r="M63" s="1">
        <v>0</v>
      </c>
      <c r="N63" s="1">
        <f>8*B63</f>
        <v>40</v>
      </c>
      <c r="O63" s="1">
        <v>0</v>
      </c>
      <c r="P63" s="1">
        <f t="shared" si="8"/>
        <v>320</v>
      </c>
      <c r="Q63" s="1">
        <f t="shared" si="9"/>
        <v>305</v>
      </c>
      <c r="R63" s="1">
        <f t="shared" si="6"/>
        <v>15</v>
      </c>
      <c r="S63" s="1"/>
    </row>
    <row r="64" spans="1:19" x14ac:dyDescent="0.2">
      <c r="A64" s="1"/>
      <c r="B64" s="1">
        <v>10</v>
      </c>
      <c r="C64" s="1">
        <v>0</v>
      </c>
      <c r="D64" s="1">
        <v>0</v>
      </c>
      <c r="E64" s="1">
        <v>10</v>
      </c>
      <c r="F64" s="1">
        <v>45</v>
      </c>
      <c r="G64" s="1">
        <f>F64*$G$3</f>
        <v>45</v>
      </c>
      <c r="H64" s="1">
        <f t="shared" si="0"/>
        <v>400</v>
      </c>
      <c r="I64" s="1">
        <f t="shared" si="1"/>
        <v>0</v>
      </c>
      <c r="J64" s="1">
        <f t="shared" si="7"/>
        <v>0</v>
      </c>
      <c r="K64" s="1">
        <f t="shared" si="2"/>
        <v>150</v>
      </c>
      <c r="L64" s="1">
        <f t="shared" si="3"/>
        <v>450</v>
      </c>
      <c r="M64" s="1">
        <v>0</v>
      </c>
      <c r="N64" s="1">
        <v>0</v>
      </c>
      <c r="O64" s="1">
        <f>12*B64</f>
        <v>120</v>
      </c>
      <c r="P64" s="1">
        <f t="shared" si="8"/>
        <v>1200</v>
      </c>
      <c r="Q64" s="1">
        <f t="shared" si="9"/>
        <v>1000</v>
      </c>
      <c r="R64" s="1">
        <f t="shared" si="6"/>
        <v>200</v>
      </c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2" t="s">
        <v>39</v>
      </c>
      <c r="B67" s="1">
        <v>5</v>
      </c>
      <c r="C67" s="1">
        <v>5</v>
      </c>
      <c r="D67" s="1">
        <v>0</v>
      </c>
      <c r="E67" s="1">
        <v>0</v>
      </c>
      <c r="F67" s="1">
        <v>28</v>
      </c>
      <c r="G67" s="1">
        <f>F67*$G$3</f>
        <v>28</v>
      </c>
      <c r="H67" s="1">
        <f t="shared" si="0"/>
        <v>200</v>
      </c>
      <c r="I67" s="1">
        <f t="shared" si="1"/>
        <v>50</v>
      </c>
      <c r="J67" s="1">
        <f t="shared" si="7"/>
        <v>0</v>
      </c>
      <c r="K67" s="1">
        <f t="shared" si="2"/>
        <v>0</v>
      </c>
      <c r="L67" s="1">
        <f t="shared" si="3"/>
        <v>140</v>
      </c>
      <c r="M67" s="1">
        <f>22*B67</f>
        <v>110</v>
      </c>
      <c r="N67" s="1">
        <v>0</v>
      </c>
      <c r="O67" s="1">
        <v>0</v>
      </c>
      <c r="P67" s="1">
        <f t="shared" si="8"/>
        <v>550</v>
      </c>
      <c r="Q67" s="1">
        <f t="shared" si="9"/>
        <v>390</v>
      </c>
      <c r="R67" s="1">
        <f t="shared" si="6"/>
        <v>160</v>
      </c>
      <c r="S67" s="1">
        <f>SUM(R67:R70)</f>
        <v>-115</v>
      </c>
    </row>
    <row r="68" spans="1:19" x14ac:dyDescent="0.2">
      <c r="A68" s="1"/>
      <c r="B68" s="1">
        <v>5</v>
      </c>
      <c r="C68" s="1">
        <v>0</v>
      </c>
      <c r="D68" s="1">
        <v>0</v>
      </c>
      <c r="E68" s="1">
        <v>5</v>
      </c>
      <c r="F68" s="1">
        <v>45</v>
      </c>
      <c r="G68" s="1">
        <f>F68*$G$3</f>
        <v>45</v>
      </c>
      <c r="H68" s="1">
        <f t="shared" si="0"/>
        <v>200</v>
      </c>
      <c r="I68" s="1">
        <f t="shared" si="1"/>
        <v>0</v>
      </c>
      <c r="J68" s="1">
        <f t="shared" si="7"/>
        <v>0</v>
      </c>
      <c r="K68" s="1">
        <f t="shared" si="2"/>
        <v>75</v>
      </c>
      <c r="L68" s="1">
        <f t="shared" si="3"/>
        <v>225</v>
      </c>
      <c r="M68" s="1">
        <v>0</v>
      </c>
      <c r="N68" s="1">
        <v>0</v>
      </c>
      <c r="O68" s="1">
        <f>12*B68</f>
        <v>60</v>
      </c>
      <c r="P68" s="1">
        <f t="shared" si="8"/>
        <v>600</v>
      </c>
      <c r="Q68" s="1">
        <f t="shared" si="9"/>
        <v>500</v>
      </c>
      <c r="R68" s="1">
        <f t="shared" si="6"/>
        <v>100</v>
      </c>
      <c r="S68" s="1"/>
    </row>
    <row r="69" spans="1:19" x14ac:dyDescent="0.2">
      <c r="A69" s="1"/>
      <c r="B69" s="1">
        <v>5</v>
      </c>
      <c r="C69" s="1">
        <v>5</v>
      </c>
      <c r="D69" s="1">
        <v>0</v>
      </c>
      <c r="E69" s="1">
        <v>0</v>
      </c>
      <c r="F69" s="1">
        <v>20</v>
      </c>
      <c r="G69" s="1">
        <f>F69*$G$3</f>
        <v>20</v>
      </c>
      <c r="H69" s="1">
        <f t="shared" si="0"/>
        <v>200</v>
      </c>
      <c r="I69" s="1">
        <f t="shared" si="1"/>
        <v>50</v>
      </c>
      <c r="J69" s="1">
        <f t="shared" si="7"/>
        <v>0</v>
      </c>
      <c r="K69" s="1">
        <f t="shared" si="2"/>
        <v>0</v>
      </c>
      <c r="L69" s="1">
        <f t="shared" si="3"/>
        <v>100</v>
      </c>
      <c r="M69" s="1">
        <f>16*B69</f>
        <v>80</v>
      </c>
      <c r="N69" s="1">
        <v>0</v>
      </c>
      <c r="O69" s="1">
        <v>0</v>
      </c>
      <c r="P69" s="1">
        <f t="shared" si="8"/>
        <v>400</v>
      </c>
      <c r="Q69" s="1">
        <f t="shared" si="9"/>
        <v>350</v>
      </c>
      <c r="R69" s="1">
        <f t="shared" si="6"/>
        <v>50</v>
      </c>
      <c r="S69" s="1"/>
    </row>
    <row r="70" spans="1:19" x14ac:dyDescent="0.2">
      <c r="A70" s="1"/>
      <c r="B70" s="1">
        <v>5</v>
      </c>
      <c r="C70" s="1">
        <v>0</v>
      </c>
      <c r="D70" s="1">
        <v>0</v>
      </c>
      <c r="E70" s="1">
        <v>5</v>
      </c>
      <c r="F70" s="1">
        <v>50</v>
      </c>
      <c r="G70" s="1">
        <f>F70*$G$3</f>
        <v>50</v>
      </c>
      <c r="H70" s="1">
        <f t="shared" si="0"/>
        <v>200</v>
      </c>
      <c r="I70" s="1">
        <f t="shared" si="1"/>
        <v>0</v>
      </c>
      <c r="J70" s="1">
        <f t="shared" si="7"/>
        <v>0</v>
      </c>
      <c r="K70" s="1">
        <f t="shared" si="2"/>
        <v>75</v>
      </c>
      <c r="L70" s="1">
        <f t="shared" si="3"/>
        <v>250</v>
      </c>
      <c r="M70" s="1">
        <v>0</v>
      </c>
      <c r="N70" s="1">
        <v>0</v>
      </c>
      <c r="O70" s="1">
        <f>2*B70</f>
        <v>10</v>
      </c>
      <c r="P70" s="1">
        <f>M70*$M$3 + $N$3*N70+$O$3*O70</f>
        <v>100</v>
      </c>
      <c r="Q70" s="1">
        <f t="shared" si="9"/>
        <v>525</v>
      </c>
      <c r="R70" s="1">
        <f t="shared" si="6"/>
        <v>-425</v>
      </c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2" t="s">
        <v>40</v>
      </c>
      <c r="B73" s="1">
        <v>5</v>
      </c>
      <c r="C73" s="1">
        <v>0</v>
      </c>
      <c r="D73" s="1">
        <v>5</v>
      </c>
      <c r="E73" s="1">
        <v>0</v>
      </c>
      <c r="F73" s="1">
        <v>16</v>
      </c>
      <c r="G73" s="1">
        <f>F73*$G$3</f>
        <v>16</v>
      </c>
      <c r="H73" s="1">
        <f t="shared" si="0"/>
        <v>200</v>
      </c>
      <c r="I73" s="1">
        <f t="shared" si="1"/>
        <v>0</v>
      </c>
      <c r="J73" s="1">
        <f t="shared" si="7"/>
        <v>25</v>
      </c>
      <c r="K73" s="1">
        <f t="shared" si="2"/>
        <v>0</v>
      </c>
      <c r="L73" s="1">
        <f t="shared" si="3"/>
        <v>80</v>
      </c>
      <c r="M73" s="1">
        <v>0</v>
      </c>
      <c r="N73" s="1">
        <f>8*B73</f>
        <v>40</v>
      </c>
      <c r="O73" s="1">
        <v>0</v>
      </c>
      <c r="P73" s="1">
        <f t="shared" si="8"/>
        <v>320</v>
      </c>
      <c r="Q73" s="1">
        <f t="shared" si="9"/>
        <v>305</v>
      </c>
      <c r="R73" s="1">
        <f t="shared" si="6"/>
        <v>15</v>
      </c>
      <c r="S73" s="1">
        <f>SUM(R73:R76)</f>
        <v>-345</v>
      </c>
    </row>
    <row r="74" spans="1:19" x14ac:dyDescent="0.2">
      <c r="A74" s="1"/>
      <c r="B74" s="1">
        <v>5</v>
      </c>
      <c r="C74" s="1">
        <v>0</v>
      </c>
      <c r="D74" s="1">
        <v>0</v>
      </c>
      <c r="E74" s="1">
        <v>5</v>
      </c>
      <c r="F74" s="1">
        <v>45</v>
      </c>
      <c r="G74" s="1">
        <f>F74*$G$3</f>
        <v>45</v>
      </c>
      <c r="H74" s="1">
        <f t="shared" si="0"/>
        <v>200</v>
      </c>
      <c r="I74" s="1">
        <f t="shared" si="1"/>
        <v>0</v>
      </c>
      <c r="J74" s="1">
        <f t="shared" si="7"/>
        <v>0</v>
      </c>
      <c r="K74" s="1">
        <f t="shared" si="2"/>
        <v>75</v>
      </c>
      <c r="L74" s="1">
        <f t="shared" si="3"/>
        <v>225</v>
      </c>
      <c r="M74" s="1">
        <v>0</v>
      </c>
      <c r="N74" s="1">
        <v>0</v>
      </c>
      <c r="O74" s="1">
        <f>12*B74</f>
        <v>60</v>
      </c>
      <c r="P74" s="1">
        <f t="shared" si="8"/>
        <v>600</v>
      </c>
      <c r="Q74" s="1">
        <f t="shared" si="9"/>
        <v>500</v>
      </c>
      <c r="R74" s="1">
        <f t="shared" si="6"/>
        <v>100</v>
      </c>
      <c r="S74" s="1"/>
    </row>
    <row r="75" spans="1:19" x14ac:dyDescent="0.2">
      <c r="A75" s="1"/>
      <c r="B75" s="1">
        <v>5</v>
      </c>
      <c r="C75" s="1">
        <v>0</v>
      </c>
      <c r="D75" s="1">
        <v>5</v>
      </c>
      <c r="E75" s="1">
        <v>0</v>
      </c>
      <c r="F75" s="1">
        <v>10</v>
      </c>
      <c r="G75" s="1">
        <f>F75*$G$3</f>
        <v>10</v>
      </c>
      <c r="H75" s="1">
        <f t="shared" si="0"/>
        <v>200</v>
      </c>
      <c r="I75" s="1">
        <f t="shared" si="1"/>
        <v>0</v>
      </c>
      <c r="J75" s="1">
        <f t="shared" si="7"/>
        <v>25</v>
      </c>
      <c r="K75" s="1">
        <f t="shared" si="2"/>
        <v>0</v>
      </c>
      <c r="L75" s="1">
        <f t="shared" si="3"/>
        <v>50</v>
      </c>
      <c r="M75" s="1">
        <v>0</v>
      </c>
      <c r="N75" s="1">
        <f>6*B75</f>
        <v>30</v>
      </c>
      <c r="O75" s="1">
        <v>0</v>
      </c>
      <c r="P75" s="1">
        <f t="shared" si="8"/>
        <v>240</v>
      </c>
      <c r="Q75" s="1">
        <f t="shared" si="9"/>
        <v>275</v>
      </c>
      <c r="R75" s="1">
        <f t="shared" si="6"/>
        <v>-35</v>
      </c>
    </row>
    <row r="76" spans="1:19" x14ac:dyDescent="0.2">
      <c r="A76" s="1"/>
      <c r="B76" s="1">
        <v>5</v>
      </c>
      <c r="C76" s="1">
        <v>0</v>
      </c>
      <c r="D76" s="1">
        <v>0</v>
      </c>
      <c r="E76" s="1">
        <v>5</v>
      </c>
      <c r="F76" s="1">
        <v>50</v>
      </c>
      <c r="G76" s="1">
        <f>F76*$G$3</f>
        <v>50</v>
      </c>
      <c r="H76" s="1">
        <f t="shared" si="0"/>
        <v>200</v>
      </c>
      <c r="I76" s="1">
        <f t="shared" si="1"/>
        <v>0</v>
      </c>
      <c r="J76" s="1">
        <f t="shared" si="7"/>
        <v>0</v>
      </c>
      <c r="K76" s="1">
        <f t="shared" si="2"/>
        <v>75</v>
      </c>
      <c r="L76" s="1">
        <f t="shared" si="3"/>
        <v>250</v>
      </c>
      <c r="M76" s="1">
        <v>0</v>
      </c>
      <c r="N76" s="1">
        <v>0</v>
      </c>
      <c r="O76" s="1">
        <f>2*B76</f>
        <v>10</v>
      </c>
      <c r="P76" s="1">
        <f t="shared" si="8"/>
        <v>100</v>
      </c>
      <c r="Q76" s="1">
        <f t="shared" si="9"/>
        <v>525</v>
      </c>
      <c r="R76" s="1">
        <f t="shared" si="6"/>
        <v>-425</v>
      </c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9" x14ac:dyDescent="0.2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2" sqref="G2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 CropWater</vt:lpstr>
      <vt:lpstr>CropWaterFert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Kuiper, Shonda</dc:creator>
  <cp:lastModifiedBy>Sakaguchi, Riu</cp:lastModifiedBy>
  <dcterms:created xsi:type="dcterms:W3CDTF">2020-06-18T16:40:42Z</dcterms:created>
  <dcterms:modified xsi:type="dcterms:W3CDTF">2020-07-06T18:49:46Z</dcterms:modified>
</cp:coreProperties>
</file>