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620FF037-6718-4506-A411-987C751613A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/>
  <c r="B6" i="1"/>
  <c r="D6" i="1"/>
  <c r="C6" i="1"/>
  <c r="A6" i="1"/>
  <c r="E5" i="1"/>
  <c r="D5" i="1"/>
  <c r="C5" i="1"/>
  <c r="A5" i="1"/>
  <c r="E4" i="1"/>
  <c r="D4" i="1"/>
  <c r="C4" i="1"/>
  <c r="B4" i="1"/>
  <c r="E3" i="1"/>
  <c r="D3" i="1"/>
  <c r="C3" i="1"/>
  <c r="A3" i="1"/>
  <c r="E2" i="1" l="1"/>
  <c r="D2" i="1"/>
  <c r="C2" i="1"/>
  <c r="A2" i="1"/>
</calcChain>
</file>

<file path=xl/sharedStrings.xml><?xml version="1.0" encoding="utf-8"?>
<sst xmlns="http://schemas.openxmlformats.org/spreadsheetml/2006/main" count="14" uniqueCount="14">
  <si>
    <t>Average INTs</t>
  </si>
  <si>
    <t>Average PDs</t>
  </si>
  <si>
    <t>Average Tackles</t>
  </si>
  <si>
    <t>Average Assists</t>
  </si>
  <si>
    <t>Average Solos</t>
  </si>
  <si>
    <t>Height</t>
  </si>
  <si>
    <t>Weight</t>
  </si>
  <si>
    <t>Arm Length</t>
  </si>
  <si>
    <t>40 Time</t>
  </si>
  <si>
    <t>3-Cone Time</t>
  </si>
  <si>
    <t>20 Yard Shuttle Time</t>
  </si>
  <si>
    <t>Verticle Jump</t>
  </si>
  <si>
    <t>Broad Jump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</si>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</sst>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M8" sqref="M8"/>
    </sheetView>
  </sheetViews>
  <sheetFormatPr defaultRowHeight="15"/>
  <cols>
    <col min="1" max="1" width="12" customWidth="1"/>
    <col min="2" max="2" width="11.85546875" customWidth="1"/>
    <col min="3" max="4" width="13.85546875" customWidth="1"/>
    <col min="5" max="5" width="13.140625" customWidth="1"/>
    <col min="8" max="8" width="11" customWidth="1"/>
    <col min="10" max="10" width="11.7109375" customWidth="1"/>
    <col min="11" max="11" width="18.28515625" customWidth="1"/>
    <col min="12" max="12" width="12.7109375" customWidth="1"/>
    <col min="13" max="13" width="10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f>6/4</f>
        <v>1.5</v>
      </c>
      <c r="B2">
        <v>0</v>
      </c>
      <c r="C2">
        <f>238/4</f>
        <v>59.5</v>
      </c>
      <c r="D2">
        <f>89/4</f>
        <v>22.25</v>
      </c>
      <c r="E2">
        <f>149/4</f>
        <v>37.25</v>
      </c>
      <c r="F2">
        <v>71</v>
      </c>
      <c r="G2">
        <v>193</v>
      </c>
      <c r="H2">
        <v>32</v>
      </c>
      <c r="I2">
        <v>4.38</v>
      </c>
      <c r="J2">
        <v>6.7</v>
      </c>
      <c r="K2">
        <v>4.07</v>
      </c>
      <c r="L2">
        <v>36</v>
      </c>
      <c r="M2">
        <v>126</v>
      </c>
      <c r="N2">
        <v>94</v>
      </c>
    </row>
    <row r="3" spans="1:14">
      <c r="A3">
        <f>7/2</f>
        <v>3.5</v>
      </c>
      <c r="B3">
        <v>8</v>
      </c>
      <c r="C3">
        <f>181/2</f>
        <v>90.5</v>
      </c>
      <c r="D3">
        <f>73/2</f>
        <v>36.5</v>
      </c>
      <c r="E3">
        <f>108/2</f>
        <v>54</v>
      </c>
      <c r="F3">
        <v>74</v>
      </c>
      <c r="G3">
        <v>213</v>
      </c>
      <c r="H3">
        <v>32.75</v>
      </c>
      <c r="I3">
        <v>4.54</v>
      </c>
      <c r="J3">
        <v>6.63</v>
      </c>
      <c r="K3">
        <v>4.12</v>
      </c>
      <c r="L3">
        <v>34</v>
      </c>
      <c r="M3">
        <v>122</v>
      </c>
      <c r="N3">
        <v>95</v>
      </c>
    </row>
    <row r="4" spans="1:14">
      <c r="A4">
        <v>2</v>
      </c>
      <c r="B4">
        <f>11/3</f>
        <v>3.6666666666666665</v>
      </c>
      <c r="C4">
        <f>(148-13)/3</f>
        <v>45</v>
      </c>
      <c r="D4">
        <f>43/3</f>
        <v>14.333333333333334</v>
      </c>
      <c r="E4">
        <f>(101-9)/3</f>
        <v>30.666666666666668</v>
      </c>
      <c r="F4">
        <v>73</v>
      </c>
      <c r="G4">
        <v>218</v>
      </c>
      <c r="H4">
        <v>32.25</v>
      </c>
      <c r="I4">
        <v>4.5599999999999996</v>
      </c>
      <c r="J4">
        <v>7.09</v>
      </c>
      <c r="K4">
        <v>4.05</v>
      </c>
      <c r="L4">
        <v>35.5</v>
      </c>
      <c r="M4">
        <v>0</v>
      </c>
      <c r="N4">
        <v>92</v>
      </c>
    </row>
    <row r="5" spans="1:14">
      <c r="A5">
        <f>8/3</f>
        <v>2.6666666666666665</v>
      </c>
      <c r="B5">
        <v>5</v>
      </c>
      <c r="C5">
        <f>232/3</f>
        <v>77.333333333333329</v>
      </c>
      <c r="D5">
        <f>81/3</f>
        <v>27</v>
      </c>
      <c r="E5">
        <f>151/3</f>
        <v>50.333333333333336</v>
      </c>
      <c r="F5">
        <v>72</v>
      </c>
      <c r="G5">
        <v>197</v>
      </c>
      <c r="H5">
        <v>31.5</v>
      </c>
      <c r="I5">
        <v>4.5599999999999996</v>
      </c>
      <c r="J5">
        <v>6.78</v>
      </c>
      <c r="K5">
        <v>4.2</v>
      </c>
      <c r="L5">
        <v>33</v>
      </c>
      <c r="M5">
        <v>121</v>
      </c>
      <c r="N5">
        <v>89</v>
      </c>
    </row>
    <row r="6" spans="1:14">
      <c r="A6">
        <f>7/3</f>
        <v>2.3333333333333335</v>
      </c>
      <c r="B6">
        <f>7/3</f>
        <v>2.3333333333333335</v>
      </c>
      <c r="C6">
        <f>174/3</f>
        <v>58</v>
      </c>
      <c r="D6">
        <f>64/3</f>
        <v>21.333333333333332</v>
      </c>
      <c r="E6">
        <f>110/3</f>
        <v>36.666666666666664</v>
      </c>
      <c r="F6">
        <v>68</v>
      </c>
      <c r="G6">
        <v>184</v>
      </c>
      <c r="H6">
        <v>31.5</v>
      </c>
      <c r="I6">
        <v>4.55</v>
      </c>
      <c r="J6">
        <v>7.26</v>
      </c>
      <c r="K6">
        <v>4.4000000000000004</v>
      </c>
      <c r="L6">
        <v>37.5</v>
      </c>
      <c r="M6">
        <v>123</v>
      </c>
      <c r="N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2020-06-12T04:07:43Z</dcterms:created>
  <dcterms:modified xsi:type="dcterms:W3CDTF">2020-06-12T05:44:31Z</dcterms:modified>
  <cp:category/>
  <cp:contentStatus/>
</cp:coreProperties>
</file>