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460" yWindow="280" windowWidth="17080" windowHeight="15460" tabRatio="500" activeTab="1"/>
  </bookViews>
  <sheets>
    <sheet name="Sheet1" sheetId="1" r:id="rId1"/>
    <sheet name="Sheet1 (2)" sheetId="2" r:id="rId2"/>
  </sheets>
  <definedNames>
    <definedName name="_xlnm.Print_Area" localSheetId="0">Sheet1!$A$1:$E$36</definedName>
    <definedName name="_xlnm.Print_Area" localSheetId="1">'Sheet1 (2)'!$A$1:$G$30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16" i="1"/>
  <c r="D17"/>
  <c r="D18"/>
  <c r="D24"/>
  <c r="D25"/>
  <c r="D27"/>
  <c r="D8"/>
  <c r="D9"/>
  <c r="D10"/>
  <c r="D29"/>
  <c r="D30"/>
  <c r="C16"/>
  <c r="C17"/>
  <c r="C18"/>
  <c r="C24"/>
  <c r="C25"/>
  <c r="C27"/>
  <c r="C8"/>
  <c r="C9"/>
  <c r="C10"/>
  <c r="C29"/>
  <c r="C30"/>
  <c r="E16"/>
  <c r="E17"/>
  <c r="E18"/>
  <c r="E24"/>
  <c r="E25"/>
  <c r="E27"/>
  <c r="E8"/>
  <c r="E9"/>
  <c r="E10"/>
  <c r="E29"/>
  <c r="E30"/>
  <c r="E33"/>
  <c r="D33"/>
  <c r="C33"/>
  <c r="G19" i="2"/>
  <c r="G20"/>
  <c r="G11"/>
  <c r="G12"/>
  <c r="G22"/>
  <c r="G23"/>
  <c r="F19"/>
  <c r="F20"/>
  <c r="F11"/>
  <c r="F12"/>
  <c r="F22"/>
  <c r="F23"/>
  <c r="E19"/>
  <c r="E20"/>
  <c r="E11"/>
  <c r="E12"/>
  <c r="E22"/>
  <c r="E23"/>
  <c r="D19"/>
  <c r="D20"/>
  <c r="D11"/>
  <c r="D12"/>
  <c r="D22"/>
  <c r="D23"/>
  <c r="C19"/>
  <c r="C20"/>
  <c r="C11"/>
  <c r="C12"/>
  <c r="C22"/>
  <c r="C23"/>
  <c r="G26"/>
  <c r="F26"/>
  <c r="E26"/>
  <c r="D26"/>
  <c r="C26"/>
</calcChain>
</file>

<file path=xl/sharedStrings.xml><?xml version="1.0" encoding="utf-8"?>
<sst xmlns="http://schemas.openxmlformats.org/spreadsheetml/2006/main" count="49" uniqueCount="33">
  <si>
    <t>XYZ Targeting with New Model</t>
    <phoneticPr fontId="4" type="noConversion"/>
  </si>
  <si>
    <t xml:space="preserve">   using the Test Sample (N = 2695) and $2.00/Mailer Promotion Cost</t>
    <phoneticPr fontId="4" type="noConversion"/>
  </si>
  <si>
    <t xml:space="preserve">  Profit with of Current Targeting Methods</t>
    <phoneticPr fontId="4" type="noConversion"/>
  </si>
  <si>
    <t xml:space="preserve">  Profit with New Model</t>
    <phoneticPr fontId="4" type="noConversion"/>
  </si>
  <si>
    <t>Profit Increase or Loss with New Model</t>
    <phoneticPr fontId="4" type="noConversion"/>
  </si>
  <si>
    <t>Per Customer Profit Contribution or Loss</t>
    <phoneticPr fontId="4" type="noConversion"/>
  </si>
  <si>
    <t>Profit Contribution/Lift of RFM Targeting</t>
    <phoneticPr fontId="4" type="noConversion"/>
  </si>
  <si>
    <t>Per Customer Profit Contribution/Lift</t>
    <phoneticPr fontId="4" type="noConversion"/>
  </si>
  <si>
    <t xml:space="preserve">  Ave. Revenue Minus Mail Cost per Customer</t>
    <phoneticPr fontId="4" type="noConversion"/>
  </si>
  <si>
    <t xml:space="preserve">  Average Revenue per Customer</t>
    <phoneticPr fontId="4" type="noConversion"/>
  </si>
  <si>
    <t xml:space="preserve">  Direct mail cost per Customer (none) </t>
    <phoneticPr fontId="4" type="noConversion"/>
  </si>
  <si>
    <t>Total Revenue Minus Mail Cost with Targeting</t>
    <phoneticPr fontId="4" type="noConversion"/>
  </si>
  <si>
    <t>Total Revenue Minus Mail Cost without Targeting</t>
    <phoneticPr fontId="4" type="noConversion"/>
  </si>
  <si>
    <t>Estimated Profit Contribution/Lift of Targeting</t>
    <phoneticPr fontId="4" type="noConversion"/>
  </si>
  <si>
    <t xml:space="preserve">  (this is realized with each mailing)</t>
    <phoneticPr fontId="4" type="noConversion"/>
  </si>
  <si>
    <t xml:space="preserve">  Revenue Minus Mail Cost from Targeted Customers</t>
    <phoneticPr fontId="4" type="noConversion"/>
  </si>
  <si>
    <t xml:space="preserve">  Revenue Lost from Non-Targeted Customers</t>
    <phoneticPr fontId="4" type="noConversion"/>
  </si>
  <si>
    <t xml:space="preserve">  Sample Size (All Customers Get Direct Mailing)</t>
    <phoneticPr fontId="4" type="noConversion"/>
  </si>
  <si>
    <t>Number of Customers in Database</t>
    <phoneticPr fontId="4" type="noConversion"/>
  </si>
  <si>
    <t>Non-Targeted Customers</t>
    <phoneticPr fontId="4" type="noConversion"/>
  </si>
  <si>
    <t>Valuing the RFM Regression Model using the Test Sample (N = 4994)</t>
    <phoneticPr fontId="4" type="noConversion"/>
  </si>
  <si>
    <t xml:space="preserve">Without RFM Targeting </t>
    <phoneticPr fontId="4" type="noConversion"/>
  </si>
  <si>
    <t>Direct mail unit cost</t>
    <phoneticPr fontId="4" type="noConversion"/>
  </si>
  <si>
    <t>With RFM Targeting</t>
    <phoneticPr fontId="4" type="noConversion"/>
  </si>
  <si>
    <t>Targeted Customers</t>
    <phoneticPr fontId="4" type="noConversion"/>
  </si>
  <si>
    <t xml:space="preserve">  Number of Customers Targeted</t>
    <phoneticPr fontId="4" type="noConversion"/>
  </si>
  <si>
    <t xml:space="preserve">  Number of Customers not Targeted</t>
    <phoneticPr fontId="4" type="noConversion"/>
  </si>
  <si>
    <t xml:space="preserve">  Direct mail cost per Customer </t>
    <phoneticPr fontId="4" type="noConversion"/>
  </si>
  <si>
    <t xml:space="preserve">      Computed with SAS PROC Means</t>
    <phoneticPr fontId="4" type="noConversion"/>
  </si>
  <si>
    <t>Predicted Probability (percentage)</t>
    <phoneticPr fontId="4" type="noConversion"/>
  </si>
  <si>
    <t>Logistic Regression Model Cutoff Rules</t>
    <phoneticPr fontId="4" type="noConversion"/>
  </si>
  <si>
    <t>Valuing the Logistic Regression Models with Alternative Cutoff Rules</t>
    <phoneticPr fontId="4" type="noConversion"/>
  </si>
  <si>
    <t xml:space="preserve">XYZ Current Targeting Methods </t>
    <phoneticPr fontId="4" type="noConversion"/>
  </si>
</sst>
</file>

<file path=xl/styles.xml><?xml version="1.0" encoding="utf-8"?>
<styleSheet xmlns="http://schemas.openxmlformats.org/spreadsheetml/2006/main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</numFmts>
  <fonts count="7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1"/>
      <name val="Verdana"/>
    </font>
    <font>
      <sz val="10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0" borderId="0" xfId="0" applyNumberFormat="1"/>
    <xf numFmtId="3" fontId="0" fillId="0" borderId="0" xfId="0" applyNumberFormat="1"/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 applyBorder="1"/>
    <xf numFmtId="2" fontId="0" fillId="0" borderId="6" xfId="0" applyNumberFormat="1" applyBorder="1"/>
    <xf numFmtId="0" fontId="0" fillId="0" borderId="7" xfId="0" applyBorder="1"/>
    <xf numFmtId="164" fontId="0" fillId="0" borderId="1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6" xfId="0" applyBorder="1"/>
    <xf numFmtId="0" fontId="0" fillId="0" borderId="1" xfId="0" applyBorder="1"/>
    <xf numFmtId="0" fontId="0" fillId="0" borderId="8" xfId="0" applyBorder="1"/>
    <xf numFmtId="165" fontId="0" fillId="0" borderId="1" xfId="0" applyNumberFormat="1" applyBorder="1"/>
    <xf numFmtId="165" fontId="0" fillId="0" borderId="8" xfId="0" applyNumberFormat="1" applyBorder="1"/>
    <xf numFmtId="165" fontId="0" fillId="0" borderId="0" xfId="0" applyNumberFormat="1" applyBorder="1"/>
    <xf numFmtId="165" fontId="0" fillId="0" borderId="6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2" fillId="0" borderId="0" xfId="0" applyFont="1" applyBorder="1"/>
    <xf numFmtId="0" fontId="2" fillId="0" borderId="0" xfId="0" applyFont="1"/>
    <xf numFmtId="0" fontId="3" fillId="0" borderId="2" xfId="0" applyFont="1" applyBorder="1"/>
    <xf numFmtId="3" fontId="0" fillId="2" borderId="0" xfId="0" applyNumberFormat="1" applyFill="1" applyBorder="1"/>
    <xf numFmtId="3" fontId="0" fillId="2" borderId="6" xfId="0" applyNumberFormat="1" applyFill="1" applyBorder="1"/>
    <xf numFmtId="2" fontId="0" fillId="2" borderId="0" xfId="0" applyNumberFormat="1" applyFill="1" applyBorder="1"/>
    <xf numFmtId="2" fontId="0" fillId="2" borderId="6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0" fontId="0" fillId="2" borderId="0" xfId="0" applyFill="1"/>
    <xf numFmtId="0" fontId="6" fillId="0" borderId="1" xfId="0" applyFont="1" applyBorder="1"/>
    <xf numFmtId="4" fontId="0" fillId="0" borderId="1" xfId="0" applyNumberFormat="1" applyBorder="1"/>
    <xf numFmtId="4" fontId="0" fillId="0" borderId="1" xfId="0" applyNumberFormat="1" applyFill="1" applyBorder="1"/>
    <xf numFmtId="4" fontId="0" fillId="0" borderId="7" xfId="0" applyNumberFormat="1" applyBorder="1"/>
    <xf numFmtId="4" fontId="0" fillId="0" borderId="8" xfId="0" applyNumberForma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3" fontId="0" fillId="0" borderId="3" xfId="0" applyNumberFormat="1" applyFill="1" applyBorder="1"/>
    <xf numFmtId="2" fontId="0" fillId="0" borderId="0" xfId="0" applyNumberFormat="1" applyFill="1" applyBorder="1"/>
    <xf numFmtId="2" fontId="0" fillId="0" borderId="6" xfId="0" applyNumberFormat="1" applyFill="1" applyBorder="1"/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3" fontId="0" fillId="0" borderId="0" xfId="0" applyNumberFormat="1" applyFill="1" applyBorder="1"/>
    <xf numFmtId="3" fontId="0" fillId="0" borderId="6" xfId="0" applyNumberFormat="1" applyFill="1" applyBorder="1"/>
    <xf numFmtId="164" fontId="0" fillId="0" borderId="0" xfId="0" applyNumberFormat="1" applyFill="1"/>
    <xf numFmtId="3" fontId="0" fillId="0" borderId="0" xfId="0" applyNumberFormat="1" applyFill="1"/>
    <xf numFmtId="165" fontId="0" fillId="3" borderId="1" xfId="0" applyNumberFormat="1" applyFill="1" applyBorder="1"/>
    <xf numFmtId="165" fontId="0" fillId="3" borderId="8" xfId="0" applyNumberFormat="1" applyFill="1" applyBorder="1"/>
    <xf numFmtId="165" fontId="0" fillId="4" borderId="1" xfId="0" applyNumberFormat="1" applyFill="1" applyBorder="1"/>
    <xf numFmtId="165" fontId="0" fillId="4" borderId="8" xfId="0" applyNumberFormat="1" applyFill="1" applyBorder="1"/>
    <xf numFmtId="0" fontId="3" fillId="0" borderId="12" xfId="0" applyFont="1" applyBorder="1"/>
    <xf numFmtId="8" fontId="0" fillId="0" borderId="0" xfId="0" applyNumberFormat="1" applyFill="1" applyBorder="1"/>
    <xf numFmtId="6" fontId="0" fillId="0" borderId="13" xfId="0" applyNumberFormat="1" applyFill="1" applyBorder="1"/>
    <xf numFmtId="6" fontId="0" fillId="0" borderId="14" xfId="0" applyNumberFormat="1" applyFill="1" applyBorder="1"/>
    <xf numFmtId="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E36"/>
  <sheetViews>
    <sheetView workbookViewId="0">
      <selection activeCell="B40" sqref="B40"/>
    </sheetView>
  </sheetViews>
  <sheetFormatPr baseColWidth="10" defaultColWidth="11" defaultRowHeight="13"/>
  <cols>
    <col min="1" max="1" width="3.140625" customWidth="1"/>
    <col min="2" max="2" width="38.7109375" customWidth="1"/>
    <col min="3" max="4" width="10.85546875" bestFit="1" customWidth="1"/>
    <col min="5" max="5" width="11.85546875" bestFit="1" customWidth="1"/>
  </cols>
  <sheetData>
    <row r="1" spans="2:5" ht="14.25">
      <c r="B1" s="3" t="s">
        <v>20</v>
      </c>
    </row>
    <row r="3" spans="2:5" ht="14" thickBot="1">
      <c r="B3" s="15" t="s">
        <v>22</v>
      </c>
      <c r="C3" s="11">
        <v>1</v>
      </c>
      <c r="D3" s="11">
        <v>2</v>
      </c>
      <c r="E3" s="11">
        <v>3</v>
      </c>
    </row>
    <row r="5" spans="2:5" ht="14" thickBot="1">
      <c r="B5" s="23" t="s">
        <v>21</v>
      </c>
      <c r="C5" s="12"/>
      <c r="D5" s="12"/>
      <c r="E5" s="12"/>
    </row>
    <row r="6" spans="2:5">
      <c r="B6" s="4" t="s">
        <v>17</v>
      </c>
      <c r="C6" s="30">
        <v>4994</v>
      </c>
      <c r="D6" s="30">
        <v>4994</v>
      </c>
      <c r="E6" s="31">
        <v>4994</v>
      </c>
    </row>
    <row r="7" spans="2:5">
      <c r="B7" s="7" t="s">
        <v>9</v>
      </c>
      <c r="C7" s="28">
        <v>29.68</v>
      </c>
      <c r="D7" s="28">
        <v>29.68</v>
      </c>
      <c r="E7" s="29">
        <v>29.68</v>
      </c>
    </row>
    <row r="8" spans="2:5">
      <c r="B8" s="7" t="s">
        <v>27</v>
      </c>
      <c r="C8" s="8">
        <f>C3</f>
        <v>1</v>
      </c>
      <c r="D8" s="8">
        <f>D3</f>
        <v>2</v>
      </c>
      <c r="E8" s="9">
        <f>E3</f>
        <v>3</v>
      </c>
    </row>
    <row r="9" spans="2:5">
      <c r="B9" s="7" t="s">
        <v>8</v>
      </c>
      <c r="C9" s="8">
        <f>C7-C8</f>
        <v>28.68</v>
      </c>
      <c r="D9" s="8">
        <f>D7-D8</f>
        <v>27.68</v>
      </c>
      <c r="E9" s="9">
        <f>E7-E8</f>
        <v>26.68</v>
      </c>
    </row>
    <row r="10" spans="2:5" ht="14" thickBot="1">
      <c r="B10" s="10" t="s">
        <v>12</v>
      </c>
      <c r="C10" s="17">
        <f>C6*C9</f>
        <v>143227.92000000001</v>
      </c>
      <c r="D10" s="17">
        <f>D6*D9</f>
        <v>138233.92000000001</v>
      </c>
      <c r="E10" s="18">
        <f>E6*E9</f>
        <v>133239.92000000001</v>
      </c>
    </row>
    <row r="12" spans="2:5" ht="14" thickBot="1">
      <c r="B12" s="24" t="s">
        <v>23</v>
      </c>
    </row>
    <row r="13" spans="2:5">
      <c r="B13" s="4" t="s">
        <v>24</v>
      </c>
      <c r="C13" s="5"/>
      <c r="D13" s="5"/>
      <c r="E13" s="6"/>
    </row>
    <row r="14" spans="2:5">
      <c r="B14" s="7" t="s">
        <v>25</v>
      </c>
      <c r="C14" s="26">
        <v>3335</v>
      </c>
      <c r="D14" s="26">
        <v>2878</v>
      </c>
      <c r="E14" s="27">
        <v>2309</v>
      </c>
    </row>
    <row r="15" spans="2:5">
      <c r="B15" s="7" t="s">
        <v>9</v>
      </c>
      <c r="C15" s="28">
        <v>44.44</v>
      </c>
      <c r="D15" s="28">
        <v>51.42</v>
      </c>
      <c r="E15" s="29">
        <v>63.06</v>
      </c>
    </row>
    <row r="16" spans="2:5">
      <c r="B16" s="7" t="s">
        <v>27</v>
      </c>
      <c r="C16" s="8">
        <f>C3</f>
        <v>1</v>
      </c>
      <c r="D16" s="8">
        <f t="shared" ref="D16:E16" si="0">D3</f>
        <v>2</v>
      </c>
      <c r="E16" s="9">
        <f t="shared" si="0"/>
        <v>3</v>
      </c>
    </row>
    <row r="17" spans="2:5">
      <c r="B17" s="7" t="s">
        <v>8</v>
      </c>
      <c r="C17" s="8">
        <f>C15-C16</f>
        <v>43.44</v>
      </c>
      <c r="D17" s="8">
        <f>D15-D16</f>
        <v>49.42</v>
      </c>
      <c r="E17" s="9">
        <f>E15-E16</f>
        <v>60.06</v>
      </c>
    </row>
    <row r="18" spans="2:5">
      <c r="B18" s="7" t="s">
        <v>15</v>
      </c>
      <c r="C18" s="19">
        <f>C14*C17</f>
        <v>144872.4</v>
      </c>
      <c r="D18" s="19">
        <f>D14*D17</f>
        <v>142230.76</v>
      </c>
      <c r="E18" s="20">
        <f>E14*E17</f>
        <v>138678.54</v>
      </c>
    </row>
    <row r="19" spans="2:5">
      <c r="B19" s="7"/>
      <c r="C19" s="19"/>
      <c r="D19" s="19"/>
      <c r="E19" s="20"/>
    </row>
    <row r="20" spans="2:5">
      <c r="B20" s="7" t="s">
        <v>19</v>
      </c>
      <c r="C20" s="12"/>
      <c r="D20" s="12"/>
      <c r="E20" s="14"/>
    </row>
    <row r="21" spans="2:5">
      <c r="B21" s="7" t="s">
        <v>26</v>
      </c>
      <c r="C21" s="26">
        <v>1659</v>
      </c>
      <c r="D21" s="26">
        <v>2116</v>
      </c>
      <c r="E21" s="27">
        <v>2685</v>
      </c>
    </row>
    <row r="22" spans="2:5">
      <c r="B22" s="7" t="s">
        <v>9</v>
      </c>
      <c r="C22" s="28">
        <v>0</v>
      </c>
      <c r="D22" s="28">
        <v>-0.11</v>
      </c>
      <c r="E22" s="29">
        <v>-0.97</v>
      </c>
    </row>
    <row r="23" spans="2:5">
      <c r="B23" s="7" t="s">
        <v>10</v>
      </c>
      <c r="C23" s="8">
        <v>0</v>
      </c>
      <c r="D23" s="8">
        <v>0</v>
      </c>
      <c r="E23" s="9">
        <v>0</v>
      </c>
    </row>
    <row r="24" spans="2:5">
      <c r="B24" s="7" t="s">
        <v>8</v>
      </c>
      <c r="C24" s="8">
        <f>C22-C23</f>
        <v>0</v>
      </c>
      <c r="D24" s="8">
        <f>D22-D23</f>
        <v>-0.11</v>
      </c>
      <c r="E24" s="9">
        <f>E22-E23</f>
        <v>-0.97</v>
      </c>
    </row>
    <row r="25" spans="2:5">
      <c r="B25" s="7" t="s">
        <v>16</v>
      </c>
      <c r="C25" s="19">
        <f>C21*C24</f>
        <v>0</v>
      </c>
      <c r="D25" s="19">
        <f>D21*D24</f>
        <v>-232.76</v>
      </c>
      <c r="E25" s="20">
        <f>E21*E24</f>
        <v>-2604.4499999999998</v>
      </c>
    </row>
    <row r="26" spans="2:5">
      <c r="B26" s="7"/>
      <c r="C26" s="19"/>
      <c r="D26" s="19"/>
      <c r="E26" s="20"/>
    </row>
    <row r="27" spans="2:5" ht="14" thickBot="1">
      <c r="B27" s="10" t="s">
        <v>11</v>
      </c>
      <c r="C27" s="17">
        <f>C18 + C25</f>
        <v>144872.4</v>
      </c>
      <c r="D27" s="17">
        <f>D18 + D25</f>
        <v>141998</v>
      </c>
      <c r="E27" s="18">
        <f>E18 + E25</f>
        <v>136074.09</v>
      </c>
    </row>
    <row r="28" spans="2:5">
      <c r="C28" s="1"/>
      <c r="D28" s="1"/>
      <c r="E28" s="1"/>
    </row>
    <row r="29" spans="2:5">
      <c r="B29" s="12" t="s">
        <v>6</v>
      </c>
      <c r="C29" s="19">
        <f>C27-C10</f>
        <v>1644.4799999999814</v>
      </c>
      <c r="D29" s="19">
        <f>D27-D10</f>
        <v>3764.0799999999872</v>
      </c>
      <c r="E29" s="19">
        <f>E27-E10</f>
        <v>2834.1699999999837</v>
      </c>
    </row>
    <row r="30" spans="2:5">
      <c r="B30" s="12" t="s">
        <v>7</v>
      </c>
      <c r="C30" s="13">
        <f>C29/C6</f>
        <v>0.32929114937925136</v>
      </c>
      <c r="D30" s="13">
        <f>D29/D6</f>
        <v>0.75372046455746644</v>
      </c>
      <c r="E30" s="13">
        <f>E29/E6</f>
        <v>0.56751501802162274</v>
      </c>
    </row>
    <row r="32" spans="2:5" ht="14" thickBot="1">
      <c r="B32" t="s">
        <v>18</v>
      </c>
      <c r="C32" s="2">
        <v>1000000</v>
      </c>
      <c r="D32" s="2">
        <v>1000000</v>
      </c>
      <c r="E32" s="2">
        <v>1000000</v>
      </c>
    </row>
    <row r="33" spans="2:5">
      <c r="B33" s="25" t="s">
        <v>13</v>
      </c>
      <c r="C33" s="21">
        <f>C30*C32</f>
        <v>329291.14937925135</v>
      </c>
      <c r="D33" s="21">
        <f>D30*D32</f>
        <v>753720.46455746645</v>
      </c>
      <c r="E33" s="22">
        <f>E30*E32</f>
        <v>567515.01802162279</v>
      </c>
    </row>
    <row r="34" spans="2:5" ht="14" thickBot="1">
      <c r="B34" s="10" t="s">
        <v>14</v>
      </c>
      <c r="C34" s="15"/>
      <c r="D34" s="15"/>
      <c r="E34" s="16"/>
    </row>
    <row r="36" spans="2:5">
      <c r="C36" s="32" t="s">
        <v>28</v>
      </c>
      <c r="D36" s="32"/>
      <c r="E36" s="32"/>
    </row>
  </sheetData>
  <sheetCalcPr fullCalcOnLoad="1"/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tabColor rgb="FFFF0000"/>
  </sheetPr>
  <dimension ref="B1:G27"/>
  <sheetViews>
    <sheetView tabSelected="1" workbookViewId="0"/>
  </sheetViews>
  <sheetFormatPr baseColWidth="10" defaultColWidth="11" defaultRowHeight="13"/>
  <cols>
    <col min="1" max="1" width="3.140625" customWidth="1"/>
    <col min="2" max="2" width="38.7109375" customWidth="1"/>
    <col min="3" max="3" width="10.85546875" bestFit="1" customWidth="1"/>
    <col min="4" max="4" width="11.85546875" bestFit="1" customWidth="1"/>
  </cols>
  <sheetData>
    <row r="1" spans="2:7" ht="14">
      <c r="B1" s="3" t="s">
        <v>31</v>
      </c>
    </row>
    <row r="2" spans="2:7" ht="14">
      <c r="B2" s="3" t="s">
        <v>1</v>
      </c>
    </row>
    <row r="3" spans="2:7" ht="15" thickBot="1">
      <c r="B3" s="3"/>
    </row>
    <row r="4" spans="2:7">
      <c r="C4" s="38"/>
      <c r="D4" s="39" t="s">
        <v>30</v>
      </c>
      <c r="E4" s="39"/>
      <c r="F4" s="39"/>
      <c r="G4" s="40"/>
    </row>
    <row r="5" spans="2:7" ht="14" thickBot="1">
      <c r="B5" s="33" t="s">
        <v>29</v>
      </c>
      <c r="C5" s="36">
        <v>30</v>
      </c>
      <c r="D5" s="34">
        <v>20</v>
      </c>
      <c r="E5" s="35">
        <v>15</v>
      </c>
      <c r="F5" s="35">
        <v>10</v>
      </c>
      <c r="G5" s="37">
        <v>5</v>
      </c>
    </row>
    <row r="7" spans="2:7" ht="14" thickBot="1">
      <c r="B7" s="23" t="s">
        <v>32</v>
      </c>
      <c r="C7" s="12"/>
      <c r="D7" s="12"/>
    </row>
    <row r="8" spans="2:7">
      <c r="B8" s="4" t="s">
        <v>17</v>
      </c>
      <c r="C8" s="41">
        <v>2695</v>
      </c>
      <c r="D8" s="41">
        <v>2695</v>
      </c>
      <c r="E8" s="41">
        <v>2695</v>
      </c>
      <c r="F8" s="41">
        <v>2695</v>
      </c>
      <c r="G8" s="41">
        <v>2695</v>
      </c>
    </row>
    <row r="9" spans="2:7">
      <c r="B9" s="7" t="s">
        <v>9</v>
      </c>
      <c r="C9" s="42">
        <v>22.14</v>
      </c>
      <c r="D9" s="42">
        <v>22.14</v>
      </c>
      <c r="E9" s="42">
        <v>22.14</v>
      </c>
      <c r="F9" s="42">
        <v>22.14</v>
      </c>
      <c r="G9" s="42">
        <v>22.14</v>
      </c>
    </row>
    <row r="10" spans="2:7">
      <c r="B10" s="7" t="s">
        <v>27</v>
      </c>
      <c r="C10" s="42">
        <v>3</v>
      </c>
      <c r="D10" s="42">
        <v>3</v>
      </c>
      <c r="E10" s="42">
        <v>3</v>
      </c>
      <c r="F10" s="42">
        <v>3</v>
      </c>
      <c r="G10" s="43">
        <v>3</v>
      </c>
    </row>
    <row r="11" spans="2:7">
      <c r="B11" s="7" t="s">
        <v>8</v>
      </c>
      <c r="C11" s="42">
        <f t="shared" ref="C11:G11" si="0">C9-C10</f>
        <v>19.14</v>
      </c>
      <c r="D11" s="42">
        <f t="shared" si="0"/>
        <v>19.14</v>
      </c>
      <c r="E11" s="42">
        <f t="shared" si="0"/>
        <v>19.14</v>
      </c>
      <c r="F11" s="42">
        <f t="shared" si="0"/>
        <v>19.14</v>
      </c>
      <c r="G11" s="43">
        <f t="shared" si="0"/>
        <v>19.14</v>
      </c>
    </row>
    <row r="12" spans="2:7" ht="14" thickBot="1">
      <c r="B12" s="10" t="s">
        <v>2</v>
      </c>
      <c r="C12" s="51">
        <f t="shared" ref="C12:G12" si="1">C8*C11</f>
        <v>51582.3</v>
      </c>
      <c r="D12" s="51">
        <f t="shared" si="1"/>
        <v>51582.3</v>
      </c>
      <c r="E12" s="51">
        <f t="shared" si="1"/>
        <v>51582.3</v>
      </c>
      <c r="F12" s="51">
        <f t="shared" si="1"/>
        <v>51582.3</v>
      </c>
      <c r="G12" s="52">
        <f t="shared" si="1"/>
        <v>51582.3</v>
      </c>
    </row>
    <row r="13" spans="2:7">
      <c r="C13" s="44"/>
      <c r="D13" s="44"/>
      <c r="E13" s="44"/>
      <c r="F13" s="44"/>
      <c r="G13" s="44"/>
    </row>
    <row r="14" spans="2:7" ht="14" thickBot="1">
      <c r="B14" s="24" t="s">
        <v>0</v>
      </c>
      <c r="C14" s="44"/>
      <c r="D14" s="44"/>
      <c r="E14" s="44"/>
      <c r="F14" s="44"/>
      <c r="G14" s="44"/>
    </row>
    <row r="15" spans="2:7">
      <c r="B15" s="4" t="s">
        <v>24</v>
      </c>
      <c r="C15" s="45"/>
      <c r="D15" s="45"/>
      <c r="E15" s="45"/>
      <c r="F15" s="45"/>
      <c r="G15" s="46"/>
    </row>
    <row r="16" spans="2:7">
      <c r="B16" s="7" t="s">
        <v>25</v>
      </c>
      <c r="C16" s="47">
        <v>19</v>
      </c>
      <c r="D16" s="47">
        <v>31</v>
      </c>
      <c r="E16" s="47">
        <v>167</v>
      </c>
      <c r="F16" s="47">
        <v>167</v>
      </c>
      <c r="G16" s="48">
        <v>1616</v>
      </c>
    </row>
    <row r="17" spans="2:7">
      <c r="B17" s="7" t="s">
        <v>9</v>
      </c>
      <c r="C17" s="42">
        <v>52.4</v>
      </c>
      <c r="D17" s="42">
        <v>50.97</v>
      </c>
      <c r="E17" s="42">
        <v>63.59</v>
      </c>
      <c r="F17" s="42">
        <v>63.59</v>
      </c>
      <c r="G17" s="43">
        <v>29.59</v>
      </c>
    </row>
    <row r="18" spans="2:7">
      <c r="B18" s="7" t="s">
        <v>27</v>
      </c>
      <c r="C18" s="42">
        <v>3</v>
      </c>
      <c r="D18" s="42">
        <v>3</v>
      </c>
      <c r="E18" s="42">
        <v>3</v>
      </c>
      <c r="F18" s="42">
        <v>3</v>
      </c>
      <c r="G18" s="43">
        <v>3</v>
      </c>
    </row>
    <row r="19" spans="2:7">
      <c r="B19" s="7" t="s">
        <v>8</v>
      </c>
      <c r="C19" s="42">
        <f t="shared" ref="C19:G19" si="2">C17-C18</f>
        <v>49.4</v>
      </c>
      <c r="D19" s="42">
        <f t="shared" si="2"/>
        <v>47.97</v>
      </c>
      <c r="E19" s="42">
        <f t="shared" si="2"/>
        <v>60.59</v>
      </c>
      <c r="F19" s="42">
        <f t="shared" ref="F19" si="3">F17-F18</f>
        <v>60.59</v>
      </c>
      <c r="G19" s="43">
        <f t="shared" si="2"/>
        <v>26.59</v>
      </c>
    </row>
    <row r="20" spans="2:7" ht="14" thickBot="1">
      <c r="B20" s="10" t="s">
        <v>3</v>
      </c>
      <c r="C20" s="53">
        <f t="shared" ref="C20:G20" si="4">C16*C19</f>
        <v>938.6</v>
      </c>
      <c r="D20" s="53">
        <f t="shared" si="4"/>
        <v>1487.07</v>
      </c>
      <c r="E20" s="53">
        <f t="shared" si="4"/>
        <v>10118.530000000001</v>
      </c>
      <c r="F20" s="53">
        <f t="shared" ref="F20" si="5">F16*F19</f>
        <v>10118.530000000001</v>
      </c>
      <c r="G20" s="54">
        <f t="shared" si="4"/>
        <v>42969.440000000002</v>
      </c>
    </row>
    <row r="21" spans="2:7">
      <c r="C21" s="49"/>
      <c r="D21" s="49"/>
      <c r="E21" s="44"/>
      <c r="F21" s="44"/>
      <c r="G21" s="44"/>
    </row>
    <row r="22" spans="2:7">
      <c r="B22" s="12" t="s">
        <v>4</v>
      </c>
      <c r="C22" s="59">
        <f>C20 - C12</f>
        <v>-50643.700000000004</v>
      </c>
      <c r="D22" s="59">
        <f t="shared" ref="D22:G22" si="6">D20 - D12</f>
        <v>-50095.23</v>
      </c>
      <c r="E22" s="59">
        <f t="shared" si="6"/>
        <v>-41463.770000000004</v>
      </c>
      <c r="F22" s="59">
        <f t="shared" si="6"/>
        <v>-41463.770000000004</v>
      </c>
      <c r="G22" s="59">
        <f t="shared" si="6"/>
        <v>-8612.86</v>
      </c>
    </row>
    <row r="23" spans="2:7">
      <c r="B23" s="12" t="s">
        <v>5</v>
      </c>
      <c r="C23" s="56">
        <f>C22/C8</f>
        <v>-18.791725417439704</v>
      </c>
      <c r="D23" s="56">
        <f t="shared" ref="D23:G23" si="7">D22/D8</f>
        <v>-18.588211502782933</v>
      </c>
      <c r="E23" s="56">
        <f t="shared" si="7"/>
        <v>-15.38544341372913</v>
      </c>
      <c r="F23" s="56">
        <f t="shared" si="7"/>
        <v>-15.38544341372913</v>
      </c>
      <c r="G23" s="56">
        <f t="shared" si="7"/>
        <v>-3.1958664192949908</v>
      </c>
    </row>
    <row r="24" spans="2:7">
      <c r="C24" s="44"/>
      <c r="D24" s="44"/>
      <c r="E24" s="44"/>
      <c r="F24" s="44"/>
      <c r="G24" s="44"/>
    </row>
    <row r="25" spans="2:7" ht="14" thickBot="1">
      <c r="B25" t="s">
        <v>18</v>
      </c>
      <c r="C25" s="50">
        <v>30779</v>
      </c>
      <c r="D25" s="50">
        <v>30779</v>
      </c>
      <c r="E25" s="50">
        <v>30779</v>
      </c>
      <c r="F25" s="50">
        <v>30779</v>
      </c>
      <c r="G25" s="50">
        <v>30779</v>
      </c>
    </row>
    <row r="26" spans="2:7" ht="14" thickBot="1">
      <c r="B26" s="55" t="s">
        <v>13</v>
      </c>
      <c r="C26" s="57">
        <f t="shared" ref="C26:G26" si="8">C23*C25</f>
        <v>-578390.51662337664</v>
      </c>
      <c r="D26" s="57">
        <f t="shared" si="8"/>
        <v>-572126.56184415589</v>
      </c>
      <c r="E26" s="57">
        <f t="shared" si="8"/>
        <v>-473548.56283116888</v>
      </c>
      <c r="F26" s="57">
        <f t="shared" si="8"/>
        <v>-473548.56283116888</v>
      </c>
      <c r="G26" s="58">
        <f t="shared" si="8"/>
        <v>-98365.572519480527</v>
      </c>
    </row>
    <row r="27" spans="2:7">
      <c r="C27" s="44"/>
      <c r="D27" s="44"/>
      <c r="E27" s="44"/>
      <c r="F27" s="44"/>
      <c r="G27" s="44"/>
    </row>
  </sheetData>
  <sheetCalcPr fullCalcOnLoad="1"/>
  <phoneticPr fontId="4" type="noConversion"/>
  <pageMargins left="0.75" right="0.75" top="1" bottom="1" header="0.5" footer="0.5"/>
  <pageSetup scale="8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Research Publishers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Miller</dc:creator>
  <cp:lastModifiedBy>Tom Miller</cp:lastModifiedBy>
  <cp:lastPrinted>2012-02-08T08:28:24Z</cp:lastPrinted>
  <dcterms:created xsi:type="dcterms:W3CDTF">2012-01-29T17:50:15Z</dcterms:created>
  <dcterms:modified xsi:type="dcterms:W3CDTF">2013-11-06T06:20:42Z</dcterms:modified>
</cp:coreProperties>
</file>