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hul/GDrive NU/450 Marketing/github/Solo2/docs/"/>
    </mc:Choice>
  </mc:AlternateContent>
  <bookViews>
    <workbookView xWindow="0" yWindow="440" windowWidth="25600" windowHeight="155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3" l="1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" i="3"/>
  <c r="Y38" i="3"/>
  <c r="Z38" i="3"/>
  <c r="AA38" i="3"/>
  <c r="Y26" i="3"/>
  <c r="Z26" i="3"/>
  <c r="AA26" i="3"/>
  <c r="Y25" i="3"/>
  <c r="Z25" i="3"/>
  <c r="AA25" i="3"/>
  <c r="Y34" i="3"/>
  <c r="Z34" i="3"/>
  <c r="AA34" i="3"/>
  <c r="Y10" i="3"/>
  <c r="Z10" i="3"/>
  <c r="AA10" i="3"/>
  <c r="Y19" i="3"/>
  <c r="Z19" i="3"/>
  <c r="AA19" i="3"/>
  <c r="Y22" i="3"/>
  <c r="Z22" i="3"/>
  <c r="AA22" i="3"/>
  <c r="Y37" i="3"/>
  <c r="Z37" i="3"/>
  <c r="AA37" i="3"/>
  <c r="Y24" i="3"/>
  <c r="Z24" i="3"/>
  <c r="AA24" i="3"/>
  <c r="Y29" i="3"/>
  <c r="Z29" i="3"/>
  <c r="AA29" i="3"/>
  <c r="Y27" i="3"/>
  <c r="Z27" i="3"/>
  <c r="AA27" i="3"/>
  <c r="Y9" i="3"/>
  <c r="Z9" i="3"/>
  <c r="AA9" i="3"/>
  <c r="Y15" i="3"/>
  <c r="Z15" i="3"/>
  <c r="AA15" i="3"/>
  <c r="Y13" i="3"/>
  <c r="Z13" i="3"/>
  <c r="AA13" i="3"/>
  <c r="Y14" i="3"/>
  <c r="Z14" i="3"/>
  <c r="AA14" i="3"/>
  <c r="Y21" i="3"/>
  <c r="Z21" i="3"/>
  <c r="AA21" i="3"/>
  <c r="Y17" i="3"/>
  <c r="Z17" i="3"/>
  <c r="AA17" i="3"/>
  <c r="Y31" i="3"/>
  <c r="Z31" i="3"/>
  <c r="AA31" i="3"/>
  <c r="Y23" i="3"/>
  <c r="Z23" i="3"/>
  <c r="AA23" i="3"/>
  <c r="Y8" i="3"/>
  <c r="Z8" i="3"/>
  <c r="AA8" i="3"/>
  <c r="Y4" i="3"/>
  <c r="Z4" i="3"/>
  <c r="AA4" i="3"/>
  <c r="Y32" i="3"/>
  <c r="Z32" i="3"/>
  <c r="AA32" i="3"/>
  <c r="Y18" i="3"/>
  <c r="Z18" i="3"/>
  <c r="AA18" i="3"/>
  <c r="Y16" i="3"/>
  <c r="Z16" i="3"/>
  <c r="AA16" i="3"/>
  <c r="Y12" i="3"/>
  <c r="Z12" i="3"/>
  <c r="AA12" i="3"/>
  <c r="Y7" i="3"/>
  <c r="Z7" i="3"/>
  <c r="AA7" i="3"/>
  <c r="Y35" i="3"/>
  <c r="Z35" i="3"/>
  <c r="AA35" i="3"/>
  <c r="Y36" i="3"/>
  <c r="Z36" i="3"/>
  <c r="AA36" i="3"/>
  <c r="Y20" i="3"/>
  <c r="Z20" i="3"/>
  <c r="AA20" i="3"/>
  <c r="Y28" i="3"/>
  <c r="Z28" i="3"/>
  <c r="AA28" i="3"/>
  <c r="Y6" i="3"/>
  <c r="Z6" i="3"/>
  <c r="AA6" i="3"/>
  <c r="Y5" i="3"/>
  <c r="Z5" i="3"/>
  <c r="AA5" i="3"/>
  <c r="Y39" i="3"/>
  <c r="Z39" i="3"/>
  <c r="AA39" i="3"/>
  <c r="Y11" i="3"/>
  <c r="Z11" i="3"/>
  <c r="AA11" i="3"/>
  <c r="Y30" i="3"/>
  <c r="Z30" i="3"/>
  <c r="AA30" i="3"/>
  <c r="AA33" i="3"/>
  <c r="Z33" i="3"/>
  <c r="Y3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P4" i="3"/>
  <c r="O4" i="3"/>
  <c r="N4" i="3"/>
  <c r="F38" i="3"/>
  <c r="G38" i="3"/>
  <c r="H38" i="3"/>
  <c r="F39" i="3"/>
  <c r="G39" i="3"/>
  <c r="H39" i="3"/>
  <c r="L5" i="2"/>
  <c r="L4" i="2"/>
  <c r="G52" i="2"/>
  <c r="F52" i="2"/>
  <c r="H52" i="2"/>
  <c r="H51" i="2"/>
  <c r="G51" i="2"/>
  <c r="F51" i="2"/>
  <c r="H50" i="2"/>
  <c r="G50" i="2"/>
  <c r="F50" i="2"/>
  <c r="L21" i="2"/>
  <c r="L20" i="2"/>
  <c r="L19" i="2"/>
  <c r="D21" i="2"/>
  <c r="D20" i="2"/>
  <c r="D19" i="2"/>
  <c r="D18" i="2"/>
  <c r="C18" i="2"/>
  <c r="L7" i="2"/>
  <c r="D17" i="2"/>
  <c r="D16" i="2"/>
  <c r="C15" i="2"/>
  <c r="D15" i="2"/>
  <c r="D14" i="2"/>
  <c r="D13" i="2"/>
  <c r="C12" i="2"/>
  <c r="D12" i="2"/>
  <c r="D11" i="2"/>
  <c r="D10" i="2"/>
  <c r="C9" i="2"/>
  <c r="D9" i="2"/>
  <c r="D8" i="2"/>
  <c r="D7" i="2"/>
  <c r="C6" i="2"/>
  <c r="D6" i="2"/>
  <c r="D5" i="2"/>
  <c r="D4" i="2"/>
  <c r="D3" i="2"/>
  <c r="C2" i="2"/>
  <c r="D2" i="2"/>
  <c r="H15" i="2"/>
  <c r="H12" i="2"/>
  <c r="H9" i="2"/>
  <c r="H6" i="2"/>
  <c r="H2" i="2"/>
  <c r="L17" i="2"/>
  <c r="L16" i="2"/>
  <c r="L13" i="2"/>
  <c r="L14" i="2"/>
  <c r="L11" i="2"/>
  <c r="L10" i="2"/>
  <c r="L8" i="2"/>
  <c r="L3" i="2"/>
  <c r="K17" i="2"/>
  <c r="K16" i="2"/>
  <c r="K14" i="2"/>
  <c r="K13" i="2"/>
  <c r="K11" i="2"/>
  <c r="K10" i="2"/>
  <c r="K8" i="2"/>
  <c r="K7" i="2"/>
  <c r="K4" i="2"/>
  <c r="K5" i="2"/>
  <c r="K3" i="2"/>
</calcChain>
</file>

<file path=xl/sharedStrings.xml><?xml version="1.0" encoding="utf-8"?>
<sst xmlns="http://schemas.openxmlformats.org/spreadsheetml/2006/main" count="192" uniqueCount="133">
  <si>
    <t>Brand</t>
  </si>
  <si>
    <t>Original Level</t>
  </si>
  <si>
    <t>Replacement Levels</t>
  </si>
  <si>
    <t>Brand1</t>
  </si>
  <si>
    <t>Brand2</t>
  </si>
  <si>
    <t>Brand3</t>
  </si>
  <si>
    <t>STC</t>
  </si>
  <si>
    <t>Somesong</t>
  </si>
  <si>
    <t>Pear</t>
  </si>
  <si>
    <t>Gaggle</t>
  </si>
  <si>
    <t>variable</t>
  </si>
  <si>
    <t>mean</t>
  </si>
  <si>
    <t>sd</t>
  </si>
  <si>
    <t>p0</t>
  </si>
  <si>
    <t>p25</t>
  </si>
  <si>
    <t>p50</t>
  </si>
  <si>
    <t>p75</t>
  </si>
  <si>
    <t>p100</t>
  </si>
  <si>
    <t>brand1</t>
  </si>
  <si>
    <t>brand2</t>
  </si>
  <si>
    <t>brand3</t>
  </si>
  <si>
    <t>price1</t>
  </si>
  <si>
    <t>price2</t>
  </si>
  <si>
    <t>processor1</t>
  </si>
  <si>
    <t>processor2</t>
  </si>
  <si>
    <t>RAM1</t>
  </si>
  <si>
    <t>RAM2</t>
  </si>
  <si>
    <t>screen1</t>
  </si>
  <si>
    <t>screen2</t>
  </si>
  <si>
    <t>brand0</t>
  </si>
  <si>
    <t>price0</t>
  </si>
  <si>
    <t>processor0</t>
  </si>
  <si>
    <t>RAM0</t>
  </si>
  <si>
    <t>screen0</t>
  </si>
  <si>
    <t>1.5g</t>
  </si>
  <si>
    <t>2g</t>
  </si>
  <si>
    <t>2.5g</t>
  </si>
  <si>
    <t>8gb</t>
  </si>
  <si>
    <t>16gb</t>
  </si>
  <si>
    <t>32gb</t>
  </si>
  <si>
    <t>5inch</t>
  </si>
  <si>
    <t>7inch</t>
  </si>
  <si>
    <t>10inch</t>
  </si>
  <si>
    <t>pref over baseline</t>
  </si>
  <si>
    <t>odds-ratio(mean)</t>
  </si>
  <si>
    <t>preference over mean baseline</t>
  </si>
  <si>
    <t>1.5Ghz</t>
  </si>
  <si>
    <t>2Ghz</t>
  </si>
  <si>
    <t>2.5Ghz</t>
  </si>
  <si>
    <t>attributes</t>
  </si>
  <si>
    <t>NA</t>
  </si>
  <si>
    <t>brand1price</t>
  </si>
  <si>
    <t>brand2price</t>
  </si>
  <si>
    <t>brand3price</t>
  </si>
  <si>
    <t>brand0price</t>
  </si>
  <si>
    <t>STC*Price</t>
  </si>
  <si>
    <t>Somesong*Price</t>
  </si>
  <si>
    <t>Pear*Price</t>
  </si>
  <si>
    <t>Gaggle*Price</t>
  </si>
  <si>
    <t>Price</t>
  </si>
  <si>
    <t>STC : Somesong</t>
  </si>
  <si>
    <t>STC : Pear</t>
  </si>
  <si>
    <t>STC : Gaggle</t>
  </si>
  <si>
    <t>USD 199</t>
  </si>
  <si>
    <t>USD 299</t>
  </si>
  <si>
    <t>USD 399</t>
  </si>
  <si>
    <t>Interaction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</si>
  <si>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</si>
  <si>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</si>
  <si>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</si>
  <si>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</si>
  <si>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</si>
  <si>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</si>
  <si>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</si>
  <si>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</si>
  <si>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</si>
  <si>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</si>
  <si>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</si>
  <si>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</si>
  <si>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</si>
  <si>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</si>
  <si>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choice.set</t>
  </si>
  <si>
    <t>screen</t>
  </si>
  <si>
    <t>RAM</t>
  </si>
  <si>
    <t>processor</t>
  </si>
  <si>
    <t>price</t>
  </si>
  <si>
    <t>brand</t>
  </si>
  <si>
    <t>pred_prob</t>
  </si>
  <si>
    <t>pred_choice</t>
  </si>
  <si>
    <t>X</t>
  </si>
  <si>
    <t>choicehat</t>
  </si>
  <si>
    <t>choiceset</t>
  </si>
  <si>
    <t>choice_actual</t>
  </si>
  <si>
    <t>Predictions</t>
  </si>
  <si>
    <t>Actuals</t>
  </si>
  <si>
    <t>DCM_1</t>
  </si>
  <si>
    <t>DCM_2</t>
  </si>
  <si>
    <t>DCM_3</t>
  </si>
  <si>
    <t>DCM_4</t>
  </si>
  <si>
    <t>DCM_5</t>
  </si>
  <si>
    <t>DCM_6</t>
  </si>
  <si>
    <t>DCM_7</t>
  </si>
  <si>
    <t>DCM_8</t>
  </si>
  <si>
    <t>DCM_9</t>
  </si>
  <si>
    <t>DCM_10</t>
  </si>
  <si>
    <t>DCM_11</t>
  </si>
  <si>
    <t>DCM_12</t>
  </si>
  <si>
    <t>DCM_13</t>
  </si>
  <si>
    <t>DCM_14</t>
  </si>
  <si>
    <t>DCM_15</t>
  </si>
  <si>
    <t>DCM_16</t>
  </si>
  <si>
    <t>DCM_17</t>
  </si>
  <si>
    <t>DCM_18</t>
  </si>
  <si>
    <t>DCM_19</t>
  </si>
  <si>
    <t>DCM_20</t>
  </si>
  <si>
    <t>DCM_21</t>
  </si>
  <si>
    <t>DCM_22</t>
  </si>
  <si>
    <t>DCM_23</t>
  </si>
  <si>
    <t>DCM_24</t>
  </si>
  <si>
    <t>DCM_25</t>
  </si>
  <si>
    <t>DCM_26</t>
  </si>
  <si>
    <t>DCM_27</t>
  </si>
  <si>
    <t>DCM_28</t>
  </si>
  <si>
    <t>DCM_29</t>
  </si>
  <si>
    <t>DCM_30</t>
  </si>
  <si>
    <t>DCM_31</t>
  </si>
  <si>
    <t>DCM_32</t>
  </si>
  <si>
    <t>DCM_33</t>
  </si>
  <si>
    <t>DCM_34</t>
  </si>
  <si>
    <t>DCM_35</t>
  </si>
  <si>
    <t>DCM_36</t>
  </si>
  <si>
    <t>Average</t>
  </si>
  <si>
    <t>Difference (Y-Yhat)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</si>
</sst>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5" formatCode="0.000"/>
    <numFmt numFmtId="170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2" fontId="0" fillId="0" borderId="0" xfId="0" applyNumberFormat="1"/>
    <xf numFmtId="170" fontId="2" fillId="0" borderId="0" xfId="1" applyNumberFormat="1" applyFont="1"/>
    <xf numFmtId="170" fontId="0" fillId="0" borderId="0" xfId="1" applyNumberFormat="1" applyFont="1"/>
    <xf numFmtId="2" fontId="2" fillId="0" borderId="0" xfId="0" applyNumberFormat="1" applyFont="1"/>
    <xf numFmtId="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Font="1"/>
    <xf numFmtId="0" fontId="0" fillId="0" borderId="0" xfId="0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30" zoomScaleNormal="130" zoomScalePageLayoutView="130" workbookViewId="0">
      <selection activeCell="B2" sqref="B2:B5"/>
    </sheetView>
  </sheetViews>
  <sheetFormatPr baseColWidth="10" defaultRowHeight="16" x14ac:dyDescent="0.2"/>
  <cols>
    <col min="2" max="2" width="12" bestFit="1" customWidth="1"/>
    <col min="3" max="3" width="17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 t="s">
        <v>6</v>
      </c>
      <c r="D2">
        <v>-1</v>
      </c>
      <c r="E2">
        <v>-1</v>
      </c>
      <c r="F2">
        <v>-1</v>
      </c>
    </row>
    <row r="3" spans="1:6" x14ac:dyDescent="0.2">
      <c r="A3">
        <v>1</v>
      </c>
      <c r="B3" t="s">
        <v>7</v>
      </c>
      <c r="D3">
        <v>1</v>
      </c>
      <c r="E3">
        <v>0</v>
      </c>
      <c r="F3">
        <v>0</v>
      </c>
    </row>
    <row r="4" spans="1:6" x14ac:dyDescent="0.2">
      <c r="A4">
        <v>2</v>
      </c>
      <c r="B4" t="s">
        <v>8</v>
      </c>
      <c r="D4">
        <v>0</v>
      </c>
      <c r="E4">
        <v>1</v>
      </c>
      <c r="F4">
        <v>0</v>
      </c>
    </row>
    <row r="5" spans="1:6" x14ac:dyDescent="0.2">
      <c r="A5">
        <v>3</v>
      </c>
      <c r="B5" t="s">
        <v>9</v>
      </c>
      <c r="D5">
        <v>0</v>
      </c>
      <c r="E5">
        <v>0</v>
      </c>
      <c r="F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L5" sqref="L5"/>
    </sheetView>
  </sheetViews>
  <sheetFormatPr baseColWidth="10" defaultRowHeight="16" x14ac:dyDescent="0.2"/>
  <cols>
    <col min="2" max="2" width="14.5" bestFit="1" customWidth="1"/>
    <col min="4" max="4" width="11.33203125" customWidth="1"/>
    <col min="5" max="5" width="14.1640625" customWidth="1"/>
    <col min="11" max="12" width="15.6640625" bestFit="1" customWidth="1"/>
  </cols>
  <sheetData>
    <row r="1" spans="1:12" x14ac:dyDescent="0.2">
      <c r="A1" t="s">
        <v>10</v>
      </c>
      <c r="C1" t="s">
        <v>11</v>
      </c>
      <c r="D1" t="s">
        <v>44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43</v>
      </c>
      <c r="L1" t="s">
        <v>45</v>
      </c>
    </row>
    <row r="2" spans="1:12" x14ac:dyDescent="0.2">
      <c r="A2" s="1" t="s">
        <v>29</v>
      </c>
      <c r="B2" t="s">
        <v>6</v>
      </c>
      <c r="C2" s="2">
        <f>-SUM(C3:C5)</f>
        <v>0.432</v>
      </c>
      <c r="D2" s="7">
        <f>EXP(C2)</f>
        <v>1.5403351151611271</v>
      </c>
      <c r="H2" s="2">
        <f>-SUM(H3:H5)</f>
        <v>8.0000000000000002E-3</v>
      </c>
    </row>
    <row r="3" spans="1:12" x14ac:dyDescent="0.2">
      <c r="A3" t="s">
        <v>18</v>
      </c>
      <c r="B3" t="s">
        <v>7</v>
      </c>
      <c r="C3">
        <v>-0.22</v>
      </c>
      <c r="D3" s="4">
        <f t="shared" ref="D3:D21" si="0">EXP(C3)</f>
        <v>0.80251879796247849</v>
      </c>
      <c r="E3">
        <v>0.86</v>
      </c>
      <c r="F3">
        <v>-4.28</v>
      </c>
      <c r="G3">
        <v>-0.33</v>
      </c>
      <c r="H3" s="3">
        <v>-9.7000000000000003E-2</v>
      </c>
      <c r="I3">
        <v>0.13</v>
      </c>
      <c r="J3">
        <v>2.77</v>
      </c>
      <c r="K3" s="4">
        <f>EXP(H3-$H$2)</f>
        <v>0.90032452258626561</v>
      </c>
      <c r="L3" s="4">
        <f>EXP(C3-$C$2)</f>
        <v>0.52100272860333441</v>
      </c>
    </row>
    <row r="4" spans="1:12" x14ac:dyDescent="0.2">
      <c r="A4" t="s">
        <v>19</v>
      </c>
      <c r="B4" t="s">
        <v>8</v>
      </c>
      <c r="C4">
        <v>8.7999999999999995E-2</v>
      </c>
      <c r="D4" s="4">
        <f t="shared" si="0"/>
        <v>1.0919881220281975</v>
      </c>
      <c r="E4">
        <v>1.6</v>
      </c>
      <c r="F4">
        <v>-5.85</v>
      </c>
      <c r="G4">
        <v>-0.26</v>
      </c>
      <c r="H4" s="3">
        <v>0.13</v>
      </c>
      <c r="I4">
        <v>0.57999999999999996</v>
      </c>
      <c r="J4">
        <v>6.65</v>
      </c>
      <c r="K4" s="4">
        <f>EXP(H4-$H$2)</f>
        <v>1.1297541017803188</v>
      </c>
      <c r="L4" s="4">
        <f>EXP(C4-$C$2)</f>
        <v>0.7089289280495108</v>
      </c>
    </row>
    <row r="5" spans="1:12" x14ac:dyDescent="0.2">
      <c r="A5" t="s">
        <v>20</v>
      </c>
      <c r="B5" t="s">
        <v>9</v>
      </c>
      <c r="C5">
        <v>-0.3</v>
      </c>
      <c r="D5" s="4">
        <f t="shared" si="0"/>
        <v>0.74081822068171788</v>
      </c>
      <c r="E5">
        <v>1.4</v>
      </c>
      <c r="F5">
        <v>-5.24</v>
      </c>
      <c r="G5">
        <v>-0.46</v>
      </c>
      <c r="H5" s="3">
        <v>-4.1000000000000002E-2</v>
      </c>
      <c r="I5">
        <v>0.3</v>
      </c>
      <c r="J5">
        <v>5.96</v>
      </c>
      <c r="K5" s="4">
        <f>EXP(H5-$H$2)</f>
        <v>0.95218112969850488</v>
      </c>
      <c r="L5" s="4">
        <f>EXP(C5-$C$2)</f>
        <v>0.48094613528577801</v>
      </c>
    </row>
    <row r="6" spans="1:12" x14ac:dyDescent="0.2">
      <c r="A6" s="1" t="s">
        <v>30</v>
      </c>
      <c r="B6" s="5">
        <v>199</v>
      </c>
      <c r="C6" s="2">
        <f>-SUM(C7:C8)</f>
        <v>2.61</v>
      </c>
      <c r="D6" s="7">
        <f t="shared" si="0"/>
        <v>13.599050851830924</v>
      </c>
      <c r="H6" s="2">
        <f>-SUM(H7:H8)</f>
        <v>1.7799999999999998</v>
      </c>
    </row>
    <row r="7" spans="1:12" x14ac:dyDescent="0.2">
      <c r="A7" t="s">
        <v>21</v>
      </c>
      <c r="B7" s="6">
        <v>299</v>
      </c>
      <c r="C7">
        <v>0.31</v>
      </c>
      <c r="D7" s="4">
        <f t="shared" si="0"/>
        <v>1.3634251141321778</v>
      </c>
      <c r="E7">
        <v>0.35</v>
      </c>
      <c r="F7">
        <v>-0.74</v>
      </c>
      <c r="G7">
        <v>8.4000000000000005E-2</v>
      </c>
      <c r="H7" s="3">
        <v>0.31</v>
      </c>
      <c r="I7">
        <v>0.52</v>
      </c>
      <c r="J7">
        <v>1.55</v>
      </c>
      <c r="K7" s="4">
        <f>EXP(H7-$H$6)</f>
        <v>0.2299254851867239</v>
      </c>
      <c r="L7" s="4">
        <f>EXP(C7-$C$6)</f>
        <v>0.10025884372280375</v>
      </c>
    </row>
    <row r="8" spans="1:12" x14ac:dyDescent="0.2">
      <c r="A8" t="s">
        <v>22</v>
      </c>
      <c r="B8" s="6">
        <v>399</v>
      </c>
      <c r="C8">
        <v>-2.92</v>
      </c>
      <c r="D8" s="4">
        <f t="shared" si="0"/>
        <v>5.3933687300356019E-2</v>
      </c>
      <c r="E8">
        <v>2.83</v>
      </c>
      <c r="F8">
        <v>-9.76</v>
      </c>
      <c r="G8">
        <v>-5.0999999999999996</v>
      </c>
      <c r="H8" s="3">
        <v>-2.09</v>
      </c>
      <c r="I8">
        <v>-0.61</v>
      </c>
      <c r="J8">
        <v>2.2599999999999998</v>
      </c>
      <c r="K8" s="4">
        <f>EXP(H8-$H$6)</f>
        <v>2.0858369425214726E-2</v>
      </c>
      <c r="L8" s="4">
        <f>EXP(C8-$C$6)</f>
        <v>3.9659890890910683E-3</v>
      </c>
    </row>
    <row r="9" spans="1:12" x14ac:dyDescent="0.2">
      <c r="A9" s="1" t="s">
        <v>31</v>
      </c>
      <c r="B9" s="1" t="s">
        <v>34</v>
      </c>
      <c r="C9" s="2">
        <f>-SUM(C10:C11)</f>
        <v>-2.35</v>
      </c>
      <c r="D9" s="7">
        <f t="shared" si="0"/>
        <v>9.5369162215549613E-2</v>
      </c>
      <c r="H9" s="2">
        <f>-SUM(H10:H11)</f>
        <v>-1.87</v>
      </c>
    </row>
    <row r="10" spans="1:12" x14ac:dyDescent="0.2">
      <c r="A10" t="s">
        <v>23</v>
      </c>
      <c r="B10" t="s">
        <v>35</v>
      </c>
      <c r="C10">
        <v>1.03</v>
      </c>
      <c r="D10" s="4">
        <f t="shared" si="0"/>
        <v>2.8010658346990791</v>
      </c>
      <c r="E10">
        <v>1</v>
      </c>
      <c r="F10">
        <v>-1.33</v>
      </c>
      <c r="G10">
        <v>0.26</v>
      </c>
      <c r="H10" s="3">
        <v>0.8</v>
      </c>
      <c r="I10">
        <v>1.74</v>
      </c>
      <c r="J10">
        <v>3.54</v>
      </c>
      <c r="K10" s="4">
        <f>EXP(H10-$H$9)</f>
        <v>14.439969192802881</v>
      </c>
      <c r="L10" s="4">
        <f>EXP(C10-$C$9)</f>
        <v>29.370771113289432</v>
      </c>
    </row>
    <row r="11" spans="1:12" x14ac:dyDescent="0.2">
      <c r="A11" t="s">
        <v>24</v>
      </c>
      <c r="B11" t="s">
        <v>36</v>
      </c>
      <c r="C11">
        <v>1.32</v>
      </c>
      <c r="D11" s="4">
        <f t="shared" si="0"/>
        <v>3.7434213772608627</v>
      </c>
      <c r="E11">
        <v>1.08</v>
      </c>
      <c r="F11">
        <v>-1.5</v>
      </c>
      <c r="G11">
        <v>0.38</v>
      </c>
      <c r="H11" s="3">
        <v>1.07</v>
      </c>
      <c r="I11">
        <v>2.12</v>
      </c>
      <c r="J11">
        <v>3.8</v>
      </c>
      <c r="K11" s="4">
        <f>EXP(H11-$H$9)</f>
        <v>18.915846312255049</v>
      </c>
      <c r="L11" s="4">
        <f>EXP(C11-$C$9)</f>
        <v>39.251905860304497</v>
      </c>
    </row>
    <row r="12" spans="1:12" x14ac:dyDescent="0.2">
      <c r="A12" s="1" t="s">
        <v>32</v>
      </c>
      <c r="B12" s="1" t="s">
        <v>37</v>
      </c>
      <c r="C12" s="2">
        <f>-SUM(C13:C14)</f>
        <v>-0.72499999999999998</v>
      </c>
      <c r="D12" s="7">
        <f t="shared" si="0"/>
        <v>0.48432456895536247</v>
      </c>
      <c r="H12" s="2">
        <f>-SUM(H13:H14)</f>
        <v>-0.6429999999999999</v>
      </c>
    </row>
    <row r="13" spans="1:12" x14ac:dyDescent="0.2">
      <c r="A13" t="s">
        <v>25</v>
      </c>
      <c r="B13" t="s">
        <v>38</v>
      </c>
      <c r="C13">
        <v>8.5000000000000006E-2</v>
      </c>
      <c r="D13" s="4">
        <f t="shared" si="0"/>
        <v>1.0887170666983987</v>
      </c>
      <c r="E13">
        <v>0.24</v>
      </c>
      <c r="F13">
        <v>-0.46</v>
      </c>
      <c r="G13">
        <v>-7.8E-2</v>
      </c>
      <c r="H13" s="3">
        <v>7.2999999999999995E-2</v>
      </c>
      <c r="I13">
        <v>0.23</v>
      </c>
      <c r="J13">
        <v>1.04</v>
      </c>
      <c r="K13" s="4">
        <f>EXP(H13-$H$12)</f>
        <v>2.0462318913749393</v>
      </c>
      <c r="L13" s="4">
        <f>EXP(C13-$C$12)</f>
        <v>2.2479079866764713</v>
      </c>
    </row>
    <row r="14" spans="1:12" x14ac:dyDescent="0.2">
      <c r="A14" t="s">
        <v>26</v>
      </c>
      <c r="B14" t="s">
        <v>39</v>
      </c>
      <c r="C14">
        <v>0.64</v>
      </c>
      <c r="D14" s="4">
        <f t="shared" si="0"/>
        <v>1.8964808793049515</v>
      </c>
      <c r="E14">
        <v>0.6</v>
      </c>
      <c r="F14">
        <v>-0.77</v>
      </c>
      <c r="G14">
        <v>0.17</v>
      </c>
      <c r="H14" s="3">
        <v>0.56999999999999995</v>
      </c>
      <c r="I14">
        <v>1.03</v>
      </c>
      <c r="J14">
        <v>2.42</v>
      </c>
      <c r="K14" s="4">
        <f>EXP(H14-$H$12)</f>
        <v>3.3635602122896127</v>
      </c>
      <c r="L14" s="4">
        <f>EXP(C14-$C$12)</f>
        <v>3.915723051992722</v>
      </c>
    </row>
    <row r="15" spans="1:12" x14ac:dyDescent="0.2">
      <c r="A15" s="1" t="s">
        <v>33</v>
      </c>
      <c r="B15" s="1" t="s">
        <v>40</v>
      </c>
      <c r="C15" s="2">
        <f>-SUM(C16:C17)</f>
        <v>-0.26999999999999996</v>
      </c>
      <c r="D15" s="7">
        <f t="shared" si="0"/>
        <v>0.76337949433685326</v>
      </c>
      <c r="H15" s="2">
        <f>-SUM(H16:H17)</f>
        <v>-0.28999999999999998</v>
      </c>
    </row>
    <row r="16" spans="1:12" x14ac:dyDescent="0.2">
      <c r="A16" t="s">
        <v>27</v>
      </c>
      <c r="B16" t="s">
        <v>41</v>
      </c>
      <c r="C16">
        <v>-0.2</v>
      </c>
      <c r="D16" s="4">
        <f t="shared" si="0"/>
        <v>0.81873075307798182</v>
      </c>
      <c r="E16">
        <v>0.59</v>
      </c>
      <c r="F16">
        <v>-2.83</v>
      </c>
      <c r="G16">
        <v>-0.42</v>
      </c>
      <c r="H16" s="3">
        <v>-0.12</v>
      </c>
      <c r="I16">
        <v>0.14000000000000001</v>
      </c>
      <c r="J16">
        <v>1.53</v>
      </c>
      <c r="K16" s="4">
        <f>EXP(H16-$H$15)</f>
        <v>1.1853048513203654</v>
      </c>
      <c r="L16" s="4">
        <f>EXP(C16-$C$15)</f>
        <v>1.0725081812542163</v>
      </c>
    </row>
    <row r="17" spans="1:12" x14ac:dyDescent="0.2">
      <c r="A17" t="s">
        <v>28</v>
      </c>
      <c r="B17" t="s">
        <v>42</v>
      </c>
      <c r="C17">
        <v>0.47</v>
      </c>
      <c r="D17" s="4">
        <f t="shared" si="0"/>
        <v>1.5999941932173602</v>
      </c>
      <c r="E17">
        <v>0.62</v>
      </c>
      <c r="F17">
        <v>-0.84</v>
      </c>
      <c r="G17">
        <v>-3.2000000000000003E-4</v>
      </c>
      <c r="H17" s="3">
        <v>0.41</v>
      </c>
      <c r="I17">
        <v>0.9</v>
      </c>
      <c r="J17">
        <v>2.74</v>
      </c>
      <c r="K17" s="4">
        <f>EXP(H17-$H$15)</f>
        <v>2.0137527074704766</v>
      </c>
      <c r="L17" s="4">
        <f>EXP(C17-$C$15)</f>
        <v>2.0959355144943643</v>
      </c>
    </row>
    <row r="18" spans="1:12" x14ac:dyDescent="0.2">
      <c r="A18" t="s">
        <v>54</v>
      </c>
      <c r="B18" t="s">
        <v>55</v>
      </c>
      <c r="C18" s="7">
        <f>-SUM(C19:C21)</f>
        <v>-0.10788740000000001</v>
      </c>
      <c r="D18" s="7">
        <f>EXP(C18)</f>
        <v>0.89772867498840891</v>
      </c>
      <c r="H18" s="3"/>
      <c r="K18" s="4"/>
      <c r="L18" s="4"/>
    </row>
    <row r="19" spans="1:12" x14ac:dyDescent="0.2">
      <c r="A19" t="s">
        <v>51</v>
      </c>
      <c r="B19" t="s">
        <v>56</v>
      </c>
      <c r="C19" s="4">
        <v>3.0622389999999999E-2</v>
      </c>
      <c r="D19" s="4">
        <f t="shared" si="0"/>
        <v>1.0310960781755487</v>
      </c>
      <c r="H19" s="3"/>
      <c r="K19" s="4"/>
      <c r="L19" s="4">
        <f>EXP(C19-$C$18)</f>
        <v>1.1485609259266023</v>
      </c>
    </row>
    <row r="20" spans="1:12" x14ac:dyDescent="0.2">
      <c r="A20" t="s">
        <v>52</v>
      </c>
      <c r="B20" t="s">
        <v>57</v>
      </c>
      <c r="C20" s="4">
        <v>4.047195E-2</v>
      </c>
      <c r="D20" s="4">
        <f t="shared" si="0"/>
        <v>1.0413021007689376</v>
      </c>
      <c r="H20" s="3"/>
      <c r="K20" s="4"/>
      <c r="L20" s="4">
        <f t="shared" ref="L20:L21" si="1">EXP(C20-$C$18)</f>
        <v>1.159929642196605</v>
      </c>
    </row>
    <row r="21" spans="1:12" x14ac:dyDescent="0.2">
      <c r="A21" t="s">
        <v>53</v>
      </c>
      <c r="B21" t="s">
        <v>58</v>
      </c>
      <c r="C21" s="4">
        <v>3.6793060000000002E-2</v>
      </c>
      <c r="D21" s="4">
        <f t="shared" si="0"/>
        <v>1.03747830286206</v>
      </c>
      <c r="H21" s="3"/>
      <c r="K21" s="4"/>
      <c r="L21" s="4">
        <f t="shared" si="1"/>
        <v>1.1556702283966316</v>
      </c>
    </row>
    <row r="22" spans="1:12" x14ac:dyDescent="0.2">
      <c r="D22" s="4"/>
      <c r="H22" s="3"/>
      <c r="K22" s="4"/>
      <c r="L22" s="4"/>
    </row>
    <row r="23" spans="1:12" x14ac:dyDescent="0.2">
      <c r="D23" s="4"/>
      <c r="H23" s="3"/>
      <c r="K23" s="4"/>
      <c r="L23" s="4"/>
    </row>
    <row r="26" spans="1:12" x14ac:dyDescent="0.2">
      <c r="A26" t="s">
        <v>10</v>
      </c>
      <c r="B26" t="s">
        <v>49</v>
      </c>
      <c r="C26" t="s">
        <v>11</v>
      </c>
      <c r="D26" t="s">
        <v>44</v>
      </c>
      <c r="E26" t="s">
        <v>45</v>
      </c>
    </row>
    <row r="27" spans="1:12" x14ac:dyDescent="0.2">
      <c r="A27" t="s">
        <v>29</v>
      </c>
      <c r="B27" t="s">
        <v>6</v>
      </c>
      <c r="C27" s="4">
        <v>0.432</v>
      </c>
      <c r="D27" s="4">
        <v>1.5403351151611271</v>
      </c>
      <c r="E27" s="4" t="s">
        <v>50</v>
      </c>
    </row>
    <row r="28" spans="1:12" x14ac:dyDescent="0.2">
      <c r="A28" t="s">
        <v>18</v>
      </c>
      <c r="B28" t="s">
        <v>7</v>
      </c>
      <c r="C28" s="4">
        <v>-0.22</v>
      </c>
      <c r="D28" s="4">
        <v>0.80251879796247849</v>
      </c>
      <c r="E28" s="4">
        <v>0.52100272860333441</v>
      </c>
    </row>
    <row r="29" spans="1:12" x14ac:dyDescent="0.2">
      <c r="A29" t="s">
        <v>19</v>
      </c>
      <c r="B29" t="s">
        <v>8</v>
      </c>
      <c r="C29" s="4">
        <v>8.7999999999999995E-2</v>
      </c>
      <c r="D29" s="4">
        <v>1.0919881220281975</v>
      </c>
      <c r="E29" s="4">
        <v>0.7089289280495108</v>
      </c>
    </row>
    <row r="30" spans="1:12" x14ac:dyDescent="0.2">
      <c r="A30" t="s">
        <v>20</v>
      </c>
      <c r="B30" t="s">
        <v>9</v>
      </c>
      <c r="C30" s="4">
        <v>-0.3</v>
      </c>
      <c r="D30" s="4">
        <v>0.74081822068171788</v>
      </c>
      <c r="E30" s="4">
        <v>0.48094613528577801</v>
      </c>
    </row>
    <row r="31" spans="1:12" x14ac:dyDescent="0.2">
      <c r="A31" t="s">
        <v>30</v>
      </c>
      <c r="B31" s="8">
        <v>199</v>
      </c>
      <c r="C31" s="4">
        <v>2.61</v>
      </c>
      <c r="D31" s="4">
        <v>13.599050851830924</v>
      </c>
      <c r="E31" s="4" t="s">
        <v>50</v>
      </c>
    </row>
    <row r="32" spans="1:12" x14ac:dyDescent="0.2">
      <c r="A32" t="s">
        <v>21</v>
      </c>
      <c r="B32" s="8">
        <v>299</v>
      </c>
      <c r="C32" s="4">
        <v>0.31</v>
      </c>
      <c r="D32" s="4">
        <v>1.3634251141321778</v>
      </c>
      <c r="E32" s="4">
        <v>0.10025884372280375</v>
      </c>
    </row>
    <row r="33" spans="1:5" x14ac:dyDescent="0.2">
      <c r="A33" t="s">
        <v>22</v>
      </c>
      <c r="B33" s="8">
        <v>399</v>
      </c>
      <c r="C33" s="4">
        <v>-2.92</v>
      </c>
      <c r="D33" s="4">
        <v>5.3933687300356019E-2</v>
      </c>
      <c r="E33" s="4">
        <v>3.9659890890910683E-3</v>
      </c>
    </row>
    <row r="34" spans="1:5" x14ac:dyDescent="0.2">
      <c r="A34" t="s">
        <v>31</v>
      </c>
      <c r="B34" t="s">
        <v>46</v>
      </c>
      <c r="C34" s="4">
        <v>-2.35</v>
      </c>
      <c r="D34" s="4">
        <v>9.5369162215549613E-2</v>
      </c>
      <c r="E34" s="4" t="s">
        <v>50</v>
      </c>
    </row>
    <row r="35" spans="1:5" x14ac:dyDescent="0.2">
      <c r="A35" t="s">
        <v>23</v>
      </c>
      <c r="B35" t="s">
        <v>47</v>
      </c>
      <c r="C35" s="4">
        <v>1.03</v>
      </c>
      <c r="D35" s="4">
        <v>2.8010658346990791</v>
      </c>
      <c r="E35" s="4">
        <v>29.370771113289432</v>
      </c>
    </row>
    <row r="36" spans="1:5" x14ac:dyDescent="0.2">
      <c r="A36" t="s">
        <v>24</v>
      </c>
      <c r="B36" t="s">
        <v>48</v>
      </c>
      <c r="C36" s="4">
        <v>1.32</v>
      </c>
      <c r="D36" s="4">
        <v>3.7434213772608627</v>
      </c>
      <c r="E36" s="4">
        <v>39.251905860304497</v>
      </c>
    </row>
    <row r="37" spans="1:5" x14ac:dyDescent="0.2">
      <c r="A37" t="s">
        <v>32</v>
      </c>
      <c r="B37" t="s">
        <v>37</v>
      </c>
      <c r="C37" s="4">
        <v>-0.72499999999999998</v>
      </c>
      <c r="D37" s="4">
        <v>0.48432456895536247</v>
      </c>
      <c r="E37" s="4" t="s">
        <v>50</v>
      </c>
    </row>
    <row r="38" spans="1:5" x14ac:dyDescent="0.2">
      <c r="A38" t="s">
        <v>25</v>
      </c>
      <c r="B38" t="s">
        <v>38</v>
      </c>
      <c r="C38" s="4">
        <v>8.5000000000000006E-2</v>
      </c>
      <c r="D38" s="4">
        <v>1.0887170666983987</v>
      </c>
      <c r="E38" s="4">
        <v>2.2479079866764713</v>
      </c>
    </row>
    <row r="39" spans="1:5" x14ac:dyDescent="0.2">
      <c r="A39" t="s">
        <v>26</v>
      </c>
      <c r="B39" t="s">
        <v>39</v>
      </c>
      <c r="C39" s="4">
        <v>0.64</v>
      </c>
      <c r="D39" s="4">
        <v>1.8964808793049515</v>
      </c>
      <c r="E39" s="4">
        <v>3.915723051992722</v>
      </c>
    </row>
    <row r="40" spans="1:5" x14ac:dyDescent="0.2">
      <c r="A40" t="s">
        <v>33</v>
      </c>
      <c r="B40" t="s">
        <v>40</v>
      </c>
      <c r="C40" s="4">
        <v>-0.26999999999999996</v>
      </c>
      <c r="D40" s="4">
        <v>0.76337949433685326</v>
      </c>
      <c r="E40" s="4" t="s">
        <v>50</v>
      </c>
    </row>
    <row r="41" spans="1:5" x14ac:dyDescent="0.2">
      <c r="A41" t="s">
        <v>27</v>
      </c>
      <c r="B41" t="s">
        <v>41</v>
      </c>
      <c r="C41" s="4">
        <v>-0.2</v>
      </c>
      <c r="D41" s="4">
        <v>0.81873075307798182</v>
      </c>
      <c r="E41" s="4">
        <v>1.0725081812542163</v>
      </c>
    </row>
    <row r="42" spans="1:5" x14ac:dyDescent="0.2">
      <c r="A42" t="s">
        <v>28</v>
      </c>
      <c r="B42" t="s">
        <v>42</v>
      </c>
      <c r="C42" s="4">
        <v>0.47</v>
      </c>
      <c r="D42" s="4">
        <v>1.5999941932173602</v>
      </c>
      <c r="E42" s="4">
        <v>2.0959355144943643</v>
      </c>
    </row>
    <row r="49" spans="1:8" x14ac:dyDescent="0.2">
      <c r="E49" t="s">
        <v>59</v>
      </c>
      <c r="F49">
        <v>-1</v>
      </c>
      <c r="G49">
        <v>0</v>
      </c>
      <c r="H49">
        <v>1</v>
      </c>
    </row>
    <row r="50" spans="1:8" x14ac:dyDescent="0.2">
      <c r="A50" s="1" t="s">
        <v>29</v>
      </c>
      <c r="B50" t="s">
        <v>6</v>
      </c>
      <c r="C50" s="2">
        <v>0.432</v>
      </c>
      <c r="D50" s="7"/>
      <c r="E50" t="s">
        <v>60</v>
      </c>
      <c r="F50" s="4">
        <f>EXP(($C$50-$C51)+($C$54*F$49-$C55*F$49))</f>
        <v>2.2045199820845074</v>
      </c>
      <c r="G50" s="4">
        <f>EXP(($C$50-$C51)+($C$54*G$49-$C55*G$49))</f>
        <v>1.9193757443089139</v>
      </c>
      <c r="H50" s="4">
        <f>EXP(($C$50-$C51)+($C$54*H$49-$C55*H$49))</f>
        <v>1.6711135656651879</v>
      </c>
    </row>
    <row r="51" spans="1:8" x14ac:dyDescent="0.2">
      <c r="A51" t="s">
        <v>18</v>
      </c>
      <c r="B51" t="s">
        <v>7</v>
      </c>
      <c r="C51">
        <v>-0.22</v>
      </c>
      <c r="D51" s="4"/>
      <c r="E51" t="s">
        <v>61</v>
      </c>
      <c r="F51" s="4">
        <f>EXP(($C$50-$C52)+($C$54*F$49-$C56*F$49))</f>
        <v>1.6361719719745966</v>
      </c>
      <c r="G51" s="4">
        <f>EXP(($C$50-$C52)+($C$54*G$49-$C56*G$49))</f>
        <v>1.4105786355076784</v>
      </c>
      <c r="H51" s="4">
        <f>EXP(($C$50-$C52)+($C$54*H$49-$C56*H$49))</f>
        <v>1.2160898249280097</v>
      </c>
    </row>
    <row r="52" spans="1:8" x14ac:dyDescent="0.2">
      <c r="A52" t="s">
        <v>19</v>
      </c>
      <c r="B52" t="s">
        <v>8</v>
      </c>
      <c r="C52">
        <v>8.7999999999999995E-2</v>
      </c>
      <c r="D52" s="4"/>
      <c r="E52" t="s">
        <v>62</v>
      </c>
      <c r="F52" s="4">
        <f>EXP(($C$50-$C53)+($C$54*F$49-$C57*F$49))</f>
        <v>2.4029098969886364</v>
      </c>
      <c r="G52" s="4">
        <f>EXP(($C$50-$C53)+($C$54*G$49-$C57*G$49))</f>
        <v>2.0792349218188444</v>
      </c>
      <c r="H52" s="4">
        <f>EXP(($C$50-$C53)+($C$54*H$49-$C57*H$49))</f>
        <v>1.7991593715307173</v>
      </c>
    </row>
    <row r="53" spans="1:8" x14ac:dyDescent="0.2">
      <c r="A53" t="s">
        <v>20</v>
      </c>
      <c r="B53" t="s">
        <v>9</v>
      </c>
      <c r="C53">
        <v>-0.3</v>
      </c>
      <c r="D53" s="4"/>
    </row>
    <row r="54" spans="1:8" x14ac:dyDescent="0.2">
      <c r="A54" t="s">
        <v>54</v>
      </c>
      <c r="B54" t="s">
        <v>55</v>
      </c>
      <c r="C54" s="7">
        <v>-0.10788740000000001</v>
      </c>
      <c r="D54" s="7"/>
    </row>
    <row r="55" spans="1:8" x14ac:dyDescent="0.2">
      <c r="A55" t="s">
        <v>51</v>
      </c>
      <c r="B55" t="s">
        <v>56</v>
      </c>
      <c r="C55" s="4">
        <v>3.0622389999999999E-2</v>
      </c>
      <c r="D55" s="4"/>
    </row>
    <row r="56" spans="1:8" x14ac:dyDescent="0.2">
      <c r="A56" t="s">
        <v>52</v>
      </c>
      <c r="B56" t="s">
        <v>57</v>
      </c>
      <c r="C56" s="4">
        <v>4.047195E-2</v>
      </c>
      <c r="D56" s="4"/>
      <c r="E56" t="s">
        <v>66</v>
      </c>
      <c r="F56" t="s">
        <v>63</v>
      </c>
      <c r="G56" t="s">
        <v>64</v>
      </c>
      <c r="H56" t="s">
        <v>65</v>
      </c>
    </row>
    <row r="57" spans="1:8" x14ac:dyDescent="0.2">
      <c r="A57" t="s">
        <v>53</v>
      </c>
      <c r="B57" t="s">
        <v>58</v>
      </c>
      <c r="C57" s="4">
        <v>3.6793060000000002E-2</v>
      </c>
      <c r="D57" s="4"/>
      <c r="E57" t="s">
        <v>60</v>
      </c>
      <c r="F57">
        <v>2.2045199820845074</v>
      </c>
      <c r="G57">
        <v>1.9193757443089139</v>
      </c>
      <c r="H57">
        <v>1.6711135656651879</v>
      </c>
    </row>
    <row r="58" spans="1:8" x14ac:dyDescent="0.2">
      <c r="E58" t="s">
        <v>61</v>
      </c>
      <c r="F58">
        <v>1.6361719719745966</v>
      </c>
      <c r="G58">
        <v>1.4105786355076784</v>
      </c>
      <c r="H58">
        <v>1.2160898249280097</v>
      </c>
    </row>
    <row r="59" spans="1:8" x14ac:dyDescent="0.2">
      <c r="E59" t="s">
        <v>62</v>
      </c>
      <c r="F59">
        <v>2.4029098969886364</v>
      </c>
      <c r="G59">
        <v>2.0792349218188444</v>
      </c>
      <c r="H59">
        <v>1.7991593715307173</v>
      </c>
    </row>
    <row r="67" spans="1:14" x14ac:dyDescent="0.2">
      <c r="A67" t="s">
        <v>67</v>
      </c>
      <c r="B67" t="s">
        <v>68</v>
      </c>
      <c r="C67" t="s">
        <v>69</v>
      </c>
      <c r="D67" t="s">
        <v>70</v>
      </c>
      <c r="E67" t="s">
        <v>71</v>
      </c>
      <c r="F67" t="s">
        <v>72</v>
      </c>
      <c r="G67" t="s">
        <v>73</v>
      </c>
      <c r="H67" t="s">
        <v>74</v>
      </c>
      <c r="I67" t="s">
        <v>75</v>
      </c>
      <c r="J67" t="s">
        <v>76</v>
      </c>
      <c r="K67" t="s">
        <v>77</v>
      </c>
      <c r="L67" t="s">
        <v>78</v>
      </c>
      <c r="M67" t="s">
        <v>79</v>
      </c>
      <c r="N67" t="s">
        <v>80</v>
      </c>
    </row>
    <row r="68" spans="1:14" x14ac:dyDescent="0.2">
      <c r="A68">
        <v>0</v>
      </c>
      <c r="B68">
        <v>1</v>
      </c>
      <c r="C68">
        <v>-1</v>
      </c>
      <c r="D68">
        <v>-1</v>
      </c>
      <c r="E68">
        <v>1</v>
      </c>
      <c r="F68">
        <v>0</v>
      </c>
      <c r="G68">
        <v>-1</v>
      </c>
      <c r="H68">
        <v>-1</v>
      </c>
      <c r="I68">
        <v>0</v>
      </c>
      <c r="J68">
        <v>0</v>
      </c>
      <c r="K68">
        <v>1</v>
      </c>
      <c r="L68">
        <v>0</v>
      </c>
      <c r="M68">
        <v>0</v>
      </c>
      <c r="N68">
        <v>-1</v>
      </c>
    </row>
    <row r="69" spans="1:14" x14ac:dyDescent="0.2">
      <c r="A69">
        <v>0</v>
      </c>
      <c r="B69">
        <v>1</v>
      </c>
      <c r="C69">
        <v>0</v>
      </c>
      <c r="D69">
        <v>1</v>
      </c>
      <c r="E69">
        <v>1</v>
      </c>
      <c r="F69">
        <v>0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1</v>
      </c>
      <c r="M69">
        <v>1</v>
      </c>
      <c r="N69">
        <v>1</v>
      </c>
    </row>
    <row r="70" spans="1:14" x14ac:dyDescent="0.2">
      <c r="A70">
        <v>0</v>
      </c>
      <c r="B70">
        <v>1</v>
      </c>
      <c r="C70">
        <v>1</v>
      </c>
      <c r="D70">
        <v>0</v>
      </c>
      <c r="E70">
        <v>1</v>
      </c>
      <c r="F70">
        <v>0</v>
      </c>
      <c r="G70">
        <v>-1</v>
      </c>
      <c r="H70">
        <v>-1</v>
      </c>
      <c r="I70">
        <v>0</v>
      </c>
      <c r="J70">
        <v>1</v>
      </c>
      <c r="K70">
        <v>0</v>
      </c>
      <c r="L70">
        <v>0</v>
      </c>
      <c r="M70">
        <v>-1</v>
      </c>
      <c r="N70">
        <v>0</v>
      </c>
    </row>
    <row r="71" spans="1:14" x14ac:dyDescent="0.2">
      <c r="A71">
        <v>-1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1</v>
      </c>
      <c r="M71">
        <v>1</v>
      </c>
      <c r="N71">
        <v>1</v>
      </c>
    </row>
    <row r="72" spans="1:14" x14ac:dyDescent="0.2">
      <c r="A72">
        <v>-1</v>
      </c>
      <c r="B72">
        <v>-1</v>
      </c>
      <c r="C72">
        <v>1</v>
      </c>
      <c r="D72">
        <v>0</v>
      </c>
      <c r="E72">
        <v>-1</v>
      </c>
      <c r="F72">
        <v>-1</v>
      </c>
      <c r="G72">
        <v>-1</v>
      </c>
      <c r="H72">
        <v>-1</v>
      </c>
      <c r="I72">
        <v>0</v>
      </c>
      <c r="J72">
        <v>0</v>
      </c>
      <c r="K72">
        <v>1</v>
      </c>
      <c r="L72">
        <v>0</v>
      </c>
      <c r="M72">
        <v>0</v>
      </c>
      <c r="N72">
        <v>-1</v>
      </c>
    </row>
    <row r="73" spans="1:14" x14ac:dyDescent="0.2">
      <c r="A73">
        <v>1</v>
      </c>
      <c r="B73">
        <v>0</v>
      </c>
      <c r="C73">
        <v>1</v>
      </c>
      <c r="D73">
        <v>0</v>
      </c>
      <c r="E73">
        <v>-1</v>
      </c>
      <c r="F73">
        <v>-1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</row>
    <row r="75" spans="1:14" x14ac:dyDescent="0.2">
      <c r="A75" s="9" t="s">
        <v>81</v>
      </c>
      <c r="B75" s="9" t="s">
        <v>82</v>
      </c>
      <c r="C75" s="9" t="s">
        <v>83</v>
      </c>
      <c r="D75" s="9" t="s">
        <v>84</v>
      </c>
      <c r="E75" s="9" t="s">
        <v>85</v>
      </c>
      <c r="F75" s="9" t="s">
        <v>86</v>
      </c>
      <c r="G75" s="9" t="s">
        <v>87</v>
      </c>
      <c r="H75" s="9" t="s">
        <v>88</v>
      </c>
    </row>
    <row r="76" spans="1:14" x14ac:dyDescent="0.2">
      <c r="A76" s="9">
        <v>1</v>
      </c>
      <c r="B76" s="9">
        <v>2</v>
      </c>
      <c r="C76" s="9">
        <v>0</v>
      </c>
      <c r="D76" s="9">
        <v>1</v>
      </c>
      <c r="E76" s="9">
        <v>0</v>
      </c>
      <c r="F76" s="9">
        <v>3</v>
      </c>
      <c r="G76" s="10">
        <v>7.3733380000000001E-2</v>
      </c>
      <c r="H76" s="9"/>
    </row>
    <row r="77" spans="1:14" x14ac:dyDescent="0.2">
      <c r="A77" s="9">
        <v>1</v>
      </c>
      <c r="B77" s="9">
        <v>2</v>
      </c>
      <c r="C77" s="9">
        <v>2</v>
      </c>
      <c r="D77" s="9">
        <v>1</v>
      </c>
      <c r="E77" s="9">
        <v>0</v>
      </c>
      <c r="F77" s="9">
        <v>0</v>
      </c>
      <c r="G77" s="10">
        <v>0.68482730000000003</v>
      </c>
      <c r="H77" s="9" t="s">
        <v>89</v>
      </c>
    </row>
    <row r="78" spans="1:14" x14ac:dyDescent="0.2">
      <c r="A78" s="9">
        <v>1</v>
      </c>
      <c r="B78" s="9">
        <v>2</v>
      </c>
      <c r="C78" s="9">
        <v>1</v>
      </c>
      <c r="D78" s="9">
        <v>1</v>
      </c>
      <c r="E78" s="9">
        <v>0</v>
      </c>
      <c r="F78" s="9">
        <v>2</v>
      </c>
      <c r="G78" s="10">
        <v>0.24143936399999999</v>
      </c>
      <c r="H78" s="9"/>
    </row>
    <row r="79" spans="1:14" x14ac:dyDescent="0.2">
      <c r="A79" s="9">
        <v>2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10">
        <v>0.51468057</v>
      </c>
      <c r="H79" s="9" t="s">
        <v>89</v>
      </c>
    </row>
    <row r="80" spans="1:14" x14ac:dyDescent="0.2">
      <c r="A80" s="9">
        <v>2</v>
      </c>
      <c r="B80" s="9">
        <v>0</v>
      </c>
      <c r="C80" s="9">
        <v>1</v>
      </c>
      <c r="D80" s="9">
        <v>0</v>
      </c>
      <c r="E80" s="9">
        <v>0</v>
      </c>
      <c r="F80" s="9">
        <v>3</v>
      </c>
      <c r="G80" s="10">
        <v>0.48207830000000002</v>
      </c>
      <c r="H80" s="9"/>
    </row>
    <row r="81" spans="1:8" x14ac:dyDescent="0.2">
      <c r="A81" s="9">
        <v>2</v>
      </c>
      <c r="B81" s="9">
        <v>1</v>
      </c>
      <c r="C81" s="9">
        <v>1</v>
      </c>
      <c r="D81" s="9">
        <v>0</v>
      </c>
      <c r="E81" s="9">
        <v>2</v>
      </c>
      <c r="F81" s="9">
        <v>2</v>
      </c>
      <c r="G81" s="10">
        <v>3.241103E-3</v>
      </c>
      <c r="H8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9"/>
  <sheetViews>
    <sheetView showGridLines="0" tabSelected="1" topLeftCell="I1" zoomScale="81" workbookViewId="0">
      <selection activeCell="AD15" sqref="AD15"/>
    </sheetView>
  </sheetViews>
  <sheetFormatPr baseColWidth="10" defaultRowHeight="16" x14ac:dyDescent="0.2"/>
  <cols>
    <col min="19" max="27" width="6.33203125" customWidth="1"/>
    <col min="28" max="28" width="8.1640625" customWidth="1"/>
  </cols>
  <sheetData>
    <row r="2" spans="1:28" x14ac:dyDescent="0.2">
      <c r="B2" t="s">
        <v>90</v>
      </c>
      <c r="J2" t="s">
        <v>92</v>
      </c>
      <c r="R2" s="12"/>
      <c r="S2" s="20" t="s">
        <v>93</v>
      </c>
      <c r="T2" s="21"/>
      <c r="U2" s="22"/>
      <c r="V2" s="21" t="s">
        <v>94</v>
      </c>
      <c r="W2" s="21"/>
      <c r="X2" s="22"/>
      <c r="Y2" s="20" t="s">
        <v>132</v>
      </c>
      <c r="Z2" s="21"/>
      <c r="AA2" s="22"/>
      <c r="AB2" s="23" t="s">
        <v>131</v>
      </c>
    </row>
    <row r="3" spans="1:28" x14ac:dyDescent="0.2">
      <c r="A3" t="s">
        <v>91</v>
      </c>
      <c r="C3">
        <v>1</v>
      </c>
      <c r="D3">
        <v>2</v>
      </c>
      <c r="E3">
        <v>3</v>
      </c>
      <c r="F3">
        <v>1</v>
      </c>
      <c r="G3">
        <v>2</v>
      </c>
      <c r="H3">
        <v>3</v>
      </c>
      <c r="I3" t="s">
        <v>91</v>
      </c>
      <c r="K3">
        <v>1</v>
      </c>
      <c r="L3">
        <v>2</v>
      </c>
      <c r="M3">
        <v>3</v>
      </c>
      <c r="N3">
        <v>1</v>
      </c>
      <c r="O3">
        <v>2</v>
      </c>
      <c r="P3">
        <v>3</v>
      </c>
      <c r="R3" s="12"/>
      <c r="S3" s="17">
        <v>1</v>
      </c>
      <c r="T3" s="18">
        <v>2</v>
      </c>
      <c r="U3" s="19">
        <v>3</v>
      </c>
      <c r="V3" s="18">
        <v>1</v>
      </c>
      <c r="W3" s="18">
        <v>2</v>
      </c>
      <c r="X3" s="19">
        <v>3</v>
      </c>
      <c r="Y3" s="17">
        <v>1</v>
      </c>
      <c r="Z3" s="18">
        <v>2</v>
      </c>
      <c r="AA3" s="19">
        <v>3</v>
      </c>
      <c r="AB3" s="25"/>
    </row>
    <row r="4" spans="1:28" x14ac:dyDescent="0.2">
      <c r="B4">
        <v>1</v>
      </c>
      <c r="C4">
        <v>85</v>
      </c>
      <c r="D4">
        <v>252</v>
      </c>
      <c r="E4">
        <v>87</v>
      </c>
      <c r="F4" s="11">
        <f>C4/SUM($C4:$E4)</f>
        <v>0.20047169811320756</v>
      </c>
      <c r="G4" s="11">
        <f t="shared" ref="G4:H4" si="0">D4/SUM($C4:$E4)</f>
        <v>0.59433962264150941</v>
      </c>
      <c r="H4" s="11">
        <f t="shared" si="0"/>
        <v>0.20518867924528303</v>
      </c>
      <c r="J4">
        <v>1</v>
      </c>
      <c r="K4">
        <v>93</v>
      </c>
      <c r="L4">
        <v>242</v>
      </c>
      <c r="M4">
        <v>89</v>
      </c>
      <c r="N4" s="11">
        <f>K4/SUM($K4:$M4)</f>
        <v>0.21933962264150944</v>
      </c>
      <c r="O4" s="11">
        <f t="shared" ref="O4:P4" si="1">L4/SUM($K4:$M4)</f>
        <v>0.57075471698113212</v>
      </c>
      <c r="P4" s="11">
        <f t="shared" si="1"/>
        <v>0.2099056603773585</v>
      </c>
      <c r="R4" s="23" t="s">
        <v>122</v>
      </c>
      <c r="S4" s="13">
        <v>8.254716981132075E-2</v>
      </c>
      <c r="T4" s="13">
        <v>0.73113207547169812</v>
      </c>
      <c r="U4" s="14">
        <v>0.18632075471698112</v>
      </c>
      <c r="V4" s="13">
        <v>8.0188679245283015E-2</v>
      </c>
      <c r="W4" s="13">
        <v>0.72641509433962259</v>
      </c>
      <c r="X4" s="14">
        <v>0.19339622641509435</v>
      </c>
      <c r="Y4" s="13">
        <f>ABS(V4-S4)</f>
        <v>2.3584905660377353E-3</v>
      </c>
      <c r="Z4" s="13">
        <f>ABS(W4-T4)</f>
        <v>4.7169811320755262E-3</v>
      </c>
      <c r="AA4" s="14">
        <f>ABS(X4-U4)</f>
        <v>7.0754716981132337E-3</v>
      </c>
      <c r="AB4" s="27">
        <f>AVERAGE(Y4:AA4)</f>
        <v>4.7169811320754984E-3</v>
      </c>
    </row>
    <row r="5" spans="1:28" x14ac:dyDescent="0.2">
      <c r="B5">
        <v>2</v>
      </c>
      <c r="C5">
        <v>344</v>
      </c>
      <c r="D5">
        <v>31</v>
      </c>
      <c r="E5">
        <v>49</v>
      </c>
      <c r="F5" s="11">
        <f t="shared" ref="F5:F39" si="2">C5/SUM($C5:$E5)</f>
        <v>0.81132075471698117</v>
      </c>
      <c r="G5" s="11">
        <f t="shared" ref="G5:G39" si="3">D5/SUM($C5:$E5)</f>
        <v>7.3113207547169809E-2</v>
      </c>
      <c r="H5" s="11">
        <f t="shared" ref="H5:H39" si="4">E5/SUM($C5:$E5)</f>
        <v>0.11556603773584906</v>
      </c>
      <c r="J5">
        <v>2</v>
      </c>
      <c r="K5">
        <v>316</v>
      </c>
      <c r="L5">
        <v>45</v>
      </c>
      <c r="M5">
        <v>63</v>
      </c>
      <c r="N5" s="11">
        <f t="shared" ref="N5:N39" si="5">K5/SUM($K5:$M5)</f>
        <v>0.74528301886792447</v>
      </c>
      <c r="O5" s="11">
        <f t="shared" ref="O5:O39" si="6">L5/SUM($K5:$M5)</f>
        <v>0.10613207547169812</v>
      </c>
      <c r="P5" s="11">
        <f t="shared" ref="P5:P39" si="7">M5/SUM($K5:$M5)</f>
        <v>0.14858490566037735</v>
      </c>
      <c r="R5" s="24" t="s">
        <v>104</v>
      </c>
      <c r="S5" s="13">
        <v>6.6037735849056603E-2</v>
      </c>
      <c r="T5" s="13">
        <v>0.72641509433962259</v>
      </c>
      <c r="U5" s="14">
        <v>0.20754716981132076</v>
      </c>
      <c r="V5" s="13">
        <v>5.8962264150943397E-2</v>
      </c>
      <c r="W5" s="13">
        <v>0.72405660377358494</v>
      </c>
      <c r="X5" s="14">
        <v>0.21698113207547171</v>
      </c>
      <c r="Y5" s="13">
        <f>ABS(V5-S5)</f>
        <v>7.075471698113206E-3</v>
      </c>
      <c r="Z5" s="13">
        <f>ABS(W5-T5)</f>
        <v>2.3584905660376521E-3</v>
      </c>
      <c r="AA5" s="14">
        <f>ABS(X5-U5)</f>
        <v>9.4339622641509413E-3</v>
      </c>
      <c r="AB5" s="26">
        <f t="shared" ref="AB5:AB39" si="8">AVERAGE(Y5:AA5)</f>
        <v>6.2893081761005998E-3</v>
      </c>
    </row>
    <row r="6" spans="1:28" x14ac:dyDescent="0.2">
      <c r="B6">
        <v>3</v>
      </c>
      <c r="C6">
        <v>240</v>
      </c>
      <c r="D6">
        <v>163</v>
      </c>
      <c r="E6">
        <v>21</v>
      </c>
      <c r="F6" s="11">
        <f t="shared" si="2"/>
        <v>0.56603773584905659</v>
      </c>
      <c r="G6" s="11">
        <f t="shared" si="3"/>
        <v>0.38443396226415094</v>
      </c>
      <c r="H6" s="11">
        <f t="shared" si="4"/>
        <v>4.9528301886792456E-2</v>
      </c>
      <c r="J6">
        <v>3</v>
      </c>
      <c r="K6">
        <v>218</v>
      </c>
      <c r="L6">
        <v>180</v>
      </c>
      <c r="M6">
        <v>26</v>
      </c>
      <c r="N6" s="11">
        <f t="shared" si="5"/>
        <v>0.51415094339622647</v>
      </c>
      <c r="O6" s="11">
        <f t="shared" si="6"/>
        <v>0.42452830188679247</v>
      </c>
      <c r="P6" s="11">
        <f t="shared" si="7"/>
        <v>6.1320754716981132E-2</v>
      </c>
      <c r="R6" s="24" t="s">
        <v>101</v>
      </c>
      <c r="S6" s="13">
        <v>0.18396226415094338</v>
      </c>
      <c r="T6" s="13">
        <v>0.44575471698113206</v>
      </c>
      <c r="U6" s="14">
        <v>0.37028301886792453</v>
      </c>
      <c r="V6" s="13">
        <v>0.19103773584905662</v>
      </c>
      <c r="W6" s="13">
        <v>0.42924528301886794</v>
      </c>
      <c r="X6" s="14">
        <v>0.37971698113207547</v>
      </c>
      <c r="Y6" s="13">
        <f>ABS(V6-S6)</f>
        <v>7.0754716981132337E-3</v>
      </c>
      <c r="Z6" s="13">
        <f>ABS(W6-T6)</f>
        <v>1.650943396226412E-2</v>
      </c>
      <c r="AA6" s="14">
        <f>ABS(X6-U6)</f>
        <v>9.4339622641509413E-3</v>
      </c>
      <c r="AB6" s="26">
        <f t="shared" si="8"/>
        <v>1.1006289308176098E-2</v>
      </c>
    </row>
    <row r="7" spans="1:28" x14ac:dyDescent="0.2">
      <c r="B7">
        <v>4</v>
      </c>
      <c r="C7">
        <v>110</v>
      </c>
      <c r="D7">
        <v>13</v>
      </c>
      <c r="E7">
        <v>301</v>
      </c>
      <c r="F7" s="11">
        <f t="shared" si="2"/>
        <v>0.25943396226415094</v>
      </c>
      <c r="G7" s="11">
        <f t="shared" si="3"/>
        <v>3.0660377358490566E-2</v>
      </c>
      <c r="H7" s="11">
        <f t="shared" si="4"/>
        <v>0.70990566037735847</v>
      </c>
      <c r="J7">
        <v>4</v>
      </c>
      <c r="K7">
        <v>125</v>
      </c>
      <c r="L7">
        <v>28</v>
      </c>
      <c r="M7">
        <v>271</v>
      </c>
      <c r="N7" s="11">
        <f t="shared" si="5"/>
        <v>0.294811320754717</v>
      </c>
      <c r="O7" s="11">
        <f t="shared" si="6"/>
        <v>6.6037735849056603E-2</v>
      </c>
      <c r="P7" s="11">
        <f t="shared" si="7"/>
        <v>0.63915094339622647</v>
      </c>
      <c r="R7" s="24" t="s">
        <v>113</v>
      </c>
      <c r="S7" s="13">
        <v>8.7264150943396221E-2</v>
      </c>
      <c r="T7" s="13">
        <v>0.66981132075471694</v>
      </c>
      <c r="U7" s="14">
        <v>0.24292452830188679</v>
      </c>
      <c r="V7" s="13">
        <v>9.6698113207547176E-2</v>
      </c>
      <c r="W7" s="13">
        <v>0.65094339622641506</v>
      </c>
      <c r="X7" s="14">
        <v>0.25235849056603776</v>
      </c>
      <c r="Y7" s="13">
        <f>ABS(V7-S7)</f>
        <v>9.4339622641509552E-3</v>
      </c>
      <c r="Z7" s="13">
        <f>ABS(W7-T7)</f>
        <v>1.8867924528301883E-2</v>
      </c>
      <c r="AA7" s="14">
        <f>ABS(X7-U7)</f>
        <v>9.4339622641509691E-3</v>
      </c>
      <c r="AB7" s="26">
        <f t="shared" si="8"/>
        <v>1.2578616352201269E-2</v>
      </c>
    </row>
    <row r="8" spans="1:28" x14ac:dyDescent="0.2">
      <c r="B8">
        <v>5</v>
      </c>
      <c r="C8">
        <v>190</v>
      </c>
      <c r="D8">
        <v>105</v>
      </c>
      <c r="E8">
        <v>129</v>
      </c>
      <c r="F8" s="11">
        <f t="shared" si="2"/>
        <v>0.44811320754716982</v>
      </c>
      <c r="G8" s="11">
        <f t="shared" si="3"/>
        <v>0.24764150943396226</v>
      </c>
      <c r="H8" s="11">
        <f t="shared" si="4"/>
        <v>0.30424528301886794</v>
      </c>
      <c r="J8">
        <v>5</v>
      </c>
      <c r="K8">
        <v>157</v>
      </c>
      <c r="L8">
        <v>132</v>
      </c>
      <c r="M8">
        <v>135</v>
      </c>
      <c r="N8" s="11">
        <f t="shared" si="5"/>
        <v>0.37028301886792453</v>
      </c>
      <c r="O8" s="11">
        <f t="shared" si="6"/>
        <v>0.31132075471698112</v>
      </c>
      <c r="P8" s="11">
        <f t="shared" si="7"/>
        <v>0.31839622641509435</v>
      </c>
      <c r="R8" s="24" t="s">
        <v>95</v>
      </c>
      <c r="S8" s="13">
        <v>0.20047169811320756</v>
      </c>
      <c r="T8" s="13">
        <v>0.59433962264150941</v>
      </c>
      <c r="U8" s="14">
        <v>0.20518867924528303</v>
      </c>
      <c r="V8" s="13">
        <v>0.21933962264150944</v>
      </c>
      <c r="W8" s="13">
        <v>0.57075471698113212</v>
      </c>
      <c r="X8" s="14">
        <v>0.2099056603773585</v>
      </c>
      <c r="Y8" s="13">
        <f>ABS(V8-S8)</f>
        <v>1.8867924528301883E-2</v>
      </c>
      <c r="Z8" s="13">
        <f>ABS(W8-T8)</f>
        <v>2.3584905660377298E-2</v>
      </c>
      <c r="AA8" s="14">
        <f>ABS(X8-U8)</f>
        <v>4.7169811320754707E-3</v>
      </c>
      <c r="AB8" s="26">
        <f t="shared" si="8"/>
        <v>1.5723270440251551E-2</v>
      </c>
    </row>
    <row r="9" spans="1:28" x14ac:dyDescent="0.2">
      <c r="B9">
        <v>6</v>
      </c>
      <c r="C9">
        <v>69</v>
      </c>
      <c r="D9">
        <v>55</v>
      </c>
      <c r="E9">
        <v>300</v>
      </c>
      <c r="F9" s="11">
        <f t="shared" si="2"/>
        <v>0.16273584905660377</v>
      </c>
      <c r="G9" s="11">
        <f t="shared" si="3"/>
        <v>0.12971698113207547</v>
      </c>
      <c r="H9" s="11">
        <f t="shared" si="4"/>
        <v>0.70754716981132071</v>
      </c>
      <c r="J9">
        <v>6</v>
      </c>
      <c r="K9">
        <v>70</v>
      </c>
      <c r="L9">
        <v>83</v>
      </c>
      <c r="M9">
        <v>271</v>
      </c>
      <c r="N9" s="11">
        <f t="shared" si="5"/>
        <v>0.1650943396226415</v>
      </c>
      <c r="O9" s="11">
        <f t="shared" si="6"/>
        <v>0.19575471698113209</v>
      </c>
      <c r="P9" s="11">
        <f t="shared" si="7"/>
        <v>0.63915094339622647</v>
      </c>
      <c r="R9" s="24" t="s">
        <v>106</v>
      </c>
      <c r="S9" s="13">
        <v>0.47641509433962265</v>
      </c>
      <c r="T9" s="13">
        <v>0.49764150943396224</v>
      </c>
      <c r="U9" s="14">
        <v>2.5943396226415096E-2</v>
      </c>
      <c r="V9" s="13">
        <v>0.45283018867924529</v>
      </c>
      <c r="W9" s="13">
        <v>0.5117924528301887</v>
      </c>
      <c r="X9" s="14">
        <v>3.5377358490566037E-2</v>
      </c>
      <c r="Y9" s="13">
        <f>ABS(V9-S9)</f>
        <v>2.3584905660377353E-2</v>
      </c>
      <c r="Z9" s="13">
        <f>ABS(W9-T9)</f>
        <v>1.4150943396226467E-2</v>
      </c>
      <c r="AA9" s="14">
        <f>ABS(X9-U9)</f>
        <v>9.4339622641509413E-3</v>
      </c>
      <c r="AB9" s="26">
        <f t="shared" si="8"/>
        <v>1.5723270440251586E-2</v>
      </c>
    </row>
    <row r="10" spans="1:28" x14ac:dyDescent="0.2">
      <c r="B10">
        <v>7</v>
      </c>
      <c r="C10">
        <v>78</v>
      </c>
      <c r="D10">
        <v>189</v>
      </c>
      <c r="E10">
        <v>157</v>
      </c>
      <c r="F10" s="11">
        <f t="shared" si="2"/>
        <v>0.18396226415094338</v>
      </c>
      <c r="G10" s="11">
        <f t="shared" si="3"/>
        <v>0.44575471698113206</v>
      </c>
      <c r="H10" s="11">
        <f t="shared" si="4"/>
        <v>0.37028301886792453</v>
      </c>
      <c r="J10">
        <v>7</v>
      </c>
      <c r="K10">
        <v>81</v>
      </c>
      <c r="L10">
        <v>182</v>
      </c>
      <c r="M10">
        <v>161</v>
      </c>
      <c r="N10" s="11">
        <f t="shared" si="5"/>
        <v>0.19103773584905662</v>
      </c>
      <c r="O10" s="11">
        <f t="shared" si="6"/>
        <v>0.42924528301886794</v>
      </c>
      <c r="P10" s="11">
        <f t="shared" si="7"/>
        <v>0.37971698113207547</v>
      </c>
      <c r="R10" s="24" t="s">
        <v>103</v>
      </c>
      <c r="S10" s="13">
        <v>0.24528301886792453</v>
      </c>
      <c r="T10" s="13">
        <v>2.358490566037736E-2</v>
      </c>
      <c r="U10" s="14">
        <v>0.73113207547169812</v>
      </c>
      <c r="V10" s="13">
        <v>0.23584905660377359</v>
      </c>
      <c r="W10" s="13">
        <v>4.9528301886792456E-2</v>
      </c>
      <c r="X10" s="14">
        <v>0.714622641509434</v>
      </c>
      <c r="Y10" s="13">
        <f>ABS(V10-S10)</f>
        <v>9.4339622641509413E-3</v>
      </c>
      <c r="Z10" s="13">
        <f>ABS(W10-T10)</f>
        <v>2.5943396226415096E-2</v>
      </c>
      <c r="AA10" s="14">
        <f>ABS(X10-U10)</f>
        <v>1.650943396226412E-2</v>
      </c>
      <c r="AB10" s="26">
        <f t="shared" si="8"/>
        <v>1.7295597484276719E-2</v>
      </c>
    </row>
    <row r="11" spans="1:28" x14ac:dyDescent="0.2">
      <c r="B11">
        <v>8</v>
      </c>
      <c r="C11">
        <v>59</v>
      </c>
      <c r="D11">
        <v>65</v>
      </c>
      <c r="E11">
        <v>300</v>
      </c>
      <c r="F11" s="11">
        <f t="shared" si="2"/>
        <v>0.13915094339622641</v>
      </c>
      <c r="G11" s="11">
        <f t="shared" si="3"/>
        <v>0.15330188679245282</v>
      </c>
      <c r="H11" s="11">
        <f t="shared" si="4"/>
        <v>0.70754716981132071</v>
      </c>
      <c r="J11">
        <v>8</v>
      </c>
      <c r="K11">
        <v>65</v>
      </c>
      <c r="L11">
        <v>85</v>
      </c>
      <c r="M11">
        <v>274</v>
      </c>
      <c r="N11" s="11">
        <f t="shared" si="5"/>
        <v>0.15330188679245282</v>
      </c>
      <c r="O11" s="11">
        <f t="shared" si="6"/>
        <v>0.20047169811320756</v>
      </c>
      <c r="P11" s="11">
        <f t="shared" si="7"/>
        <v>0.64622641509433965</v>
      </c>
      <c r="R11" s="24" t="s">
        <v>112</v>
      </c>
      <c r="S11" s="13">
        <v>0.13443396226415094</v>
      </c>
      <c r="T11" s="13">
        <v>0.15094339622641509</v>
      </c>
      <c r="U11" s="14">
        <v>0.714622641509434</v>
      </c>
      <c r="V11" s="13">
        <v>0.15094339622641509</v>
      </c>
      <c r="W11" s="13">
        <v>0.16037735849056603</v>
      </c>
      <c r="X11" s="14">
        <v>0.68867924528301883</v>
      </c>
      <c r="Y11" s="13">
        <f>ABS(V11-S11)</f>
        <v>1.6509433962264147E-2</v>
      </c>
      <c r="Z11" s="13">
        <f>ABS(W11-T11)</f>
        <v>9.4339622641509413E-3</v>
      </c>
      <c r="AA11" s="14">
        <f>ABS(X11-U11)</f>
        <v>2.5943396226415172E-2</v>
      </c>
      <c r="AB11" s="26">
        <f t="shared" si="8"/>
        <v>1.7295597484276753E-2</v>
      </c>
    </row>
    <row r="12" spans="1:28" x14ac:dyDescent="0.2">
      <c r="B12">
        <v>9</v>
      </c>
      <c r="C12">
        <v>104</v>
      </c>
      <c r="D12">
        <v>10</v>
      </c>
      <c r="E12">
        <v>310</v>
      </c>
      <c r="F12" s="11">
        <f t="shared" si="2"/>
        <v>0.24528301886792453</v>
      </c>
      <c r="G12" s="11">
        <f t="shared" si="3"/>
        <v>2.358490566037736E-2</v>
      </c>
      <c r="H12" s="11">
        <f t="shared" si="4"/>
        <v>0.73113207547169812</v>
      </c>
      <c r="J12">
        <v>9</v>
      </c>
      <c r="K12">
        <v>100</v>
      </c>
      <c r="L12">
        <v>21</v>
      </c>
      <c r="M12">
        <v>303</v>
      </c>
      <c r="N12" s="11">
        <f t="shared" si="5"/>
        <v>0.23584905660377359</v>
      </c>
      <c r="O12" s="11">
        <f t="shared" si="6"/>
        <v>4.9528301886792456E-2</v>
      </c>
      <c r="P12" s="11">
        <f t="shared" si="7"/>
        <v>0.714622641509434</v>
      </c>
      <c r="R12" s="24" t="s">
        <v>116</v>
      </c>
      <c r="S12" s="13">
        <v>0.2617924528301887</v>
      </c>
      <c r="T12" s="13">
        <v>2.8301886792452831E-2</v>
      </c>
      <c r="U12" s="14">
        <v>0.70990566037735847</v>
      </c>
      <c r="V12" s="13">
        <v>0.26886792452830188</v>
      </c>
      <c r="W12" s="13">
        <v>5.8962264150943397E-2</v>
      </c>
      <c r="X12" s="14">
        <v>0.67216981132075471</v>
      </c>
      <c r="Y12" s="13">
        <f>ABS(V12-S12)</f>
        <v>7.0754716981131782E-3</v>
      </c>
      <c r="Z12" s="13">
        <f>ABS(W12-T12)</f>
        <v>3.0660377358490566E-2</v>
      </c>
      <c r="AA12" s="14">
        <f>ABS(X12-U12)</f>
        <v>3.7735849056603765E-2</v>
      </c>
      <c r="AB12" s="26">
        <f t="shared" si="8"/>
        <v>2.51572327044025E-2</v>
      </c>
    </row>
    <row r="13" spans="1:28" x14ac:dyDescent="0.2">
      <c r="B13">
        <v>10</v>
      </c>
      <c r="C13">
        <v>28</v>
      </c>
      <c r="D13">
        <v>308</v>
      </c>
      <c r="E13">
        <v>88</v>
      </c>
      <c r="F13" s="11">
        <f t="shared" si="2"/>
        <v>6.6037735849056603E-2</v>
      </c>
      <c r="G13" s="11">
        <f t="shared" si="3"/>
        <v>0.72641509433962259</v>
      </c>
      <c r="H13" s="11">
        <f t="shared" si="4"/>
        <v>0.20754716981132076</v>
      </c>
      <c r="J13">
        <v>10</v>
      </c>
      <c r="K13">
        <v>25</v>
      </c>
      <c r="L13">
        <v>307</v>
      </c>
      <c r="M13">
        <v>92</v>
      </c>
      <c r="N13" s="11">
        <f t="shared" si="5"/>
        <v>5.8962264150943397E-2</v>
      </c>
      <c r="O13" s="11">
        <f t="shared" si="6"/>
        <v>0.72405660377358494</v>
      </c>
      <c r="P13" s="11">
        <f t="shared" si="7"/>
        <v>0.21698113207547171</v>
      </c>
      <c r="R13" s="24" t="s">
        <v>111</v>
      </c>
      <c r="S13" s="13">
        <v>3.7735849056603772E-2</v>
      </c>
      <c r="T13" s="13">
        <v>0.28066037735849059</v>
      </c>
      <c r="U13" s="14">
        <v>0.68160377358490565</v>
      </c>
      <c r="V13" s="13">
        <v>5.1886792452830191E-2</v>
      </c>
      <c r="W13" s="13">
        <v>0.30660377358490565</v>
      </c>
      <c r="X13" s="14">
        <v>0.64150943396226412</v>
      </c>
      <c r="Y13" s="13">
        <f>ABS(V13-S13)</f>
        <v>1.4150943396226419E-2</v>
      </c>
      <c r="Z13" s="13">
        <f>ABS(W13-T13)</f>
        <v>2.5943396226415061E-2</v>
      </c>
      <c r="AA13" s="14">
        <f>ABS(X13-U13)</f>
        <v>4.0094339622641528E-2</v>
      </c>
      <c r="AB13" s="26">
        <f t="shared" si="8"/>
        <v>2.6729559748427667E-2</v>
      </c>
    </row>
    <row r="14" spans="1:28" x14ac:dyDescent="0.2">
      <c r="B14">
        <v>11</v>
      </c>
      <c r="C14">
        <v>308</v>
      </c>
      <c r="D14">
        <v>90</v>
      </c>
      <c r="E14">
        <v>26</v>
      </c>
      <c r="F14" s="11">
        <f t="shared" si="2"/>
        <v>0.72641509433962259</v>
      </c>
      <c r="G14" s="11">
        <f t="shared" si="3"/>
        <v>0.21226415094339623</v>
      </c>
      <c r="H14" s="11">
        <f t="shared" si="4"/>
        <v>6.1320754716981132E-2</v>
      </c>
      <c r="J14">
        <v>11</v>
      </c>
      <c r="K14">
        <v>271</v>
      </c>
      <c r="L14">
        <v>113</v>
      </c>
      <c r="M14">
        <v>40</v>
      </c>
      <c r="N14" s="11">
        <f t="shared" si="5"/>
        <v>0.63915094339622647</v>
      </c>
      <c r="O14" s="11">
        <f t="shared" si="6"/>
        <v>0.26650943396226418</v>
      </c>
      <c r="P14" s="11">
        <f t="shared" si="7"/>
        <v>9.4339622641509441E-2</v>
      </c>
      <c r="R14" s="24" t="s">
        <v>118</v>
      </c>
      <c r="S14" s="13">
        <v>7.5471698113207544E-2</v>
      </c>
      <c r="T14" s="13">
        <v>0.17688679245283018</v>
      </c>
      <c r="U14" s="14">
        <v>0.74764150943396224</v>
      </c>
      <c r="V14" s="13">
        <v>8.7264150943396221E-2</v>
      </c>
      <c r="W14" s="13">
        <v>0.20754716981132076</v>
      </c>
      <c r="X14" s="14">
        <v>0.70518867924528306</v>
      </c>
      <c r="Y14" s="13">
        <f>ABS(V14-S14)</f>
        <v>1.1792452830188677E-2</v>
      </c>
      <c r="Z14" s="13">
        <f>ABS(W14-T14)</f>
        <v>3.0660377358490587E-2</v>
      </c>
      <c r="AA14" s="14">
        <f>ABS(X14-U14)</f>
        <v>4.245283018867918E-2</v>
      </c>
      <c r="AB14" s="26">
        <f t="shared" si="8"/>
        <v>2.8301886792452813E-2</v>
      </c>
    </row>
    <row r="15" spans="1:28" x14ac:dyDescent="0.2">
      <c r="B15">
        <v>12</v>
      </c>
      <c r="C15">
        <v>202</v>
      </c>
      <c r="D15">
        <v>211</v>
      </c>
      <c r="E15">
        <v>11</v>
      </c>
      <c r="F15" s="11">
        <f t="shared" si="2"/>
        <v>0.47641509433962265</v>
      </c>
      <c r="G15" s="11">
        <f t="shared" si="3"/>
        <v>0.49764150943396224</v>
      </c>
      <c r="H15" s="11">
        <f t="shared" si="4"/>
        <v>2.5943396226415096E-2</v>
      </c>
      <c r="J15">
        <v>12</v>
      </c>
      <c r="K15">
        <v>192</v>
      </c>
      <c r="L15">
        <v>217</v>
      </c>
      <c r="M15">
        <v>15</v>
      </c>
      <c r="N15" s="11">
        <f t="shared" si="5"/>
        <v>0.45283018867924529</v>
      </c>
      <c r="O15" s="11">
        <f t="shared" si="6"/>
        <v>0.5117924528301887</v>
      </c>
      <c r="P15" s="11">
        <f t="shared" si="7"/>
        <v>3.5377358490566037E-2</v>
      </c>
      <c r="R15" s="24" t="s">
        <v>110</v>
      </c>
      <c r="S15" s="13">
        <v>0.11084905660377359</v>
      </c>
      <c r="T15" s="13">
        <v>0.5117924528301887</v>
      </c>
      <c r="U15" s="14">
        <v>0.37735849056603776</v>
      </c>
      <c r="V15" s="13">
        <v>0.15330188679245282</v>
      </c>
      <c r="W15" s="13">
        <v>0.4882075471698113</v>
      </c>
      <c r="X15" s="14">
        <v>0.35849056603773582</v>
      </c>
      <c r="Y15" s="13">
        <f>ABS(V15-S15)</f>
        <v>4.2452830188679236E-2</v>
      </c>
      <c r="Z15" s="13">
        <f>ABS(W15-T15)</f>
        <v>2.3584905660377409E-2</v>
      </c>
      <c r="AA15" s="14">
        <f>ABS(X15-U15)</f>
        <v>1.8867924528301938E-2</v>
      </c>
      <c r="AB15" s="26">
        <f t="shared" si="8"/>
        <v>2.8301886792452862E-2</v>
      </c>
    </row>
    <row r="16" spans="1:28" x14ac:dyDescent="0.2">
      <c r="B16">
        <v>13</v>
      </c>
      <c r="C16">
        <v>55</v>
      </c>
      <c r="D16">
        <v>69</v>
      </c>
      <c r="E16">
        <v>300</v>
      </c>
      <c r="F16" s="11">
        <f t="shared" si="2"/>
        <v>0.12971698113207547</v>
      </c>
      <c r="G16" s="11">
        <f t="shared" si="3"/>
        <v>0.16273584905660377</v>
      </c>
      <c r="H16" s="11">
        <f t="shared" si="4"/>
        <v>0.70754716981132071</v>
      </c>
      <c r="J16">
        <v>13</v>
      </c>
      <c r="K16">
        <v>77</v>
      </c>
      <c r="L16">
        <v>75</v>
      </c>
      <c r="M16">
        <v>272</v>
      </c>
      <c r="N16" s="11">
        <f t="shared" si="5"/>
        <v>0.18160377358490565</v>
      </c>
      <c r="O16" s="11">
        <f t="shared" si="6"/>
        <v>0.17688679245283018</v>
      </c>
      <c r="P16" s="11">
        <f t="shared" si="7"/>
        <v>0.64150943396226412</v>
      </c>
      <c r="R16" s="24" t="s">
        <v>119</v>
      </c>
      <c r="S16" s="13">
        <v>0.125</v>
      </c>
      <c r="T16" s="13">
        <v>0.44339622641509435</v>
      </c>
      <c r="U16" s="14">
        <v>0.43160377358490565</v>
      </c>
      <c r="V16" s="13">
        <v>0.16745283018867924</v>
      </c>
      <c r="W16" s="13">
        <v>0.41745283018867924</v>
      </c>
      <c r="X16" s="14">
        <v>0.41509433962264153</v>
      </c>
      <c r="Y16" s="13">
        <f>ABS(V16-S16)</f>
        <v>4.2452830188679236E-2</v>
      </c>
      <c r="Z16" s="13">
        <f>ABS(W16-T16)</f>
        <v>2.5943396226415116E-2</v>
      </c>
      <c r="AA16" s="14">
        <f>ABS(X16-U16)</f>
        <v>1.650943396226412E-2</v>
      </c>
      <c r="AB16" s="26">
        <f t="shared" si="8"/>
        <v>2.8301886792452824E-2</v>
      </c>
    </row>
    <row r="17" spans="2:28" x14ac:dyDescent="0.2">
      <c r="B17">
        <v>14</v>
      </c>
      <c r="C17">
        <v>176</v>
      </c>
      <c r="D17">
        <v>125</v>
      </c>
      <c r="E17">
        <v>123</v>
      </c>
      <c r="F17" s="11">
        <f t="shared" si="2"/>
        <v>0.41509433962264153</v>
      </c>
      <c r="G17" s="11">
        <f t="shared" si="3"/>
        <v>0.294811320754717</v>
      </c>
      <c r="H17" s="11">
        <f t="shared" si="4"/>
        <v>0.29009433962264153</v>
      </c>
      <c r="J17">
        <v>14</v>
      </c>
      <c r="K17">
        <v>151</v>
      </c>
      <c r="L17">
        <v>148</v>
      </c>
      <c r="M17">
        <v>125</v>
      </c>
      <c r="N17" s="11">
        <f t="shared" si="5"/>
        <v>0.35613207547169812</v>
      </c>
      <c r="O17" s="11">
        <f t="shared" si="6"/>
        <v>0.34905660377358488</v>
      </c>
      <c r="P17" s="11">
        <f t="shared" si="7"/>
        <v>0.294811320754717</v>
      </c>
      <c r="R17" s="24" t="s">
        <v>123</v>
      </c>
      <c r="S17" s="13">
        <v>0.77830188679245282</v>
      </c>
      <c r="T17" s="13">
        <v>0.12264150943396226</v>
      </c>
      <c r="U17" s="14">
        <v>9.9056603773584911E-2</v>
      </c>
      <c r="V17" s="13">
        <v>0.73584905660377353</v>
      </c>
      <c r="W17" s="13">
        <v>0.15801886792452799</v>
      </c>
      <c r="X17" s="14">
        <v>0.10613207547169812</v>
      </c>
      <c r="Y17" s="13">
        <f>ABS(V17-S17)</f>
        <v>4.2452830188679291E-2</v>
      </c>
      <c r="Z17" s="13">
        <f>ABS(W17-T17)</f>
        <v>3.5377358490565725E-2</v>
      </c>
      <c r="AA17" s="14">
        <f>ABS(X17-U17)</f>
        <v>7.075471698113206E-3</v>
      </c>
      <c r="AB17" s="26">
        <f t="shared" si="8"/>
        <v>2.8301886792452741E-2</v>
      </c>
    </row>
    <row r="18" spans="2:28" x14ac:dyDescent="0.2">
      <c r="B18">
        <v>15</v>
      </c>
      <c r="C18">
        <v>18</v>
      </c>
      <c r="D18">
        <v>115</v>
      </c>
      <c r="E18">
        <v>291</v>
      </c>
      <c r="F18" s="11">
        <f t="shared" si="2"/>
        <v>4.2452830188679243E-2</v>
      </c>
      <c r="G18" s="11">
        <f t="shared" si="3"/>
        <v>0.27122641509433965</v>
      </c>
      <c r="H18" s="11">
        <f t="shared" si="4"/>
        <v>0.68632075471698117</v>
      </c>
      <c r="J18">
        <v>15</v>
      </c>
      <c r="K18">
        <v>18</v>
      </c>
      <c r="L18">
        <v>140</v>
      </c>
      <c r="M18">
        <v>266</v>
      </c>
      <c r="N18" s="11">
        <f t="shared" si="5"/>
        <v>4.2452830188679243E-2</v>
      </c>
      <c r="O18" s="11">
        <f t="shared" si="6"/>
        <v>0.330188679245283</v>
      </c>
      <c r="P18" s="11">
        <f t="shared" si="7"/>
        <v>0.62735849056603776</v>
      </c>
      <c r="R18" s="24" t="s">
        <v>120</v>
      </c>
      <c r="S18" s="13">
        <v>8.254716981132075E-2</v>
      </c>
      <c r="T18" s="13">
        <v>0.19811320754716982</v>
      </c>
      <c r="U18" s="14">
        <v>0.71933962264150941</v>
      </c>
      <c r="V18" s="13">
        <v>7.5471698113207544E-2</v>
      </c>
      <c r="W18" s="13">
        <v>0.24292452830188679</v>
      </c>
      <c r="X18" s="14">
        <v>0.68160377358490565</v>
      </c>
      <c r="Y18" s="13">
        <f>ABS(V18-S18)</f>
        <v>7.075471698113206E-3</v>
      </c>
      <c r="Z18" s="13">
        <f>ABS(W18-T18)</f>
        <v>4.4811320754716971E-2</v>
      </c>
      <c r="AA18" s="14">
        <f>ABS(X18-U18)</f>
        <v>3.7735849056603765E-2</v>
      </c>
      <c r="AB18" s="26">
        <f t="shared" si="8"/>
        <v>2.9874213836477981E-2</v>
      </c>
    </row>
    <row r="19" spans="2:28" x14ac:dyDescent="0.2">
      <c r="B19">
        <v>16</v>
      </c>
      <c r="C19">
        <v>47</v>
      </c>
      <c r="D19">
        <v>217</v>
      </c>
      <c r="E19">
        <v>160</v>
      </c>
      <c r="F19" s="11">
        <f t="shared" si="2"/>
        <v>0.11084905660377359</v>
      </c>
      <c r="G19" s="11">
        <f t="shared" si="3"/>
        <v>0.5117924528301887</v>
      </c>
      <c r="H19" s="11">
        <f t="shared" si="4"/>
        <v>0.37735849056603776</v>
      </c>
      <c r="J19">
        <v>16</v>
      </c>
      <c r="K19">
        <v>65</v>
      </c>
      <c r="L19">
        <v>207</v>
      </c>
      <c r="M19">
        <v>152</v>
      </c>
      <c r="N19" s="11">
        <f t="shared" si="5"/>
        <v>0.15330188679245282</v>
      </c>
      <c r="O19" s="11">
        <f t="shared" si="6"/>
        <v>0.4882075471698113</v>
      </c>
      <c r="P19" s="11">
        <f t="shared" si="7"/>
        <v>0.35849056603773582</v>
      </c>
      <c r="R19" s="24" t="s">
        <v>128</v>
      </c>
      <c r="S19" s="13">
        <v>6.1320754716981132E-2</v>
      </c>
      <c r="T19" s="13">
        <v>0.535377358490566</v>
      </c>
      <c r="U19" s="14">
        <v>0.40330188679245282</v>
      </c>
      <c r="V19" s="13">
        <v>0.10377358490566038</v>
      </c>
      <c r="W19" s="13">
        <v>0.4882075471698113</v>
      </c>
      <c r="X19" s="14">
        <v>0.40801886792452829</v>
      </c>
      <c r="Y19" s="13">
        <f>ABS(V19-S19)</f>
        <v>4.245283018867925E-2</v>
      </c>
      <c r="Z19" s="13">
        <f>ABS(W19-T19)</f>
        <v>4.7169811320754707E-2</v>
      </c>
      <c r="AA19" s="14">
        <f>ABS(X19-U19)</f>
        <v>4.7169811320754707E-3</v>
      </c>
      <c r="AB19" s="26">
        <f t="shared" si="8"/>
        <v>3.1446540880503145E-2</v>
      </c>
    </row>
    <row r="20" spans="2:28" x14ac:dyDescent="0.2">
      <c r="B20">
        <v>17</v>
      </c>
      <c r="C20">
        <v>16</v>
      </c>
      <c r="D20">
        <v>119</v>
      </c>
      <c r="E20">
        <v>289</v>
      </c>
      <c r="F20" s="11">
        <f t="shared" si="2"/>
        <v>3.7735849056603772E-2</v>
      </c>
      <c r="G20" s="11">
        <f t="shared" si="3"/>
        <v>0.28066037735849059</v>
      </c>
      <c r="H20" s="11">
        <f t="shared" si="4"/>
        <v>0.68160377358490565</v>
      </c>
      <c r="J20">
        <v>17</v>
      </c>
      <c r="K20">
        <v>22</v>
      </c>
      <c r="L20">
        <v>130</v>
      </c>
      <c r="M20">
        <v>272</v>
      </c>
      <c r="N20" s="11">
        <f t="shared" si="5"/>
        <v>5.1886792452830191E-2</v>
      </c>
      <c r="O20" s="11">
        <f t="shared" si="6"/>
        <v>0.30660377358490565</v>
      </c>
      <c r="P20" s="11">
        <f t="shared" si="7"/>
        <v>0.64150943396226412</v>
      </c>
      <c r="R20" s="24" t="s">
        <v>97</v>
      </c>
      <c r="S20" s="13">
        <v>0.56603773584905659</v>
      </c>
      <c r="T20" s="13">
        <v>0.38443396226415094</v>
      </c>
      <c r="U20" s="14">
        <v>4.9528301886792456E-2</v>
      </c>
      <c r="V20" s="13">
        <v>0.51415094339622647</v>
      </c>
      <c r="W20" s="13">
        <v>0.42452830188679247</v>
      </c>
      <c r="X20" s="14">
        <v>6.1320754716981132E-2</v>
      </c>
      <c r="Y20" s="13">
        <f>ABS(V20-S20)</f>
        <v>5.1886792452830122E-2</v>
      </c>
      <c r="Z20" s="13">
        <f>ABS(W20-T20)</f>
        <v>4.0094339622641528E-2</v>
      </c>
      <c r="AA20" s="14">
        <f>ABS(X20-U20)</f>
        <v>1.1792452830188677E-2</v>
      </c>
      <c r="AB20" s="26">
        <f t="shared" si="8"/>
        <v>3.4591194968553444E-2</v>
      </c>
    </row>
    <row r="21" spans="2:28" x14ac:dyDescent="0.2">
      <c r="B21">
        <v>18</v>
      </c>
      <c r="C21">
        <v>57</v>
      </c>
      <c r="D21">
        <v>64</v>
      </c>
      <c r="E21">
        <v>303</v>
      </c>
      <c r="F21" s="11">
        <f t="shared" si="2"/>
        <v>0.13443396226415094</v>
      </c>
      <c r="G21" s="11">
        <f t="shared" si="3"/>
        <v>0.15094339622641509</v>
      </c>
      <c r="H21" s="11">
        <f t="shared" si="4"/>
        <v>0.714622641509434</v>
      </c>
      <c r="J21">
        <v>18</v>
      </c>
      <c r="K21">
        <v>64</v>
      </c>
      <c r="L21">
        <v>68</v>
      </c>
      <c r="M21">
        <v>292</v>
      </c>
      <c r="N21" s="11">
        <f t="shared" si="5"/>
        <v>0.15094339622641509</v>
      </c>
      <c r="O21" s="11">
        <f t="shared" si="6"/>
        <v>0.16037735849056603</v>
      </c>
      <c r="P21" s="11">
        <f t="shared" si="7"/>
        <v>0.68867924528301883</v>
      </c>
      <c r="R21" s="24" t="s">
        <v>121</v>
      </c>
      <c r="S21" s="13">
        <v>0.22641509433962265</v>
      </c>
      <c r="T21" s="13">
        <v>2.358490566037736E-2</v>
      </c>
      <c r="U21" s="14">
        <v>0.75</v>
      </c>
      <c r="V21" s="13">
        <v>0.25707547169811323</v>
      </c>
      <c r="W21" s="13">
        <v>4.4811320754716978E-2</v>
      </c>
      <c r="X21" s="14">
        <v>0.69811320754716977</v>
      </c>
      <c r="Y21" s="13">
        <f>ABS(V21-S21)</f>
        <v>3.0660377358490587E-2</v>
      </c>
      <c r="Z21" s="13">
        <f>ABS(W21-T21)</f>
        <v>2.1226415094339618E-2</v>
      </c>
      <c r="AA21" s="14">
        <f>ABS(X21-U21)</f>
        <v>5.1886792452830233E-2</v>
      </c>
      <c r="AB21" s="26">
        <f t="shared" si="8"/>
        <v>3.4591194968553479E-2</v>
      </c>
    </row>
    <row r="22" spans="2:28" x14ac:dyDescent="0.2">
      <c r="B22">
        <v>19</v>
      </c>
      <c r="C22">
        <v>37</v>
      </c>
      <c r="D22">
        <v>284</v>
      </c>
      <c r="E22">
        <v>103</v>
      </c>
      <c r="F22" s="11">
        <f t="shared" si="2"/>
        <v>8.7264150943396221E-2</v>
      </c>
      <c r="G22" s="11">
        <f t="shared" si="3"/>
        <v>0.66981132075471694</v>
      </c>
      <c r="H22" s="11">
        <f t="shared" si="4"/>
        <v>0.24292452830188679</v>
      </c>
      <c r="J22">
        <v>19</v>
      </c>
      <c r="K22">
        <v>41</v>
      </c>
      <c r="L22">
        <v>276</v>
      </c>
      <c r="M22">
        <v>107</v>
      </c>
      <c r="N22" s="11">
        <f t="shared" si="5"/>
        <v>9.6698113207547176E-2</v>
      </c>
      <c r="O22" s="11">
        <f t="shared" si="6"/>
        <v>0.65094339622641506</v>
      </c>
      <c r="P22" s="11">
        <f t="shared" si="7"/>
        <v>0.25235849056603776</v>
      </c>
      <c r="R22" s="24" t="s">
        <v>108</v>
      </c>
      <c r="S22" s="13">
        <v>0.41509433962264153</v>
      </c>
      <c r="T22" s="13">
        <v>0.294811320754717</v>
      </c>
      <c r="U22" s="14">
        <v>0.29009433962264153</v>
      </c>
      <c r="V22" s="13">
        <v>0.35613207547169812</v>
      </c>
      <c r="W22" s="13">
        <v>0.34905660377358488</v>
      </c>
      <c r="X22" s="14">
        <v>0.294811320754717</v>
      </c>
      <c r="Y22" s="13">
        <f>ABS(V22-S22)</f>
        <v>5.8962264150943411E-2</v>
      </c>
      <c r="Z22" s="13">
        <f>ABS(W22-T22)</f>
        <v>5.4245283018867885E-2</v>
      </c>
      <c r="AA22" s="14">
        <f>ABS(X22-U22)</f>
        <v>4.7169811320754707E-3</v>
      </c>
      <c r="AB22" s="26">
        <f t="shared" si="8"/>
        <v>3.9308176100628922E-2</v>
      </c>
    </row>
    <row r="23" spans="2:28" x14ac:dyDescent="0.2">
      <c r="B23">
        <v>20</v>
      </c>
      <c r="C23">
        <v>329</v>
      </c>
      <c r="D23">
        <v>27</v>
      </c>
      <c r="E23">
        <v>68</v>
      </c>
      <c r="F23" s="11">
        <f t="shared" si="2"/>
        <v>0.77594339622641506</v>
      </c>
      <c r="G23" s="11">
        <f t="shared" si="3"/>
        <v>6.3679245283018868E-2</v>
      </c>
      <c r="H23" s="11">
        <f t="shared" si="4"/>
        <v>0.16037735849056603</v>
      </c>
      <c r="J23">
        <v>20</v>
      </c>
      <c r="K23">
        <v>303</v>
      </c>
      <c r="L23">
        <v>42</v>
      </c>
      <c r="M23">
        <v>79</v>
      </c>
      <c r="N23" s="11">
        <f t="shared" si="5"/>
        <v>0.714622641509434</v>
      </c>
      <c r="O23" s="11">
        <f t="shared" si="6"/>
        <v>9.9056603773584911E-2</v>
      </c>
      <c r="P23" s="11">
        <f t="shared" si="7"/>
        <v>0.18632075471698112</v>
      </c>
      <c r="R23" s="24" t="s">
        <v>109</v>
      </c>
      <c r="S23" s="13">
        <v>4.2452830188679243E-2</v>
      </c>
      <c r="T23" s="13">
        <v>0.27122641509433965</v>
      </c>
      <c r="U23" s="14">
        <v>0.68632075471698117</v>
      </c>
      <c r="V23" s="13">
        <v>4.2452830188679243E-2</v>
      </c>
      <c r="W23" s="13">
        <v>0.330188679245283</v>
      </c>
      <c r="X23" s="14">
        <v>0.62735849056603776</v>
      </c>
      <c r="Y23" s="13">
        <f>ABS(V23-S23)</f>
        <v>0</v>
      </c>
      <c r="Z23" s="13">
        <f>ABS(W23-T23)</f>
        <v>5.8962264150943355E-2</v>
      </c>
      <c r="AA23" s="14">
        <f>ABS(X23-U23)</f>
        <v>5.8962264150943411E-2</v>
      </c>
      <c r="AB23" s="26">
        <f t="shared" si="8"/>
        <v>3.9308176100628922E-2</v>
      </c>
    </row>
    <row r="24" spans="2:28" x14ac:dyDescent="0.2">
      <c r="B24">
        <v>21</v>
      </c>
      <c r="C24">
        <v>264</v>
      </c>
      <c r="D24">
        <v>110</v>
      </c>
      <c r="E24">
        <v>50</v>
      </c>
      <c r="F24" s="11">
        <f t="shared" si="2"/>
        <v>0.62264150943396224</v>
      </c>
      <c r="G24" s="11">
        <f t="shared" si="3"/>
        <v>0.25943396226415094</v>
      </c>
      <c r="H24" s="11">
        <f t="shared" si="4"/>
        <v>0.11792452830188679</v>
      </c>
      <c r="J24">
        <v>21</v>
      </c>
      <c r="K24">
        <v>225</v>
      </c>
      <c r="L24">
        <v>147</v>
      </c>
      <c r="M24">
        <v>52</v>
      </c>
      <c r="N24" s="11">
        <f t="shared" si="5"/>
        <v>0.53066037735849059</v>
      </c>
      <c r="O24" s="11">
        <f t="shared" si="6"/>
        <v>0.34669811320754718</v>
      </c>
      <c r="P24" s="11">
        <f t="shared" si="7"/>
        <v>0.12264150943396226</v>
      </c>
      <c r="R24" s="24" t="s">
        <v>129</v>
      </c>
      <c r="S24" s="13">
        <v>5.6603773584905662E-2</v>
      </c>
      <c r="T24" s="13">
        <v>0.24056603773584906</v>
      </c>
      <c r="U24" s="14">
        <v>0.70283018867924529</v>
      </c>
      <c r="V24" s="13">
        <v>8.254716981132075E-2</v>
      </c>
      <c r="W24" s="13">
        <v>0.27358490566037735</v>
      </c>
      <c r="X24" s="14">
        <v>0.64386792452830188</v>
      </c>
      <c r="Y24" s="13">
        <f>ABS(V24-S24)</f>
        <v>2.5943396226415089E-2</v>
      </c>
      <c r="Z24" s="13">
        <f>ABS(W24-T24)</f>
        <v>3.3018867924528295E-2</v>
      </c>
      <c r="AA24" s="14">
        <f>ABS(X24-U24)</f>
        <v>5.8962264150943411E-2</v>
      </c>
      <c r="AB24" s="26">
        <f t="shared" si="8"/>
        <v>3.9308176100628929E-2</v>
      </c>
    </row>
    <row r="25" spans="2:28" x14ac:dyDescent="0.2">
      <c r="B25">
        <v>22</v>
      </c>
      <c r="C25">
        <v>111</v>
      </c>
      <c r="D25">
        <v>12</v>
      </c>
      <c r="E25">
        <v>301</v>
      </c>
      <c r="F25" s="11">
        <f t="shared" si="2"/>
        <v>0.2617924528301887</v>
      </c>
      <c r="G25" s="11">
        <f t="shared" si="3"/>
        <v>2.8301886792452831E-2</v>
      </c>
      <c r="H25" s="11">
        <f t="shared" si="4"/>
        <v>0.70990566037735847</v>
      </c>
      <c r="J25">
        <v>22</v>
      </c>
      <c r="K25">
        <v>114</v>
      </c>
      <c r="L25">
        <v>25</v>
      </c>
      <c r="M25">
        <v>285</v>
      </c>
      <c r="N25" s="11">
        <f t="shared" si="5"/>
        <v>0.26886792452830188</v>
      </c>
      <c r="O25" s="11">
        <f t="shared" si="6"/>
        <v>5.8962264150943397E-2</v>
      </c>
      <c r="P25" s="11">
        <f t="shared" si="7"/>
        <v>0.67216981132075471</v>
      </c>
      <c r="R25" s="24" t="s">
        <v>102</v>
      </c>
      <c r="S25" s="13">
        <v>0.13915094339622641</v>
      </c>
      <c r="T25" s="13">
        <v>0.15330188679245282</v>
      </c>
      <c r="U25" s="14">
        <v>0.70754716981132071</v>
      </c>
      <c r="V25" s="13">
        <v>0.15330188679245282</v>
      </c>
      <c r="W25" s="13">
        <v>0.20047169811320756</v>
      </c>
      <c r="X25" s="14">
        <v>0.64622641509433965</v>
      </c>
      <c r="Y25" s="13">
        <f>ABS(V25-S25)</f>
        <v>1.4150943396226412E-2</v>
      </c>
      <c r="Z25" s="13">
        <f>ABS(W25-T25)</f>
        <v>4.7169811320754734E-2</v>
      </c>
      <c r="AA25" s="14">
        <f>ABS(X25-U25)</f>
        <v>6.1320754716981063E-2</v>
      </c>
      <c r="AB25" s="26">
        <f t="shared" si="8"/>
        <v>4.0880503144654072E-2</v>
      </c>
    </row>
    <row r="26" spans="2:28" x14ac:dyDescent="0.2">
      <c r="B26">
        <v>23</v>
      </c>
      <c r="C26">
        <v>213</v>
      </c>
      <c r="D26">
        <v>52</v>
      </c>
      <c r="E26">
        <v>159</v>
      </c>
      <c r="F26" s="11">
        <f t="shared" si="2"/>
        <v>0.50235849056603776</v>
      </c>
      <c r="G26" s="11">
        <f t="shared" si="3"/>
        <v>0.12264150943396226</v>
      </c>
      <c r="H26" s="11">
        <f t="shared" si="4"/>
        <v>0.375</v>
      </c>
      <c r="J26">
        <v>23</v>
      </c>
      <c r="K26">
        <v>183</v>
      </c>
      <c r="L26">
        <v>88</v>
      </c>
      <c r="M26">
        <v>153</v>
      </c>
      <c r="N26" s="11">
        <f t="shared" si="5"/>
        <v>0.43160377358490565</v>
      </c>
      <c r="O26" s="11">
        <f t="shared" si="6"/>
        <v>0.20754716981132076</v>
      </c>
      <c r="P26" s="11">
        <f t="shared" si="7"/>
        <v>0.36084905660377359</v>
      </c>
      <c r="R26" s="24" t="s">
        <v>114</v>
      </c>
      <c r="S26" s="13">
        <v>0.77594339622641506</v>
      </c>
      <c r="T26" s="13">
        <v>6.3679245283018868E-2</v>
      </c>
      <c r="U26" s="14">
        <v>0.16037735849056603</v>
      </c>
      <c r="V26" s="13">
        <v>0.714622641509434</v>
      </c>
      <c r="W26" s="13">
        <v>9.9056603773584911E-2</v>
      </c>
      <c r="X26" s="14">
        <v>0.18632075471698112</v>
      </c>
      <c r="Y26" s="13">
        <f>ABS(V26-S26)</f>
        <v>6.1320754716981063E-2</v>
      </c>
      <c r="Z26" s="13">
        <f>ABS(W26-T26)</f>
        <v>3.5377358490566044E-2</v>
      </c>
      <c r="AA26" s="14">
        <f>ABS(X26-U26)</f>
        <v>2.5943396226415089E-2</v>
      </c>
      <c r="AB26" s="26">
        <f t="shared" si="8"/>
        <v>4.0880503144654065E-2</v>
      </c>
    </row>
    <row r="27" spans="2:28" x14ac:dyDescent="0.2">
      <c r="B27">
        <v>24</v>
      </c>
      <c r="C27">
        <v>32</v>
      </c>
      <c r="D27">
        <v>75</v>
      </c>
      <c r="E27">
        <v>317</v>
      </c>
      <c r="F27" s="11">
        <f t="shared" si="2"/>
        <v>7.5471698113207544E-2</v>
      </c>
      <c r="G27" s="11">
        <f t="shared" si="3"/>
        <v>0.17688679245283018</v>
      </c>
      <c r="H27" s="11">
        <f t="shared" si="4"/>
        <v>0.74764150943396224</v>
      </c>
      <c r="J27">
        <v>24</v>
      </c>
      <c r="K27">
        <v>37</v>
      </c>
      <c r="L27">
        <v>88</v>
      </c>
      <c r="M27">
        <v>299</v>
      </c>
      <c r="N27" s="11">
        <f t="shared" si="5"/>
        <v>8.7264150943396221E-2</v>
      </c>
      <c r="O27" s="11">
        <f t="shared" si="6"/>
        <v>0.20754716981132076</v>
      </c>
      <c r="P27" s="11">
        <f t="shared" si="7"/>
        <v>0.70518867924528306</v>
      </c>
      <c r="R27" s="24" t="s">
        <v>125</v>
      </c>
      <c r="S27" s="13">
        <v>0.17216981132075471</v>
      </c>
      <c r="T27" s="13">
        <v>7.5471698113207544E-2</v>
      </c>
      <c r="U27" s="14">
        <v>0.75235849056603776</v>
      </c>
      <c r="V27" s="13">
        <v>0.20754716981132076</v>
      </c>
      <c r="W27" s="13">
        <v>0.10141509433962265</v>
      </c>
      <c r="X27" s="14">
        <v>0.69103773584905659</v>
      </c>
      <c r="Y27" s="13">
        <f>ABS(V27-S27)</f>
        <v>3.5377358490566058E-2</v>
      </c>
      <c r="Z27" s="13">
        <f>ABS(W27-T27)</f>
        <v>2.5943396226415102E-2</v>
      </c>
      <c r="AA27" s="14">
        <f>ABS(X27-U27)</f>
        <v>6.1320754716981174E-2</v>
      </c>
      <c r="AB27" s="26">
        <f t="shared" si="8"/>
        <v>4.0880503144654114E-2</v>
      </c>
    </row>
    <row r="28" spans="2:28" x14ac:dyDescent="0.2">
      <c r="B28">
        <v>25</v>
      </c>
      <c r="C28">
        <v>53</v>
      </c>
      <c r="D28">
        <v>188</v>
      </c>
      <c r="E28">
        <v>183</v>
      </c>
      <c r="F28" s="11">
        <f t="shared" si="2"/>
        <v>0.125</v>
      </c>
      <c r="G28" s="11">
        <f t="shared" si="3"/>
        <v>0.44339622641509435</v>
      </c>
      <c r="H28" s="11">
        <f t="shared" si="4"/>
        <v>0.43160377358490565</v>
      </c>
      <c r="J28">
        <v>25</v>
      </c>
      <c r="K28">
        <v>71</v>
      </c>
      <c r="L28">
        <v>177</v>
      </c>
      <c r="M28">
        <v>176</v>
      </c>
      <c r="N28" s="11">
        <f t="shared" si="5"/>
        <v>0.16745283018867924</v>
      </c>
      <c r="O28" s="11">
        <f t="shared" si="6"/>
        <v>0.41745283018867924</v>
      </c>
      <c r="P28" s="11">
        <f t="shared" si="7"/>
        <v>0.41509433962264153</v>
      </c>
      <c r="R28" s="24" t="s">
        <v>107</v>
      </c>
      <c r="S28" s="13">
        <v>0.12971698113207547</v>
      </c>
      <c r="T28" s="13">
        <v>0.16273584905660377</v>
      </c>
      <c r="U28" s="14">
        <v>0.70754716981132071</v>
      </c>
      <c r="V28" s="13">
        <v>0.18160377358490565</v>
      </c>
      <c r="W28" s="13">
        <v>0.17688679245283018</v>
      </c>
      <c r="X28" s="14">
        <v>0.64150943396226412</v>
      </c>
      <c r="Y28" s="13">
        <f>ABS(V28-S28)</f>
        <v>5.1886792452830177E-2</v>
      </c>
      <c r="Z28" s="13">
        <f>ABS(W28-T28)</f>
        <v>1.4150943396226412E-2</v>
      </c>
      <c r="AA28" s="14">
        <f>ABS(X28-U28)</f>
        <v>6.6037735849056589E-2</v>
      </c>
      <c r="AB28" s="26">
        <f t="shared" si="8"/>
        <v>4.4025157232704393E-2</v>
      </c>
    </row>
    <row r="29" spans="2:28" x14ac:dyDescent="0.2">
      <c r="B29">
        <v>26</v>
      </c>
      <c r="C29">
        <v>35</v>
      </c>
      <c r="D29">
        <v>84</v>
      </c>
      <c r="E29">
        <v>305</v>
      </c>
      <c r="F29" s="11">
        <f t="shared" si="2"/>
        <v>8.254716981132075E-2</v>
      </c>
      <c r="G29" s="11">
        <f t="shared" si="3"/>
        <v>0.19811320754716982</v>
      </c>
      <c r="H29" s="11">
        <f t="shared" si="4"/>
        <v>0.71933962264150941</v>
      </c>
      <c r="J29">
        <v>26</v>
      </c>
      <c r="K29">
        <v>32</v>
      </c>
      <c r="L29">
        <v>103</v>
      </c>
      <c r="M29">
        <v>289</v>
      </c>
      <c r="N29" s="11">
        <f t="shared" si="5"/>
        <v>7.5471698113207544E-2</v>
      </c>
      <c r="O29" s="11">
        <f t="shared" si="6"/>
        <v>0.24292452830188679</v>
      </c>
      <c r="P29" s="11">
        <f t="shared" si="7"/>
        <v>0.68160377358490565</v>
      </c>
      <c r="R29" s="24" t="s">
        <v>96</v>
      </c>
      <c r="S29" s="13">
        <v>0.81132075471698117</v>
      </c>
      <c r="T29" s="13">
        <v>7.3113207547169809E-2</v>
      </c>
      <c r="U29" s="14">
        <v>0.11556603773584906</v>
      </c>
      <c r="V29" s="13">
        <v>0.74528301886792447</v>
      </c>
      <c r="W29" s="13">
        <v>0.10613207547169812</v>
      </c>
      <c r="X29" s="14">
        <v>0.14858490566037735</v>
      </c>
      <c r="Y29" s="13">
        <f>ABS(V29-S29)</f>
        <v>6.60377358490567E-2</v>
      </c>
      <c r="Z29" s="13">
        <f>ABS(W29-T29)</f>
        <v>3.3018867924528308E-2</v>
      </c>
      <c r="AA29" s="14">
        <f>ABS(X29-U29)</f>
        <v>3.3018867924528295E-2</v>
      </c>
      <c r="AB29" s="26">
        <f t="shared" si="8"/>
        <v>4.4025157232704427E-2</v>
      </c>
    </row>
    <row r="30" spans="2:28" x14ac:dyDescent="0.2">
      <c r="B30">
        <v>27</v>
      </c>
      <c r="C30">
        <v>96</v>
      </c>
      <c r="D30">
        <v>10</v>
      </c>
      <c r="E30">
        <v>318</v>
      </c>
      <c r="F30" s="11">
        <f t="shared" si="2"/>
        <v>0.22641509433962265</v>
      </c>
      <c r="G30" s="11">
        <f t="shared" si="3"/>
        <v>2.358490566037736E-2</v>
      </c>
      <c r="H30" s="11">
        <f t="shared" si="4"/>
        <v>0.75</v>
      </c>
      <c r="J30">
        <v>27</v>
      </c>
      <c r="K30">
        <v>109</v>
      </c>
      <c r="L30">
        <v>19</v>
      </c>
      <c r="M30">
        <v>296</v>
      </c>
      <c r="N30" s="11">
        <f t="shared" si="5"/>
        <v>0.25707547169811323</v>
      </c>
      <c r="O30" s="11">
        <f t="shared" si="6"/>
        <v>4.4811320754716978E-2</v>
      </c>
      <c r="P30" s="11">
        <f t="shared" si="7"/>
        <v>0.69811320754716977</v>
      </c>
      <c r="R30" s="24" t="s">
        <v>100</v>
      </c>
      <c r="S30" s="13">
        <v>0.16273584905660377</v>
      </c>
      <c r="T30" s="13">
        <v>0.12971698113207547</v>
      </c>
      <c r="U30" s="14">
        <v>0.70754716981132071</v>
      </c>
      <c r="V30" s="13">
        <v>0.1650943396226415</v>
      </c>
      <c r="W30" s="13">
        <v>0.19575471698113209</v>
      </c>
      <c r="X30" s="14">
        <v>0.63915094339622647</v>
      </c>
      <c r="Y30" s="13">
        <f>ABS(V30-S30)</f>
        <v>2.3584905660377353E-3</v>
      </c>
      <c r="Z30" s="13">
        <f>ABS(W30-T30)</f>
        <v>6.6037735849056617E-2</v>
      </c>
      <c r="AA30" s="14">
        <f>ABS(X30-U30)</f>
        <v>6.8396226415094241E-2</v>
      </c>
      <c r="AB30" s="26">
        <f t="shared" si="8"/>
        <v>4.5597484276729529E-2</v>
      </c>
    </row>
    <row r="31" spans="2:28" x14ac:dyDescent="0.2">
      <c r="B31">
        <v>28</v>
      </c>
      <c r="C31">
        <v>35</v>
      </c>
      <c r="D31">
        <v>310</v>
      </c>
      <c r="E31">
        <v>79</v>
      </c>
      <c r="F31" s="11">
        <f t="shared" si="2"/>
        <v>8.254716981132075E-2</v>
      </c>
      <c r="G31" s="11">
        <f t="shared" si="3"/>
        <v>0.73113207547169812</v>
      </c>
      <c r="H31" s="11">
        <f t="shared" si="4"/>
        <v>0.18632075471698112</v>
      </c>
      <c r="J31">
        <v>28</v>
      </c>
      <c r="K31">
        <v>34</v>
      </c>
      <c r="L31">
        <v>308</v>
      </c>
      <c r="M31">
        <v>82</v>
      </c>
      <c r="N31" s="11">
        <f t="shared" si="5"/>
        <v>8.0188679245283015E-2</v>
      </c>
      <c r="O31" s="11">
        <f t="shared" si="6"/>
        <v>0.72641509433962259</v>
      </c>
      <c r="P31" s="11">
        <f t="shared" si="7"/>
        <v>0.19339622641509435</v>
      </c>
      <c r="R31" s="24" t="s">
        <v>127</v>
      </c>
      <c r="S31" s="13">
        <v>5.4245283018867926E-2</v>
      </c>
      <c r="T31" s="13">
        <v>0.2099056603773585</v>
      </c>
      <c r="U31" s="14">
        <v>0.73584905660377353</v>
      </c>
      <c r="V31" s="13">
        <v>6.3679245283018868E-2</v>
      </c>
      <c r="W31" s="13">
        <v>0.26886792452830188</v>
      </c>
      <c r="X31" s="14">
        <v>0.66745283018867929</v>
      </c>
      <c r="Y31" s="13">
        <f>ABS(V31-S31)</f>
        <v>9.4339622641509413E-3</v>
      </c>
      <c r="Z31" s="13">
        <f>ABS(W31-T31)</f>
        <v>5.8962264150943383E-2</v>
      </c>
      <c r="AA31" s="14">
        <f>ABS(X31-U31)</f>
        <v>6.8396226415094241E-2</v>
      </c>
      <c r="AB31" s="26">
        <f t="shared" si="8"/>
        <v>4.5597484276729522E-2</v>
      </c>
    </row>
    <row r="32" spans="2:28" x14ac:dyDescent="0.2">
      <c r="B32">
        <v>29</v>
      </c>
      <c r="C32">
        <v>330</v>
      </c>
      <c r="D32">
        <v>52</v>
      </c>
      <c r="E32">
        <v>42</v>
      </c>
      <c r="F32" s="11">
        <f t="shared" si="2"/>
        <v>0.77830188679245282</v>
      </c>
      <c r="G32" s="11">
        <f t="shared" si="3"/>
        <v>0.12264150943396226</v>
      </c>
      <c r="H32" s="11">
        <f t="shared" si="4"/>
        <v>9.9056603773584911E-2</v>
      </c>
      <c r="J32">
        <v>29</v>
      </c>
      <c r="K32">
        <v>312</v>
      </c>
      <c r="L32">
        <v>67</v>
      </c>
      <c r="M32">
        <v>45</v>
      </c>
      <c r="N32" s="11">
        <f t="shared" si="5"/>
        <v>0.73584905660377353</v>
      </c>
      <c r="O32" s="11">
        <f t="shared" si="6"/>
        <v>0.15801886792452829</v>
      </c>
      <c r="P32" s="11">
        <f t="shared" si="7"/>
        <v>0.10613207547169812</v>
      </c>
      <c r="R32" s="24" t="s">
        <v>98</v>
      </c>
      <c r="S32" s="13">
        <v>0.25943396226415094</v>
      </c>
      <c r="T32" s="13">
        <v>3.0660377358490566E-2</v>
      </c>
      <c r="U32" s="14">
        <v>0.70990566037735847</v>
      </c>
      <c r="V32" s="13">
        <v>0.294811320754717</v>
      </c>
      <c r="W32" s="13">
        <v>6.6037735849056603E-2</v>
      </c>
      <c r="X32" s="14">
        <v>0.63915094339622647</v>
      </c>
      <c r="Y32" s="13">
        <f>ABS(V32-S32)</f>
        <v>3.5377358490566058E-2</v>
      </c>
      <c r="Z32" s="13">
        <f>ABS(W32-T32)</f>
        <v>3.5377358490566037E-2</v>
      </c>
      <c r="AA32" s="14">
        <f>ABS(X32-U32)</f>
        <v>7.0754716981132004E-2</v>
      </c>
      <c r="AB32" s="26">
        <f t="shared" si="8"/>
        <v>4.71698113207547E-2</v>
      </c>
    </row>
    <row r="33" spans="2:28" x14ac:dyDescent="0.2">
      <c r="B33">
        <v>30</v>
      </c>
      <c r="C33">
        <v>225</v>
      </c>
      <c r="D33">
        <v>178</v>
      </c>
      <c r="E33">
        <v>21</v>
      </c>
      <c r="F33" s="11">
        <f t="shared" si="2"/>
        <v>0.53066037735849059</v>
      </c>
      <c r="G33" s="11">
        <f t="shared" si="3"/>
        <v>0.419811320754717</v>
      </c>
      <c r="H33" s="11">
        <f t="shared" si="4"/>
        <v>4.9528301886792456E-2</v>
      </c>
      <c r="J33">
        <v>30</v>
      </c>
      <c r="K33">
        <v>189</v>
      </c>
      <c r="L33">
        <v>209</v>
      </c>
      <c r="M33">
        <v>26</v>
      </c>
      <c r="N33" s="11">
        <f t="shared" si="5"/>
        <v>0.44575471698113206</v>
      </c>
      <c r="O33" s="11">
        <f t="shared" si="6"/>
        <v>0.49292452830188677</v>
      </c>
      <c r="P33" s="11">
        <f t="shared" si="7"/>
        <v>6.1320754716981132E-2</v>
      </c>
      <c r="R33" s="24" t="s">
        <v>126</v>
      </c>
      <c r="S33" s="13">
        <v>0.44811320754716982</v>
      </c>
      <c r="T33" s="13">
        <v>0.21226415094339623</v>
      </c>
      <c r="U33" s="14">
        <v>0.33962264150943394</v>
      </c>
      <c r="V33" s="13">
        <v>0.3867924528301887</v>
      </c>
      <c r="W33" s="13">
        <v>0.28537735849056606</v>
      </c>
      <c r="X33" s="14">
        <v>0.32783018867924529</v>
      </c>
      <c r="Y33" s="13">
        <f>ABS(V33-S33)</f>
        <v>6.1320754716981118E-2</v>
      </c>
      <c r="Z33" s="13">
        <f>ABS(W33-T33)</f>
        <v>7.3113207547169823E-2</v>
      </c>
      <c r="AA33" s="14">
        <f>ABS(X33-U33)</f>
        <v>1.1792452830188649E-2</v>
      </c>
      <c r="AB33" s="26">
        <f t="shared" si="8"/>
        <v>4.8742138364779863E-2</v>
      </c>
    </row>
    <row r="34" spans="2:28" x14ac:dyDescent="0.2">
      <c r="B34">
        <v>31</v>
      </c>
      <c r="C34">
        <v>73</v>
      </c>
      <c r="D34">
        <v>32</v>
      </c>
      <c r="E34">
        <v>319</v>
      </c>
      <c r="F34" s="11">
        <f t="shared" si="2"/>
        <v>0.17216981132075471</v>
      </c>
      <c r="G34" s="11">
        <f t="shared" si="3"/>
        <v>7.5471698113207544E-2</v>
      </c>
      <c r="H34" s="11">
        <f t="shared" si="4"/>
        <v>0.75235849056603776</v>
      </c>
      <c r="J34">
        <v>31</v>
      </c>
      <c r="K34">
        <v>88</v>
      </c>
      <c r="L34">
        <v>43</v>
      </c>
      <c r="M34">
        <v>293</v>
      </c>
      <c r="N34" s="11">
        <f t="shared" si="5"/>
        <v>0.20754716981132076</v>
      </c>
      <c r="O34" s="11">
        <f t="shared" si="6"/>
        <v>0.10141509433962265</v>
      </c>
      <c r="P34" s="11">
        <f t="shared" si="7"/>
        <v>0.69103773584905659</v>
      </c>
      <c r="R34" s="24" t="s">
        <v>99</v>
      </c>
      <c r="S34" s="13">
        <v>0.44811320754716982</v>
      </c>
      <c r="T34" s="13">
        <v>0.24764150943396226</v>
      </c>
      <c r="U34" s="14">
        <v>0.30424528301886794</v>
      </c>
      <c r="V34" s="13">
        <v>0.37028301886792453</v>
      </c>
      <c r="W34" s="13">
        <v>0.31132075471698112</v>
      </c>
      <c r="X34" s="14">
        <v>0.31839622641509435</v>
      </c>
      <c r="Y34" s="13">
        <f>ABS(V34-S34)</f>
        <v>7.7830188679245293E-2</v>
      </c>
      <c r="Z34" s="13">
        <f>ABS(W34-T34)</f>
        <v>6.3679245283018854E-2</v>
      </c>
      <c r="AA34" s="14">
        <f>ABS(X34-U34)</f>
        <v>1.4150943396226412E-2</v>
      </c>
      <c r="AB34" s="26">
        <f t="shared" si="8"/>
        <v>5.1886792452830184E-2</v>
      </c>
    </row>
    <row r="35" spans="2:28" x14ac:dyDescent="0.2">
      <c r="B35">
        <v>32</v>
      </c>
      <c r="C35">
        <v>190</v>
      </c>
      <c r="D35">
        <v>90</v>
      </c>
      <c r="E35">
        <v>144</v>
      </c>
      <c r="F35" s="11">
        <f t="shared" si="2"/>
        <v>0.44811320754716982</v>
      </c>
      <c r="G35" s="11">
        <f t="shared" si="3"/>
        <v>0.21226415094339623</v>
      </c>
      <c r="H35" s="11">
        <f t="shared" si="4"/>
        <v>0.33962264150943394</v>
      </c>
      <c r="J35">
        <v>32</v>
      </c>
      <c r="K35">
        <v>164</v>
      </c>
      <c r="L35">
        <v>121</v>
      </c>
      <c r="M35">
        <v>139</v>
      </c>
      <c r="N35" s="11">
        <f t="shared" si="5"/>
        <v>0.3867924528301887</v>
      </c>
      <c r="O35" s="11">
        <f t="shared" si="6"/>
        <v>0.28537735849056606</v>
      </c>
      <c r="P35" s="11">
        <f t="shared" si="7"/>
        <v>0.32783018867924529</v>
      </c>
      <c r="R35" s="24" t="s">
        <v>130</v>
      </c>
      <c r="S35" s="13">
        <v>0.14858490566037735</v>
      </c>
      <c r="T35" s="13">
        <v>6.1320754716981132E-2</v>
      </c>
      <c r="U35" s="14">
        <v>0.79009433962264153</v>
      </c>
      <c r="V35" s="13">
        <v>0.20283018867924529</v>
      </c>
      <c r="W35" s="13">
        <v>8.4905660377358486E-2</v>
      </c>
      <c r="X35" s="14">
        <v>0.71226415094339623</v>
      </c>
      <c r="Y35" s="13">
        <f>ABS(V35-S35)</f>
        <v>5.424528301886794E-2</v>
      </c>
      <c r="Z35" s="13">
        <f>ABS(W35-T35)</f>
        <v>2.3584905660377353E-2</v>
      </c>
      <c r="AA35" s="14">
        <f>ABS(X35-U35)</f>
        <v>7.7830188679245293E-2</v>
      </c>
      <c r="AB35" s="26">
        <f t="shared" si="8"/>
        <v>5.1886792452830198E-2</v>
      </c>
    </row>
    <row r="36" spans="2:28" x14ac:dyDescent="0.2">
      <c r="B36">
        <v>33</v>
      </c>
      <c r="C36">
        <v>23</v>
      </c>
      <c r="D36">
        <v>89</v>
      </c>
      <c r="E36">
        <v>312</v>
      </c>
      <c r="F36" s="11">
        <f t="shared" si="2"/>
        <v>5.4245283018867926E-2</v>
      </c>
      <c r="G36" s="11">
        <f t="shared" si="3"/>
        <v>0.2099056603773585</v>
      </c>
      <c r="H36" s="11">
        <f t="shared" si="4"/>
        <v>0.73584905660377353</v>
      </c>
      <c r="J36">
        <v>33</v>
      </c>
      <c r="K36">
        <v>27</v>
      </c>
      <c r="L36">
        <v>114</v>
      </c>
      <c r="M36">
        <v>283</v>
      </c>
      <c r="N36" s="11">
        <f t="shared" si="5"/>
        <v>6.3679245283018868E-2</v>
      </c>
      <c r="O36" s="11">
        <f t="shared" si="6"/>
        <v>0.26886792452830188</v>
      </c>
      <c r="P36" s="11">
        <f t="shared" si="7"/>
        <v>0.66745283018867929</v>
      </c>
      <c r="R36" s="24" t="s">
        <v>117</v>
      </c>
      <c r="S36" s="13">
        <v>0.50235849056603776</v>
      </c>
      <c r="T36" s="13">
        <v>0.12264150943396226</v>
      </c>
      <c r="U36" s="14">
        <v>0.375</v>
      </c>
      <c r="V36" s="13">
        <v>0.43160377358490565</v>
      </c>
      <c r="W36" s="13">
        <v>0.20754716981132076</v>
      </c>
      <c r="X36" s="14">
        <v>0.36084905660377359</v>
      </c>
      <c r="Y36" s="13">
        <f>ABS(V36-S36)</f>
        <v>7.0754716981132115E-2</v>
      </c>
      <c r="Z36" s="13">
        <f>ABS(W36-T36)</f>
        <v>8.4905660377358499E-2</v>
      </c>
      <c r="AA36" s="14">
        <f>ABS(X36-U36)</f>
        <v>1.4150943396226412E-2</v>
      </c>
      <c r="AB36" s="26">
        <f t="shared" si="8"/>
        <v>5.6603773584905676E-2</v>
      </c>
    </row>
    <row r="37" spans="2:28" x14ac:dyDescent="0.2">
      <c r="B37">
        <v>34</v>
      </c>
      <c r="C37">
        <v>26</v>
      </c>
      <c r="D37">
        <v>227</v>
      </c>
      <c r="E37">
        <v>171</v>
      </c>
      <c r="F37" s="11">
        <f t="shared" si="2"/>
        <v>6.1320754716981132E-2</v>
      </c>
      <c r="G37" s="11">
        <f t="shared" si="3"/>
        <v>0.535377358490566</v>
      </c>
      <c r="H37" s="11">
        <f t="shared" si="4"/>
        <v>0.40330188679245282</v>
      </c>
      <c r="J37">
        <v>34</v>
      </c>
      <c r="K37">
        <v>44</v>
      </c>
      <c r="L37">
        <v>207</v>
      </c>
      <c r="M37">
        <v>173</v>
      </c>
      <c r="N37" s="11">
        <f t="shared" si="5"/>
        <v>0.10377358490566038</v>
      </c>
      <c r="O37" s="11">
        <f t="shared" si="6"/>
        <v>0.4882075471698113</v>
      </c>
      <c r="P37" s="11">
        <f t="shared" si="7"/>
        <v>0.40801886792452829</v>
      </c>
      <c r="R37" s="24" t="s">
        <v>124</v>
      </c>
      <c r="S37" s="13">
        <v>0.53066037735849059</v>
      </c>
      <c r="T37" s="13">
        <v>0.419811320754717</v>
      </c>
      <c r="U37" s="14">
        <v>4.9528301886792456E-2</v>
      </c>
      <c r="V37" s="13">
        <v>0.44575471698113206</v>
      </c>
      <c r="W37" s="13">
        <v>0.49292452830188677</v>
      </c>
      <c r="X37" s="14">
        <v>6.1320754716981132E-2</v>
      </c>
      <c r="Y37" s="13">
        <f>ABS(V37-S37)</f>
        <v>8.4905660377358527E-2</v>
      </c>
      <c r="Z37" s="13">
        <f>ABS(W37-T37)</f>
        <v>7.3113207547169767E-2</v>
      </c>
      <c r="AA37" s="14">
        <f>ABS(X37-U37)</f>
        <v>1.1792452830188677E-2</v>
      </c>
      <c r="AB37" s="26">
        <f t="shared" si="8"/>
        <v>5.6603773584905655E-2</v>
      </c>
    </row>
    <row r="38" spans="2:28" x14ac:dyDescent="0.2">
      <c r="B38">
        <v>35</v>
      </c>
      <c r="C38">
        <v>24</v>
      </c>
      <c r="D38">
        <v>102</v>
      </c>
      <c r="E38">
        <v>298</v>
      </c>
      <c r="F38" s="11">
        <f t="shared" si="2"/>
        <v>5.6603773584905662E-2</v>
      </c>
      <c r="G38" s="11">
        <f t="shared" si="3"/>
        <v>0.24056603773584906</v>
      </c>
      <c r="H38" s="11">
        <f t="shared" si="4"/>
        <v>0.70283018867924529</v>
      </c>
      <c r="J38">
        <v>35</v>
      </c>
      <c r="K38">
        <v>35</v>
      </c>
      <c r="L38">
        <v>116</v>
      </c>
      <c r="M38">
        <v>273</v>
      </c>
      <c r="N38" s="11">
        <f t="shared" si="5"/>
        <v>8.254716981132075E-2</v>
      </c>
      <c r="O38" s="11">
        <f t="shared" si="6"/>
        <v>0.27358490566037735</v>
      </c>
      <c r="P38" s="11">
        <f t="shared" si="7"/>
        <v>0.64386792452830188</v>
      </c>
      <c r="R38" s="24" t="s">
        <v>105</v>
      </c>
      <c r="S38" s="13">
        <v>0.72641509433962259</v>
      </c>
      <c r="T38" s="13">
        <v>0.21226415094339623</v>
      </c>
      <c r="U38" s="14">
        <v>6.1320754716981132E-2</v>
      </c>
      <c r="V38" s="13">
        <v>0.63915094339622647</v>
      </c>
      <c r="W38" s="13">
        <v>0.26650943396226418</v>
      </c>
      <c r="X38" s="14">
        <v>9.4339622641509441E-2</v>
      </c>
      <c r="Y38" s="13">
        <f>ABS(V38-S38)</f>
        <v>8.7264150943396124E-2</v>
      </c>
      <c r="Z38" s="13">
        <f>ABS(W38-T38)</f>
        <v>5.424528301886794E-2</v>
      </c>
      <c r="AA38" s="14">
        <f>ABS(X38-U38)</f>
        <v>3.3018867924528308E-2</v>
      </c>
      <c r="AB38" s="26">
        <f t="shared" si="8"/>
        <v>5.8176100628930784E-2</v>
      </c>
    </row>
    <row r="39" spans="2:28" x14ac:dyDescent="0.2">
      <c r="B39">
        <v>36</v>
      </c>
      <c r="C39">
        <v>63</v>
      </c>
      <c r="D39">
        <v>26</v>
      </c>
      <c r="E39">
        <v>335</v>
      </c>
      <c r="F39" s="11">
        <f t="shared" si="2"/>
        <v>0.14858490566037735</v>
      </c>
      <c r="G39" s="11">
        <f t="shared" si="3"/>
        <v>6.1320754716981132E-2</v>
      </c>
      <c r="H39" s="11">
        <f t="shared" si="4"/>
        <v>0.79009433962264153</v>
      </c>
      <c r="J39">
        <v>36</v>
      </c>
      <c r="K39">
        <v>86</v>
      </c>
      <c r="L39">
        <v>36</v>
      </c>
      <c r="M39">
        <v>302</v>
      </c>
      <c r="N39" s="11">
        <f t="shared" si="5"/>
        <v>0.20283018867924529</v>
      </c>
      <c r="O39" s="11">
        <f t="shared" si="6"/>
        <v>8.4905660377358486E-2</v>
      </c>
      <c r="P39" s="11">
        <f t="shared" si="7"/>
        <v>0.71226415094339623</v>
      </c>
      <c r="R39" s="25" t="s">
        <v>115</v>
      </c>
      <c r="S39" s="15">
        <v>0.62264150943396224</v>
      </c>
      <c r="T39" s="15">
        <v>0.25943396226415094</v>
      </c>
      <c r="U39" s="16">
        <v>0.11792452830188679</v>
      </c>
      <c r="V39" s="15">
        <v>0.53066037735849059</v>
      </c>
      <c r="W39" s="15">
        <v>0.34669811320754718</v>
      </c>
      <c r="X39" s="16">
        <v>0.12264150943396226</v>
      </c>
      <c r="Y39" s="15">
        <f>ABS(V39-S39)</f>
        <v>9.198113207547165E-2</v>
      </c>
      <c r="Z39" s="15">
        <f>ABS(W39-T39)</f>
        <v>8.7264150943396235E-2</v>
      </c>
      <c r="AA39" s="16">
        <f>ABS(X39-U39)</f>
        <v>4.7169811320754707E-3</v>
      </c>
      <c r="AB39" s="28">
        <f t="shared" si="8"/>
        <v>6.1320754716981118E-2</v>
      </c>
    </row>
  </sheetData>
  <sortState ref="R4:AB39">
    <sortCondition ref="AB4:AB39"/>
  </sortState>
  <mergeCells count="3">
    <mergeCell ref="S2:U2"/>
    <mergeCell ref="V2:X2"/>
    <mergeCell ref="Y2:AA2"/>
  </mergeCells>
  <conditionalFormatting sqref="V4:X39">
    <cfRule type="colorScale" priority="4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39">
    <cfRule type="colorScale" priority="7">
      <colorScale>
        <cfvo type="min"/>
        <cfvo type="max"/>
        <color rgb="FFFCFCFF"/>
        <color rgb="FFF8696B"/>
      </colorScale>
    </cfRule>
  </conditionalFormatting>
  <conditionalFormatting sqref="Y4:AA39">
    <cfRule type="colorScale" priority="5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4:U39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2018-08-04T02:12:55Z</dcterms:created>
  <dcterms:modified xsi:type="dcterms:W3CDTF">2018-08-07T01:51:55Z</dcterms:modified>
</cp:coreProperties>
</file>