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filterPrivacy="1" codeName="ThisWorkbook"/>
  <xr:revisionPtr revIDLastSave="0" documentId="13_ncr:1_{7CF250E7-FB17-4EC1-9D3A-3B80CF1A2BC6}" xr6:coauthVersionLast="36" xr6:coauthVersionMax="47" xr10:uidLastSave="{00000000-0000-0000-0000-000000000000}"/>
  <bookViews>
    <workbookView xWindow="0" yWindow="0" windowWidth="23040" windowHeight="9060" tabRatio="415" activeTab="1" xr2:uid="{00000000-000D-0000-FFFF-FFFF00000000}"/>
  </bookViews>
  <sheets>
    <sheet name="Sobre" sheetId="12" r:id="rId1"/>
    <sheet name="Claro" sheetId="17" r:id="rId2"/>
    <sheet name="Escuro" sheetId="16" r:id="rId3"/>
    <sheet name="Cor" sheetId="18" r:id="rId4"/>
  </sheets>
  <definedNames>
    <definedName name="Hoje" localSheetId="1">TODAY()</definedName>
    <definedName name="Hoje" localSheetId="3">TODAY()</definedName>
    <definedName name="Hoje" localSheetId="2">TODAY()</definedName>
    <definedName name="Incremento_de_Deslocamento" localSheetId="1">Claro!$C$7</definedName>
    <definedName name="Incremento_de_Deslocamento" localSheetId="3">Cor!$C$7</definedName>
    <definedName name="Incremento_de_Deslocamento" localSheetId="2">Escuro!$C$7</definedName>
    <definedName name="Projeto_Início" localSheetId="1">Claro!$C$6</definedName>
    <definedName name="Projeto_Início" localSheetId="3">Cor!$C$6</definedName>
    <definedName name="Projeto_Início" localSheetId="2">Escuro!$C$6</definedName>
    <definedName name="_xlnm.Print_Titles" localSheetId="1">Claro!$6:$9</definedName>
    <definedName name="_xlnm.Print_Titles" localSheetId="3">Cor!$6:$9</definedName>
    <definedName name="_xlnm.Print_Titles" localSheetId="2">Escuro!$6:$9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1" i="17" l="1"/>
  <c r="F24" i="17"/>
  <c r="F25" i="17" s="1"/>
  <c r="D30" i="17"/>
  <c r="D31" i="17"/>
  <c r="D32" i="17"/>
  <c r="D29" i="17"/>
  <c r="D21" i="17"/>
  <c r="F26" i="17" l="1"/>
  <c r="F13" i="18"/>
  <c r="F12" i="18"/>
  <c r="G22" i="17" l="1"/>
  <c r="F24" i="18"/>
  <c r="F25" i="18" s="1"/>
  <c r="F26" i="18" s="1"/>
  <c r="F15" i="18"/>
  <c r="F18" i="18"/>
  <c r="F19" i="18" s="1"/>
  <c r="F20" i="18" s="1"/>
  <c r="F21" i="18" s="1"/>
  <c r="F16" i="18"/>
  <c r="F28" i="18" s="1"/>
  <c r="F14" i="18"/>
  <c r="G27" i="17" l="1"/>
  <c r="F27" i="18"/>
  <c r="F30" i="18" s="1"/>
  <c r="F31" i="18" s="1"/>
  <c r="F32" i="18" s="1"/>
  <c r="F22" i="18"/>
  <c r="I7" i="17"/>
  <c r="I39" i="17" s="1"/>
  <c r="C6" i="18" l="1" a="1"/>
  <c r="C6" i="18" s="1"/>
  <c r="I7" i="18" s="1"/>
  <c r="I26" i="18" s="1"/>
  <c r="J7" i="17"/>
  <c r="J39" i="17" s="1"/>
  <c r="I9" i="17"/>
  <c r="I23" i="17"/>
  <c r="I27" i="17"/>
  <c r="I13" i="17"/>
  <c r="I11" i="17"/>
  <c r="I24" i="17"/>
  <c r="I29" i="17"/>
  <c r="I21" i="17"/>
  <c r="I22" i="17"/>
  <c r="I25" i="17"/>
  <c r="I16" i="17"/>
  <c r="I26" i="17"/>
  <c r="I32" i="17"/>
  <c r="I31" i="17"/>
  <c r="I12" i="17"/>
  <c r="I17" i="17"/>
  <c r="I15" i="17"/>
  <c r="I19" i="17"/>
  <c r="I30" i="17"/>
  <c r="I37" i="17"/>
  <c r="I14" i="17"/>
  <c r="I6" i="17"/>
  <c r="I18" i="17"/>
  <c r="I38" i="17"/>
  <c r="I20" i="17"/>
  <c r="I28" i="17"/>
  <c r="J15" i="17" l="1"/>
  <c r="J28" i="17"/>
  <c r="J14" i="17"/>
  <c r="J32" i="17"/>
  <c r="J16" i="17"/>
  <c r="J26" i="17"/>
  <c r="J24" i="17"/>
  <c r="J20" i="17"/>
  <c r="J18" i="17"/>
  <c r="J37" i="17"/>
  <c r="K7" i="17"/>
  <c r="K37" i="17" s="1"/>
  <c r="J17" i="17"/>
  <c r="J23" i="17"/>
  <c r="J29" i="17"/>
  <c r="J38"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9" i="17" l="1"/>
  <c r="J35" i="18"/>
  <c r="K24" i="17"/>
  <c r="K18" i="17"/>
  <c r="K28" i="17"/>
  <c r="K9" i="17"/>
  <c r="K13" i="17"/>
  <c r="K31" i="17"/>
  <c r="K12" i="17"/>
  <c r="K22" i="17"/>
  <c r="K11" i="17"/>
  <c r="K21" i="17"/>
  <c r="K38" i="17"/>
  <c r="K20" i="17"/>
  <c r="K17" i="17"/>
  <c r="K30" i="17"/>
  <c r="K19" i="17"/>
  <c r="K25" i="17"/>
  <c r="K26" i="17"/>
  <c r="K23" i="17"/>
  <c r="K32" i="17"/>
  <c r="K14" i="17"/>
  <c r="K15" i="17"/>
  <c r="L7" i="17"/>
  <c r="L39"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7" i="17"/>
  <c r="L19" i="17"/>
  <c r="L24" i="17"/>
  <c r="L29" i="17"/>
  <c r="L18" i="17"/>
  <c r="L9" i="17"/>
  <c r="L12" i="17"/>
  <c r="L25" i="17"/>
  <c r="L21" i="17"/>
  <c r="L30" i="17"/>
  <c r="L38"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9" i="17" l="1"/>
  <c r="M12" i="17"/>
  <c r="M21" i="17"/>
  <c r="M27" i="17"/>
  <c r="M18" i="17"/>
  <c r="M19" i="17"/>
  <c r="M38" i="17"/>
  <c r="M14" i="17"/>
  <c r="M24" i="17"/>
  <c r="M28" i="17"/>
  <c r="M17" i="17"/>
  <c r="M15" i="17"/>
  <c r="M26" i="17"/>
  <c r="M37" i="17"/>
  <c r="M16" i="17"/>
  <c r="M20" i="17"/>
  <c r="M29" i="17"/>
  <c r="M9" i="17"/>
  <c r="M22" i="17"/>
  <c r="M30" i="17"/>
  <c r="N7" i="17"/>
  <c r="N39"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7" i="17" s="1"/>
  <c r="N26" i="17"/>
  <c r="N19" i="17"/>
  <c r="N37" i="17"/>
  <c r="N12" i="17"/>
  <c r="N14" i="17"/>
  <c r="N28" i="17"/>
  <c r="M33" i="18"/>
  <c r="N9" i="17"/>
  <c r="N16" i="17"/>
  <c r="N13" i="17"/>
  <c r="N18" i="17"/>
  <c r="N24" i="17"/>
  <c r="N30" i="17"/>
  <c r="N38"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8" i="17"/>
  <c r="O20" i="17"/>
  <c r="O16" i="17"/>
  <c r="O9" i="17"/>
  <c r="O22" i="17"/>
  <c r="O11" i="17"/>
  <c r="O19" i="17"/>
  <c r="O25" i="17"/>
  <c r="O17" i="17"/>
  <c r="O23" i="17"/>
  <c r="O31" i="17"/>
  <c r="O39" i="17"/>
  <c r="O15" i="17"/>
  <c r="O24" i="17"/>
  <c r="O26" i="17"/>
  <c r="O21" i="17"/>
  <c r="O29" i="17"/>
  <c r="O32" i="17"/>
  <c r="O14" i="17"/>
  <c r="P7" i="17"/>
  <c r="P37"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8" i="17"/>
  <c r="P25" i="17"/>
  <c r="P23" i="17"/>
  <c r="P27" i="17"/>
  <c r="P14" i="17"/>
  <c r="P18" i="17"/>
  <c r="P19" i="17"/>
  <c r="P16" i="17"/>
  <c r="P28" i="17"/>
  <c r="P31" i="17"/>
  <c r="P39"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8" i="17"/>
  <c r="P34" i="18"/>
  <c r="Q18" i="17"/>
  <c r="Q19" i="17"/>
  <c r="Q13" i="17"/>
  <c r="Q20" i="17"/>
  <c r="Q17" i="17"/>
  <c r="Q28" i="17"/>
  <c r="Q21" i="17"/>
  <c r="Q9" i="17"/>
  <c r="Q22" i="17"/>
  <c r="Q24" i="17"/>
  <c r="Q25" i="17"/>
  <c r="Q29" i="17"/>
  <c r="Q14" i="17"/>
  <c r="Q11" i="17"/>
  <c r="Q23" i="17"/>
  <c r="Q26" i="17"/>
  <c r="Q31" i="17"/>
  <c r="Q30" i="17"/>
  <c r="Q12" i="17"/>
  <c r="R7" i="17"/>
  <c r="R37" i="17" s="1"/>
  <c r="Q16" i="17"/>
  <c r="Q15" i="17"/>
  <c r="Q39" i="17"/>
  <c r="Q37"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8" i="17"/>
  <c r="R11" i="17"/>
  <c r="R12" i="17"/>
  <c r="R14" i="17"/>
  <c r="R18" i="17"/>
  <c r="R24" i="17"/>
  <c r="R30" i="17"/>
  <c r="R39"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7" i="17"/>
  <c r="S19" i="17"/>
  <c r="S12" i="17"/>
  <c r="S18" i="17"/>
  <c r="S38" i="17"/>
  <c r="S9" i="17"/>
  <c r="S17" i="17"/>
  <c r="S26" i="17"/>
  <c r="S13" i="17"/>
  <c r="S22" i="17"/>
  <c r="S31" i="17"/>
  <c r="S39"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7" i="17"/>
  <c r="T23" i="17"/>
  <c r="T26" i="17"/>
  <c r="T24" i="17"/>
  <c r="T27" i="17"/>
  <c r="T20" i="17"/>
  <c r="T21" i="17"/>
  <c r="T30" i="17"/>
  <c r="T38" i="17"/>
  <c r="T13" i="17"/>
  <c r="U7" i="17"/>
  <c r="U30" i="17" s="1"/>
  <c r="T14" i="17"/>
  <c r="T9" i="17"/>
  <c r="T12" i="17"/>
  <c r="T25" i="17"/>
  <c r="T28" i="17"/>
  <c r="T31" i="17"/>
  <c r="T39"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1" i="17" l="1"/>
  <c r="U11" i="17"/>
  <c r="U17" i="17"/>
  <c r="U39" i="17"/>
  <c r="U19" i="17"/>
  <c r="U15" i="17"/>
  <c r="U32" i="17"/>
  <c r="U18" i="17"/>
  <c r="U24" i="17"/>
  <c r="U38" i="17"/>
  <c r="V7" i="17"/>
  <c r="V37" i="17" s="1"/>
  <c r="U21" i="17"/>
  <c r="U22" i="17"/>
  <c r="U25" i="17"/>
  <c r="U28" i="17"/>
  <c r="U16" i="17"/>
  <c r="U14" i="17"/>
  <c r="U26" i="17"/>
  <c r="U27" i="17"/>
  <c r="U29" i="17"/>
  <c r="U12" i="17"/>
  <c r="U13" i="17"/>
  <c r="U9" i="17"/>
  <c r="U23" i="17"/>
  <c r="U20" i="17"/>
  <c r="U37"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25" i="17"/>
  <c r="V30" i="17"/>
  <c r="V11" i="17"/>
  <c r="V38" i="17"/>
  <c r="V16" i="17"/>
  <c r="V22" i="17"/>
  <c r="V24" i="17"/>
  <c r="V14" i="17"/>
  <c r="W7" i="17"/>
  <c r="W37" i="17" s="1"/>
  <c r="V28" i="17"/>
  <c r="V15" i="17"/>
  <c r="V17" i="17"/>
  <c r="V23" i="17"/>
  <c r="V27" i="17"/>
  <c r="V31" i="17"/>
  <c r="V39"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7" i="17" l="1"/>
  <c r="W30" i="17"/>
  <c r="X7" i="17"/>
  <c r="X32" i="17" s="1"/>
  <c r="W20" i="17"/>
  <c r="W38" i="17"/>
  <c r="W6" i="17"/>
  <c r="W23" i="17"/>
  <c r="W12" i="17"/>
  <c r="W25" i="17"/>
  <c r="W21" i="17"/>
  <c r="W28" i="17"/>
  <c r="W31" i="17"/>
  <c r="W39" i="17"/>
  <c r="W14" i="17"/>
  <c r="W29" i="17"/>
  <c r="W32" i="17"/>
  <c r="W9" i="17"/>
  <c r="W11" i="17"/>
  <c r="W19" i="17"/>
  <c r="W18" i="17"/>
  <c r="W26" i="17"/>
  <c r="W24" i="17"/>
  <c r="W15" i="17"/>
  <c r="W13" i="17"/>
  <c r="W16" i="17"/>
  <c r="W22"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0" i="17" l="1"/>
  <c r="X21" i="17"/>
  <c r="X14" i="17"/>
  <c r="X15" i="17"/>
  <c r="X12" i="17"/>
  <c r="X38" i="17"/>
  <c r="X20" i="17"/>
  <c r="X22" i="17"/>
  <c r="X18" i="17"/>
  <c r="X28" i="17"/>
  <c r="X13" i="17"/>
  <c r="X11" i="17"/>
  <c r="Y7" i="17"/>
  <c r="Y31" i="17" s="1"/>
  <c r="X27" i="17"/>
  <c r="X17" i="17"/>
  <c r="X26" i="17"/>
  <c r="X37" i="17"/>
  <c r="X25" i="17"/>
  <c r="X39" i="17"/>
  <c r="X19" i="17"/>
  <c r="X31" i="17"/>
  <c r="X9" i="17"/>
  <c r="X23" i="17"/>
  <c r="X24" i="17"/>
  <c r="X16" i="17"/>
  <c r="X2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1" i="17" l="1"/>
  <c r="Y12" i="17"/>
  <c r="Z7" i="17"/>
  <c r="Z39" i="17" s="1"/>
  <c r="Y15" i="17"/>
  <c r="Y25" i="17"/>
  <c r="Y29" i="17"/>
  <c r="Y17" i="17"/>
  <c r="Y20" i="17"/>
  <c r="Y22" i="17"/>
  <c r="Y23" i="17"/>
  <c r="Y16" i="17"/>
  <c r="Y28" i="17"/>
  <c r="Y13" i="17"/>
  <c r="Y18" i="17"/>
  <c r="Y26" i="17"/>
  <c r="Y14" i="17"/>
  <c r="Y30" i="17"/>
  <c r="Y27" i="17"/>
  <c r="Y21" i="17"/>
  <c r="Y19" i="17"/>
  <c r="Y37" i="17"/>
  <c r="Y9" i="17"/>
  <c r="Y24" i="17"/>
  <c r="Y39" i="17"/>
  <c r="Y38" i="17"/>
  <c r="Y32"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4" i="17" l="1"/>
  <c r="Z24" i="17"/>
  <c r="Z9" i="17"/>
  <c r="Z32" i="17"/>
  <c r="Z21" i="17"/>
  <c r="Z23" i="17"/>
  <c r="Z20" i="17"/>
  <c r="Z38" i="17"/>
  <c r="Z12" i="17"/>
  <c r="Z16" i="17"/>
  <c r="Z15" i="17"/>
  <c r="Z17" i="17"/>
  <c r="Z28" i="17"/>
  <c r="Z11" i="17"/>
  <c r="Z25" i="17"/>
  <c r="Z30" i="17"/>
  <c r="AA7" i="17"/>
  <c r="AA27" i="17" s="1"/>
  <c r="Z22" i="17"/>
  <c r="Z37" i="17"/>
  <c r="Z13" i="17"/>
  <c r="Z19" i="17"/>
  <c r="Z26" i="17"/>
  <c r="Z31" i="17"/>
  <c r="Z27" i="17"/>
  <c r="Z18" i="17"/>
  <c r="Z2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1" i="17" l="1"/>
  <c r="AA22" i="17"/>
  <c r="AA19" i="17"/>
  <c r="AA13" i="17"/>
  <c r="AA18" i="17"/>
  <c r="AA14" i="17"/>
  <c r="AA9" i="17"/>
  <c r="AA15" i="17"/>
  <c r="AA38" i="17"/>
  <c r="AA31" i="17"/>
  <c r="AA12" i="17"/>
  <c r="AA28" i="17"/>
  <c r="AA30" i="17"/>
  <c r="AA37" i="17"/>
  <c r="AA17" i="17"/>
  <c r="AB7" i="17"/>
  <c r="AB30" i="17" s="1"/>
  <c r="AA29" i="17"/>
  <c r="AA32" i="17"/>
  <c r="AA11" i="17"/>
  <c r="AA20" i="17"/>
  <c r="AA23" i="17"/>
  <c r="AA39" i="17"/>
  <c r="AA26" i="17"/>
  <c r="AA25" i="17"/>
  <c r="AA24" i="17"/>
  <c r="AA16"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5" i="17" l="1"/>
  <c r="AB27" i="17"/>
  <c r="AB16" i="17"/>
  <c r="AB31" i="17"/>
  <c r="AB32" i="17"/>
  <c r="AB11" i="17"/>
  <c r="AC7" i="17"/>
  <c r="AC38" i="17" s="1"/>
  <c r="AB12" i="17"/>
  <c r="AB21" i="17"/>
  <c r="AB38" i="17"/>
  <c r="AB17" i="17"/>
  <c r="AB14" i="17"/>
  <c r="AB28" i="17"/>
  <c r="AB39" i="17"/>
  <c r="AB13" i="17"/>
  <c r="AB37" i="17"/>
  <c r="AB18" i="17"/>
  <c r="AB29" i="17"/>
  <c r="AB19" i="17"/>
  <c r="AB26" i="17"/>
  <c r="AB23" i="17"/>
  <c r="AB24" i="17"/>
  <c r="AB22"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6" i="17" l="1"/>
  <c r="AC9" i="17"/>
  <c r="AC24" i="17"/>
  <c r="AC20" i="17"/>
  <c r="AC28" i="17"/>
  <c r="AD7" i="17"/>
  <c r="AD32" i="17" s="1"/>
  <c r="AC29" i="17"/>
  <c r="AC14" i="17"/>
  <c r="AC31" i="17"/>
  <c r="AC19" i="17"/>
  <c r="AC16" i="17"/>
  <c r="AC15" i="17"/>
  <c r="AC27" i="17"/>
  <c r="AC39" i="17"/>
  <c r="AC11" i="17"/>
  <c r="AC12" i="17"/>
  <c r="AC30" i="17"/>
  <c r="AC17" i="17"/>
  <c r="AC25" i="17"/>
  <c r="AC37" i="17"/>
  <c r="AC21" i="17"/>
  <c r="AC13" i="17"/>
  <c r="AC22" i="17"/>
  <c r="AC32" i="17"/>
  <c r="AC18" i="17"/>
  <c r="AC23"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2" i="17" l="1"/>
  <c r="AD16" i="17"/>
  <c r="AD29" i="17"/>
  <c r="AD31" i="17"/>
  <c r="AD21" i="17"/>
  <c r="AD15" i="17"/>
  <c r="AD26" i="17"/>
  <c r="AD6" i="17"/>
  <c r="AD37" i="17"/>
  <c r="AD13" i="17"/>
  <c r="AD23" i="17"/>
  <c r="AD11" i="17"/>
  <c r="AD24" i="17"/>
  <c r="AD9" i="17"/>
  <c r="AD18" i="17"/>
  <c r="AD38" i="17"/>
  <c r="AD20" i="17"/>
  <c r="AD28" i="17"/>
  <c r="AE7" i="17"/>
  <c r="AE39" i="17" s="1"/>
  <c r="AD14" i="17"/>
  <c r="AD27" i="17"/>
  <c r="AD39" i="17"/>
  <c r="AD17" i="17"/>
  <c r="AD22" i="17"/>
  <c r="AD30" i="17"/>
  <c r="AD25" i="17"/>
  <c r="AD19"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7" i="17" l="1"/>
  <c r="AE12" i="17"/>
  <c r="AE30" i="17"/>
  <c r="AE21" i="17"/>
  <c r="AE31" i="17"/>
  <c r="AE24" i="17"/>
  <c r="AE18" i="17"/>
  <c r="AE32" i="17"/>
  <c r="AE14" i="17"/>
  <c r="AE15" i="17"/>
  <c r="AE28" i="17"/>
  <c r="AE26" i="17"/>
  <c r="AF7" i="17"/>
  <c r="AF26" i="17" s="1"/>
  <c r="AE16" i="17"/>
  <c r="AE27" i="17"/>
  <c r="AE13" i="17"/>
  <c r="AE22" i="17"/>
  <c r="AE37" i="17"/>
  <c r="AE9" i="17"/>
  <c r="AE20" i="17"/>
  <c r="AE23" i="17"/>
  <c r="AE38" i="17"/>
  <c r="AE19" i="17"/>
  <c r="AE11" i="17"/>
  <c r="AE25"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3" i="17" l="1"/>
  <c r="AF20" i="17"/>
  <c r="AF17" i="17"/>
  <c r="AF13" i="17"/>
  <c r="AF14" i="17"/>
  <c r="AF21" i="17"/>
  <c r="AF9" i="17"/>
  <c r="AF11" i="17"/>
  <c r="AF24" i="17"/>
  <c r="AF15" i="17"/>
  <c r="AG7" i="17"/>
  <c r="AG38" i="17" s="1"/>
  <c r="AF12" i="17"/>
  <c r="AF29" i="17"/>
  <c r="AF27" i="17"/>
  <c r="AF19" i="17"/>
  <c r="AF30" i="17"/>
  <c r="AF25" i="17"/>
  <c r="AF31" i="17"/>
  <c r="AF18" i="17"/>
  <c r="AF32" i="17"/>
  <c r="AF22" i="17"/>
  <c r="AF16" i="17"/>
  <c r="AF37" i="17"/>
  <c r="AF38" i="17"/>
  <c r="AF28" i="17"/>
  <c r="AF39"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l="1"/>
  <c r="AG12" i="17"/>
  <c r="AG23" i="17"/>
  <c r="AG31" i="17"/>
  <c r="AG24" i="17"/>
  <c r="AG13" i="17"/>
  <c r="AG39" i="17"/>
  <c r="AG16" i="17"/>
  <c r="AG25" i="17"/>
  <c r="AG17" i="17"/>
  <c r="AG29" i="17"/>
  <c r="AG37" i="17"/>
  <c r="AG9" i="17"/>
  <c r="AG22" i="17"/>
  <c r="AG30" i="17"/>
  <c r="AG14" i="17"/>
  <c r="AG26" i="17"/>
  <c r="AG27" i="17"/>
  <c r="AG28" i="17"/>
  <c r="AH7" i="17"/>
  <c r="AH39" i="17" s="1"/>
  <c r="AG11" i="17"/>
  <c r="AG15" i="17"/>
  <c r="AG32" i="17"/>
  <c r="AG21" i="17"/>
  <c r="AG18" i="17"/>
  <c r="AG20"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2" i="17" l="1"/>
  <c r="AH12" i="17"/>
  <c r="AH11" i="17"/>
  <c r="AH19" i="17"/>
  <c r="AH14" i="17"/>
  <c r="AH18" i="17"/>
  <c r="AH22" i="17"/>
  <c r="AH30" i="17"/>
  <c r="AH13" i="17"/>
  <c r="AH15" i="17"/>
  <c r="AH28" i="17"/>
  <c r="AH20" i="17"/>
  <c r="AH29" i="17"/>
  <c r="AH21" i="17"/>
  <c r="AH31" i="17"/>
  <c r="AH25" i="17"/>
  <c r="AH23" i="17"/>
  <c r="AH24" i="17"/>
  <c r="AH9" i="17"/>
  <c r="AH16" i="17"/>
  <c r="AH26" i="17"/>
  <c r="AH38" i="17"/>
  <c r="AH37" i="17"/>
  <c r="AI7" i="17"/>
  <c r="AI30" i="17" s="1"/>
  <c r="AH17" i="17"/>
  <c r="AH2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3" i="17" l="1"/>
  <c r="AI9" i="17"/>
  <c r="AI39" i="17"/>
  <c r="AI16" i="17"/>
  <c r="AI23" i="17"/>
  <c r="AI28" i="17"/>
  <c r="AI29" i="17"/>
  <c r="AI31" i="17"/>
  <c r="AI12" i="17"/>
  <c r="AI32" i="17"/>
  <c r="AI20" i="17"/>
  <c r="AI21" i="17"/>
  <c r="AI14" i="17"/>
  <c r="AI15" i="17"/>
  <c r="AI18" i="17"/>
  <c r="AI37" i="17"/>
  <c r="AI19" i="17"/>
  <c r="AI24" i="17"/>
  <c r="AI22" i="17"/>
  <c r="AI38" i="17"/>
  <c r="AI11" i="17"/>
  <c r="AI25" i="17"/>
  <c r="AI26" i="17"/>
  <c r="AI27" i="17"/>
  <c r="AJ7" i="17"/>
  <c r="AJ26" i="17" s="1"/>
  <c r="AI17"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9" i="17" l="1"/>
  <c r="AJ12" i="17"/>
  <c r="AJ20" i="17"/>
  <c r="AJ30" i="17"/>
  <c r="AJ39" i="17"/>
  <c r="AJ14" i="17"/>
  <c r="AK7" i="17"/>
  <c r="AK28" i="17" s="1"/>
  <c r="AJ31" i="17"/>
  <c r="AJ18" i="17"/>
  <c r="AJ22" i="17"/>
  <c r="AJ13" i="17"/>
  <c r="AJ24" i="17"/>
  <c r="AJ37" i="17"/>
  <c r="AJ25" i="17"/>
  <c r="AJ19" i="17"/>
  <c r="AJ9" i="17"/>
  <c r="AJ17" i="17"/>
  <c r="AJ11" i="17"/>
  <c r="AJ28" i="17"/>
  <c r="AJ27" i="17"/>
  <c r="AJ16" i="17"/>
  <c r="AJ32" i="17"/>
  <c r="AJ21" i="17"/>
  <c r="AJ38" i="17"/>
  <c r="AJ23" i="17"/>
  <c r="AJ1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6" i="17" l="1"/>
  <c r="AK23" i="17"/>
  <c r="AK19" i="17"/>
  <c r="AK25" i="17"/>
  <c r="AK29" i="17"/>
  <c r="AK17" i="17"/>
  <c r="AK30" i="17"/>
  <c r="AK13" i="17"/>
  <c r="AK18" i="17"/>
  <c r="AK38" i="17"/>
  <c r="AK20" i="17"/>
  <c r="AK6" i="17"/>
  <c r="AK31" i="17"/>
  <c r="AK14" i="17"/>
  <c r="AK9" i="17"/>
  <c r="AK37" i="17"/>
  <c r="AK26" i="17"/>
  <c r="AK15" i="17"/>
  <c r="AK12" i="17"/>
  <c r="AK22" i="17"/>
  <c r="AK39" i="17"/>
  <c r="AL7" i="17"/>
  <c r="AL28" i="17" s="1"/>
  <c r="AK11" i="17"/>
  <c r="AK27" i="17"/>
  <c r="AK32" i="17"/>
  <c r="AK21" i="17"/>
  <c r="AK24"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9" i="17" l="1"/>
  <c r="AL38" i="17"/>
  <c r="AL24" i="17"/>
  <c r="AL16" i="17"/>
  <c r="AL19" i="17"/>
  <c r="AL12" i="17"/>
  <c r="AL15" i="17"/>
  <c r="AL23" i="17"/>
  <c r="AL32" i="17"/>
  <c r="AL17" i="17"/>
  <c r="AL20" i="17"/>
  <c r="AL29" i="17"/>
  <c r="AL13" i="17"/>
  <c r="AL21" i="17"/>
  <c r="AL30" i="17"/>
  <c r="AL26" i="17"/>
  <c r="AL27" i="17"/>
  <c r="AL11" i="17"/>
  <c r="AL22" i="17"/>
  <c r="AL31" i="17"/>
  <c r="AL9" i="17"/>
  <c r="AL14" i="17"/>
  <c r="AL25" i="17"/>
  <c r="AL37" i="17"/>
  <c r="AM7" i="17"/>
  <c r="AM39" i="17" s="1"/>
  <c r="AL18" i="17"/>
  <c r="AK15" i="18"/>
  <c r="AK11" i="18"/>
  <c r="AK14" i="18"/>
  <c r="AK19" i="18"/>
  <c r="AK21" i="18"/>
  <c r="AK31" i="18"/>
  <c r="AK6" i="18"/>
  <c r="AK22" i="18"/>
  <c r="AK35" i="18"/>
  <c r="AK12" i="18"/>
  <c r="AK20" i="18"/>
  <c r="AK23" i="18"/>
  <c r="AK28" i="18"/>
  <c r="AK26" i="18"/>
  <c r="AK9" i="18"/>
  <c r="AK16" i="18"/>
  <c r="AK24" i="18"/>
  <c r="AK29" i="18"/>
  <c r="AK30" i="18"/>
  <c r="AL7" i="18"/>
  <c r="AL33" i="18" s="1"/>
  <c r="AK13" i="18"/>
  <c r="AK17" i="18"/>
  <c r="AK18" i="18"/>
  <c r="AK27" i="18"/>
  <c r="AK33" i="18"/>
  <c r="AK32" i="18"/>
  <c r="AK25" i="18"/>
  <c r="AM11" i="17" l="1"/>
  <c r="AM29" i="17"/>
  <c r="AM27" i="17"/>
  <c r="AM15" i="17"/>
  <c r="AM24" i="17"/>
  <c r="AM18" i="17"/>
  <c r="AM32" i="17"/>
  <c r="AM19" i="17"/>
  <c r="AM16" i="17"/>
  <c r="AM26" i="17"/>
  <c r="AN7" i="17"/>
  <c r="AN29" i="17" s="1"/>
  <c r="AM17" i="17"/>
  <c r="AM30" i="17"/>
  <c r="AM12" i="17"/>
  <c r="AM21" i="17"/>
  <c r="AM31" i="17"/>
  <c r="AM14" i="17"/>
  <c r="AM25" i="17"/>
  <c r="AM22" i="17"/>
  <c r="AM37" i="17"/>
  <c r="AM9" i="17"/>
  <c r="AM13" i="17"/>
  <c r="AM23" i="17"/>
  <c r="AM38" i="17"/>
  <c r="AM20" i="17"/>
  <c r="AM28" i="17"/>
  <c r="AL35" i="18"/>
  <c r="AM7" i="18"/>
  <c r="AM34" i="18" s="1"/>
  <c r="AL17" i="18"/>
  <c r="AL28" i="18"/>
  <c r="AL19" i="18"/>
  <c r="AL23" i="18"/>
  <c r="AL30" i="18"/>
  <c r="AL16" i="18"/>
  <c r="AL13" i="18"/>
  <c r="AL31" i="18"/>
  <c r="AL11" i="18"/>
  <c r="AL26" i="18"/>
  <c r="AL24" i="18"/>
  <c r="AL34" i="18"/>
  <c r="AL12" i="18"/>
  <c r="AL15" i="18"/>
  <c r="AL21" i="18"/>
  <c r="AL18" i="18"/>
  <c r="AL29" i="18"/>
  <c r="AL32" i="18"/>
  <c r="AL9" i="18"/>
  <c r="AL14" i="18"/>
  <c r="AL20" i="18"/>
  <c r="AL22" i="18"/>
  <c r="AL27" i="18"/>
  <c r="AL25" i="18"/>
  <c r="AN39" i="17" l="1"/>
  <c r="AN24" i="17"/>
  <c r="AN18" i="17"/>
  <c r="AN31" i="17"/>
  <c r="AN22" i="17"/>
  <c r="AN13" i="17"/>
  <c r="AN21" i="17"/>
  <c r="AN11" i="17"/>
  <c r="AN37" i="17"/>
  <c r="AN23" i="17"/>
  <c r="AN27" i="17"/>
  <c r="AN20" i="17"/>
  <c r="AN12" i="17"/>
  <c r="AN28" i="17"/>
  <c r="AN19" i="17"/>
  <c r="AN30" i="17"/>
  <c r="AN14" i="17"/>
  <c r="AN15" i="17"/>
  <c r="AN38" i="17"/>
  <c r="AN17" i="17"/>
  <c r="AN26" i="17"/>
  <c r="AO7" i="17"/>
  <c r="AO37" i="17" s="1"/>
  <c r="AN16" i="17"/>
  <c r="AN32" i="17"/>
  <c r="AN9" i="17"/>
  <c r="AN25" i="17"/>
  <c r="AM16" i="18"/>
  <c r="AM18" i="18"/>
  <c r="AM17" i="18"/>
  <c r="AM29" i="18"/>
  <c r="AM21" i="18"/>
  <c r="AM23" i="18"/>
  <c r="AM9" i="18"/>
  <c r="AM24" i="18"/>
  <c r="AM15" i="18"/>
  <c r="AM31" i="18"/>
  <c r="AM14" i="18"/>
  <c r="AM32" i="18"/>
  <c r="AM19" i="18"/>
  <c r="AM28" i="18"/>
  <c r="AN7" i="18"/>
  <c r="AN35" i="18" s="1"/>
  <c r="AM26" i="18"/>
  <c r="AM33" i="18"/>
  <c r="AM12" i="18"/>
  <c r="AM22" i="18"/>
  <c r="AM35" i="18"/>
  <c r="AM11" i="18"/>
  <c r="AM13" i="18"/>
  <c r="AM20" i="18"/>
  <c r="AM25" i="18"/>
  <c r="AM27" i="18"/>
  <c r="AM30" i="18"/>
  <c r="AO26" i="17" l="1"/>
  <c r="AO39" i="17"/>
  <c r="AO16" i="17"/>
  <c r="AO18" i="17"/>
  <c r="AO23" i="17"/>
  <c r="AP7" i="17"/>
  <c r="AP37" i="17" s="1"/>
  <c r="AO13" i="17"/>
  <c r="AO19" i="17"/>
  <c r="AO22" i="17"/>
  <c r="AO25" i="17"/>
  <c r="AO32" i="17"/>
  <c r="AO24" i="17"/>
  <c r="AO17" i="17"/>
  <c r="AO38" i="17"/>
  <c r="AO11" i="17"/>
  <c r="AO28" i="17"/>
  <c r="AO21" i="17"/>
  <c r="AO20" i="17"/>
  <c r="AO29" i="17"/>
  <c r="AO14" i="17"/>
  <c r="AO30" i="17"/>
  <c r="AO31" i="17"/>
  <c r="AO27" i="17"/>
  <c r="AO12" i="17"/>
  <c r="AO9" i="17"/>
  <c r="AO15" i="17"/>
  <c r="AN20" i="18"/>
  <c r="AN9" i="18"/>
  <c r="AN19" i="18"/>
  <c r="AN25" i="18"/>
  <c r="AN23" i="18"/>
  <c r="AN13" i="18"/>
  <c r="AN27" i="18"/>
  <c r="AN17" i="18"/>
  <c r="AN31" i="18"/>
  <c r="AN11" i="18"/>
  <c r="AN21" i="18"/>
  <c r="AN28" i="18"/>
  <c r="AN32" i="18"/>
  <c r="AN12" i="18"/>
  <c r="AN15" i="18"/>
  <c r="AN33" i="18"/>
  <c r="AN16" i="18"/>
  <c r="AN24" i="18"/>
  <c r="AN30" i="18"/>
  <c r="AN29" i="18"/>
  <c r="AN14" i="18"/>
  <c r="AN26" i="18"/>
  <c r="AN34" i="18"/>
  <c r="AO7" i="18"/>
  <c r="AO35" i="18" s="1"/>
  <c r="AN18" i="18"/>
  <c r="AN22" i="18"/>
  <c r="AP12" i="17"/>
  <c r="AP11" i="17"/>
  <c r="AP17" i="17" l="1"/>
  <c r="AP19" i="17"/>
  <c r="AP22" i="17"/>
  <c r="AP26" i="17"/>
  <c r="AQ7" i="17"/>
  <c r="AQ26" i="17" s="1"/>
  <c r="AP32" i="17"/>
  <c r="AP15" i="17"/>
  <c r="AP14" i="17"/>
  <c r="AP13" i="17"/>
  <c r="AP27" i="17"/>
  <c r="AP38" i="17"/>
  <c r="AP9" i="17"/>
  <c r="AP18" i="17"/>
  <c r="AP30" i="17"/>
  <c r="AP20" i="17"/>
  <c r="AP25" i="17"/>
  <c r="AP39" i="17"/>
  <c r="AP16" i="17"/>
  <c r="AP29" i="17"/>
  <c r="AP23" i="17"/>
  <c r="AP31" i="17"/>
  <c r="AP21" i="17"/>
  <c r="AP28" i="17"/>
  <c r="AP24" i="17"/>
  <c r="AO11" i="18"/>
  <c r="AO27" i="18"/>
  <c r="AO17" i="18"/>
  <c r="AO14" i="18"/>
  <c r="AO23" i="18"/>
  <c r="AO28" i="18"/>
  <c r="AP7" i="18"/>
  <c r="AP29" i="18" s="1"/>
  <c r="AO33" i="18"/>
  <c r="AO13" i="18"/>
  <c r="AO12" i="18"/>
  <c r="AO16" i="18"/>
  <c r="AO34" i="18"/>
  <c r="AO32" i="18"/>
  <c r="AO21" i="18"/>
  <c r="AO29" i="18"/>
  <c r="AO15" i="18"/>
  <c r="AO30" i="18"/>
  <c r="AO25" i="18"/>
  <c r="AO24" i="18"/>
  <c r="AO18" i="18"/>
  <c r="AO31" i="18"/>
  <c r="AO9" i="18"/>
  <c r="AO19" i="18"/>
  <c r="AO26" i="18"/>
  <c r="AO20" i="18"/>
  <c r="AO22" i="18"/>
  <c r="AQ18" i="17"/>
  <c r="AQ20" i="17"/>
  <c r="AQ21" i="17" l="1"/>
  <c r="AQ29" i="17"/>
  <c r="AQ19" i="17"/>
  <c r="AQ31" i="17"/>
  <c r="AR7" i="17"/>
  <c r="AR26" i="17" s="1"/>
  <c r="AQ24" i="17"/>
  <c r="AQ30" i="17"/>
  <c r="AQ28" i="17"/>
  <c r="AQ12" i="17"/>
  <c r="AQ25" i="17"/>
  <c r="AQ16" i="17"/>
  <c r="AQ32" i="17"/>
  <c r="AQ11" i="17"/>
  <c r="AQ17" i="17"/>
  <c r="AQ37" i="17"/>
  <c r="AQ14" i="17"/>
  <c r="AQ13" i="17"/>
  <c r="AQ22" i="17"/>
  <c r="AQ38" i="17"/>
  <c r="AQ9" i="17"/>
  <c r="AQ15" i="17"/>
  <c r="AQ23" i="17"/>
  <c r="AQ39" i="17"/>
  <c r="AQ27" i="17"/>
  <c r="AP26" i="18"/>
  <c r="AP12" i="18"/>
  <c r="AP22" i="18"/>
  <c r="AP13" i="18"/>
  <c r="AP18" i="18"/>
  <c r="AP30" i="18"/>
  <c r="AP31" i="18"/>
  <c r="AQ7" i="18"/>
  <c r="AQ13" i="18" s="1"/>
  <c r="AP32" i="18"/>
  <c r="AP23" i="18"/>
  <c r="AP21" i="18"/>
  <c r="AP25" i="18"/>
  <c r="AP9" i="18"/>
  <c r="AP14" i="18"/>
  <c r="AP27" i="18"/>
  <c r="AP33" i="18"/>
  <c r="AP11" i="18"/>
  <c r="AP15" i="18"/>
  <c r="AP24" i="18"/>
  <c r="AP34" i="18"/>
  <c r="AP16" i="18"/>
  <c r="AP20" i="18"/>
  <c r="AP28" i="18"/>
  <c r="AP35" i="18"/>
  <c r="AP19" i="18"/>
  <c r="AP17" i="18"/>
  <c r="AR37" i="17"/>
  <c r="AR32" i="17"/>
  <c r="AR31" i="17"/>
  <c r="AR30" i="17"/>
  <c r="AR17" i="17"/>
  <c r="AR16" i="17"/>
  <c r="AR27" i="17"/>
  <c r="AR20" i="17"/>
  <c r="AR12" i="17"/>
  <c r="AS7" i="17"/>
  <c r="AR11" i="17"/>
  <c r="AR9" i="17"/>
  <c r="AR18" i="17"/>
  <c r="AR13" i="17"/>
  <c r="AR6" i="17" l="1"/>
  <c r="AR38" i="17"/>
  <c r="AR25" i="17"/>
  <c r="AR23" i="17"/>
  <c r="AR14" i="17"/>
  <c r="AR39" i="17"/>
  <c r="AR19" i="17"/>
  <c r="AR24" i="17"/>
  <c r="AR29" i="17"/>
  <c r="AR21" i="17"/>
  <c r="AR28" i="17"/>
  <c r="AR22" i="17"/>
  <c r="AR15" i="17"/>
  <c r="AQ12" i="18"/>
  <c r="AQ21" i="18"/>
  <c r="AQ30" i="18"/>
  <c r="AQ16" i="18"/>
  <c r="AQ28" i="18"/>
  <c r="AR7" i="18"/>
  <c r="AR27" i="18" s="1"/>
  <c r="AQ17" i="18"/>
  <c r="AQ29" i="18"/>
  <c r="AQ18" i="18"/>
  <c r="AQ26" i="18"/>
  <c r="AQ31" i="18"/>
  <c r="AQ25" i="18"/>
  <c r="AQ22" i="18"/>
  <c r="AQ32" i="18"/>
  <c r="AQ15" i="18"/>
  <c r="AQ14" i="18"/>
  <c r="AQ23" i="18"/>
  <c r="AQ33" i="18"/>
  <c r="AQ9" i="18"/>
  <c r="AQ19" i="18"/>
  <c r="AQ27" i="18"/>
  <c r="AQ34" i="18"/>
  <c r="AQ11" i="18"/>
  <c r="AQ20" i="18"/>
  <c r="AQ24" i="18"/>
  <c r="AQ35" i="18"/>
  <c r="AS39" i="17"/>
  <c r="AS37" i="17"/>
  <c r="AS31" i="17"/>
  <c r="AS25" i="17"/>
  <c r="AS29" i="17"/>
  <c r="AS28" i="17"/>
  <c r="AS38" i="17"/>
  <c r="AS32" i="17"/>
  <c r="AS30" i="17"/>
  <c r="AS27" i="17"/>
  <c r="AS20" i="17"/>
  <c r="AS15" i="17"/>
  <c r="AS24" i="17"/>
  <c r="AS19" i="17"/>
  <c r="AS23" i="17"/>
  <c r="AS22" i="17"/>
  <c r="AS26" i="17"/>
  <c r="AS21" i="17"/>
  <c r="AS11" i="17"/>
  <c r="AS9" i="17"/>
  <c r="AS14" i="17"/>
  <c r="AS18" i="17"/>
  <c r="AS13" i="17"/>
  <c r="AS16" i="17"/>
  <c r="AS12" i="17"/>
  <c r="AS17" i="17"/>
  <c r="AT7" i="17"/>
  <c r="AR21" i="18" l="1"/>
  <c r="AR23" i="18"/>
  <c r="AR29" i="18"/>
  <c r="AR9" i="18"/>
  <c r="AR28" i="18"/>
  <c r="AR32" i="18"/>
  <c r="AR20" i="18"/>
  <c r="AR6" i="18"/>
  <c r="AR31" i="18"/>
  <c r="AR11" i="18"/>
  <c r="AR12" i="18"/>
  <c r="AR15" i="18"/>
  <c r="AR30" i="18"/>
  <c r="AR14" i="18"/>
  <c r="AR13" i="18"/>
  <c r="AR25" i="18"/>
  <c r="AR33" i="18"/>
  <c r="AR17" i="18"/>
  <c r="AR18" i="18"/>
  <c r="AR26" i="18"/>
  <c r="AR34" i="18"/>
  <c r="AR16" i="18"/>
  <c r="AR24" i="18"/>
  <c r="AR22" i="18"/>
  <c r="AR35" i="18"/>
  <c r="AS7" i="18"/>
  <c r="AS35" i="18" s="1"/>
  <c r="AR19" i="18"/>
  <c r="AT39" i="17"/>
  <c r="AT38" i="17"/>
  <c r="AT37"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6" i="18" l="1"/>
  <c r="AS20" i="18"/>
  <c r="AS21" i="18"/>
  <c r="AS23" i="18"/>
  <c r="AT7" i="18"/>
  <c r="AT29" i="18" s="1"/>
  <c r="AS27" i="18"/>
  <c r="AS9" i="18"/>
  <c r="AS18" i="18"/>
  <c r="AS11" i="18"/>
  <c r="AS14" i="18"/>
  <c r="AS15" i="18"/>
  <c r="AS24" i="18"/>
  <c r="AS28" i="18"/>
  <c r="AS30" i="18"/>
  <c r="AS32" i="18"/>
  <c r="AS34" i="18"/>
  <c r="AS25" i="18"/>
  <c r="AS26" i="18"/>
  <c r="AS13" i="18"/>
  <c r="AS17" i="18"/>
  <c r="AS19" i="18"/>
  <c r="AS31" i="18"/>
  <c r="AS33" i="18"/>
  <c r="AS12" i="18"/>
  <c r="AS22" i="18"/>
  <c r="AS29" i="18"/>
  <c r="AU39" i="17"/>
  <c r="AU38" i="17"/>
  <c r="AU37"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4" i="18" l="1"/>
  <c r="AT23" i="18"/>
  <c r="AT13" i="18"/>
  <c r="AT25" i="18"/>
  <c r="AT18" i="18"/>
  <c r="AT9" i="18"/>
  <c r="AT27" i="18"/>
  <c r="AT19" i="18"/>
  <c r="AT31" i="18"/>
  <c r="AT16" i="18"/>
  <c r="AT33" i="18"/>
  <c r="AT20" i="18"/>
  <c r="AT30" i="18"/>
  <c r="AT15" i="18"/>
  <c r="AT26" i="18"/>
  <c r="AT32" i="18"/>
  <c r="AT11" i="18"/>
  <c r="AT17" i="18"/>
  <c r="AT24" i="18"/>
  <c r="AT34" i="18"/>
  <c r="AU7" i="18"/>
  <c r="AU32" i="18" s="1"/>
  <c r="AT21" i="18"/>
  <c r="AT28" i="18"/>
  <c r="AT35" i="18"/>
  <c r="AT12" i="18"/>
  <c r="AT22" i="18"/>
  <c r="AV39" i="17"/>
  <c r="AV38" i="17"/>
  <c r="AV37"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25" i="18" l="1"/>
  <c r="AU29" i="18"/>
  <c r="AU34" i="18"/>
  <c r="AU13" i="18"/>
  <c r="AV7" i="18"/>
  <c r="AV35" i="18" s="1"/>
  <c r="AU19" i="18"/>
  <c r="AU9" i="18"/>
  <c r="AU33" i="18"/>
  <c r="AU17" i="18"/>
  <c r="AU23" i="18"/>
  <c r="AU27" i="18"/>
  <c r="AU11" i="18"/>
  <c r="AU20" i="18"/>
  <c r="AU24" i="18"/>
  <c r="AU35" i="18"/>
  <c r="AU18" i="18"/>
  <c r="AU16" i="18"/>
  <c r="AU28" i="18"/>
  <c r="AU12" i="18"/>
  <c r="AU21" i="18"/>
  <c r="AU30" i="18"/>
  <c r="AU15" i="18"/>
  <c r="AU26" i="18"/>
  <c r="AU31" i="18"/>
  <c r="AU14" i="18"/>
  <c r="AU22" i="18"/>
  <c r="AW25" i="17"/>
  <c r="AW38" i="17"/>
  <c r="AW32" i="17"/>
  <c r="AW30" i="17"/>
  <c r="AW29" i="17"/>
  <c r="AW28" i="17"/>
  <c r="AW27" i="17"/>
  <c r="AW39" i="17"/>
  <c r="AW20" i="17"/>
  <c r="AW15" i="17"/>
  <c r="AW24" i="17"/>
  <c r="AW19" i="17"/>
  <c r="AW31" i="17"/>
  <c r="AW26" i="17"/>
  <c r="AW23" i="17"/>
  <c r="AW22" i="17"/>
  <c r="AW18" i="17"/>
  <c r="AW11" i="17"/>
  <c r="AW9" i="17"/>
  <c r="AW37" i="17"/>
  <c r="AW17" i="17"/>
  <c r="AW16" i="17"/>
  <c r="AW14" i="17"/>
  <c r="AW21" i="17"/>
  <c r="AW13" i="17"/>
  <c r="AX7" i="17"/>
  <c r="AW12" i="17"/>
  <c r="AV12" i="18" l="1"/>
  <c r="AV28" i="18"/>
  <c r="AV29" i="18"/>
  <c r="AV20" i="18"/>
  <c r="AV27" i="18"/>
  <c r="AV25" i="18"/>
  <c r="AV17" i="18"/>
  <c r="AV23" i="18"/>
  <c r="AV9" i="18"/>
  <c r="AV31" i="18"/>
  <c r="AV14" i="18"/>
  <c r="AV33" i="18"/>
  <c r="AV19" i="18"/>
  <c r="AW7" i="18"/>
  <c r="AW25" i="18" s="1"/>
  <c r="AV15" i="18"/>
  <c r="AV30" i="18"/>
  <c r="AV11" i="18"/>
  <c r="AV24" i="18"/>
  <c r="AV32" i="18"/>
  <c r="AV16" i="18"/>
  <c r="AV21" i="18"/>
  <c r="AV26" i="18"/>
  <c r="AV34" i="18"/>
  <c r="AV13" i="18"/>
  <c r="AV18" i="18"/>
  <c r="AV22" i="18"/>
  <c r="AX39" i="17"/>
  <c r="AX38" i="17"/>
  <c r="AX37"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9" i="18" l="1"/>
  <c r="AW15" i="18"/>
  <c r="AW20" i="18"/>
  <c r="AW32" i="18"/>
  <c r="AW13" i="18"/>
  <c r="AW21" i="18"/>
  <c r="AW14" i="18"/>
  <c r="AW35" i="18"/>
  <c r="AW9" i="18"/>
  <c r="AW30" i="18"/>
  <c r="AX7" i="18"/>
  <c r="AX34" i="18" s="1"/>
  <c r="AW16" i="18"/>
  <c r="AW22" i="18"/>
  <c r="AW34" i="18"/>
  <c r="AW12" i="18"/>
  <c r="AW17" i="18"/>
  <c r="AW23" i="18"/>
  <c r="AW26" i="18"/>
  <c r="AW24" i="18"/>
  <c r="AW31" i="18"/>
  <c r="AW28" i="18"/>
  <c r="AW33" i="18"/>
  <c r="AW18" i="18"/>
  <c r="AW29" i="18"/>
  <c r="AW11" i="18"/>
  <c r="AW27" i="18"/>
  <c r="AY39" i="17"/>
  <c r="AY38" i="17"/>
  <c r="AY37"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5" i="18" l="1"/>
  <c r="AX23" i="18"/>
  <c r="AX15" i="18"/>
  <c r="AX14" i="18"/>
  <c r="AX20" i="18"/>
  <c r="AX13" i="18"/>
  <c r="AX28" i="18"/>
  <c r="AX29" i="18"/>
  <c r="AX16" i="18"/>
  <c r="AX31" i="18"/>
  <c r="AY7" i="18"/>
  <c r="AY29" i="18" s="1"/>
  <c r="AX17" i="18"/>
  <c r="AX25" i="18"/>
  <c r="AX12" i="18"/>
  <c r="AX21" i="18"/>
  <c r="AX30" i="18"/>
  <c r="AX19" i="18"/>
  <c r="AX18" i="18"/>
  <c r="AX32" i="18"/>
  <c r="AX9" i="18"/>
  <c r="AX22" i="18"/>
  <c r="AX27" i="18"/>
  <c r="AX33" i="18"/>
  <c r="AX11" i="18"/>
  <c r="AX26" i="18"/>
  <c r="AX24" i="18"/>
  <c r="AZ39" i="17"/>
  <c r="AZ38" i="17"/>
  <c r="AZ37"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35" i="18" l="1"/>
  <c r="AY25" i="18"/>
  <c r="AY12" i="18"/>
  <c r="AY26" i="18"/>
  <c r="AY24" i="18"/>
  <c r="AY31" i="18"/>
  <c r="AY6" i="18"/>
  <c r="AZ7" i="18"/>
  <c r="AZ30" i="18" s="1"/>
  <c r="AY21" i="18"/>
  <c r="AY30" i="18"/>
  <c r="AY15" i="18"/>
  <c r="AY14" i="18"/>
  <c r="AY22" i="18"/>
  <c r="AY32" i="18"/>
  <c r="AY18" i="18"/>
  <c r="AY19" i="18"/>
  <c r="AY23" i="18"/>
  <c r="AY33" i="18"/>
  <c r="AY13" i="18"/>
  <c r="AY20" i="18"/>
  <c r="AY27" i="18"/>
  <c r="AY34" i="18"/>
  <c r="AY9" i="18"/>
  <c r="AY16" i="18"/>
  <c r="AY28" i="18"/>
  <c r="AY11" i="18"/>
  <c r="AY17" i="18"/>
  <c r="BA38" i="17"/>
  <c r="BA32" i="17"/>
  <c r="BA30" i="17"/>
  <c r="BA25" i="17"/>
  <c r="BA29" i="17"/>
  <c r="BA28" i="17"/>
  <c r="BA39" i="17"/>
  <c r="BA37" i="17"/>
  <c r="BA31" i="17"/>
  <c r="BA27" i="17"/>
  <c r="BA20" i="17"/>
  <c r="BA15" i="17"/>
  <c r="BA26" i="17"/>
  <c r="BA24" i="17"/>
  <c r="BA19" i="17"/>
  <c r="BA23" i="17"/>
  <c r="BA22" i="17"/>
  <c r="BA11" i="17"/>
  <c r="BA9" i="17"/>
  <c r="BA14" i="17"/>
  <c r="BA21" i="17"/>
  <c r="BA18" i="17"/>
  <c r="BA13" i="17"/>
  <c r="BA17" i="17"/>
  <c r="BB7" i="17"/>
  <c r="BA12" i="17"/>
  <c r="BA16" i="17"/>
  <c r="AZ33" i="18" l="1"/>
  <c r="AZ11" i="18"/>
  <c r="AZ19" i="18"/>
  <c r="AZ21" i="18"/>
  <c r="AZ26" i="18"/>
  <c r="AZ23" i="18"/>
  <c r="AZ12" i="18"/>
  <c r="AZ32" i="18"/>
  <c r="AZ17" i="18"/>
  <c r="AZ24" i="18"/>
  <c r="AZ18" i="18"/>
  <c r="AZ31" i="18"/>
  <c r="AZ13" i="18"/>
  <c r="AZ29" i="18"/>
  <c r="AZ14" i="18"/>
  <c r="AZ25" i="18"/>
  <c r="AZ34" i="18"/>
  <c r="BA7" i="18"/>
  <c r="BA30" i="18" s="1"/>
  <c r="AZ28" i="18"/>
  <c r="AZ22" i="18"/>
  <c r="AZ35" i="18"/>
  <c r="AZ16" i="18"/>
  <c r="AZ15" i="18"/>
  <c r="AZ27" i="18"/>
  <c r="AZ9" i="18"/>
  <c r="AZ20" i="18"/>
  <c r="BB39" i="17"/>
  <c r="BB38" i="17"/>
  <c r="BB37"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17" i="18" l="1"/>
  <c r="BA32" i="18"/>
  <c r="BA24" i="18"/>
  <c r="BA23" i="18"/>
  <c r="BA28" i="18"/>
  <c r="BA11" i="18"/>
  <c r="BA29" i="18"/>
  <c r="BA12" i="18"/>
  <c r="BA13" i="18"/>
  <c r="BA31" i="18"/>
  <c r="BA20" i="18"/>
  <c r="BA35" i="18"/>
  <c r="BA22" i="18"/>
  <c r="BA34" i="18"/>
  <c r="BA15" i="18"/>
  <c r="BA18" i="18"/>
  <c r="BA33" i="18"/>
  <c r="BA9" i="18"/>
  <c r="BA14" i="18"/>
  <c r="BA25" i="18"/>
  <c r="BA21" i="18"/>
  <c r="BA19" i="18"/>
  <c r="BA26" i="18"/>
  <c r="BB7" i="18"/>
  <c r="BB31" i="18" s="1"/>
  <c r="BA16" i="18"/>
  <c r="BA27" i="18"/>
  <c r="BC39" i="17"/>
  <c r="BC38" i="17"/>
  <c r="BC37"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14" i="18" l="1"/>
  <c r="BB23" i="18"/>
  <c r="BB15" i="18"/>
  <c r="BB18" i="18"/>
  <c r="BB32" i="18"/>
  <c r="BB9" i="18"/>
  <c r="BB20" i="18"/>
  <c r="BB27" i="18"/>
  <c r="BB33" i="18"/>
  <c r="BB19" i="18"/>
  <c r="BB26" i="18"/>
  <c r="BB28" i="18"/>
  <c r="BB35" i="18"/>
  <c r="BB21" i="18"/>
  <c r="BC7" i="18"/>
  <c r="BC34" i="18" s="1"/>
  <c r="BB29" i="18"/>
  <c r="BB11" i="18"/>
  <c r="BB24" i="18"/>
  <c r="BB34" i="18"/>
  <c r="BB17" i="18"/>
  <c r="BB12" i="18"/>
  <c r="BB22" i="18"/>
  <c r="BB25" i="18"/>
  <c r="BB30" i="18"/>
  <c r="BB16" i="18"/>
  <c r="BB13" i="18"/>
  <c r="BD39" i="17"/>
  <c r="BD38" i="17"/>
  <c r="BD37"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3" i="18" l="1"/>
  <c r="BC25" i="18"/>
  <c r="BC30" i="18"/>
  <c r="BC31" i="18"/>
  <c r="BC12" i="18"/>
  <c r="BC17" i="18"/>
  <c r="BC29" i="18"/>
  <c r="BC26" i="18"/>
  <c r="BC14" i="18"/>
  <c r="BC22" i="18"/>
  <c r="BC32" i="18"/>
  <c r="BC9" i="18"/>
  <c r="BC19" i="18"/>
  <c r="BC23" i="18"/>
  <c r="BC33" i="18"/>
  <c r="BC11" i="18"/>
  <c r="BC20" i="18"/>
  <c r="BC27" i="18"/>
  <c r="BC35" i="18"/>
  <c r="BC15" i="18"/>
  <c r="BC18" i="18"/>
  <c r="BC21" i="18"/>
  <c r="BC24" i="18"/>
  <c r="BD7" i="18"/>
  <c r="BD32" i="18" s="1"/>
  <c r="BC16" i="18"/>
  <c r="BC28" i="18"/>
  <c r="BE25" i="17"/>
  <c r="BE39" i="17"/>
  <c r="BE37" i="17"/>
  <c r="BE31" i="17"/>
  <c r="BE29" i="17"/>
  <c r="BE28" i="17"/>
  <c r="BE27" i="17"/>
  <c r="BE26" i="17"/>
  <c r="BE20" i="17"/>
  <c r="BE15" i="17"/>
  <c r="BE30" i="17"/>
  <c r="BE24" i="17"/>
  <c r="BE19" i="17"/>
  <c r="BE32" i="17"/>
  <c r="BE23" i="17"/>
  <c r="BE22" i="17"/>
  <c r="BE38" i="17"/>
  <c r="BE18" i="17"/>
  <c r="BE11" i="17"/>
  <c r="BE9" i="17"/>
  <c r="BE21" i="17"/>
  <c r="BE17" i="17"/>
  <c r="BE16" i="17"/>
  <c r="BE14" i="17"/>
  <c r="BE13" i="17"/>
  <c r="BF7" i="17"/>
  <c r="BE12" i="17"/>
  <c r="BD16" i="18" l="1"/>
  <c r="BD18" i="18"/>
  <c r="BD17" i="18"/>
  <c r="BD19" i="18"/>
  <c r="BD27" i="18"/>
  <c r="BD29" i="18"/>
  <c r="BD28" i="18"/>
  <c r="BD30" i="18"/>
  <c r="BD12" i="18"/>
  <c r="BD15" i="18"/>
  <c r="BD33" i="18"/>
  <c r="BD13" i="18"/>
  <c r="BD20" i="18"/>
  <c r="BD34" i="18"/>
  <c r="BD23" i="18"/>
  <c r="BD9" i="18"/>
  <c r="BD21" i="18"/>
  <c r="BD35" i="18"/>
  <c r="BD11" i="18"/>
  <c r="BD26" i="18"/>
  <c r="BE7" i="18"/>
  <c r="BE26" i="18" s="1"/>
  <c r="BD14" i="18"/>
  <c r="BD22" i="18"/>
  <c r="BD24" i="18"/>
  <c r="BD31" i="18"/>
  <c r="BD25" i="18"/>
  <c r="BF39" i="17"/>
  <c r="BF38" i="17"/>
  <c r="BF37"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7" i="18" l="1"/>
  <c r="BF35" i="18" s="1"/>
  <c r="BE9" i="18"/>
  <c r="BE12" i="18"/>
  <c r="BE11" i="18"/>
  <c r="BE32" i="18"/>
  <c r="BE18" i="18"/>
  <c r="BE29" i="18"/>
  <c r="BE25" i="18"/>
  <c r="BE13" i="18"/>
  <c r="BE28" i="18"/>
  <c r="BE34" i="18"/>
  <c r="BE31" i="18"/>
  <c r="BE16" i="18"/>
  <c r="BE15" i="18"/>
  <c r="BE17" i="18"/>
  <c r="BE33" i="18"/>
  <c r="BE24" i="18"/>
  <c r="BE30" i="18"/>
  <c r="BE35" i="18"/>
  <c r="BE14" i="18"/>
  <c r="BE20" i="18"/>
  <c r="BE22" i="18"/>
  <c r="BE27" i="18"/>
  <c r="BE19" i="18"/>
  <c r="BE21" i="18"/>
  <c r="BE23" i="18"/>
  <c r="BG39" i="17"/>
  <c r="BG38" i="17"/>
  <c r="BG37"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1" i="18" l="1"/>
  <c r="BF15" i="18"/>
  <c r="BF26" i="18"/>
  <c r="BF24" i="18"/>
  <c r="BF12" i="18"/>
  <c r="BF29" i="18"/>
  <c r="BF17" i="18"/>
  <c r="BF19" i="18"/>
  <c r="BF25" i="18"/>
  <c r="BG7" i="18"/>
  <c r="BG34" i="18" s="1"/>
  <c r="BF34" i="18"/>
  <c r="BF13" i="18"/>
  <c r="BF30" i="18"/>
  <c r="BF22" i="18"/>
  <c r="BF18" i="18"/>
  <c r="BF31" i="18"/>
  <c r="BF14" i="18"/>
  <c r="BF6" i="18"/>
  <c r="BF21" i="18"/>
  <c r="BF32" i="18"/>
  <c r="BF9" i="18"/>
  <c r="BF23" i="18"/>
  <c r="BF27" i="18"/>
  <c r="BF33" i="18"/>
  <c r="BF16" i="18"/>
  <c r="BF20" i="18"/>
  <c r="BF28" i="18"/>
  <c r="BH39" i="17"/>
  <c r="BH38" i="17"/>
  <c r="BH37"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28" i="18" l="1"/>
  <c r="BG11" i="18"/>
  <c r="BG16" i="18"/>
  <c r="BG20" i="18"/>
  <c r="BG29" i="18"/>
  <c r="BG9" i="18"/>
  <c r="BG25" i="18"/>
  <c r="BG19" i="18"/>
  <c r="BG24" i="18"/>
  <c r="BG35" i="18"/>
  <c r="BG13" i="18"/>
  <c r="BG17" i="18"/>
  <c r="BG30" i="18"/>
  <c r="BH7" i="18"/>
  <c r="BH31" i="18" s="1"/>
  <c r="BG26" i="18"/>
  <c r="BG31" i="18"/>
  <c r="BG12" i="18"/>
  <c r="BG22" i="18"/>
  <c r="BG32" i="18"/>
  <c r="BG15" i="18"/>
  <c r="BG18" i="18"/>
  <c r="BG23" i="18"/>
  <c r="BG33" i="18"/>
  <c r="BG21" i="18"/>
  <c r="BG14" i="18"/>
  <c r="BG27" i="18"/>
  <c r="BI39" i="17"/>
  <c r="BI37" i="17"/>
  <c r="BI31" i="17"/>
  <c r="BI25" i="17"/>
  <c r="BI29" i="17"/>
  <c r="BI28" i="17"/>
  <c r="BI38" i="17"/>
  <c r="BI32" i="17"/>
  <c r="BI30" i="17"/>
  <c r="BI27" i="17"/>
  <c r="BI20" i="17"/>
  <c r="BI15" i="17"/>
  <c r="BI24" i="17"/>
  <c r="BI19" i="17"/>
  <c r="BI23" i="17"/>
  <c r="BI22" i="17"/>
  <c r="BI21" i="17"/>
  <c r="BI11" i="17"/>
  <c r="BI9" i="17"/>
  <c r="BI14" i="17"/>
  <c r="BI18" i="17"/>
  <c r="BI13" i="17"/>
  <c r="BI26" i="17"/>
  <c r="BI12" i="17"/>
  <c r="BI17" i="17"/>
  <c r="BI16" i="17"/>
  <c r="BJ7" i="17"/>
  <c r="BH25" i="18" l="1"/>
  <c r="BH32" i="18"/>
  <c r="BH13" i="18"/>
  <c r="BH12" i="18"/>
  <c r="BH14" i="18"/>
  <c r="BH24" i="18"/>
  <c r="BH26" i="18"/>
  <c r="BH34" i="18"/>
  <c r="BH33" i="18"/>
  <c r="BH17" i="18"/>
  <c r="BH29" i="18"/>
  <c r="BH22" i="18"/>
  <c r="BH35" i="18"/>
  <c r="BH16" i="18"/>
  <c r="BH19" i="18"/>
  <c r="BH23" i="18"/>
  <c r="BH18" i="18"/>
  <c r="BI7" i="18"/>
  <c r="BI33" i="18" s="1"/>
  <c r="BH15" i="18"/>
  <c r="BH27" i="18"/>
  <c r="BH9" i="18"/>
  <c r="BH20" i="18"/>
  <c r="BH30" i="18"/>
  <c r="BH21" i="18"/>
  <c r="BH11" i="18"/>
  <c r="BH28" i="18"/>
  <c r="BJ39" i="17"/>
  <c r="BJ38" i="17"/>
  <c r="BJ37"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32" i="18" l="1"/>
  <c r="BI20" i="18"/>
  <c r="BI27" i="18"/>
  <c r="BI11" i="18"/>
  <c r="BI23" i="18"/>
  <c r="BI30" i="18"/>
  <c r="BI35" i="18"/>
  <c r="BI9" i="18"/>
  <c r="BI24" i="18"/>
  <c r="BI25" i="18"/>
  <c r="BI13" i="18"/>
  <c r="BI14" i="18"/>
  <c r="BI21" i="18"/>
  <c r="BI15" i="18"/>
  <c r="BI18" i="18"/>
  <c r="BI34" i="18"/>
  <c r="BI16" i="18"/>
  <c r="BI19" i="18"/>
  <c r="BI26" i="18"/>
  <c r="BI28" i="18"/>
  <c r="BJ7" i="18"/>
  <c r="BJ34" i="18" s="1"/>
  <c r="BI17" i="18"/>
  <c r="BI31" i="18"/>
  <c r="BI12" i="18"/>
  <c r="BI22" i="18"/>
  <c r="BI29" i="18"/>
  <c r="BK39" i="17"/>
  <c r="BK38" i="17"/>
  <c r="BK37"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17" i="18" l="1"/>
  <c r="BJ20" i="18"/>
  <c r="BJ28" i="18"/>
  <c r="BJ18" i="18"/>
  <c r="BJ31" i="18"/>
  <c r="BJ9" i="18"/>
  <c r="BJ35" i="18"/>
  <c r="BK7" i="18"/>
  <c r="BK29" i="18" s="1"/>
  <c r="BJ16" i="18"/>
  <c r="BJ12" i="18"/>
  <c r="BJ22" i="18"/>
  <c r="BJ29" i="18"/>
  <c r="BJ14" i="18"/>
  <c r="BJ23" i="18"/>
  <c r="BJ25" i="18"/>
  <c r="BJ19" i="18"/>
  <c r="BJ13" i="18"/>
  <c r="BJ30" i="18"/>
  <c r="BJ15" i="18"/>
  <c r="BJ26" i="18"/>
  <c r="BJ32" i="18"/>
  <c r="BJ27" i="18"/>
  <c r="BJ33" i="18"/>
  <c r="BJ11" i="18"/>
  <c r="BJ21" i="18"/>
  <c r="BJ24" i="18"/>
  <c r="BL39" i="17"/>
  <c r="BL38" i="17"/>
  <c r="BL37"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2" i="18" l="1"/>
  <c r="BK17" i="18"/>
  <c r="BK30" i="18"/>
  <c r="BK15" i="18"/>
  <c r="BK26" i="18"/>
  <c r="BK31" i="18"/>
  <c r="BK14" i="18"/>
  <c r="BK22" i="18"/>
  <c r="BK32" i="18"/>
  <c r="BK13" i="18"/>
  <c r="BK19" i="18"/>
  <c r="BK23" i="18"/>
  <c r="BK33" i="18"/>
  <c r="BK18" i="18"/>
  <c r="BK25" i="18"/>
  <c r="BK27" i="18"/>
  <c r="BK34" i="18"/>
  <c r="BK9" i="18"/>
  <c r="BK20" i="18"/>
  <c r="BK24" i="18"/>
  <c r="BK35" i="18"/>
  <c r="BK11" i="18"/>
  <c r="BK21" i="18"/>
  <c r="BK28" i="18"/>
  <c r="BL7" i="18"/>
  <c r="BL34" i="18" s="1"/>
  <c r="BK16" i="18"/>
  <c r="BL24" i="18" l="1"/>
  <c r="BL13" i="18"/>
  <c r="BL20" i="18"/>
  <c r="BL35" i="18"/>
  <c r="BL16" i="18"/>
  <c r="BL23" i="18"/>
  <c r="BL25" i="18"/>
  <c r="BL9" i="18"/>
  <c r="BL27" i="18"/>
  <c r="BL17" i="18"/>
  <c r="BL11" i="18"/>
  <c r="BL29" i="18"/>
  <c r="BL19" i="18"/>
  <c r="BL30" i="18"/>
  <c r="BL15" i="18"/>
  <c r="BL31" i="18"/>
  <c r="BL21" i="18"/>
  <c r="BL14" i="18"/>
  <c r="BL32" i="18"/>
  <c r="BL28" i="18"/>
  <c r="BL26" i="18"/>
  <c r="BL33" i="18"/>
  <c r="BL12" i="18"/>
  <c r="BL18" i="18"/>
  <c r="BL22"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3" i="16" l="1"/>
  <c r="BC24" i="16"/>
  <c r="BD7" i="16"/>
  <c r="BD34" i="16" s="1"/>
  <c r="BC31" i="16"/>
  <c r="BC21" i="16"/>
  <c r="BC11" i="16"/>
  <c r="BC18" i="16"/>
  <c r="BC16" i="16"/>
  <c r="BC28" i="16"/>
  <c r="BC33" i="16"/>
  <c r="BC9" i="16"/>
  <c r="BC15" i="16"/>
  <c r="BC12" i="16"/>
  <c r="BC22" i="16"/>
  <c r="BC23" i="16"/>
  <c r="BC17" i="16"/>
  <c r="BC27" i="16"/>
  <c r="BC29" i="16"/>
  <c r="BC32" i="16"/>
  <c r="BC35" i="16"/>
  <c r="BC14" i="16"/>
  <c r="BC25" i="16"/>
  <c r="BC19" i="16"/>
  <c r="BC20" i="16"/>
  <c r="BC26" i="16"/>
  <c r="BC30" i="16"/>
  <c r="BD35" i="16"/>
  <c r="BD19" i="16" l="1"/>
  <c r="BD24" i="16"/>
  <c r="BD13" i="16"/>
  <c r="BD23" i="16"/>
  <c r="BD14" i="16"/>
  <c r="BD15" i="16"/>
  <c r="BD28" i="16"/>
  <c r="BD9" i="16"/>
  <c r="BD11" i="16"/>
  <c r="BD27" i="16"/>
  <c r="BD16" i="16"/>
  <c r="BD25" i="16"/>
  <c r="BD22" i="16"/>
  <c r="BD31" i="16"/>
  <c r="BD12" i="16"/>
  <c r="BD21" i="16"/>
  <c r="BD32" i="16"/>
  <c r="BD26" i="16"/>
  <c r="BE7" i="16"/>
  <c r="BE33" i="16" s="1"/>
  <c r="BD29" i="16"/>
  <c r="BD30" i="16"/>
  <c r="BD33" i="16"/>
  <c r="BD18" i="16"/>
  <c r="BD17" i="16"/>
  <c r="BD20" i="16"/>
  <c r="BE25" i="16" l="1"/>
  <c r="BE28" i="16"/>
  <c r="BE20" i="16"/>
  <c r="BE17" i="16"/>
  <c r="BE11" i="16"/>
  <c r="BE13" i="16"/>
  <c r="BE35" i="16"/>
  <c r="BE22" i="16"/>
  <c r="BE21" i="16"/>
  <c r="BE24" i="16"/>
  <c r="BF7" i="16"/>
  <c r="BF33" i="16" s="1"/>
  <c r="BE14" i="16"/>
  <c r="BE34" i="16"/>
  <c r="BE26" i="16"/>
  <c r="BE12" i="16"/>
  <c r="BE15" i="16"/>
  <c r="BE19" i="16"/>
  <c r="BE16" i="16"/>
  <c r="BE27" i="16"/>
  <c r="BE32" i="16"/>
  <c r="BE23" i="16"/>
  <c r="BE30" i="16"/>
  <c r="BE29" i="16"/>
  <c r="BE9" i="16"/>
  <c r="BE18" i="16"/>
  <c r="BE31" i="16"/>
  <c r="BF6" i="16" l="1"/>
  <c r="BF28" i="16"/>
  <c r="BF29" i="16"/>
  <c r="BF25" i="16"/>
  <c r="BF30" i="16"/>
  <c r="BF31" i="16"/>
  <c r="BF21" i="16"/>
  <c r="BF11" i="16"/>
  <c r="BF17" i="16"/>
  <c r="BG7" i="16"/>
  <c r="BG27" i="16" s="1"/>
  <c r="BF12" i="16"/>
  <c r="BF35" i="16"/>
  <c r="BF13" i="16"/>
  <c r="BF16" i="16"/>
  <c r="BF19" i="16"/>
  <c r="BF14" i="16"/>
  <c r="BF22" i="16"/>
  <c r="BF24" i="16"/>
  <c r="BF15" i="16"/>
  <c r="BF23" i="16"/>
  <c r="BF20" i="16"/>
  <c r="BF26" i="16"/>
  <c r="BF18" i="16"/>
  <c r="BF9" i="16"/>
  <c r="BF27" i="16"/>
  <c r="BF34" i="16"/>
  <c r="BF32" i="16"/>
  <c r="BG35" i="16"/>
  <c r="BG34" i="16"/>
  <c r="BG33" i="16"/>
  <c r="BG32" i="16"/>
  <c r="BG31" i="16"/>
  <c r="BG30" i="16"/>
  <c r="BG29" i="16" l="1"/>
  <c r="BG13" i="16"/>
  <c r="BG14" i="16"/>
  <c r="BG24" i="16"/>
  <c r="BG18" i="16"/>
  <c r="BG9" i="16"/>
  <c r="BG15" i="16"/>
  <c r="BG11" i="16"/>
  <c r="BG28" i="16"/>
  <c r="BG23" i="16"/>
  <c r="BG12" i="16"/>
  <c r="BG20" i="16"/>
  <c r="BH7" i="16"/>
  <c r="BH30" i="16" s="1"/>
  <c r="BG19" i="16"/>
  <c r="BG22" i="16"/>
  <c r="BG16" i="16"/>
  <c r="BG17" i="16"/>
  <c r="BG25" i="16"/>
  <c r="BG21" i="16"/>
  <c r="BG26" i="16"/>
  <c r="BH23" i="16" l="1"/>
  <c r="BH11" i="16"/>
  <c r="BH24" i="16"/>
  <c r="BH9" i="16"/>
  <c r="BH28" i="16"/>
  <c r="BH21" i="16"/>
  <c r="BH12" i="16"/>
  <c r="BH16" i="16"/>
  <c r="BH31" i="16"/>
  <c r="BH13" i="16"/>
  <c r="BH33" i="16"/>
  <c r="BH15" i="16"/>
  <c r="BH20" i="16"/>
  <c r="BH29" i="16"/>
  <c r="BH22" i="16"/>
  <c r="BH17" i="16"/>
  <c r="BH34" i="16"/>
  <c r="BH18" i="16"/>
  <c r="BH35" i="16"/>
  <c r="BH25" i="16"/>
  <c r="BH32" i="16"/>
  <c r="BI7" i="16"/>
  <c r="BI23" i="16" s="1"/>
  <c r="BH26" i="16"/>
  <c r="BH19" i="16"/>
  <c r="BH27" i="16"/>
  <c r="BH14" i="16"/>
  <c r="BI24" i="16" l="1"/>
  <c r="BI28" i="16"/>
  <c r="BI29" i="16"/>
  <c r="BI19" i="16"/>
  <c r="BJ7" i="16"/>
  <c r="BJ25" i="16" s="1"/>
  <c r="BI13" i="16"/>
  <c r="BI22" i="16"/>
  <c r="BI25" i="16"/>
  <c r="BI12" i="16"/>
  <c r="BI16" i="16"/>
  <c r="BI30" i="16"/>
  <c r="BI15" i="16"/>
  <c r="BI26" i="16"/>
  <c r="BI32" i="16"/>
  <c r="BI11" i="16"/>
  <c r="BI34" i="16"/>
  <c r="BI14" i="16"/>
  <c r="BI18" i="16"/>
  <c r="BI31" i="16"/>
  <c r="BI21" i="16"/>
  <c r="BI17" i="16"/>
  <c r="BI20" i="16"/>
  <c r="BI9" i="16"/>
  <c r="BI27" i="16"/>
  <c r="BI33" i="16"/>
  <c r="BI35" i="16"/>
  <c r="BJ35" i="16"/>
  <c r="BJ34" i="16"/>
  <c r="BJ33" i="16"/>
  <c r="BJ32" i="16"/>
  <c r="BJ31" i="16"/>
  <c r="BJ30" i="16"/>
  <c r="BJ14" i="16" l="1"/>
  <c r="BJ9" i="16"/>
  <c r="BJ11" i="16"/>
  <c r="BK7" i="16"/>
  <c r="BK16" i="16" s="1"/>
  <c r="BJ12" i="16"/>
  <c r="BJ16" i="16"/>
  <c r="BJ19" i="16"/>
  <c r="BJ13" i="16"/>
  <c r="BJ15" i="16"/>
  <c r="BJ17" i="16"/>
  <c r="BJ24" i="16"/>
  <c r="BJ20" i="16"/>
  <c r="BJ21" i="16"/>
  <c r="BJ26" i="16"/>
  <c r="BJ22" i="16"/>
  <c r="BJ18" i="16"/>
  <c r="BJ23" i="16"/>
  <c r="BJ27" i="16"/>
  <c r="BJ28" i="16"/>
  <c r="BJ29" i="16"/>
  <c r="BK35" i="16"/>
  <c r="BK34" i="16"/>
  <c r="BK33" i="16"/>
  <c r="BK32" i="16"/>
  <c r="BK31" i="16"/>
  <c r="BK30" i="16"/>
  <c r="BK29" i="16"/>
  <c r="BK28" i="16"/>
  <c r="BK27" i="16"/>
  <c r="BK26" i="16"/>
  <c r="BK21" i="16"/>
  <c r="BK17" i="16"/>
  <c r="BK20" i="16"/>
  <c r="BK23" i="16"/>
  <c r="BK12" i="16"/>
  <c r="BL7" i="16"/>
  <c r="BK11" i="16"/>
  <c r="BK9" i="16"/>
  <c r="BK14" i="16"/>
  <c r="BK15" i="16"/>
  <c r="BK13" i="16"/>
  <c r="BK19" i="16" l="1"/>
  <c r="BK18" i="16"/>
  <c r="BK22" i="16"/>
  <c r="BK24" i="16"/>
  <c r="BK25" i="16"/>
  <c r="BL35" i="16"/>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<sst xmlns="http://schemas.openxmlformats.org/spreadsheetml/2006/main" count="216" uniqueCount="77">
  <si>
    <t>ACERCA DESTE GRÁFICO GANTT</t>
  </si>
  <si>
    <t xml:space="preserve">Visualize e acompanhe os seus projetos usando este modelo de Gráfico Gantt. Para começar, introduza as tarefas em que está a trabalhar na secção Descrição de Marcos e depois introduza detalhes para cada tarefa. Os dados serão atualizados automaticamente e é fácil inserir novas tarefas ou utilizar a barra de deslocamento para percorrer a linha cronológica. </t>
  </si>
  <si>
    <t xml:space="preserve">• Utilize o Progress para adicionar quanto do projeto você terminou adicionando um número percentual. 
• Adicione o dia em que iniciou o seu projeto na Data de Início. 
• Conclua os seus cálculos ao preencher o número de dias que necessita para concluir o seu projeto no campo de Dias. </t>
  </si>
  <si>
    <t>TÍTULO DO PROJETO</t>
  </si>
  <si>
    <t>Nome da empresa</t>
  </si>
  <si>
    <t>Responsável pelo projeto</t>
  </si>
  <si>
    <t>Data de Início do Projeto:</t>
  </si>
  <si>
    <t>Incremento de Deslocamento:</t>
  </si>
  <si>
    <t>Descrição do marco</t>
  </si>
  <si>
    <t>TÍTULO 1</t>
  </si>
  <si>
    <t>Tarefa 1</t>
  </si>
  <si>
    <t>Tarefa 2</t>
  </si>
  <si>
    <t>Tarefa 3</t>
  </si>
  <si>
    <t>Tarefa 4</t>
  </si>
  <si>
    <t>Tarefa 5</t>
  </si>
  <si>
    <t>TÍTULO 2</t>
  </si>
  <si>
    <t>TÍTULO 3</t>
  </si>
  <si>
    <t>TÍTULO 4</t>
  </si>
  <si>
    <t>Para adicionar mais dados, insira novas linhas ACIMA desta</t>
  </si>
  <si>
    <t>Categoria</t>
  </si>
  <si>
    <t>Objetivo</t>
  </si>
  <si>
    <t>Marco</t>
  </si>
  <si>
    <t>Risco Baixo</t>
  </si>
  <si>
    <t>Risco Médio</t>
  </si>
  <si>
    <t>Risco Elevado</t>
  </si>
  <si>
    <t>Dentro do prazo</t>
  </si>
  <si>
    <t>Atribuído a</t>
  </si>
  <si>
    <t>Nome</t>
  </si>
  <si>
    <t>Progresso</t>
  </si>
  <si>
    <t>Início</t>
  </si>
  <si>
    <t>Legenda:</t>
  </si>
  <si>
    <t>Dias</t>
  </si>
  <si>
    <t>No caminho certo</t>
  </si>
  <si>
    <t>Baixo risco</t>
  </si>
  <si>
    <t>Médio risco</t>
  </si>
  <si>
    <t>Alto risco</t>
  </si>
  <si>
    <t>Não atribuídas</t>
  </si>
  <si>
    <t>Enter title of this project in cell B2. 
Information about how to use this worksheet, including instructions for screen readers and the author of this workbook is in the About worksheet.
Continue navigating down column A to hear further instructions.</t>
  </si>
  <si>
    <t>Enter the name of the Project Lead in cell B5. Enter the Project Start date in cell C6 or allow the sample formula to find the smallest date value from the Gantt Data table.  
Project Start Date: label is in cell B6.</t>
  </si>
  <si>
    <t>This row contains headers for the project schedule.  B9 through G9 contains schedule information.  Cells I9 through BL9 contain the first letter of each day of the week for the date above that heading.
All project timeline charting is auto generated.</t>
  </si>
  <si>
    <t>Enter Project information starting in cell B11 through cell G11. 
Enter Milestone Description, select a Category, assign someone to the task, and enter the progress, start date, and number of days for the task to start charting.</t>
  </si>
  <si>
    <t>Grupo Cortiça</t>
  </si>
  <si>
    <t>PSA_Projeto_Cortica</t>
  </si>
  <si>
    <t>Realização e discussão dos planos feitos por cada elemento do grupo</t>
  </si>
  <si>
    <t>Distribuição de tarefas</t>
  </si>
  <si>
    <t>Pesquisa Softwares necessários</t>
  </si>
  <si>
    <t>Diagrama de Gantt</t>
  </si>
  <si>
    <t>Tarefa 1 – Planeamento e elaboração detalhada do plano de atividades</t>
  </si>
  <si>
    <t>Tarefa 2 - Projeto Elétrico</t>
  </si>
  <si>
    <t>Escolha dos principais elementos para o sistema</t>
  </si>
  <si>
    <t>Componentes elétricos necessários para a ligação do circuito(relés,transístores,etc)</t>
  </si>
  <si>
    <t>Elementos de segurança para a ligação dos componentes (disjuntores, etc)</t>
  </si>
  <si>
    <t>Projeto elétrico (EPLAN)</t>
  </si>
  <si>
    <t>Tarefa 3 - PLC</t>
  </si>
  <si>
    <t>Esboço ideias do programa em PLC (linguagem SCL???)</t>
  </si>
  <si>
    <t>Programar PLC</t>
  </si>
  <si>
    <t xml:space="preserve">Tarefa 4 - Visão </t>
  </si>
  <si>
    <t>Análise do sistema de iluminação</t>
  </si>
  <si>
    <t>Algoritmo de deteção de falhas/defeitos</t>
  </si>
  <si>
    <t xml:space="preserve">Software para obtenção de imagem e processamento da mesma (Python) </t>
  </si>
  <si>
    <t>Calibração das camara</t>
  </si>
  <si>
    <t xml:space="preserve">Análise do sistema de captura de imagem </t>
  </si>
  <si>
    <t xml:space="preserve"> Identificação e estudo do PLC a utilizar e tipo de comunicação </t>
  </si>
  <si>
    <t>Costa</t>
  </si>
  <si>
    <t>Tarefa 6 - Preparação relatório documentação e apresentação</t>
  </si>
  <si>
    <t>Tarefa - 5 Rastreabilidade (Base de Dados)</t>
  </si>
  <si>
    <t>Vison Cork</t>
  </si>
  <si>
    <t>Carlos</t>
  </si>
  <si>
    <t>João Conceição</t>
  </si>
  <si>
    <t>João Conceição e José Costa</t>
  </si>
  <si>
    <t>João Conceição e Carlos Santos</t>
  </si>
  <si>
    <t>Programar Robot (simulação offline - Software - RoboDK)</t>
  </si>
  <si>
    <t>Luís Pacheco e Carlos Santos</t>
  </si>
  <si>
    <t>José Costa e Rodrigo Domingues</t>
  </si>
  <si>
    <t>Visual Studio 2019 -  ?</t>
  </si>
  <si>
    <t>Luís Pacheco e Abílio Borges</t>
  </si>
  <si>
    <t>Rodrigo Domingues e José Costa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</si>
</sst>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4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1"/>
      <name val="Calibri"/>
      <family val="2"/>
      <scheme val="minor"/>
    </font>
    <font>
      <b/>
      <sz val="11"/>
      <color theme="8"/>
      <name val="Calibri"/>
      <family val="2"/>
      <scheme val="minor"/>
    </font>
    <font>
      <b/>
      <sz val="11"/>
      <color theme="6" tint="-0.249977111117893"/>
      <name val="Calibri"/>
      <family val="2"/>
      <scheme val="minor"/>
    </font>
    <font>
      <b/>
      <sz val="11"/>
      <color rgb="FFFF0000"/>
      <name val="Calibri"/>
      <family val="2"/>
      <scheme val="minor"/>
    </font>
    <font>
      <b/>
      <sz val="11"/>
      <color rgb="FFFFC000"/>
      <name val="Calibri"/>
      <family val="2"/>
      <scheme val="minor"/>
    </font>
    <font>
      <b/>
      <sz val="11"/>
      <color theme="3" tint="-0.249977111117893"/>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cellStyleXfs>
  <cellXfs count="17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166"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5" fillId="0" borderId="0" xfId="0" applyFont="1" applyAlignment="1">
      <alignment vertical="center"/>
    </xf>
    <xf numFmtId="0" fontId="36" fillId="0" borderId="0" xfId="0" applyFont="1" applyAlignment="1">
      <alignment vertical="center"/>
    </xf>
    <xf numFmtId="0" fontId="37" fillId="0" borderId="0" xfId="0" applyFont="1" applyAlignment="1">
      <alignment vertical="center"/>
    </xf>
    <xf numFmtId="0" fontId="34" fillId="0" borderId="0" xfId="0" applyFont="1" applyAlignment="1">
      <alignment vertical="center"/>
    </xf>
    <xf numFmtId="0" fontId="34" fillId="0" borderId="0" xfId="0" applyFont="1" applyAlignment="1">
      <alignment horizontal="left" vertical="center" indent="9"/>
    </xf>
    <xf numFmtId="0" fontId="37" fillId="0" borderId="0" xfId="0" applyFont="1" applyAlignment="1">
      <alignment horizontal="left" vertical="center" indent="9"/>
    </xf>
    <xf numFmtId="0" fontId="35" fillId="0" borderId="0" xfId="0" applyFont="1" applyAlignment="1">
      <alignment horizontal="left" vertical="center" indent="9"/>
    </xf>
    <xf numFmtId="0" fontId="36" fillId="0" borderId="0" xfId="0" applyFont="1" applyAlignment="1">
      <alignment horizontal="left" vertical="center" indent="9"/>
    </xf>
    <xf numFmtId="0" fontId="38" fillId="0" borderId="0" xfId="0" applyFont="1" applyAlignment="1">
      <alignment vertical="center"/>
    </xf>
    <xf numFmtId="0" fontId="39" fillId="0" borderId="0" xfId="0" applyFont="1" applyAlignment="1">
      <alignment vertical="center"/>
    </xf>
    <xf numFmtId="0" fontId="39" fillId="0" borderId="0" xfId="0" applyFont="1" applyAlignment="1">
      <alignment horizontal="left" wrapText="1" inden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8" borderId="0" xfId="0"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9" fillId="0" borderId="0" xfId="0" applyFont="1" applyAlignment="1">
      <alignment horizontal="left" wrapText="1" indent="2"/>
    </xf>
  </cellXfs>
  <cellStyles count="12">
    <cellStyle name="Cabeçalho 1" xfId="6" builtinId="16" customBuiltin="1"/>
    <cellStyle name="Cabeçalho 2" xfId="7" builtinId="17" customBuiltin="1"/>
    <cellStyle name="Cabeçalho 3" xfId="8" builtinId="18" customBuiltin="1"/>
    <cellStyle name="Cor3" xfId="11" builtinId="37"/>
    <cellStyle name="Data" xfId="9" xr:uid="{229918B6-DD13-4F5A-97B9-305F7E002AA3}"/>
    <cellStyle name="Hiperligação" xfId="1" builtinId="8" customBuiltin="1"/>
    <cellStyle name="Normal" xfId="0" builtinId="0"/>
    <cellStyle name="Percentagem" xfId="2" builtinId="5" customBuiltin="1"/>
    <cellStyle name="Separador de milhares [0]" xfId="10" builtinId="6" customBuiltin="1"/>
    <cellStyle name="Título" xfId="5" builtinId="15" customBuiltin="1"/>
    <cellStyle name="Vírgula" xfId="4" builtinId="3" customBuiltin="1"/>
    <cellStyle name="zTextoOculto" xfId="3" xr:uid="{26E66EE6-E33F-4D77-BAE4-0FB4F5BBF673}"/>
  </cellStyles>
  <dxfs count="63">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b val="0"/>
        <i val="0"/>
        <strike val="0"/>
        <condense val="0"/>
        <extend val="0"/>
        <outline val="0"/>
        <shadow val="0"/>
        <u val="none"/>
        <vertAlign val="baseline"/>
        <sz val="11"/>
        <color theme="1"/>
        <name val="Calibri"/>
        <family val="2"/>
        <scheme val="minor"/>
      </font>
      <numFmt numFmtId="166" formatCode="#,##0_ ;\-#,##0\ "/>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protection locked="1" hidden="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center"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1"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ela Gantt" pivot="0" count="4" xr9:uid="{4904D139-63E4-4221-B7C9-C6C5B7A50FAF}">
      <tableStyleElement type="wholeTable" dxfId="62"/>
      <tableStyleElement type="headerRow" dxfId="61"/>
      <tableStyleElement type="firstRowStripe" dxfId="60"/>
      <tableStyleElement type="secondRowStripe" dxfId="59"/>
    </tableStyle>
    <tableStyle name="ListaDeTarefas" pivot="0" count="9" xr9:uid="{00000000-0011-0000-FFFF-FFFF00000000}">
      <tableStyleElement type="wholeTable" dxfId="58"/>
      <tableStyleElement type="headerRow" dxfId="57"/>
      <tableStyleElement type="totalRow" dxfId="56"/>
      <tableStyleElement type="firstColumn" dxfId="55"/>
      <tableStyleElement type="lastColumn" dxfId="54"/>
      <tableStyleElement type="firstRowStripe" dxfId="53"/>
      <tableStyleElement type="secondRowStripe" dxfId="52"/>
      <tableStyleElement type="firstColumnStripe" dxfId="51"/>
      <tableStyleElement type="secondColumnStripe" dxfId="5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áfico 1" descr="Gráfico de Gantt com preenchiment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243840</xdr:rowOff>
        </xdr:to>
        <xdr:sp macro="" textlink="">
          <xdr:nvSpPr>
            <xdr:cNvPr id="16385" name="Barras de Deslocamento 1" descr="Barra de rolagem para percorrer a linha temporal do proje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Barras de Deslocamento 1" descr="Barra de rolagem para percorrer a linha temporal do projeto Ghantt."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Barras de Deslocamento 1" descr="Barra de rolagem para percorrer a linha temporal do projeto Ghantt."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arcos4352" displayName="Marcos4352" ref="B9:G40" headerRowDxfId="49" dataDxfId="48">
  <autoFilter ref="B9:G4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ção do marco" totalsRowLabel="Total" dataDxfId="47" totalsRowDxfId="46"/>
    <tableColumn id="2" xr3:uid="{39BD914E-FB02-4352-846C-6D59624DC0B0}" name="Categoria" dataDxfId="45" totalsRowDxfId="44"/>
    <tableColumn id="3" xr3:uid="{D274194F-BCA0-44F3-84B2-217254EE241C}" name="Atribuído a" dataDxfId="43" totalsRowDxfId="42"/>
    <tableColumn id="4" xr3:uid="{8385BC6F-56EE-4363-A106-8DB0A1E4EF5A}" name="Progresso" dataDxfId="41" totalsRowDxfId="40"/>
    <tableColumn id="5" xr3:uid="{02926609-7B93-4B6F-BE96-92EC7A949E4B}" name="Início" dataDxfId="39" totalsRowDxfId="38" dataCellStyle="Data"/>
    <tableColumn id="6" xr3:uid="{8FF9BE8E-04B7-4B39-AC27-D2E534204BC3}" name="Dias" totalsRowFunction="sum" dataDxfId="37" totalsRowDxfId="36"/>
  </tableColumns>
  <tableStyleInfo name="ListaDeTarefas" showFirstColumn="1" showLastColumn="0" showRowStripes="1" showColumnStripes="0"/>
  <extLst>
    <ext xmlns:x14="http://schemas.microsoft.com/office/spreadsheetml/2009/9/main" uri="{504A1905-F514-4f6f-8877-14C23A59335A}">
      <x14:table altTextSummary="Introduza a informação do projeto nesta tabela. Introduza uma descrição de marco para uma fase, tarefa, atividade, etc. na coluna abaixo da Descrição. Selecione uma categoria na coluna Categoria. Atribuir o item a alguém na coluna Atribuído a. Atualize o progresso, e as barras de dados serão automaticamente atualizadas na coluna Progresso. Introduza a data de início na coluna Início e o número de dias na coluna Número de dias. Os dados de Ghantt nas células J9 até BM 34 serão atualizados automaticamente. Adicionar novas filas à tabela para adicionar mais taref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arcos435" displayName="Marcos435" ref="B9:G36" totalsRowShown="0" headerRowDxfId="3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ção do marco" dataDxfId="34"/>
    <tableColumn id="2" xr3:uid="{529EEF64-D037-4ACF-8CA4-0C10FE2D1FBB}" name="Categoria" dataDxfId="33"/>
    <tableColumn id="3" xr3:uid="{711D01BA-2785-403A-9636-CCC7E2ADA584}" name="Atribuído a" dataDxfId="32"/>
    <tableColumn id="4" xr3:uid="{62B00BEF-16BE-4692-B5E2-F287F680F2C1}" name="Progresso"/>
    <tableColumn id="5" xr3:uid="{D6D72902-F68F-4E59-A714-AFFF520C647A}" name="Início" dataCellStyle="Data"/>
    <tableColumn id="6" xr3:uid="{93E698DE-286F-49ED-AA20-D0C843671DE8}" name="Dias"/>
  </tableColumns>
  <tableStyleInfo name="Estilo de Tabela Gantt" showFirstColumn="1" showLastColumn="0" showRowStripes="1" showColumnStripes="0"/>
  <extLst>
    <ext xmlns:x14="http://schemas.microsoft.com/office/spreadsheetml/2009/9/main" uri="{504A1905-F514-4f6f-8877-14C23A59335A}">
      <x14:table altTextSummary="Introduza a informação do projeto nesta tabela. Introduza uma descrição de marco para uma fase, tarefa, atividade, etc. na coluna abaixo da Descrição. Selecione uma categoria na coluna Categoria. Atribuir o item a alguém na coluna Atribuído a. Atualize o progresso, e as barras de dados serão automaticamente atualizadas na coluna Progresso. Introduza a data de início na coluna Início e o número de dias na coluna Número de dias. Os dados de Ghantt nas células J9 até BM 34 serão atualizados automaticamente. Adicionar novas filas à tabela para adicionar mais taref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arcos43524" displayName="Marcos43524" ref="B9:G36" totalsRowShown="0" headerRowDxfId="3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ção do marco" dataDxfId="30"/>
    <tableColumn id="2" xr3:uid="{4492A0B8-068F-4002-9E8D-E1F5FED367F0}" name="Categoria" dataDxfId="29"/>
    <tableColumn id="3" xr3:uid="{DF1A764E-7050-4528-B7F9-B6AB99372146}" name="Atribuído a" dataDxfId="28"/>
    <tableColumn id="4" xr3:uid="{47C54592-75B0-4C70-BBF8-0F40483670E9}" name="Progresso"/>
    <tableColumn id="5" xr3:uid="{663FB5E0-7616-4EA5-B56A-FF069E2E07D7}" name="Início" dataCellStyle="Data"/>
    <tableColumn id="6" xr3:uid="{3B766962-C06F-4E12-BE91-12AB93439874}" name="Dias"/>
  </tableColumns>
  <tableStyleInfo name="ListaDeTarefas" showFirstColumn="1" showLastColumn="0" showRowStripes="1" showColumnStripes="0"/>
  <extLst>
    <ext xmlns:x14="http://schemas.microsoft.com/office/spreadsheetml/2009/9/main" uri="{504A1905-F514-4f6f-8877-14C23A59335A}">
      <x14:table altTextSummary="Introduza a informação do projeto nesta tabela. Introduza uma descrição de marco para uma fase, tarefa, atividade, etc. na coluna abaixo da Descrição. Selecione uma categoria na coluna Categoria. Atribuir o item a alguém na coluna Atribuído a. Atualize o progresso, e as barras de dados serão automaticamente atualizadas na coluna Progresso. Introduza a data de início na coluna Início e o número de dias na coluna Número de dias. Os dados de Ghantt nas células J9 até BM 34 serão atualizados automaticamente. Adicionar novas filas à tabela para adicionar mais taref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x14ac:dyDescent="0.3"/>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x14ac:dyDescent="0.5">
      <c r="D1" s="125"/>
    </row>
    <row r="2" spans="1:13" ht="50.1" customHeight="1" x14ac:dyDescent="0.5">
      <c r="A2" s="7"/>
      <c r="B2" s="131"/>
      <c r="C2" s="153" t="s">
        <v>0</v>
      </c>
      <c r="D2" s="153"/>
      <c r="E2" s="153"/>
      <c r="F2" s="131"/>
      <c r="G2" s="7"/>
      <c r="H2" s="7"/>
      <c r="I2" s="7"/>
      <c r="J2" s="7"/>
      <c r="K2" s="7"/>
      <c r="L2" s="7"/>
      <c r="M2" s="7"/>
    </row>
    <row r="3" spans="1:13" ht="14.4" customHeight="1" x14ac:dyDescent="0.5">
      <c r="A3" s="7"/>
      <c r="B3" s="126"/>
      <c r="C3" s="127"/>
      <c r="D3" s="128"/>
      <c r="E3" s="126"/>
      <c r="F3" s="126"/>
      <c r="G3" s="7"/>
      <c r="H3" s="7"/>
      <c r="I3" s="7"/>
      <c r="J3" s="7"/>
      <c r="K3" s="7"/>
      <c r="L3" s="7"/>
      <c r="M3" s="7"/>
    </row>
    <row r="4" spans="1:13" s="8" customFormat="1" ht="90" customHeight="1" x14ac:dyDescent="0.5">
      <c r="A4" s="7"/>
      <c r="B4" s="126"/>
      <c r="C4" s="154" t="s">
        <v>1</v>
      </c>
      <c r="D4" s="154"/>
      <c r="E4" s="154"/>
      <c r="F4" s="126"/>
      <c r="G4" s="7"/>
      <c r="H4" s="7"/>
      <c r="I4" s="7"/>
      <c r="J4" s="7"/>
      <c r="K4" s="7"/>
      <c r="L4" s="7"/>
      <c r="M4" s="7"/>
    </row>
    <row r="5" spans="1:13" s="8" customFormat="1" ht="67.2" customHeight="1" x14ac:dyDescent="0.5">
      <c r="A5" s="7"/>
      <c r="B5" s="126"/>
      <c r="C5" s="154" t="s">
        <v>2</v>
      </c>
      <c r="D5" s="154"/>
      <c r="E5" s="154"/>
      <c r="F5" s="126"/>
      <c r="G5" s="7"/>
      <c r="H5" s="7"/>
      <c r="I5" s="7"/>
      <c r="J5" s="7"/>
      <c r="K5" s="7"/>
      <c r="L5" s="7"/>
      <c r="M5" s="7"/>
    </row>
    <row r="6" spans="1:13" ht="14.4" x14ac:dyDescent="0.3">
      <c r="A6" s="6"/>
      <c r="B6" s="129"/>
      <c r="C6" s="129"/>
      <c r="D6" s="130"/>
      <c r="E6" s="129"/>
      <c r="F6" s="129"/>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L42"/>
  <sheetViews>
    <sheetView showGridLines="0" tabSelected="1" showRuler="0" topLeftCell="A14" zoomScale="90" zoomScaleNormal="90" zoomScalePageLayoutView="70" workbookViewId="0">
      <selection activeCell="D23" sqref="D23"/>
    </sheetView>
  </sheetViews>
  <sheetFormatPr defaultColWidth="8.88671875" defaultRowHeight="30" customHeight="1" x14ac:dyDescent="0.3"/>
  <cols>
    <col min="1" max="1" width="4.6640625" style="9" customWidth="1"/>
    <col min="2" max="2" width="87.44140625" style="12" bestFit="1" customWidth="1"/>
    <col min="3" max="3" width="14.88671875" style="12" bestFit="1" customWidth="1"/>
    <col min="4" max="4" width="31.5546875" style="12" customWidth="1"/>
    <col min="5" max="5" width="15.6640625" style="12" customWidth="1"/>
    <col min="6" max="6" width="11.6640625" style="2" bestFit="1" customWidth="1"/>
    <col min="7" max="7" width="10.44140625" style="12" customWidth="1"/>
    <col min="8" max="8" width="2.6640625" style="12" customWidth="1"/>
    <col min="9" max="64" width="3.5546875" style="12" customWidth="1"/>
    <col min="65" max="16384" width="8.88671875" style="12"/>
  </cols>
  <sheetData>
    <row r="1" spans="1:64" ht="25.2" customHeight="1" x14ac:dyDescent="0.3"/>
    <row r="2" spans="1:64" ht="49.95" customHeight="1" x14ac:dyDescent="0.3">
      <c r="A2" s="10" t="s">
        <v>37</v>
      </c>
      <c r="B2" s="158" t="s">
        <v>42</v>
      </c>
      <c r="C2" s="158"/>
      <c r="D2" s="158"/>
      <c r="E2" s="158"/>
      <c r="F2" s="158"/>
      <c r="G2" s="158"/>
      <c r="H2" s="158"/>
      <c r="I2" s="159"/>
      <c r="J2" s="159"/>
      <c r="K2" s="159"/>
      <c r="L2" s="159"/>
      <c r="M2" s="159"/>
      <c r="N2" s="159"/>
      <c r="O2" s="160"/>
      <c r="P2" s="160"/>
      <c r="Q2" s="160"/>
      <c r="R2" s="160"/>
      <c r="S2" s="160"/>
      <c r="T2" s="160"/>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row>
    <row r="3" spans="1:64"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row>
    <row r="4" spans="1:64" ht="30" customHeight="1" x14ac:dyDescent="0.3">
      <c r="A4" s="10"/>
      <c r="B4" s="81" t="s">
        <v>66</v>
      </c>
      <c r="C4" s="82"/>
      <c r="D4" s="83"/>
      <c r="E4" s="84"/>
      <c r="F4" s="85"/>
      <c r="G4" s="86" t="s">
        <v>30</v>
      </c>
      <c r="H4" s="84"/>
      <c r="I4" s="161" t="s">
        <v>32</v>
      </c>
      <c r="J4" s="161"/>
      <c r="K4" s="161"/>
      <c r="L4" s="161"/>
      <c r="M4" s="161"/>
      <c r="N4" s="161"/>
      <c r="P4" s="162" t="s">
        <v>33</v>
      </c>
      <c r="Q4" s="162"/>
      <c r="R4" s="162"/>
      <c r="S4" s="162"/>
      <c r="T4" s="99"/>
      <c r="U4" s="155" t="s">
        <v>34</v>
      </c>
      <c r="V4" s="155"/>
      <c r="W4" s="155"/>
      <c r="X4" s="155"/>
      <c r="Y4" s="155"/>
      <c r="AA4" s="156" t="s">
        <v>35</v>
      </c>
      <c r="AB4" s="156"/>
      <c r="AC4" s="156"/>
      <c r="AD4" s="156"/>
      <c r="AE4" s="99"/>
      <c r="AF4" s="157" t="s">
        <v>36</v>
      </c>
      <c r="AG4" s="157"/>
      <c r="AH4" s="157"/>
      <c r="AI4" s="157"/>
      <c r="AJ4" s="157"/>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row>
    <row r="5" spans="1:64" ht="30" customHeight="1" x14ac:dyDescent="0.3">
      <c r="A5" s="10" t="s">
        <v>38</v>
      </c>
      <c r="B5" s="87"/>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row>
    <row r="6" spans="1:64" ht="30" customHeight="1" x14ac:dyDescent="0.4">
      <c r="A6" s="10"/>
      <c r="B6" s="89" t="s">
        <v>6</v>
      </c>
      <c r="C6" s="90">
        <v>44631</v>
      </c>
      <c r="D6" s="91"/>
      <c r="E6" s="84"/>
      <c r="F6" s="92"/>
      <c r="G6" s="84"/>
      <c r="H6" s="84"/>
      <c r="I6" s="109" t="str">
        <f ca="1">TEXT(I7,"mmmm")</f>
        <v>março</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abril</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row>
    <row r="7" spans="1:64" ht="30" customHeight="1" x14ac:dyDescent="0.3">
      <c r="A7" s="10"/>
      <c r="B7" s="89" t="s">
        <v>7</v>
      </c>
      <c r="C7" s="93">
        <v>0</v>
      </c>
      <c r="D7" s="83"/>
      <c r="E7" s="84"/>
      <c r="F7" s="88"/>
      <c r="G7" s="88"/>
      <c r="H7" s="94"/>
      <c r="I7" s="116">
        <f ca="1">IFERROR(Projeto_Início+Incremento_de_Deslocamento,TODAY())</f>
        <v>44631</v>
      </c>
      <c r="J7" s="117">
        <f ca="1">I7+1</f>
        <v>44632</v>
      </c>
      <c r="K7" s="117">
        <f t="shared" ref="K7:AX7" ca="1" si="0">J7+1</f>
        <v>44633</v>
      </c>
      <c r="L7" s="117">
        <f t="shared" ca="1" si="0"/>
        <v>44634</v>
      </c>
      <c r="M7" s="117">
        <f t="shared" ca="1" si="0"/>
        <v>44635</v>
      </c>
      <c r="N7" s="117">
        <f t="shared" ca="1" si="0"/>
        <v>44636</v>
      </c>
      <c r="O7" s="118">
        <f t="shared" ca="1" si="0"/>
        <v>44637</v>
      </c>
      <c r="P7" s="117">
        <f ca="1">O7+1</f>
        <v>44638</v>
      </c>
      <c r="Q7" s="117">
        <f ca="1">P7+1</f>
        <v>44639</v>
      </c>
      <c r="R7" s="117">
        <f t="shared" ca="1" si="0"/>
        <v>44640</v>
      </c>
      <c r="S7" s="117">
        <f t="shared" ca="1" si="0"/>
        <v>44641</v>
      </c>
      <c r="T7" s="117">
        <f t="shared" ca="1" si="0"/>
        <v>44642</v>
      </c>
      <c r="U7" s="117">
        <f t="shared" ca="1" si="0"/>
        <v>44643</v>
      </c>
      <c r="V7" s="118">
        <f t="shared" ca="1" si="0"/>
        <v>44644</v>
      </c>
      <c r="W7" s="117">
        <f ca="1">V7+1</f>
        <v>44645</v>
      </c>
      <c r="X7" s="117">
        <f ca="1">W7+1</f>
        <v>44646</v>
      </c>
      <c r="Y7" s="117">
        <f t="shared" ca="1" si="0"/>
        <v>44647</v>
      </c>
      <c r="Z7" s="117">
        <f t="shared" ca="1" si="0"/>
        <v>44648</v>
      </c>
      <c r="AA7" s="117">
        <f t="shared" ca="1" si="0"/>
        <v>44649</v>
      </c>
      <c r="AB7" s="117">
        <f t="shared" ca="1" si="0"/>
        <v>44650</v>
      </c>
      <c r="AC7" s="118">
        <f t="shared" ca="1" si="0"/>
        <v>44651</v>
      </c>
      <c r="AD7" s="117">
        <f ca="1">AC7+1</f>
        <v>44652</v>
      </c>
      <c r="AE7" s="117">
        <f ca="1">AD7+1</f>
        <v>44653</v>
      </c>
      <c r="AF7" s="117">
        <f t="shared" ca="1" si="0"/>
        <v>44654</v>
      </c>
      <c r="AG7" s="117">
        <f t="shared" ca="1" si="0"/>
        <v>44655</v>
      </c>
      <c r="AH7" s="117">
        <f t="shared" ca="1" si="0"/>
        <v>44656</v>
      </c>
      <c r="AI7" s="117">
        <f t="shared" ca="1" si="0"/>
        <v>44657</v>
      </c>
      <c r="AJ7" s="118">
        <f t="shared" ca="1" si="0"/>
        <v>44658</v>
      </c>
      <c r="AK7" s="117">
        <f ca="1">AJ7+1</f>
        <v>44659</v>
      </c>
      <c r="AL7" s="117">
        <f ca="1">AK7+1</f>
        <v>44660</v>
      </c>
      <c r="AM7" s="117">
        <f t="shared" ca="1" si="0"/>
        <v>44661</v>
      </c>
      <c r="AN7" s="117">
        <f t="shared" ca="1" si="0"/>
        <v>44662</v>
      </c>
      <c r="AO7" s="117">
        <f t="shared" ca="1" si="0"/>
        <v>44663</v>
      </c>
      <c r="AP7" s="117">
        <f t="shared" ca="1" si="0"/>
        <v>44664</v>
      </c>
      <c r="AQ7" s="118">
        <f t="shared" ca="1" si="0"/>
        <v>44665</v>
      </c>
      <c r="AR7" s="117">
        <f ca="1">AQ7+1</f>
        <v>44666</v>
      </c>
      <c r="AS7" s="117">
        <f ca="1">AR7+1</f>
        <v>44667</v>
      </c>
      <c r="AT7" s="117">
        <f t="shared" ca="1" si="0"/>
        <v>44668</v>
      </c>
      <c r="AU7" s="117">
        <f t="shared" ca="1" si="0"/>
        <v>44669</v>
      </c>
      <c r="AV7" s="117">
        <f t="shared" ca="1" si="0"/>
        <v>44670</v>
      </c>
      <c r="AW7" s="117">
        <f t="shared" ca="1" si="0"/>
        <v>44671</v>
      </c>
      <c r="AX7" s="118">
        <f t="shared" ca="1" si="0"/>
        <v>44672</v>
      </c>
      <c r="AY7" s="117">
        <f ca="1">AX7+1</f>
        <v>44673</v>
      </c>
      <c r="AZ7" s="117">
        <f ca="1">AY7+1</f>
        <v>44674</v>
      </c>
      <c r="BA7" s="117">
        <f t="shared" ref="BA7:BE7" ca="1" si="1">AZ7+1</f>
        <v>44675</v>
      </c>
      <c r="BB7" s="117">
        <f t="shared" ca="1" si="1"/>
        <v>44676</v>
      </c>
      <c r="BC7" s="117">
        <f t="shared" ca="1" si="1"/>
        <v>44677</v>
      </c>
      <c r="BD7" s="117">
        <f t="shared" ca="1" si="1"/>
        <v>44678</v>
      </c>
      <c r="BE7" s="118">
        <f t="shared" ca="1" si="1"/>
        <v>44679</v>
      </c>
      <c r="BF7" s="117">
        <f ca="1">BE7+1</f>
        <v>44680</v>
      </c>
      <c r="BG7" s="117">
        <f ca="1">BF7+1</f>
        <v>44681</v>
      </c>
      <c r="BH7" s="117">
        <f t="shared" ref="BH7:BL7" ca="1" si="2">BG7+1</f>
        <v>44682</v>
      </c>
      <c r="BI7" s="117">
        <f t="shared" ca="1" si="2"/>
        <v>44683</v>
      </c>
      <c r="BJ7" s="117">
        <f t="shared" ca="1" si="2"/>
        <v>44684</v>
      </c>
      <c r="BK7" s="117">
        <f t="shared" ca="1" si="2"/>
        <v>44685</v>
      </c>
      <c r="BL7" s="118">
        <f t="shared" ca="1" si="2"/>
        <v>44686</v>
      </c>
    </row>
    <row r="8" spans="1:64"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row>
    <row r="9" spans="1:64" ht="40.200000000000003" customHeight="1" x14ac:dyDescent="0.3">
      <c r="A9" s="10" t="s">
        <v>39</v>
      </c>
      <c r="B9" s="132" t="s">
        <v>8</v>
      </c>
      <c r="C9" s="133" t="s">
        <v>19</v>
      </c>
      <c r="D9" s="133" t="s">
        <v>26</v>
      </c>
      <c r="E9" s="133" t="s">
        <v>28</v>
      </c>
      <c r="F9" s="133" t="s">
        <v>29</v>
      </c>
      <c r="G9" s="133" t="s">
        <v>31</v>
      </c>
      <c r="H9" s="105"/>
      <c r="I9" s="124" t="str">
        <f t="shared" ref="I9:BL9" ca="1" si="3">LEFT(TEXT(I7,"ddd"),1)</f>
        <v>s</v>
      </c>
      <c r="J9" s="124" t="str">
        <f t="shared" ca="1" si="3"/>
        <v>s</v>
      </c>
      <c r="K9" s="124" t="str">
        <f t="shared" ca="1" si="3"/>
        <v>d</v>
      </c>
      <c r="L9" s="124" t="str">
        <f t="shared" ca="1" si="3"/>
        <v>s</v>
      </c>
      <c r="M9" s="124" t="str">
        <f t="shared" ca="1" si="3"/>
        <v>t</v>
      </c>
      <c r="N9" s="124" t="str">
        <f t="shared" ca="1" si="3"/>
        <v>q</v>
      </c>
      <c r="O9" s="124" t="str">
        <f t="shared" ca="1" si="3"/>
        <v>q</v>
      </c>
      <c r="P9" s="124" t="str">
        <f t="shared" ca="1" si="3"/>
        <v>s</v>
      </c>
      <c r="Q9" s="124" t="str">
        <f t="shared" ca="1" si="3"/>
        <v>s</v>
      </c>
      <c r="R9" s="124" t="str">
        <f t="shared" ca="1" si="3"/>
        <v>d</v>
      </c>
      <c r="S9" s="124" t="str">
        <f t="shared" ca="1" si="3"/>
        <v>s</v>
      </c>
      <c r="T9" s="124" t="str">
        <f t="shared" ca="1" si="3"/>
        <v>t</v>
      </c>
      <c r="U9" s="124" t="str">
        <f t="shared" ca="1" si="3"/>
        <v>q</v>
      </c>
      <c r="V9" s="124" t="str">
        <f t="shared" ca="1" si="3"/>
        <v>q</v>
      </c>
      <c r="W9" s="124" t="str">
        <f t="shared" ca="1" si="3"/>
        <v>s</v>
      </c>
      <c r="X9" s="124" t="str">
        <f t="shared" ca="1" si="3"/>
        <v>s</v>
      </c>
      <c r="Y9" s="124" t="str">
        <f t="shared" ca="1" si="3"/>
        <v>d</v>
      </c>
      <c r="Z9" s="124" t="str">
        <f t="shared" ca="1" si="3"/>
        <v>s</v>
      </c>
      <c r="AA9" s="124" t="str">
        <f t="shared" ca="1" si="3"/>
        <v>t</v>
      </c>
      <c r="AB9" s="124" t="str">
        <f t="shared" ca="1" si="3"/>
        <v>q</v>
      </c>
      <c r="AC9" s="124" t="str">
        <f t="shared" ca="1" si="3"/>
        <v>q</v>
      </c>
      <c r="AD9" s="124" t="str">
        <f t="shared" ca="1" si="3"/>
        <v>s</v>
      </c>
      <c r="AE9" s="124" t="str">
        <f t="shared" ca="1" si="3"/>
        <v>s</v>
      </c>
      <c r="AF9" s="124" t="str">
        <f t="shared" ca="1" si="3"/>
        <v>d</v>
      </c>
      <c r="AG9" s="124" t="str">
        <f t="shared" ca="1" si="3"/>
        <v>s</v>
      </c>
      <c r="AH9" s="124" t="str">
        <f t="shared" ca="1" si="3"/>
        <v>t</v>
      </c>
      <c r="AI9" s="124" t="str">
        <f t="shared" ca="1" si="3"/>
        <v>q</v>
      </c>
      <c r="AJ9" s="124" t="str">
        <f t="shared" ca="1" si="3"/>
        <v>q</v>
      </c>
      <c r="AK9" s="124" t="str">
        <f t="shared" ca="1" si="3"/>
        <v>s</v>
      </c>
      <c r="AL9" s="124" t="str">
        <f t="shared" ca="1" si="3"/>
        <v>s</v>
      </c>
      <c r="AM9" s="124" t="str">
        <f t="shared" ca="1" si="3"/>
        <v>d</v>
      </c>
      <c r="AN9" s="124" t="str">
        <f t="shared" ca="1" si="3"/>
        <v>s</v>
      </c>
      <c r="AO9" s="124" t="str">
        <f t="shared" ca="1" si="3"/>
        <v>t</v>
      </c>
      <c r="AP9" s="124" t="str">
        <f t="shared" ca="1" si="3"/>
        <v>q</v>
      </c>
      <c r="AQ9" s="124" t="str">
        <f t="shared" ca="1" si="3"/>
        <v>q</v>
      </c>
      <c r="AR9" s="124" t="str">
        <f t="shared" ca="1" si="3"/>
        <v>s</v>
      </c>
      <c r="AS9" s="124" t="str">
        <f t="shared" ca="1" si="3"/>
        <v>s</v>
      </c>
      <c r="AT9" s="124" t="str">
        <f t="shared" ca="1" si="3"/>
        <v>d</v>
      </c>
      <c r="AU9" s="124" t="str">
        <f t="shared" ca="1" si="3"/>
        <v>s</v>
      </c>
      <c r="AV9" s="124" t="str">
        <f t="shared" ca="1" si="3"/>
        <v>t</v>
      </c>
      <c r="AW9" s="124" t="str">
        <f t="shared" ca="1" si="3"/>
        <v>q</v>
      </c>
      <c r="AX9" s="124" t="str">
        <f t="shared" ca="1" si="3"/>
        <v>q</v>
      </c>
      <c r="AY9" s="124" t="str">
        <f t="shared" ca="1" si="3"/>
        <v>s</v>
      </c>
      <c r="AZ9" s="124" t="str">
        <f t="shared" ca="1" si="3"/>
        <v>s</v>
      </c>
      <c r="BA9" s="124" t="str">
        <f t="shared" ca="1" si="3"/>
        <v>d</v>
      </c>
      <c r="BB9" s="124" t="str">
        <f t="shared" ca="1" si="3"/>
        <v>s</v>
      </c>
      <c r="BC9" s="124" t="str">
        <f t="shared" ca="1" si="3"/>
        <v>t</v>
      </c>
      <c r="BD9" s="124" t="str">
        <f t="shared" ca="1" si="3"/>
        <v>q</v>
      </c>
      <c r="BE9" s="124" t="str">
        <f t="shared" ca="1" si="3"/>
        <v>q</v>
      </c>
      <c r="BF9" s="124" t="str">
        <f t="shared" ca="1" si="3"/>
        <v>s</v>
      </c>
      <c r="BG9" s="124" t="str">
        <f t="shared" ca="1" si="3"/>
        <v>s</v>
      </c>
      <c r="BH9" s="124" t="str">
        <f t="shared" ca="1" si="3"/>
        <v>d</v>
      </c>
      <c r="BI9" s="124" t="str">
        <f t="shared" ca="1" si="3"/>
        <v>s</v>
      </c>
      <c r="BJ9" s="124" t="str">
        <f t="shared" ca="1" si="3"/>
        <v>t</v>
      </c>
      <c r="BK9" s="124" t="str">
        <f t="shared" ca="1" si="3"/>
        <v>q</v>
      </c>
      <c r="BL9" s="124" t="str">
        <f t="shared" ca="1" si="3"/>
        <v>q</v>
      </c>
    </row>
    <row r="10" spans="1:64"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row>
    <row r="11" spans="1:64" s="1" customFormat="1" ht="40.200000000000003" customHeight="1" x14ac:dyDescent="0.3">
      <c r="A11" s="10"/>
      <c r="B11" s="134" t="s">
        <v>42</v>
      </c>
      <c r="C11" s="67" t="s">
        <v>21</v>
      </c>
      <c r="D11" s="67" t="s">
        <v>41</v>
      </c>
      <c r="E11" s="68">
        <v>1</v>
      </c>
      <c r="F11" s="69">
        <v>44631</v>
      </c>
      <c r="G11" s="70">
        <v>8</v>
      </c>
      <c r="H11" s="103"/>
      <c r="I11" s="29">
        <f t="shared" ref="I11:X26" ca="1" si="4">IF(AND($C11="Objetivo",I$7&gt;=$F11,I$7&lt;=$F11+$G11-1),2,IF(AND($C11="Marco",I$7&gt;=$F11,I$7&lt;=$F11+$G11-1),1,""))</f>
        <v>1</v>
      </c>
      <c r="J11" s="29">
        <f t="shared" ca="1" si="4"/>
        <v>1</v>
      </c>
      <c r="K11" s="29">
        <f t="shared" ca="1" si="4"/>
        <v>1</v>
      </c>
      <c r="L11" s="29">
        <f t="shared" ca="1" si="4"/>
        <v>1</v>
      </c>
      <c r="M11" s="29">
        <f t="shared" ca="1" si="4"/>
        <v>1</v>
      </c>
      <c r="N11" s="29">
        <f t="shared" ca="1" si="4"/>
        <v>1</v>
      </c>
      <c r="O11" s="29">
        <f t="shared" ca="1" si="4"/>
        <v>1</v>
      </c>
      <c r="P11" s="29">
        <f t="shared" ca="1" si="4"/>
        <v>1</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IF(AND($C11="Objetivo",Y$7&gt;=$F11,Y$7&lt;=$F11+$G11-1),2,IF(AND($C11="Marco",Y$7&gt;=$F11,Y$7&lt;=$F11+$G11-1),1,""))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IF(AND($C11="Objetivo",AO$7&gt;=$F11,AO$7&lt;=$F11+$G11-1),2,IF(AND($C11="Marco",AO$7&gt;=$F11,AO$7&lt;=$F11+$G11-1),1,""))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IF(AND($C11="Objetivo",BE$7&gt;=$F11,BE$7&lt;=$F11+$G11-1),2,IF(AND($C11="Marco",BE$7&gt;=$F11,BE$7&lt;=$F11+$G11-1),1,""))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row>
    <row r="12" spans="1:64" s="1" customFormat="1" ht="40.200000000000003" customHeight="1" x14ac:dyDescent="0.3">
      <c r="A12" s="10"/>
      <c r="B12" s="142" t="s">
        <v>47</v>
      </c>
      <c r="C12" s="67" t="s">
        <v>25</v>
      </c>
      <c r="D12" s="67" t="s">
        <v>41</v>
      </c>
      <c r="E12" s="68">
        <v>1</v>
      </c>
      <c r="F12" s="69">
        <v>44631</v>
      </c>
      <c r="G12" s="70">
        <v>8</v>
      </c>
      <c r="H12" s="103"/>
      <c r="I12" s="29" t="str">
        <f ca="1">IF(AND($C12="Objetivo",I$7&gt;=$F12,I$7&lt;=$F12+$G12-1),2,IF(AND($C12="Marco",I$7&gt;=$F12,I$7&lt;=$F12+$G12-1),1,""))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row>
    <row r="13" spans="1:64" s="1" customFormat="1" ht="40.200000000000003" customHeight="1" x14ac:dyDescent="0.3">
      <c r="A13" s="10"/>
      <c r="B13" s="148" t="s">
        <v>43</v>
      </c>
      <c r="C13" s="67" t="s">
        <v>25</v>
      </c>
      <c r="D13" s="67" t="s">
        <v>41</v>
      </c>
      <c r="E13" s="68">
        <v>1</v>
      </c>
      <c r="F13" s="69">
        <v>44631</v>
      </c>
      <c r="G13" s="70">
        <v>1</v>
      </c>
      <c r="H13" s="103"/>
      <c r="I13" s="29" t="str">
        <f t="shared" ref="I13:X28" ca="1" si="8">IF(AND($C13="Objetivo",I$7&gt;=$F13,I$7&lt;=$F13+$G13-1),2,IF(AND($C13="Marco",I$7&gt;=$F13,I$7&lt;=$F13+$G13-1),1,""))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row>
    <row r="14" spans="1:64" s="1" customFormat="1" ht="40.200000000000003" customHeight="1" x14ac:dyDescent="0.3">
      <c r="A14" s="9"/>
      <c r="B14" s="148" t="s">
        <v>44</v>
      </c>
      <c r="C14" s="67" t="s">
        <v>25</v>
      </c>
      <c r="D14" s="67" t="s">
        <v>41</v>
      </c>
      <c r="E14" s="68">
        <v>1</v>
      </c>
      <c r="F14" s="69">
        <v>44631</v>
      </c>
      <c r="G14" s="70">
        <v>1</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row>
    <row r="15" spans="1:64" s="1" customFormat="1" ht="40.200000000000003" customHeight="1" x14ac:dyDescent="0.3">
      <c r="A15" s="9"/>
      <c r="B15" s="148" t="s">
        <v>45</v>
      </c>
      <c r="C15" s="67" t="s">
        <v>25</v>
      </c>
      <c r="D15" s="67" t="s">
        <v>41</v>
      </c>
      <c r="E15" s="68">
        <v>1</v>
      </c>
      <c r="F15" s="69">
        <v>44631</v>
      </c>
      <c r="G15" s="70">
        <v>8</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row>
    <row r="16" spans="1:64" s="1" customFormat="1" ht="40.200000000000003" customHeight="1" x14ac:dyDescent="0.3">
      <c r="A16" s="9"/>
      <c r="B16" s="148" t="s">
        <v>46</v>
      </c>
      <c r="C16" s="67" t="s">
        <v>25</v>
      </c>
      <c r="D16" s="67" t="s">
        <v>63</v>
      </c>
      <c r="E16" s="68">
        <v>1</v>
      </c>
      <c r="F16" s="69">
        <v>44631</v>
      </c>
      <c r="G16" s="70">
        <v>8</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row>
    <row r="17" spans="1:64" s="1" customFormat="1" ht="40.200000000000003" customHeight="1" x14ac:dyDescent="0.3">
      <c r="A17" s="10"/>
      <c r="B17" s="143" t="s">
        <v>48</v>
      </c>
      <c r="C17" s="67" t="s">
        <v>21</v>
      </c>
      <c r="D17" s="67" t="s">
        <v>68</v>
      </c>
      <c r="E17" s="68">
        <v>0</v>
      </c>
      <c r="F17" s="69">
        <v>44638</v>
      </c>
      <c r="G17" s="70">
        <v>12</v>
      </c>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f t="shared" ca="1" si="4"/>
        <v>1</v>
      </c>
      <c r="Q17" s="29">
        <f t="shared" ca="1" si="4"/>
        <v>1</v>
      </c>
      <c r="R17" s="29">
        <f t="shared" ca="1" si="4"/>
        <v>1</v>
      </c>
      <c r="S17" s="29">
        <f t="shared" ca="1" si="4"/>
        <v>1</v>
      </c>
      <c r="T17" s="29">
        <f t="shared" ca="1" si="4"/>
        <v>1</v>
      </c>
      <c r="U17" s="29">
        <f t="shared" ca="1" si="4"/>
        <v>1</v>
      </c>
      <c r="V17" s="29">
        <f t="shared" ca="1" si="4"/>
        <v>1</v>
      </c>
      <c r="W17" s="29">
        <f t="shared" ca="1" si="4"/>
        <v>1</v>
      </c>
      <c r="X17" s="29">
        <f t="shared" ca="1" si="4"/>
        <v>1</v>
      </c>
      <c r="Y17" s="29">
        <f t="shared" ca="1" si="5"/>
        <v>1</v>
      </c>
      <c r="Z17" s="29">
        <f t="shared" ca="1" si="5"/>
        <v>1</v>
      </c>
      <c r="AA17" s="29">
        <f t="shared" ca="1" si="5"/>
        <v>1</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row>
    <row r="18" spans="1:64" s="1" customFormat="1" ht="40.200000000000003" customHeight="1" x14ac:dyDescent="0.3">
      <c r="A18" s="10"/>
      <c r="B18" s="149" t="s">
        <v>49</v>
      </c>
      <c r="C18" s="67" t="s">
        <v>20</v>
      </c>
      <c r="D18" s="67" t="s">
        <v>41</v>
      </c>
      <c r="E18" s="68">
        <v>0</v>
      </c>
      <c r="F18" s="69">
        <v>44638</v>
      </c>
      <c r="G18" s="70">
        <v>7</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f t="shared" ca="1" si="4"/>
        <v>2</v>
      </c>
      <c r="Q18" s="29">
        <f t="shared" ca="1" si="4"/>
        <v>2</v>
      </c>
      <c r="R18" s="29">
        <f t="shared" ca="1" si="4"/>
        <v>2</v>
      </c>
      <c r="S18" s="29">
        <f t="shared" ca="1" si="4"/>
        <v>2</v>
      </c>
      <c r="T18" s="29">
        <f t="shared" ca="1" si="4"/>
        <v>2</v>
      </c>
      <c r="U18" s="29">
        <f t="shared" ca="1" si="4"/>
        <v>2</v>
      </c>
      <c r="V18" s="29">
        <f t="shared" ca="1" si="4"/>
        <v>2</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row>
    <row r="19" spans="1:64" s="1" customFormat="1" ht="40.200000000000003" customHeight="1" x14ac:dyDescent="0.3">
      <c r="A19" s="9"/>
      <c r="B19" s="149" t="s">
        <v>50</v>
      </c>
      <c r="C19" s="67" t="s">
        <v>20</v>
      </c>
      <c r="D19" s="67" t="s">
        <v>69</v>
      </c>
      <c r="E19" s="68">
        <v>0</v>
      </c>
      <c r="F19" s="69">
        <v>44638</v>
      </c>
      <c r="G19" s="70">
        <v>7</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f t="shared" ca="1" si="4"/>
        <v>2</v>
      </c>
      <c r="Q19" s="29">
        <f t="shared" ca="1" si="4"/>
        <v>2</v>
      </c>
      <c r="R19" s="29">
        <f t="shared" ca="1" si="4"/>
        <v>2</v>
      </c>
      <c r="S19" s="29">
        <f t="shared" ca="1" si="4"/>
        <v>2</v>
      </c>
      <c r="T19" s="29">
        <f t="shared" ca="1" si="4"/>
        <v>2</v>
      </c>
      <c r="U19" s="29">
        <f t="shared" ca="1" si="4"/>
        <v>2</v>
      </c>
      <c r="V19" s="29">
        <f t="shared" ca="1" si="4"/>
        <v>2</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row>
    <row r="20" spans="1:64" s="1" customFormat="1" ht="40.200000000000003" customHeight="1" x14ac:dyDescent="0.3">
      <c r="A20" s="9"/>
      <c r="B20" s="149" t="s">
        <v>51</v>
      </c>
      <c r="C20" s="67" t="s">
        <v>20</v>
      </c>
      <c r="D20" s="67" t="s">
        <v>70</v>
      </c>
      <c r="E20" s="68">
        <v>0</v>
      </c>
      <c r="F20" s="69">
        <v>44638</v>
      </c>
      <c r="G20" s="70">
        <v>7</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f t="shared" ca="1" si="4"/>
        <v>2</v>
      </c>
      <c r="Q20" s="29">
        <f t="shared" ca="1" si="4"/>
        <v>2</v>
      </c>
      <c r="R20" s="29">
        <f t="shared" ca="1" si="4"/>
        <v>2</v>
      </c>
      <c r="S20" s="29">
        <f t="shared" ca="1" si="4"/>
        <v>2</v>
      </c>
      <c r="T20" s="29">
        <f t="shared" ca="1" si="4"/>
        <v>2</v>
      </c>
      <c r="U20" s="29">
        <f t="shared" ca="1" si="4"/>
        <v>2</v>
      </c>
      <c r="V20" s="29">
        <f t="shared" ca="1" si="4"/>
        <v>2</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row>
    <row r="21" spans="1:64" s="1" customFormat="1" ht="40.200000000000003" customHeight="1" x14ac:dyDescent="0.3">
      <c r="A21" s="9"/>
      <c r="B21" s="149" t="s">
        <v>52</v>
      </c>
      <c r="C21" s="67" t="s">
        <v>20</v>
      </c>
      <c r="D21" s="67" t="str">
        <f>D17</f>
        <v>João Conceição</v>
      </c>
      <c r="E21" s="68">
        <v>0</v>
      </c>
      <c r="F21" s="69">
        <f>F17+7</f>
        <v>44645</v>
      </c>
      <c r="G21" s="70">
        <v>10</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2</v>
      </c>
      <c r="X21" s="29">
        <f t="shared" ca="1" si="4"/>
        <v>2</v>
      </c>
      <c r="Y21" s="29">
        <f t="shared" ca="1" si="5"/>
        <v>2</v>
      </c>
      <c r="Z21" s="29">
        <f t="shared" ca="1" si="5"/>
        <v>2</v>
      </c>
      <c r="AA21" s="29">
        <f t="shared" ca="1" si="5"/>
        <v>2</v>
      </c>
      <c r="AB21" s="29">
        <f t="shared" ca="1" si="5"/>
        <v>2</v>
      </c>
      <c r="AC21" s="29">
        <f t="shared" ca="1" si="5"/>
        <v>2</v>
      </c>
      <c r="AD21" s="29">
        <f t="shared" ca="1" si="5"/>
        <v>2</v>
      </c>
      <c r="AE21" s="29">
        <f t="shared" ca="1" si="5"/>
        <v>2</v>
      </c>
      <c r="AF21" s="29">
        <f t="shared" ca="1" si="5"/>
        <v>2</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row>
    <row r="22" spans="1:64" s="1" customFormat="1" ht="40.200000000000003" customHeight="1" x14ac:dyDescent="0.3">
      <c r="A22" s="9"/>
      <c r="B22" s="144" t="s">
        <v>53</v>
      </c>
      <c r="C22" s="67" t="s">
        <v>21</v>
      </c>
      <c r="D22" s="67" t="s">
        <v>67</v>
      </c>
      <c r="E22" s="68">
        <v>0</v>
      </c>
      <c r="F22" s="69">
        <v>44638</v>
      </c>
      <c r="G22" s="70">
        <f>F26+14-F23</f>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f t="shared" ca="1" si="4"/>
        <v>1</v>
      </c>
      <c r="Q22" s="29">
        <f t="shared" ca="1" si="4"/>
        <v>1</v>
      </c>
      <c r="R22" s="29">
        <f t="shared" ca="1" si="4"/>
        <v>1</v>
      </c>
      <c r="S22" s="29">
        <f t="shared" ca="1" si="4"/>
        <v>1</v>
      </c>
      <c r="T22" s="29">
        <f t="shared" ca="1" si="4"/>
        <v>1</v>
      </c>
      <c r="U22" s="29">
        <f t="shared" ca="1" si="4"/>
        <v>1</v>
      </c>
      <c r="V22" s="29">
        <f t="shared" ca="1" si="4"/>
        <v>1</v>
      </c>
      <c r="W22" s="29">
        <f t="shared" ca="1" si="4"/>
        <v>1</v>
      </c>
      <c r="X22" s="29">
        <f t="shared" ca="1" si="4"/>
        <v>1</v>
      </c>
      <c r="Y22" s="29">
        <f t="shared" ca="1" si="5"/>
        <v>1</v>
      </c>
      <c r="Z22" s="29">
        <f t="shared" ca="1" si="5"/>
        <v>1</v>
      </c>
      <c r="AA22" s="29">
        <f t="shared" ca="1" si="5"/>
        <v>1</v>
      </c>
      <c r="AB22" s="29">
        <f t="shared" ca="1" si="5"/>
        <v>1</v>
      </c>
      <c r="AC22" s="29">
        <f t="shared" ca="1" si="5"/>
        <v>1</v>
      </c>
      <c r="AD22" s="29">
        <f t="shared" ca="1" si="5"/>
        <v>1</v>
      </c>
      <c r="AE22" s="29">
        <f t="shared" ca="1" si="5"/>
        <v>1</v>
      </c>
      <c r="AF22" s="29">
        <f t="shared" ca="1" si="5"/>
        <v>1</v>
      </c>
      <c r="AG22" s="29">
        <f t="shared" ca="1" si="5"/>
        <v>1</v>
      </c>
      <c r="AH22" s="29">
        <f t="shared" ca="1" si="5"/>
        <v>1</v>
      </c>
      <c r="AI22" s="29">
        <f t="shared" ca="1" si="5"/>
        <v>1</v>
      </c>
      <c r="AJ22" s="29">
        <f t="shared" ca="1" si="5"/>
        <v>1</v>
      </c>
      <c r="AK22" s="29">
        <f t="shared" ca="1" si="5"/>
        <v>1</v>
      </c>
      <c r="AL22" s="29">
        <f t="shared" ca="1" si="5"/>
        <v>1</v>
      </c>
      <c r="AM22" s="29">
        <f t="shared" ca="1" si="5"/>
        <v>1</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row>
    <row r="23" spans="1:64" s="1" customFormat="1" ht="40.200000000000003" customHeight="1" x14ac:dyDescent="0.3">
      <c r="A23" s="9"/>
      <c r="B23" s="147" t="s">
        <v>62</v>
      </c>
      <c r="C23" s="67" t="s">
        <v>20</v>
      </c>
      <c r="D23" s="67" t="s">
        <v>41</v>
      </c>
      <c r="E23" s="68">
        <v>0</v>
      </c>
      <c r="F23" s="69">
        <v>44638</v>
      </c>
      <c r="G23" s="70">
        <v>7</v>
      </c>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f t="shared" ca="1" si="4"/>
        <v>2</v>
      </c>
      <c r="Q23" s="29">
        <f t="shared" ca="1" si="4"/>
        <v>2</v>
      </c>
      <c r="R23" s="29">
        <f t="shared" ca="1" si="4"/>
        <v>2</v>
      </c>
      <c r="S23" s="29">
        <f t="shared" ca="1" si="4"/>
        <v>2</v>
      </c>
      <c r="T23" s="29">
        <f t="shared" ca="1" si="4"/>
        <v>2</v>
      </c>
      <c r="U23" s="29">
        <f t="shared" ca="1" si="4"/>
        <v>2</v>
      </c>
      <c r="V23" s="29">
        <f t="shared" ca="1" si="4"/>
        <v>2</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row>
    <row r="24" spans="1:64" s="1" customFormat="1" ht="40.200000000000003" customHeight="1" x14ac:dyDescent="0.3">
      <c r="A24" s="9"/>
      <c r="B24" s="147" t="s">
        <v>54</v>
      </c>
      <c r="C24" s="67" t="s">
        <v>20</v>
      </c>
      <c r="D24" s="67" t="s">
        <v>67</v>
      </c>
      <c r="E24" s="68">
        <v>0</v>
      </c>
      <c r="F24" s="69">
        <f>F23+3</f>
        <v>44641</v>
      </c>
      <c r="G24" s="70">
        <v>14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f t="shared" ca="1" si="4"/>
        <v>2</v>
      </c>
      <c r="T24" s="29">
        <f t="shared" ca="1" si="4"/>
        <v>2</v>
      </c>
      <c r="U24" s="29">
        <f t="shared" ca="1" si="4"/>
        <v>2</v>
      </c>
      <c r="V24" s="29">
        <f t="shared" ca="1" si="4"/>
        <v>2</v>
      </c>
      <c r="W24" s="29">
        <f t="shared" ca="1" si="4"/>
        <v>2</v>
      </c>
      <c r="X24" s="29">
        <f t="shared" ca="1" si="4"/>
        <v>2</v>
      </c>
      <c r="Y24" s="29">
        <f t="shared" ca="1" si="5"/>
        <v>2</v>
      </c>
      <c r="Z24" s="29">
        <f t="shared" ca="1" si="5"/>
        <v>2</v>
      </c>
      <c r="AA24" s="29">
        <f t="shared" ca="1" si="5"/>
        <v>2</v>
      </c>
      <c r="AB24" s="29">
        <f t="shared" ca="1" si="5"/>
        <v>2</v>
      </c>
      <c r="AC24" s="29">
        <f t="shared" ca="1" si="5"/>
        <v>2</v>
      </c>
      <c r="AD24" s="29">
        <f t="shared" ca="1" si="5"/>
        <v>2</v>
      </c>
      <c r="AE24" s="29">
        <f t="shared" ca="1" si="5"/>
        <v>2</v>
      </c>
      <c r="AF24" s="29">
        <f t="shared" ca="1" si="5"/>
        <v>2</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row>
    <row r="25" spans="1:64" s="1" customFormat="1" ht="40.200000000000003" customHeight="1" x14ac:dyDescent="0.3">
      <c r="A25" s="9"/>
      <c r="B25" s="147" t="s">
        <v>55</v>
      </c>
      <c r="C25" s="67" t="s">
        <v>20</v>
      </c>
      <c r="D25" s="67" t="s">
        <v>67</v>
      </c>
      <c r="E25" s="68">
        <v>0</v>
      </c>
      <c r="F25" s="69">
        <f>F24+7</f>
        <v>44648</v>
      </c>
      <c r="G25" s="70">
        <v>7</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f t="shared" ca="1" si="5"/>
        <v>2</v>
      </c>
      <c r="AA25" s="29">
        <f t="shared" ca="1" si="5"/>
        <v>2</v>
      </c>
      <c r="AB25" s="29">
        <f t="shared" ca="1" si="5"/>
        <v>2</v>
      </c>
      <c r="AC25" s="29">
        <f t="shared" ca="1" si="5"/>
        <v>2</v>
      </c>
      <c r="AD25" s="29">
        <f t="shared" ca="1" si="5"/>
        <v>2</v>
      </c>
      <c r="AE25" s="29">
        <f t="shared" ca="1" si="5"/>
        <v>2</v>
      </c>
      <c r="AF25" s="29">
        <f t="shared" ca="1" si="5"/>
        <v>2</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row>
    <row r="26" spans="1:64" s="1" customFormat="1" ht="40.200000000000003" customHeight="1" x14ac:dyDescent="0.3">
      <c r="A26" s="9"/>
      <c r="B26" s="147" t="s">
        <v>71</v>
      </c>
      <c r="C26" s="67" t="s">
        <v>20</v>
      </c>
      <c r="D26" s="67" t="s">
        <v>72</v>
      </c>
      <c r="E26" s="68">
        <v>0</v>
      </c>
      <c r="F26" s="69">
        <f>F24+7</f>
        <v>44648</v>
      </c>
      <c r="G26" s="70">
        <v>14</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f t="shared" ca="1" si="5"/>
        <v>2</v>
      </c>
      <c r="AA26" s="29">
        <f t="shared" ca="1" si="5"/>
        <v>2</v>
      </c>
      <c r="AB26" s="29">
        <f t="shared" ca="1" si="5"/>
        <v>2</v>
      </c>
      <c r="AC26" s="29">
        <f t="shared" ca="1" si="5"/>
        <v>2</v>
      </c>
      <c r="AD26" s="29">
        <f t="shared" ca="1" si="5"/>
        <v>2</v>
      </c>
      <c r="AE26" s="29">
        <f t="shared" ca="1" si="5"/>
        <v>2</v>
      </c>
      <c r="AF26" s="29">
        <f t="shared" ca="1" si="5"/>
        <v>2</v>
      </c>
      <c r="AG26" s="29">
        <f t="shared" ca="1" si="5"/>
        <v>2</v>
      </c>
      <c r="AH26" s="29">
        <f t="shared" ca="1" si="5"/>
        <v>2</v>
      </c>
      <c r="AI26" s="29">
        <f t="shared" ca="1" si="5"/>
        <v>2</v>
      </c>
      <c r="AJ26" s="29">
        <f t="shared" ca="1" si="5"/>
        <v>2</v>
      </c>
      <c r="AK26" s="29">
        <f t="shared" ca="1" si="5"/>
        <v>2</v>
      </c>
      <c r="AL26" s="29">
        <f t="shared" ca="1" si="5"/>
        <v>2</v>
      </c>
      <c r="AM26" s="29">
        <f t="shared" ca="1" si="5"/>
        <v>2</v>
      </c>
      <c r="AN26" s="29" t="str">
        <f t="shared" ref="AN26:BC39" ca="1" si="9">IF(AND($C26="Objetivo",AN$7&gt;=$F26,AN$7&lt;=$F26+$G26-1),2,IF(AND($C26="Marco",AN$7&gt;=$F26,AN$7&lt;=$F26+$G26-1),1,""))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9" ca="1" si="10">IF(AND($C26="Objetivo",BD$7&gt;=$F26,BD$7&lt;=$F26+$G26-1),2,IF(AND($C26="Marco",BD$7&gt;=$F26,BD$7&lt;=$F26+$G26-1),1,""))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row>
    <row r="27" spans="1:64" s="1" customFormat="1" ht="40.200000000000003" customHeight="1" x14ac:dyDescent="0.3">
      <c r="A27" s="9"/>
      <c r="B27" s="145" t="s">
        <v>56</v>
      </c>
      <c r="C27" s="67" t="s">
        <v>21</v>
      </c>
      <c r="D27" s="67" t="s">
        <v>73</v>
      </c>
      <c r="E27" s="68">
        <v>0</v>
      </c>
      <c r="F27" s="69">
        <v>44638</v>
      </c>
      <c r="G27" s="70">
        <f>F32+30-F28</f>
        <v>51</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f t="shared" ca="1" si="8"/>
        <v>1</v>
      </c>
      <c r="Q27" s="29">
        <f t="shared" ca="1" si="8"/>
        <v>1</v>
      </c>
      <c r="R27" s="29">
        <f t="shared" ca="1" si="8"/>
        <v>1</v>
      </c>
      <c r="S27" s="29">
        <f t="shared" ca="1" si="8"/>
        <v>1</v>
      </c>
      <c r="T27" s="29">
        <f t="shared" ca="1" si="8"/>
        <v>1</v>
      </c>
      <c r="U27" s="29">
        <f t="shared" ca="1" si="8"/>
        <v>1</v>
      </c>
      <c r="V27" s="29">
        <f t="shared" ca="1" si="8"/>
        <v>1</v>
      </c>
      <c r="W27" s="29">
        <f t="shared" ca="1" si="8"/>
        <v>1</v>
      </c>
      <c r="X27" s="29">
        <f t="shared" ca="1" si="8"/>
        <v>1</v>
      </c>
      <c r="Y27" s="29">
        <f t="shared" ref="Y27:AM39" ca="1" si="11">IF(AND($C27="Objetivo",Y$7&gt;=$F27,Y$7&lt;=$F27+$G27-1),2,IF(AND($C27="Marco",Y$7&gt;=$F27,Y$7&lt;=$F27+$G27-1),1,""))</f>
        <v>1</v>
      </c>
      <c r="Z27" s="29">
        <f t="shared" ca="1" si="11"/>
        <v>1</v>
      </c>
      <c r="AA27" s="29">
        <f t="shared" ca="1" si="11"/>
        <v>1</v>
      </c>
      <c r="AB27" s="29">
        <f t="shared" ca="1" si="11"/>
        <v>1</v>
      </c>
      <c r="AC27" s="29">
        <f t="shared" ca="1" si="11"/>
        <v>1</v>
      </c>
      <c r="AD27" s="29">
        <f t="shared" ca="1" si="11"/>
        <v>1</v>
      </c>
      <c r="AE27" s="29">
        <f t="shared" ca="1" si="11"/>
        <v>1</v>
      </c>
      <c r="AF27" s="29">
        <f t="shared" ca="1" si="11"/>
        <v>1</v>
      </c>
      <c r="AG27" s="29">
        <f t="shared" ca="1" si="11"/>
        <v>1</v>
      </c>
      <c r="AH27" s="29">
        <f t="shared" ca="1" si="11"/>
        <v>1</v>
      </c>
      <c r="AI27" s="29">
        <f t="shared" ca="1" si="11"/>
        <v>1</v>
      </c>
      <c r="AJ27" s="29">
        <f t="shared" ca="1" si="11"/>
        <v>1</v>
      </c>
      <c r="AK27" s="29">
        <f t="shared" ca="1" si="11"/>
        <v>1</v>
      </c>
      <c r="AL27" s="29">
        <f t="shared" ca="1" si="11"/>
        <v>1</v>
      </c>
      <c r="AM27" s="29">
        <f t="shared" ca="1" si="11"/>
        <v>1</v>
      </c>
      <c r="AN27" s="29">
        <f t="shared" ca="1" si="9"/>
        <v>1</v>
      </c>
      <c r="AO27" s="29">
        <f t="shared" ca="1" si="9"/>
        <v>1</v>
      </c>
      <c r="AP27" s="29">
        <f t="shared" ca="1" si="9"/>
        <v>1</v>
      </c>
      <c r="AQ27" s="29">
        <f t="shared" ca="1" si="9"/>
        <v>1</v>
      </c>
      <c r="AR27" s="29">
        <f t="shared" ca="1" si="9"/>
        <v>1</v>
      </c>
      <c r="AS27" s="29">
        <f t="shared" ca="1" si="9"/>
        <v>1</v>
      </c>
      <c r="AT27" s="29">
        <f t="shared" ca="1" si="9"/>
        <v>1</v>
      </c>
      <c r="AU27" s="29">
        <f t="shared" ca="1" si="9"/>
        <v>1</v>
      </c>
      <c r="AV27" s="29">
        <f t="shared" ca="1" si="9"/>
        <v>1</v>
      </c>
      <c r="AW27" s="29">
        <f t="shared" ca="1" si="9"/>
        <v>1</v>
      </c>
      <c r="AX27" s="29">
        <f t="shared" ca="1" si="9"/>
        <v>1</v>
      </c>
      <c r="AY27" s="29">
        <f t="shared" ca="1" si="9"/>
        <v>1</v>
      </c>
      <c r="AZ27" s="29">
        <f t="shared" ca="1" si="9"/>
        <v>1</v>
      </c>
      <c r="BA27" s="29">
        <f t="shared" ca="1" si="9"/>
        <v>1</v>
      </c>
      <c r="BB27" s="29">
        <f t="shared" ca="1" si="9"/>
        <v>1</v>
      </c>
      <c r="BC27" s="29">
        <f t="shared" ca="1" si="9"/>
        <v>1</v>
      </c>
      <c r="BD27" s="29">
        <f t="shared" ca="1" si="10"/>
        <v>1</v>
      </c>
      <c r="BE27" s="29">
        <f t="shared" ca="1" si="10"/>
        <v>1</v>
      </c>
      <c r="BF27" s="29">
        <f t="shared" ca="1" si="10"/>
        <v>1</v>
      </c>
      <c r="BG27" s="29">
        <f t="shared" ca="1" si="10"/>
        <v>1</v>
      </c>
      <c r="BH27" s="29">
        <f t="shared" ca="1" si="10"/>
        <v>1</v>
      </c>
      <c r="BI27" s="29">
        <f t="shared" ca="1" si="10"/>
        <v>1</v>
      </c>
      <c r="BJ27" s="29">
        <f t="shared" ca="1" si="10"/>
        <v>1</v>
      </c>
      <c r="BK27" s="29">
        <f t="shared" ca="1" si="10"/>
        <v>1</v>
      </c>
      <c r="BL27" s="29">
        <f t="shared" ca="1" si="10"/>
        <v>1</v>
      </c>
    </row>
    <row r="28" spans="1:64" s="1" customFormat="1" ht="40.200000000000003" customHeight="1" x14ac:dyDescent="0.3">
      <c r="A28" s="9"/>
      <c r="B28" s="146" t="s">
        <v>57</v>
      </c>
      <c r="C28" s="67" t="s">
        <v>20</v>
      </c>
      <c r="D28" s="67" t="s">
        <v>76</v>
      </c>
      <c r="E28" s="68">
        <v>0</v>
      </c>
      <c r="F28" s="69">
        <v>44638</v>
      </c>
      <c r="G28" s="70">
        <v>7</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f t="shared" ca="1" si="8"/>
        <v>2</v>
      </c>
      <c r="Q28" s="29">
        <f t="shared" ca="1" si="8"/>
        <v>2</v>
      </c>
      <c r="R28" s="29">
        <f t="shared" ca="1" si="8"/>
        <v>2</v>
      </c>
      <c r="S28" s="29">
        <f t="shared" ca="1" si="8"/>
        <v>2</v>
      </c>
      <c r="T28" s="29">
        <f t="shared" ca="1" si="8"/>
        <v>2</v>
      </c>
      <c r="U28" s="29">
        <f t="shared" ca="1" si="8"/>
        <v>2</v>
      </c>
      <c r="V28" s="29">
        <f t="shared" ca="1" si="8"/>
        <v>2</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row>
    <row r="29" spans="1:64" s="1" customFormat="1" ht="40.200000000000003" customHeight="1" x14ac:dyDescent="0.3">
      <c r="A29" s="9"/>
      <c r="B29" s="146" t="s">
        <v>61</v>
      </c>
      <c r="C29" s="67" t="s">
        <v>20</v>
      </c>
      <c r="D29" s="67" t="str">
        <f>$D$27</f>
        <v>José Costa e Rodrigo Domingues</v>
      </c>
      <c r="E29" s="68">
        <v>0</v>
      </c>
      <c r="F29" s="69">
        <v>44652</v>
      </c>
      <c r="G29" s="70">
        <v>7</v>
      </c>
      <c r="H29" s="103"/>
      <c r="I29" s="29" t="str">
        <f t="shared" ref="I29:X39" ca="1" si="12">IF(AND($C29="Objetivo",I$7&gt;=$F29,I$7&lt;=$F29+$G29-1),2,IF(AND($C29="Marco",I$7&gt;=$F29,I$7&lt;=$F29+$G29-1),1,""))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f t="shared" ca="1" si="11"/>
        <v>2</v>
      </c>
      <c r="AE29" s="29">
        <f t="shared" ca="1" si="11"/>
        <v>2</v>
      </c>
      <c r="AF29" s="29">
        <f t="shared" ca="1" si="11"/>
        <v>2</v>
      </c>
      <c r="AG29" s="29">
        <f t="shared" ca="1" si="11"/>
        <v>2</v>
      </c>
      <c r="AH29" s="29">
        <f t="shared" ca="1" si="11"/>
        <v>2</v>
      </c>
      <c r="AI29" s="29">
        <f t="shared" ca="1" si="11"/>
        <v>2</v>
      </c>
      <c r="AJ29" s="29">
        <f t="shared" ca="1" si="11"/>
        <v>2</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row>
    <row r="30" spans="1:64" s="1" customFormat="1" ht="40.200000000000003" customHeight="1" x14ac:dyDescent="0.3">
      <c r="A30" s="9"/>
      <c r="B30" s="146" t="s">
        <v>60</v>
      </c>
      <c r="C30" s="67" t="s">
        <v>20</v>
      </c>
      <c r="D30" s="67" t="str">
        <f t="shared" ref="D30:D32" si="13">$D$27</f>
        <v>José Costa e Rodrigo Domingues</v>
      </c>
      <c r="E30" s="68">
        <v>0</v>
      </c>
      <c r="F30" s="69">
        <v>44652</v>
      </c>
      <c r="G30" s="70">
        <v>7</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f t="shared" ca="1" si="11"/>
        <v>2</v>
      </c>
      <c r="AE30" s="29">
        <f t="shared" ca="1" si="11"/>
        <v>2</v>
      </c>
      <c r="AF30" s="29">
        <f t="shared" ca="1" si="11"/>
        <v>2</v>
      </c>
      <c r="AG30" s="29">
        <f t="shared" ca="1" si="11"/>
        <v>2</v>
      </c>
      <c r="AH30" s="29">
        <f t="shared" ca="1" si="11"/>
        <v>2</v>
      </c>
      <c r="AI30" s="29">
        <f t="shared" ca="1" si="11"/>
        <v>2</v>
      </c>
      <c r="AJ30" s="29">
        <f t="shared" ca="1" si="11"/>
        <v>2</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row>
    <row r="31" spans="1:64" s="1" customFormat="1" ht="40.200000000000003" customHeight="1" x14ac:dyDescent="0.3">
      <c r="A31" s="9"/>
      <c r="B31" s="146" t="s">
        <v>58</v>
      </c>
      <c r="C31" s="67" t="s">
        <v>20</v>
      </c>
      <c r="D31" s="67" t="str">
        <f t="shared" si="13"/>
        <v>José Costa e Rodrigo Domingues</v>
      </c>
      <c r="E31" s="68">
        <v>0</v>
      </c>
      <c r="F31" s="69">
        <v>44659</v>
      </c>
      <c r="G31" s="70">
        <v>30</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f t="shared" ca="1" si="11"/>
        <v>2</v>
      </c>
      <c r="AL31" s="29">
        <f t="shared" ca="1" si="11"/>
        <v>2</v>
      </c>
      <c r="AM31" s="29">
        <f t="shared" ca="1" si="11"/>
        <v>2</v>
      </c>
      <c r="AN31" s="29">
        <f t="shared" ca="1" si="9"/>
        <v>2</v>
      </c>
      <c r="AO31" s="29">
        <f t="shared" ca="1" si="9"/>
        <v>2</v>
      </c>
      <c r="AP31" s="29">
        <f t="shared" ca="1" si="9"/>
        <v>2</v>
      </c>
      <c r="AQ31" s="29">
        <f t="shared" ca="1" si="9"/>
        <v>2</v>
      </c>
      <c r="AR31" s="29">
        <f t="shared" ca="1" si="9"/>
        <v>2</v>
      </c>
      <c r="AS31" s="29">
        <f t="shared" ca="1" si="9"/>
        <v>2</v>
      </c>
      <c r="AT31" s="29">
        <f t="shared" ca="1" si="9"/>
        <v>2</v>
      </c>
      <c r="AU31" s="29">
        <f t="shared" ca="1" si="9"/>
        <v>2</v>
      </c>
      <c r="AV31" s="29">
        <f t="shared" ca="1" si="9"/>
        <v>2</v>
      </c>
      <c r="AW31" s="29">
        <f t="shared" ca="1" si="9"/>
        <v>2</v>
      </c>
      <c r="AX31" s="29">
        <f t="shared" ca="1" si="9"/>
        <v>2</v>
      </c>
      <c r="AY31" s="29">
        <f t="shared" ca="1" si="9"/>
        <v>2</v>
      </c>
      <c r="AZ31" s="29">
        <f t="shared" ca="1" si="9"/>
        <v>2</v>
      </c>
      <c r="BA31" s="29">
        <f t="shared" ca="1" si="9"/>
        <v>2</v>
      </c>
      <c r="BB31" s="29">
        <f t="shared" ca="1" si="9"/>
        <v>2</v>
      </c>
      <c r="BC31" s="29">
        <f t="shared" ca="1" si="9"/>
        <v>2</v>
      </c>
      <c r="BD31" s="29">
        <f t="shared" ca="1" si="10"/>
        <v>2</v>
      </c>
      <c r="BE31" s="29">
        <f t="shared" ca="1" si="10"/>
        <v>2</v>
      </c>
      <c r="BF31" s="29">
        <f t="shared" ca="1" si="10"/>
        <v>2</v>
      </c>
      <c r="BG31" s="29">
        <f t="shared" ca="1" si="10"/>
        <v>2</v>
      </c>
      <c r="BH31" s="29">
        <f t="shared" ca="1" si="10"/>
        <v>2</v>
      </c>
      <c r="BI31" s="29">
        <f t="shared" ca="1" si="10"/>
        <v>2</v>
      </c>
      <c r="BJ31" s="29">
        <f t="shared" ca="1" si="10"/>
        <v>2</v>
      </c>
      <c r="BK31" s="29">
        <f t="shared" ca="1" si="10"/>
        <v>2</v>
      </c>
      <c r="BL31" s="29">
        <f t="shared" ca="1" si="10"/>
        <v>2</v>
      </c>
    </row>
    <row r="32" spans="1:64" s="1" customFormat="1" ht="40.200000000000003" customHeight="1" x14ac:dyDescent="0.3">
      <c r="A32" s="9"/>
      <c r="B32" s="146" t="s">
        <v>59</v>
      </c>
      <c r="C32" s="67" t="s">
        <v>20</v>
      </c>
      <c r="D32" s="67" t="str">
        <f t="shared" si="13"/>
        <v>José Costa e Rodrigo Domingues</v>
      </c>
      <c r="E32" s="68">
        <v>0</v>
      </c>
      <c r="F32" s="69">
        <v>44659</v>
      </c>
      <c r="G32" s="70">
        <v>30</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f t="shared" ca="1" si="11"/>
        <v>2</v>
      </c>
      <c r="AL32" s="29">
        <f t="shared" ca="1" si="11"/>
        <v>2</v>
      </c>
      <c r="AM32" s="29">
        <f t="shared" ca="1" si="11"/>
        <v>2</v>
      </c>
      <c r="AN32" s="29">
        <f t="shared" ca="1" si="9"/>
        <v>2</v>
      </c>
      <c r="AO32" s="29">
        <f t="shared" ca="1" si="9"/>
        <v>2</v>
      </c>
      <c r="AP32" s="29">
        <f t="shared" ca="1" si="9"/>
        <v>2</v>
      </c>
      <c r="AQ32" s="29">
        <f t="shared" ca="1" si="9"/>
        <v>2</v>
      </c>
      <c r="AR32" s="29">
        <f t="shared" ca="1" si="9"/>
        <v>2</v>
      </c>
      <c r="AS32" s="29">
        <f t="shared" ca="1" si="9"/>
        <v>2</v>
      </c>
      <c r="AT32" s="29">
        <f t="shared" ca="1" si="9"/>
        <v>2</v>
      </c>
      <c r="AU32" s="29">
        <f t="shared" ca="1" si="9"/>
        <v>2</v>
      </c>
      <c r="AV32" s="29">
        <f t="shared" ca="1" si="9"/>
        <v>2</v>
      </c>
      <c r="AW32" s="29">
        <f t="shared" ca="1" si="9"/>
        <v>2</v>
      </c>
      <c r="AX32" s="29">
        <f t="shared" ca="1" si="9"/>
        <v>2</v>
      </c>
      <c r="AY32" s="29">
        <f t="shared" ca="1" si="9"/>
        <v>2</v>
      </c>
      <c r="AZ32" s="29">
        <f t="shared" ca="1" si="9"/>
        <v>2</v>
      </c>
      <c r="BA32" s="29">
        <f t="shared" ca="1" si="9"/>
        <v>2</v>
      </c>
      <c r="BB32" s="29">
        <f t="shared" ca="1" si="9"/>
        <v>2</v>
      </c>
      <c r="BC32" s="29">
        <f t="shared" ca="1" si="9"/>
        <v>2</v>
      </c>
      <c r="BD32" s="29">
        <f t="shared" ca="1" si="10"/>
        <v>2</v>
      </c>
      <c r="BE32" s="29">
        <f t="shared" ca="1" si="10"/>
        <v>2</v>
      </c>
      <c r="BF32" s="29">
        <f t="shared" ca="1" si="10"/>
        <v>2</v>
      </c>
      <c r="BG32" s="29">
        <f t="shared" ca="1" si="10"/>
        <v>2</v>
      </c>
      <c r="BH32" s="29">
        <f t="shared" ca="1" si="10"/>
        <v>2</v>
      </c>
      <c r="BI32" s="29">
        <f t="shared" ca="1" si="10"/>
        <v>2</v>
      </c>
      <c r="BJ32" s="29">
        <f t="shared" ca="1" si="10"/>
        <v>2</v>
      </c>
      <c r="BK32" s="29">
        <f t="shared" ca="1" si="10"/>
        <v>2</v>
      </c>
      <c r="BL32" s="29">
        <f t="shared" ca="1" si="10"/>
        <v>2</v>
      </c>
    </row>
    <row r="33" spans="1:64" s="1" customFormat="1" ht="40.200000000000003" customHeight="1" x14ac:dyDescent="0.3">
      <c r="A33" s="9"/>
      <c r="B33" s="151" t="s">
        <v>65</v>
      </c>
      <c r="C33" s="67" t="s">
        <v>21</v>
      </c>
      <c r="D33" s="67" t="s">
        <v>75</v>
      </c>
      <c r="E33" s="68"/>
      <c r="F33" s="69">
        <v>44659</v>
      </c>
      <c r="G33" s="70">
        <v>30</v>
      </c>
      <c r="H33" s="103"/>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row>
    <row r="34" spans="1:64" s="1" customFormat="1" ht="40.200000000000003" customHeight="1" x14ac:dyDescent="0.3">
      <c r="A34" s="9"/>
      <c r="B34" s="152" t="s">
        <v>74</v>
      </c>
      <c r="C34" s="67" t="s">
        <v>20</v>
      </c>
      <c r="D34" s="67" t="s">
        <v>75</v>
      </c>
      <c r="E34" s="68"/>
      <c r="F34" s="69">
        <v>44659</v>
      </c>
      <c r="G34" s="70">
        <v>30</v>
      </c>
      <c r="H34" s="103"/>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row>
    <row r="35" spans="1:64" s="1" customFormat="1" ht="40.200000000000003" customHeight="1" x14ac:dyDescent="0.3">
      <c r="A35" s="9"/>
      <c r="B35" s="170"/>
      <c r="C35" s="67"/>
      <c r="D35" s="67"/>
      <c r="E35" s="68"/>
      <c r="F35" s="69"/>
      <c r="G35" s="70"/>
      <c r="H35" s="103"/>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row>
    <row r="36" spans="1:64" s="1" customFormat="1" ht="40.200000000000003" customHeight="1" x14ac:dyDescent="0.3">
      <c r="A36" s="9"/>
      <c r="B36" s="170"/>
      <c r="C36" s="67"/>
      <c r="D36" s="67"/>
      <c r="E36" s="68"/>
      <c r="F36" s="69"/>
      <c r="G36" s="70"/>
      <c r="H36" s="103"/>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row>
    <row r="37" spans="1:64" s="1" customFormat="1" ht="40.200000000000003" customHeight="1" x14ac:dyDescent="0.3">
      <c r="A37" s="9"/>
      <c r="B37" s="150" t="s">
        <v>64</v>
      </c>
      <c r="C37" s="67" t="s">
        <v>21</v>
      </c>
      <c r="D37" s="67" t="s">
        <v>41</v>
      </c>
      <c r="E37" s="68">
        <v>0</v>
      </c>
      <c r="F37" s="69">
        <v>44696</v>
      </c>
      <c r="G37" s="70">
        <v>21</v>
      </c>
      <c r="H37" s="103"/>
      <c r="I37" s="29" t="str">
        <f t="shared" ca="1" si="12"/>
        <v/>
      </c>
      <c r="J37" s="29" t="str">
        <f t="shared" ca="1" si="12"/>
        <v/>
      </c>
      <c r="K37" s="29" t="str">
        <f t="shared" ca="1" si="12"/>
        <v/>
      </c>
      <c r="L37" s="29" t="str">
        <f t="shared" ca="1" si="12"/>
        <v/>
      </c>
      <c r="M37" s="29" t="str">
        <f t="shared" ca="1" si="12"/>
        <v/>
      </c>
      <c r="N37" s="29" t="str">
        <f t="shared" ca="1" si="12"/>
        <v/>
      </c>
      <c r="O37" s="29" t="str">
        <f t="shared" ca="1" si="12"/>
        <v/>
      </c>
      <c r="P37" s="29" t="str">
        <f t="shared" ca="1" si="12"/>
        <v/>
      </c>
      <c r="Q37" s="29" t="str">
        <f t="shared" ca="1" si="12"/>
        <v/>
      </c>
      <c r="R37" s="29" t="str">
        <f t="shared" ca="1" si="12"/>
        <v/>
      </c>
      <c r="S37" s="29" t="str">
        <f t="shared" ca="1" si="12"/>
        <v/>
      </c>
      <c r="T37" s="29" t="str">
        <f t="shared" ca="1" si="12"/>
        <v/>
      </c>
      <c r="U37" s="29" t="str">
        <f t="shared" ca="1" si="12"/>
        <v/>
      </c>
      <c r="V37" s="29" t="str">
        <f t="shared" ca="1" si="12"/>
        <v/>
      </c>
      <c r="W37" s="29" t="str">
        <f t="shared" ca="1" si="12"/>
        <v/>
      </c>
      <c r="X37" s="29" t="str">
        <f t="shared" ca="1" si="12"/>
        <v/>
      </c>
      <c r="Y37" s="29" t="str">
        <f t="shared" ca="1" si="11"/>
        <v/>
      </c>
      <c r="Z37" s="29" t="str">
        <f t="shared" ca="1" si="11"/>
        <v/>
      </c>
      <c r="AA37" s="29" t="str">
        <f t="shared" ca="1" si="11"/>
        <v/>
      </c>
      <c r="AB37" s="29" t="str">
        <f t="shared" ca="1" si="11"/>
        <v/>
      </c>
      <c r="AC37" s="29" t="str">
        <f t="shared" ca="1" si="11"/>
        <v/>
      </c>
      <c r="AD37" s="29" t="str">
        <f t="shared" ca="1" si="11"/>
        <v/>
      </c>
      <c r="AE37" s="29" t="str">
        <f t="shared" ca="1" si="11"/>
        <v/>
      </c>
      <c r="AF37" s="29" t="str">
        <f t="shared" ca="1" si="11"/>
        <v/>
      </c>
      <c r="AG37" s="29" t="str">
        <f t="shared" ca="1" si="11"/>
        <v/>
      </c>
      <c r="AH37" s="29" t="str">
        <f t="shared" ca="1" si="11"/>
        <v/>
      </c>
      <c r="AI37" s="29" t="str">
        <f t="shared" ca="1" si="11"/>
        <v/>
      </c>
      <c r="AJ37" s="29" t="str">
        <f t="shared" ca="1" si="11"/>
        <v/>
      </c>
      <c r="AK37" s="29" t="str">
        <f t="shared" ca="1" si="11"/>
        <v/>
      </c>
      <c r="AL37" s="29" t="str">
        <f t="shared" ca="1" si="11"/>
        <v/>
      </c>
      <c r="AM37" s="29" t="str">
        <f t="shared" ca="1" si="11"/>
        <v/>
      </c>
      <c r="AN37" s="29" t="str">
        <f t="shared" ca="1" si="9"/>
        <v/>
      </c>
      <c r="AO37" s="29" t="str">
        <f t="shared" ca="1" si="9"/>
        <v/>
      </c>
      <c r="AP37" s="29" t="str">
        <f t="shared" ca="1" si="9"/>
        <v/>
      </c>
      <c r="AQ37" s="29" t="str">
        <f t="shared" ca="1" si="9"/>
        <v/>
      </c>
      <c r="AR37" s="29" t="str">
        <f t="shared" ca="1" si="9"/>
        <v/>
      </c>
      <c r="AS37" s="29" t="str">
        <f t="shared" ca="1" si="9"/>
        <v/>
      </c>
      <c r="AT37" s="29" t="str">
        <f t="shared" ca="1" si="9"/>
        <v/>
      </c>
      <c r="AU37" s="29" t="str">
        <f t="shared" ca="1" si="9"/>
        <v/>
      </c>
      <c r="AV37" s="29" t="str">
        <f t="shared" ca="1" si="9"/>
        <v/>
      </c>
      <c r="AW37" s="29" t="str">
        <f t="shared" ca="1" si="9"/>
        <v/>
      </c>
      <c r="AX37" s="29" t="str">
        <f t="shared" ca="1" si="9"/>
        <v/>
      </c>
      <c r="AY37" s="29" t="str">
        <f t="shared" ca="1" si="9"/>
        <v/>
      </c>
      <c r="AZ37" s="29" t="str">
        <f t="shared" ca="1" si="9"/>
        <v/>
      </c>
      <c r="BA37" s="29" t="str">
        <f t="shared" ca="1" si="9"/>
        <v/>
      </c>
      <c r="BB37" s="29" t="str">
        <f t="shared" ca="1" si="9"/>
        <v/>
      </c>
      <c r="BC37" s="29" t="str">
        <f t="shared" ca="1" si="9"/>
        <v/>
      </c>
      <c r="BD37" s="29" t="str">
        <f t="shared" ca="1" si="10"/>
        <v/>
      </c>
      <c r="BE37" s="29" t="str">
        <f t="shared" ca="1" si="10"/>
        <v/>
      </c>
      <c r="BF37" s="29" t="str">
        <f t="shared" ca="1" si="10"/>
        <v/>
      </c>
      <c r="BG37" s="29" t="str">
        <f t="shared" ca="1" si="10"/>
        <v/>
      </c>
      <c r="BH37" s="29" t="str">
        <f t="shared" ca="1" si="10"/>
        <v/>
      </c>
      <c r="BI37" s="29" t="str">
        <f t="shared" ca="1" si="10"/>
        <v/>
      </c>
      <c r="BJ37" s="29" t="str">
        <f t="shared" ca="1" si="10"/>
        <v/>
      </c>
      <c r="BK37" s="29" t="str">
        <f t="shared" ca="1" si="10"/>
        <v/>
      </c>
      <c r="BL37" s="29" t="str">
        <f t="shared" ca="1" si="10"/>
        <v/>
      </c>
    </row>
    <row r="38" spans="1:64" s="1" customFormat="1" ht="40.200000000000003" customHeight="1" x14ac:dyDescent="0.3">
      <c r="A38" s="9"/>
      <c r="B38" s="71"/>
      <c r="C38" s="67"/>
      <c r="D38" s="67"/>
      <c r="E38" s="68"/>
      <c r="F38" s="69"/>
      <c r="G38" s="70"/>
      <c r="H38" s="103"/>
      <c r="I38" s="29" t="str">
        <f t="shared" ca="1" si="12"/>
        <v/>
      </c>
      <c r="J38" s="29" t="str">
        <f t="shared" ca="1" si="12"/>
        <v/>
      </c>
      <c r="K38" s="29" t="str">
        <f t="shared" ca="1" si="12"/>
        <v/>
      </c>
      <c r="L38" s="29" t="str">
        <f t="shared" ca="1" si="12"/>
        <v/>
      </c>
      <c r="M38" s="29" t="str">
        <f t="shared" ca="1" si="12"/>
        <v/>
      </c>
      <c r="N38" s="29" t="str">
        <f t="shared" ca="1" si="12"/>
        <v/>
      </c>
      <c r="O38" s="29" t="str">
        <f t="shared" ca="1" si="12"/>
        <v/>
      </c>
      <c r="P38" s="29" t="str">
        <f t="shared" ca="1" si="12"/>
        <v/>
      </c>
      <c r="Q38" s="29" t="str">
        <f t="shared" ca="1" si="12"/>
        <v/>
      </c>
      <c r="R38" s="29" t="str">
        <f t="shared" ca="1" si="12"/>
        <v/>
      </c>
      <c r="S38" s="29" t="str">
        <f t="shared" ca="1" si="12"/>
        <v/>
      </c>
      <c r="T38" s="29" t="str">
        <f t="shared" ca="1" si="12"/>
        <v/>
      </c>
      <c r="U38" s="29" t="str">
        <f t="shared" ca="1" si="12"/>
        <v/>
      </c>
      <c r="V38" s="29" t="str">
        <f t="shared" ca="1" si="12"/>
        <v/>
      </c>
      <c r="W38" s="29" t="str">
        <f t="shared" ca="1" si="12"/>
        <v/>
      </c>
      <c r="X38" s="29" t="str">
        <f t="shared" ca="1" si="12"/>
        <v/>
      </c>
      <c r="Y38" s="29" t="str">
        <f t="shared" ca="1" si="11"/>
        <v/>
      </c>
      <c r="Z38" s="29" t="str">
        <f t="shared" ca="1" si="11"/>
        <v/>
      </c>
      <c r="AA38" s="29" t="str">
        <f t="shared" ca="1" si="11"/>
        <v/>
      </c>
      <c r="AB38" s="29" t="str">
        <f t="shared" ca="1" si="11"/>
        <v/>
      </c>
      <c r="AC38" s="29" t="str">
        <f t="shared" ca="1" si="11"/>
        <v/>
      </c>
      <c r="AD38" s="29" t="str">
        <f t="shared" ca="1" si="11"/>
        <v/>
      </c>
      <c r="AE38" s="29" t="str">
        <f t="shared" ca="1" si="11"/>
        <v/>
      </c>
      <c r="AF38" s="29" t="str">
        <f t="shared" ca="1" si="11"/>
        <v/>
      </c>
      <c r="AG38" s="29" t="str">
        <f t="shared" ca="1" si="11"/>
        <v/>
      </c>
      <c r="AH38" s="29" t="str">
        <f t="shared" ca="1" si="11"/>
        <v/>
      </c>
      <c r="AI38" s="29" t="str">
        <f t="shared" ca="1" si="11"/>
        <v/>
      </c>
      <c r="AJ38" s="29" t="str">
        <f t="shared" ca="1" si="11"/>
        <v/>
      </c>
      <c r="AK38" s="29" t="str">
        <f t="shared" ca="1" si="11"/>
        <v/>
      </c>
      <c r="AL38" s="29" t="str">
        <f t="shared" ca="1" si="11"/>
        <v/>
      </c>
      <c r="AM38" s="29" t="str">
        <f t="shared" ca="1" si="11"/>
        <v/>
      </c>
      <c r="AN38" s="29" t="str">
        <f t="shared" ca="1" si="9"/>
        <v/>
      </c>
      <c r="AO38" s="29" t="str">
        <f t="shared" ca="1" si="9"/>
        <v/>
      </c>
      <c r="AP38" s="29" t="str">
        <f t="shared" ca="1" si="9"/>
        <v/>
      </c>
      <c r="AQ38" s="29" t="str">
        <f t="shared" ca="1" si="9"/>
        <v/>
      </c>
      <c r="AR38" s="29" t="str">
        <f t="shared" ca="1" si="9"/>
        <v/>
      </c>
      <c r="AS38" s="29" t="str">
        <f t="shared" ca="1" si="9"/>
        <v/>
      </c>
      <c r="AT38" s="29" t="str">
        <f t="shared" ca="1" si="9"/>
        <v/>
      </c>
      <c r="AU38" s="29" t="str">
        <f t="shared" ca="1" si="9"/>
        <v/>
      </c>
      <c r="AV38" s="29" t="str">
        <f t="shared" ca="1" si="9"/>
        <v/>
      </c>
      <c r="AW38" s="29" t="str">
        <f t="shared" ca="1" si="9"/>
        <v/>
      </c>
      <c r="AX38" s="29" t="str">
        <f t="shared" ca="1" si="9"/>
        <v/>
      </c>
      <c r="AY38" s="29" t="str">
        <f t="shared" ca="1" si="9"/>
        <v/>
      </c>
      <c r="AZ38" s="29" t="str">
        <f t="shared" ca="1" si="9"/>
        <v/>
      </c>
      <c r="BA38" s="29" t="str">
        <f t="shared" ca="1" si="9"/>
        <v/>
      </c>
      <c r="BB38" s="29" t="str">
        <f t="shared" ca="1" si="9"/>
        <v/>
      </c>
      <c r="BC38" s="29" t="str">
        <f t="shared" ca="1" si="9"/>
        <v/>
      </c>
      <c r="BD38" s="29" t="str">
        <f t="shared" ca="1" si="10"/>
        <v/>
      </c>
      <c r="BE38" s="29" t="str">
        <f t="shared" ca="1" si="10"/>
        <v/>
      </c>
      <c r="BF38" s="29" t="str">
        <f t="shared" ca="1" si="10"/>
        <v/>
      </c>
      <c r="BG38" s="29" t="str">
        <f t="shared" ca="1" si="10"/>
        <v/>
      </c>
      <c r="BH38" s="29" t="str">
        <f t="shared" ca="1" si="10"/>
        <v/>
      </c>
      <c r="BI38" s="29" t="str">
        <f t="shared" ca="1" si="10"/>
        <v/>
      </c>
      <c r="BJ38" s="29" t="str">
        <f t="shared" ca="1" si="10"/>
        <v/>
      </c>
      <c r="BK38" s="29" t="str">
        <f t="shared" ca="1" si="10"/>
        <v/>
      </c>
      <c r="BL38" s="29" t="str">
        <f t="shared" ca="1" si="10"/>
        <v/>
      </c>
    </row>
    <row r="39" spans="1:64" s="1" customFormat="1" ht="40.200000000000003" customHeight="1" x14ac:dyDescent="0.3">
      <c r="A39" s="9"/>
      <c r="B39" s="71"/>
      <c r="C39" s="67"/>
      <c r="D39" s="67"/>
      <c r="E39" s="68"/>
      <c r="F39" s="69"/>
      <c r="G39" s="70"/>
      <c r="H39" s="103"/>
      <c r="I39" s="29" t="str">
        <f t="shared" ca="1" si="12"/>
        <v/>
      </c>
      <c r="J39" s="29" t="str">
        <f t="shared" ca="1" si="12"/>
        <v/>
      </c>
      <c r="K39" s="29" t="str">
        <f t="shared" ca="1" si="12"/>
        <v/>
      </c>
      <c r="L39" s="29" t="str">
        <f t="shared" ca="1" si="12"/>
        <v/>
      </c>
      <c r="M39" s="29" t="str">
        <f t="shared" ca="1" si="12"/>
        <v/>
      </c>
      <c r="N39" s="29" t="str">
        <f t="shared" ca="1" si="12"/>
        <v/>
      </c>
      <c r="O39" s="29" t="str">
        <f t="shared" ca="1" si="12"/>
        <v/>
      </c>
      <c r="P39" s="29" t="str">
        <f t="shared" ca="1" si="12"/>
        <v/>
      </c>
      <c r="Q39" s="29" t="str">
        <f t="shared" ca="1" si="12"/>
        <v/>
      </c>
      <c r="R39" s="29" t="str">
        <f t="shared" ca="1" si="12"/>
        <v/>
      </c>
      <c r="S39" s="29" t="str">
        <f t="shared" ca="1" si="12"/>
        <v/>
      </c>
      <c r="T39" s="29" t="str">
        <f t="shared" ca="1" si="12"/>
        <v/>
      </c>
      <c r="U39" s="29" t="str">
        <f t="shared" ca="1" si="12"/>
        <v/>
      </c>
      <c r="V39" s="29" t="str">
        <f t="shared" ca="1" si="12"/>
        <v/>
      </c>
      <c r="W39" s="29" t="str">
        <f t="shared" ca="1" si="12"/>
        <v/>
      </c>
      <c r="X39" s="29" t="str">
        <f t="shared" ca="1" si="12"/>
        <v/>
      </c>
      <c r="Y39" s="29" t="str">
        <f t="shared" ca="1" si="11"/>
        <v/>
      </c>
      <c r="Z39" s="29" t="str">
        <f t="shared" ca="1" si="11"/>
        <v/>
      </c>
      <c r="AA39" s="29" t="str">
        <f t="shared" ca="1" si="11"/>
        <v/>
      </c>
      <c r="AB39" s="29" t="str">
        <f t="shared" ca="1" si="11"/>
        <v/>
      </c>
      <c r="AC39" s="29" t="str">
        <f t="shared" ca="1" si="11"/>
        <v/>
      </c>
      <c r="AD39" s="29" t="str">
        <f t="shared" ca="1" si="11"/>
        <v/>
      </c>
      <c r="AE39" s="29" t="str">
        <f t="shared" ca="1" si="11"/>
        <v/>
      </c>
      <c r="AF39" s="29" t="str">
        <f t="shared" ca="1" si="11"/>
        <v/>
      </c>
      <c r="AG39" s="29" t="str">
        <f t="shared" ca="1" si="11"/>
        <v/>
      </c>
      <c r="AH39" s="29" t="str">
        <f t="shared" ca="1" si="11"/>
        <v/>
      </c>
      <c r="AI39" s="29" t="str">
        <f t="shared" ca="1" si="11"/>
        <v/>
      </c>
      <c r="AJ39" s="29" t="str">
        <f t="shared" ca="1" si="11"/>
        <v/>
      </c>
      <c r="AK39" s="29" t="str">
        <f t="shared" ca="1" si="11"/>
        <v/>
      </c>
      <c r="AL39" s="29" t="str">
        <f t="shared" ca="1" si="11"/>
        <v/>
      </c>
      <c r="AM39" s="29" t="str">
        <f t="shared" ca="1" si="11"/>
        <v/>
      </c>
      <c r="AN39" s="29" t="str">
        <f t="shared" ca="1" si="9"/>
        <v/>
      </c>
      <c r="AO39" s="29" t="str">
        <f t="shared" ca="1" si="9"/>
        <v/>
      </c>
      <c r="AP39" s="29" t="str">
        <f t="shared" ca="1" si="9"/>
        <v/>
      </c>
      <c r="AQ39" s="29" t="str">
        <f t="shared" ca="1" si="9"/>
        <v/>
      </c>
      <c r="AR39" s="29" t="str">
        <f t="shared" ca="1" si="9"/>
        <v/>
      </c>
      <c r="AS39" s="29" t="str">
        <f t="shared" ca="1" si="9"/>
        <v/>
      </c>
      <c r="AT39" s="29" t="str">
        <f t="shared" ca="1" si="9"/>
        <v/>
      </c>
      <c r="AU39" s="29" t="str">
        <f t="shared" ca="1" si="9"/>
        <v/>
      </c>
      <c r="AV39" s="29" t="str">
        <f t="shared" ca="1" si="9"/>
        <v/>
      </c>
      <c r="AW39" s="29" t="str">
        <f t="shared" ca="1" si="9"/>
        <v/>
      </c>
      <c r="AX39" s="29" t="str">
        <f t="shared" ca="1" si="9"/>
        <v/>
      </c>
      <c r="AY39" s="29" t="str">
        <f t="shared" ca="1" si="9"/>
        <v/>
      </c>
      <c r="AZ39" s="29" t="str">
        <f t="shared" ca="1" si="9"/>
        <v/>
      </c>
      <c r="BA39" s="29" t="str">
        <f t="shared" ca="1" si="9"/>
        <v/>
      </c>
      <c r="BB39" s="29" t="str">
        <f t="shared" ca="1" si="9"/>
        <v/>
      </c>
      <c r="BC39" s="29" t="str">
        <f t="shared" ca="1" si="9"/>
        <v/>
      </c>
      <c r="BD39" s="29" t="str">
        <f t="shared" ca="1" si="10"/>
        <v/>
      </c>
      <c r="BE39" s="29" t="str">
        <f t="shared" ca="1" si="10"/>
        <v/>
      </c>
      <c r="BF39" s="29" t="str">
        <f t="shared" ca="1" si="10"/>
        <v/>
      </c>
      <c r="BG39" s="29" t="str">
        <f t="shared" ca="1" si="10"/>
        <v/>
      </c>
      <c r="BH39" s="29" t="str">
        <f t="shared" ca="1" si="10"/>
        <v/>
      </c>
      <c r="BI39" s="29" t="str">
        <f t="shared" ca="1" si="10"/>
        <v/>
      </c>
      <c r="BJ39" s="29" t="str">
        <f t="shared" ca="1" si="10"/>
        <v/>
      </c>
      <c r="BK39" s="29" t="str">
        <f t="shared" ca="1" si="10"/>
        <v/>
      </c>
      <c r="BL39" s="29" t="str">
        <f t="shared" ca="1" si="10"/>
        <v/>
      </c>
    </row>
    <row r="40" spans="1:64" s="1" customFormat="1" ht="40.200000000000003" customHeight="1" x14ac:dyDescent="0.3">
      <c r="A40" s="10"/>
      <c r="B40" s="136"/>
      <c r="C40" s="100"/>
      <c r="D40" s="100"/>
      <c r="E40" s="84"/>
      <c r="F40" s="101"/>
      <c r="G40" s="102"/>
      <c r="H40" s="103"/>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4"/>
      <c r="BD40" s="104"/>
      <c r="BE40" s="104"/>
      <c r="BF40" s="104"/>
      <c r="BG40" s="104"/>
      <c r="BH40" s="104"/>
      <c r="BI40" s="104"/>
      <c r="BJ40" s="104"/>
      <c r="BK40" s="104"/>
      <c r="BL40" s="104"/>
    </row>
    <row r="41" spans="1:64" ht="30" customHeight="1" x14ac:dyDescent="0.3">
      <c r="D41" s="4"/>
      <c r="G41" s="11"/>
      <c r="H41" s="3"/>
    </row>
    <row r="42" spans="1:64" ht="30" customHeight="1" x14ac:dyDescent="0.3">
      <c r="D42" s="5"/>
    </row>
  </sheetData>
  <mergeCells count="8">
    <mergeCell ref="U4:Y4"/>
    <mergeCell ref="AA4:AD4"/>
    <mergeCell ref="AF4:AJ4"/>
    <mergeCell ref="B2:H2"/>
    <mergeCell ref="I2:N2"/>
    <mergeCell ref="O2:T2"/>
    <mergeCell ref="I4:N4"/>
    <mergeCell ref="P4:S4"/>
  </mergeCells>
  <conditionalFormatting sqref="E9:E40">
    <cfRule type="dataBar" priority="12">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K40">
    <cfRule type="expression" dxfId="27" priority="8">
      <formula>AND(TODAY()&gt;=I$7,TODAY()&lt;J$7)</formula>
    </cfRule>
  </conditionalFormatting>
  <conditionalFormatting sqref="I6:AM6">
    <cfRule type="expression" dxfId="26" priority="11">
      <formula>I$7&lt;=EOMONTH($I$7,0)</formula>
    </cfRule>
  </conditionalFormatting>
  <conditionalFormatting sqref="J6:BL6">
    <cfRule type="expression" dxfId="25" priority="10">
      <formula>AND(J$7&lt;=EOMONTH($I$7,2),J$7&gt;EOMONTH($I$7,0),J$7&gt;EOMONTH($I$7,1))</formula>
    </cfRule>
  </conditionalFormatting>
  <conditionalFormatting sqref="I6:BL6">
    <cfRule type="expression" dxfId="24" priority="9">
      <formula>AND(I$7&lt;=EOMONTH($I$7,1),I$7&gt;EOMONTH($I$7,0))</formula>
    </cfRule>
  </conditionalFormatting>
  <conditionalFormatting sqref="I10:BL39">
    <cfRule type="expression" dxfId="23" priority="14" stopIfTrue="1">
      <formula>AND($C10="Risco Baixo",I$7&gt;=$F10,I$7&lt;=$F10+$G10-1)</formula>
    </cfRule>
    <cfRule type="expression" dxfId="22" priority="15" stopIfTrue="1">
      <formula>AND($C10="Risco Elevado",I$7&gt;=$F10,I$7&lt;=$F10+$G10-1)</formula>
    </cfRule>
    <cfRule type="expression" dxfId="21" priority="16" stopIfTrue="1">
      <formula>AND($C10="Dentro do prazo",I$7&gt;=$F10,I$7&lt;=$F10+$G10-1)</formula>
    </cfRule>
    <cfRule type="expression" dxfId="20" priority="17" stopIfTrue="1">
      <formula>AND($C10="Risco Médio",I$7&gt;=$F10,I$7&lt;=$F10+$G10-1)</formula>
    </cfRule>
    <cfRule type="expression" dxfId="19" priority="18" stopIfTrue="1">
      <formula>AND(LEN($C10)=0,I$7&gt;=$F10,I$7&lt;=$F10+$G10-1)</formula>
    </cfRule>
  </conditionalFormatting>
  <conditionalFormatting sqref="BL7:BL40">
    <cfRule type="expression" dxfId="18" priority="21">
      <formula>AND(TODAY()&gt;=BL$7,TODAY()&lt;#REF!)</formula>
    </cfRule>
  </conditionalFormatting>
  <dataValidations count="10">
    <dataValidation type="whole" operator="greaterThanOrEqual" allowBlank="1" showInputMessage="1" promptTitle="Incremento de Deslocamento" prompt="Alterar este número irá deslocar a vista do Gráfico Gantt." sqref="C7" xr:uid="{662A47A0-7258-440E-8D71-BC54CBC9C651}">
      <formula1>0</formula1>
    </dataValidation>
    <dataValidation type="list" allowBlank="1" showInputMessage="1" showErrorMessage="1" sqref="C10 C12:C39" xr:uid="{12A8278F-D51D-4B98-A311-DB5FCD18D214}">
      <formula1>"Objetivo,Marco,Dentro do prazo, Risco Baixo, Risco Médio, Risco Elevado"</formula1>
    </dataValidation>
    <dataValidation type="list" allowBlank="1" showInputMessage="1" sqref="C11" xr:uid="{218D9212-09C8-4DA2-9014-64503951B170}">
      <formula1>"Objetivo,Marco,Dentro do prazo, Risco Baixo, Risco Médio, Risco Elevado"</formula1>
    </dataValidation>
    <dataValidation allowBlank="1" showInputMessage="1" showErrorMessage="1" promptTitle="Criar um diagrama de Gantt " sqref="A2" xr:uid="{E4602294-DCCD-4B4D-A916-B5520C80CF80}"/>
    <dataValidation allowBlank="1" showInputMessage="1" showErrorMessage="1" prompt="Introduzir o Nome da Empresa na célula B4._x000a_Uma lenda está nas células I4 através do AC4. O rótulo da Legenda está na célula G4." sqref="A4" xr:uid="{162198D7-BB96-453A-BB1C-71A472FB68F5}"/>
    <dataValidation allowBlank="1" showInputMessage="1" showErrorMessage="1" prompt="Um Incremento de Rolagem está na célula C7. _x000a_Meses para as datas na linha 7 são exibidos começando nas células I6 através da célula BL6._x000a_Não modificar estas células. São atualizadas automaticamente com base na data de início do projecto na célula F6." sqref="A6" xr:uid="{D018285A-B1BB-4604-A67E-E25F048BC864}"/>
    <dataValidation allowBlank="1" showInputMessage="1" showErrorMessage="1" prompt="As células I9 até BL9 contêm o número do dia do mês para o Mês representado no bloco de células acima de cada célula de data e são calculadas automaticamente._x000a_Não modifique estas células._x000a_" sqref="A7" xr:uid="{1544BB7A-7F3E-469D-9CB6-4B9BACED7ACE}"/>
    <dataValidation allowBlank="1" showInputMessage="1" showErrorMessage="1" prompt="Uma barra de rolagem está nas células I8 até BL8. _x000a_Para saltar para a frente ou para trás na linha de tempo, introduza um valor 0 ou superior na célula C7._x000a_Um valor de 0 leva-o ao início do gráfico." sqref="A8" xr:uid="{737D7247-B514-41B2-94CC-2F538E17DE66}"/>
    <dataValidation allowBlank="1" showInputMessage="1" showErrorMessage="1" prompt="Esta linha marca o fim dos dados do marco de Gantt. NÃO introduza nada nesta linha. _x000a_ Para adicionar mais itens, inserir novas linhas acima desta._x000a_" sqref="A40" xr:uid="{659FD5CB-B62B-4854-B8A9-29F1F70930AC}"/>
    <dataValidation allowBlank="1" showInputMessage="1" showErrorMessage="1" prompt="Esta é uma fila vazia" sqref="A39"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9" max="16383" man="1"/>
  </rowBreaks>
  <colBreaks count="1" manualBreakCount="1">
    <brk id="3"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s de Deslocamento 1">
              <controlPr defaultSize="0" autoPict="0" altText="Barra de rolagem para percorrer a linha temporal do projeto Ghantt.">
                <anchor moveWithCells="1">
                  <from>
                    <xdr:col>8</xdr:col>
                    <xdr:colOff>30480</xdr:colOff>
                    <xdr:row>7</xdr:row>
                    <xdr:rowOff>60960</xdr:rowOff>
                  </from>
                  <to>
                    <xdr:col>63</xdr:col>
                    <xdr:colOff>228600</xdr:colOff>
                    <xdr:row>7</xdr:row>
                    <xdr:rowOff>243840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E9:E40</xm:sqref>
        </x14:conditionalFormatting>
        <x14:conditionalFormatting xmlns:xm="http://schemas.microsoft.com/office/excel/2006/main">
          <x14:cfRule type="iconSet" priority="1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I10:BL39</xm:sqref>
        </x14:conditionalFormatting>
        <x14:conditionalFormatting xmlns:xm="http://schemas.microsoft.com/office/excel/2006/main">
          <x14:cfRule type="iconSet" priority="19"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style="12" customWidth="1"/>
    <col min="3" max="3" width="16.88671875" style="12"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t="s">
        <v>37</v>
      </c>
      <c r="B2" s="163" t="s">
        <v>3</v>
      </c>
      <c r="C2" s="163"/>
      <c r="D2" s="163"/>
      <c r="E2" s="163"/>
      <c r="F2" s="163"/>
      <c r="G2" s="163"/>
      <c r="H2" s="163"/>
      <c r="I2" s="164"/>
      <c r="J2" s="164"/>
      <c r="K2" s="164"/>
      <c r="L2" s="164"/>
      <c r="M2" s="164"/>
      <c r="N2" s="164"/>
      <c r="O2" s="165"/>
      <c r="P2" s="166"/>
      <c r="Q2" s="166"/>
      <c r="R2" s="166"/>
      <c r="S2" s="166"/>
      <c r="T2" s="16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x14ac:dyDescent="0.3">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
      <c r="A4" s="10"/>
      <c r="B4" s="62" t="s">
        <v>4</v>
      </c>
      <c r="C4" s="57"/>
      <c r="D4" s="58"/>
      <c r="E4" s="32"/>
      <c r="F4" s="33"/>
      <c r="G4" s="34" t="s">
        <v>30</v>
      </c>
      <c r="H4" s="32"/>
      <c r="I4" s="161" t="s">
        <v>32</v>
      </c>
      <c r="J4" s="161"/>
      <c r="K4" s="161"/>
      <c r="L4" s="161"/>
      <c r="M4" s="161"/>
      <c r="N4" s="161"/>
      <c r="O4" s="35"/>
      <c r="P4" s="162" t="s">
        <v>33</v>
      </c>
      <c r="Q4" s="162"/>
      <c r="R4" s="162"/>
      <c r="S4" s="162"/>
      <c r="T4" s="35"/>
      <c r="U4" s="155" t="s">
        <v>34</v>
      </c>
      <c r="V4" s="155"/>
      <c r="W4" s="155"/>
      <c r="X4" s="155"/>
      <c r="Y4" s="155"/>
      <c r="Z4" s="35"/>
      <c r="AA4" s="156" t="s">
        <v>35</v>
      </c>
      <c r="AB4" s="156"/>
      <c r="AC4" s="156"/>
      <c r="AD4" s="156"/>
      <c r="AE4" s="35"/>
      <c r="AF4" s="157" t="s">
        <v>36</v>
      </c>
      <c r="AG4" s="157"/>
      <c r="AH4" s="157"/>
      <c r="AI4" s="157"/>
      <c r="AJ4" s="157"/>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
      <c r="A5" s="10" t="s">
        <v>38</v>
      </c>
      <c r="B5" s="63" t="s">
        <v>5</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4">
      <c r="A6" s="10"/>
      <c r="B6" s="56" t="s">
        <v>6</v>
      </c>
      <c r="C6" s="39" cm="1">
        <f t="array" aca="1" ref="C6" ca="1">IFERROR(IF(MIN(Marcos435[Início])=0,TODAY(),B11(Marcos435[Início])),TODAY())</f>
        <v>44638</v>
      </c>
      <c r="D6" s="60"/>
      <c r="E6" s="35"/>
      <c r="F6" s="40"/>
      <c r="G6" s="35"/>
      <c r="H6" s="32"/>
      <c r="I6" s="112" t="str">
        <f ca="1">TEXT(I7,"mmmm")</f>
        <v>março</v>
      </c>
      <c r="J6" s="112"/>
      <c r="K6" s="112"/>
      <c r="L6" s="112"/>
      <c r="M6" s="112"/>
      <c r="N6" s="112"/>
      <c r="O6" s="112"/>
      <c r="P6" s="112" t="str">
        <f ca="1">IF(TEXT(P7,"mmmm")=I6,"",TEXT(P7,"mmmm"))</f>
        <v/>
      </c>
      <c r="Q6" s="112"/>
      <c r="R6" s="112"/>
      <c r="S6" s="112"/>
      <c r="T6" s="112"/>
      <c r="U6" s="112"/>
      <c r="V6" s="112"/>
      <c r="W6" s="112" t="str">
        <f ca="1">IF(OR(TEXT(W7,"mmmm")=P6,TEXT(W7,"mmmm")=I6),"",TEXT(W7,"mmmm"))</f>
        <v>abril</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maio</v>
      </c>
      <c r="BG6" s="73"/>
      <c r="BH6" s="73"/>
      <c r="BI6" s="73"/>
      <c r="BJ6" s="73"/>
      <c r="BK6" s="73"/>
      <c r="BL6" s="73"/>
      <c r="BM6" s="35"/>
    </row>
    <row r="7" spans="1:68" ht="30" customHeight="1" x14ac:dyDescent="0.3">
      <c r="A7" s="10"/>
      <c r="B7" s="56" t="s">
        <v>7</v>
      </c>
      <c r="C7" s="41">
        <v>0</v>
      </c>
      <c r="D7" s="59"/>
      <c r="E7" s="32"/>
      <c r="F7" s="38"/>
      <c r="G7" s="38"/>
      <c r="H7" s="38"/>
      <c r="I7" s="114">
        <f ca="1">IFERROR(Projeto_Início+Incremento_de_Deslocamento,TODAY())</f>
        <v>44638</v>
      </c>
      <c r="J7" s="19">
        <f ca="1">I7+1</f>
        <v>44639</v>
      </c>
      <c r="K7" s="19">
        <f t="shared" ref="K7:AX7" ca="1" si="0">J7+1</f>
        <v>44640</v>
      </c>
      <c r="L7" s="19">
        <f t="shared" ca="1" si="0"/>
        <v>44641</v>
      </c>
      <c r="M7" s="19">
        <f t="shared" ca="1" si="0"/>
        <v>44642</v>
      </c>
      <c r="N7" s="19">
        <f t="shared" ca="1" si="0"/>
        <v>44643</v>
      </c>
      <c r="O7" s="72">
        <f t="shared" ca="1" si="0"/>
        <v>44644</v>
      </c>
      <c r="P7" s="19">
        <f ca="1">O7+1</f>
        <v>44645</v>
      </c>
      <c r="Q7" s="19">
        <f ca="1">P7+1</f>
        <v>44646</v>
      </c>
      <c r="R7" s="19">
        <f t="shared" ca="1" si="0"/>
        <v>44647</v>
      </c>
      <c r="S7" s="19">
        <f t="shared" ca="1" si="0"/>
        <v>44648</v>
      </c>
      <c r="T7" s="19">
        <f t="shared" ca="1" si="0"/>
        <v>44649</v>
      </c>
      <c r="U7" s="19">
        <f t="shared" ca="1" si="0"/>
        <v>44650</v>
      </c>
      <c r="V7" s="72">
        <f t="shared" ca="1" si="0"/>
        <v>44651</v>
      </c>
      <c r="W7" s="19">
        <f ca="1">V7+1</f>
        <v>44652</v>
      </c>
      <c r="X7" s="19">
        <f ca="1">W7+1</f>
        <v>44653</v>
      </c>
      <c r="Y7" s="19">
        <f t="shared" ca="1" si="0"/>
        <v>44654</v>
      </c>
      <c r="Z7" s="19">
        <f t="shared" ca="1" si="0"/>
        <v>44655</v>
      </c>
      <c r="AA7" s="19">
        <f t="shared" ca="1" si="0"/>
        <v>44656</v>
      </c>
      <c r="AB7" s="19">
        <f t="shared" ca="1" si="0"/>
        <v>44657</v>
      </c>
      <c r="AC7" s="72">
        <f t="shared" ca="1" si="0"/>
        <v>44658</v>
      </c>
      <c r="AD7" s="19">
        <f ca="1">AC7+1</f>
        <v>44659</v>
      </c>
      <c r="AE7" s="19">
        <f ca="1">AD7+1</f>
        <v>44660</v>
      </c>
      <c r="AF7" s="19">
        <f t="shared" ca="1" si="0"/>
        <v>44661</v>
      </c>
      <c r="AG7" s="19">
        <f t="shared" ca="1" si="0"/>
        <v>44662</v>
      </c>
      <c r="AH7" s="19">
        <f t="shared" ca="1" si="0"/>
        <v>44663</v>
      </c>
      <c r="AI7" s="19">
        <f t="shared" ca="1" si="0"/>
        <v>44664</v>
      </c>
      <c r="AJ7" s="72">
        <f t="shared" ca="1" si="0"/>
        <v>44665</v>
      </c>
      <c r="AK7" s="19">
        <f ca="1">AJ7+1</f>
        <v>44666</v>
      </c>
      <c r="AL7" s="19">
        <f ca="1">AK7+1</f>
        <v>44667</v>
      </c>
      <c r="AM7" s="19">
        <f t="shared" ca="1" si="0"/>
        <v>44668</v>
      </c>
      <c r="AN7" s="19">
        <f t="shared" ca="1" si="0"/>
        <v>44669</v>
      </c>
      <c r="AO7" s="19">
        <f t="shared" ca="1" si="0"/>
        <v>44670</v>
      </c>
      <c r="AP7" s="19">
        <f t="shared" ca="1" si="0"/>
        <v>44671</v>
      </c>
      <c r="AQ7" s="72">
        <f t="shared" ca="1" si="0"/>
        <v>44672</v>
      </c>
      <c r="AR7" s="19">
        <f ca="1">AQ7+1</f>
        <v>44673</v>
      </c>
      <c r="AS7" s="19">
        <f ca="1">AR7+1</f>
        <v>44674</v>
      </c>
      <c r="AT7" s="19">
        <f t="shared" ca="1" si="0"/>
        <v>44675</v>
      </c>
      <c r="AU7" s="19">
        <f t="shared" ca="1" si="0"/>
        <v>44676</v>
      </c>
      <c r="AV7" s="19">
        <f t="shared" ca="1" si="0"/>
        <v>44677</v>
      </c>
      <c r="AW7" s="19">
        <f t="shared" ca="1" si="0"/>
        <v>44678</v>
      </c>
      <c r="AX7" s="72">
        <f t="shared" ca="1" si="0"/>
        <v>44679</v>
      </c>
      <c r="AY7" s="19">
        <f ca="1">AX7+1</f>
        <v>44680</v>
      </c>
      <c r="AZ7" s="19">
        <f ca="1">AY7+1</f>
        <v>44681</v>
      </c>
      <c r="BA7" s="19">
        <f t="shared" ref="BA7:BE7" ca="1" si="1">AZ7+1</f>
        <v>44682</v>
      </c>
      <c r="BB7" s="19">
        <f t="shared" ca="1" si="1"/>
        <v>44683</v>
      </c>
      <c r="BC7" s="19">
        <f t="shared" ca="1" si="1"/>
        <v>44684</v>
      </c>
      <c r="BD7" s="19">
        <f t="shared" ca="1" si="1"/>
        <v>44685</v>
      </c>
      <c r="BE7" s="72">
        <f t="shared" ca="1" si="1"/>
        <v>44686</v>
      </c>
      <c r="BF7" s="19">
        <f ca="1">BE7+1</f>
        <v>44687</v>
      </c>
      <c r="BG7" s="19">
        <f ca="1">BF7+1</f>
        <v>44688</v>
      </c>
      <c r="BH7" s="19">
        <f t="shared" ref="BH7:BL7" ca="1" si="2">BG7+1</f>
        <v>44689</v>
      </c>
      <c r="BI7" s="19">
        <f t="shared" ca="1" si="2"/>
        <v>44690</v>
      </c>
      <c r="BJ7" s="19">
        <f t="shared" ca="1" si="2"/>
        <v>44691</v>
      </c>
      <c r="BK7" s="19">
        <f t="shared" ca="1" si="2"/>
        <v>44692</v>
      </c>
      <c r="BL7" s="20">
        <f t="shared" ca="1" si="2"/>
        <v>44693</v>
      </c>
      <c r="BM7" s="35"/>
    </row>
    <row r="8" spans="1:68" ht="19.95" customHeight="1" x14ac:dyDescent="0.3">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x14ac:dyDescent="0.3">
      <c r="A9" s="10" t="s">
        <v>39</v>
      </c>
      <c r="B9" s="137" t="s">
        <v>8</v>
      </c>
      <c r="C9" s="138" t="s">
        <v>19</v>
      </c>
      <c r="D9" s="138" t="s">
        <v>26</v>
      </c>
      <c r="E9" s="138" t="s">
        <v>28</v>
      </c>
      <c r="F9" s="138" t="s">
        <v>29</v>
      </c>
      <c r="G9" s="138" t="s">
        <v>31</v>
      </c>
      <c r="H9" s="55"/>
      <c r="I9" s="43" t="str">
        <f t="shared" ref="I9:BL9" ca="1" si="3">LEFT(TEXT(I7,"ddd"),1)</f>
        <v>s</v>
      </c>
      <c r="J9" s="43" t="str">
        <f t="shared" ca="1" si="3"/>
        <v>s</v>
      </c>
      <c r="K9" s="43" t="str">
        <f t="shared" ca="1" si="3"/>
        <v>d</v>
      </c>
      <c r="L9" s="43" t="str">
        <f t="shared" ca="1" si="3"/>
        <v>s</v>
      </c>
      <c r="M9" s="43" t="str">
        <f t="shared" ca="1" si="3"/>
        <v>t</v>
      </c>
      <c r="N9" s="43" t="str">
        <f t="shared" ca="1" si="3"/>
        <v>q</v>
      </c>
      <c r="O9" s="43" t="str">
        <f t="shared" ca="1" si="3"/>
        <v>q</v>
      </c>
      <c r="P9" s="43" t="str">
        <f t="shared" ca="1" si="3"/>
        <v>s</v>
      </c>
      <c r="Q9" s="43" t="str">
        <f t="shared" ca="1" si="3"/>
        <v>s</v>
      </c>
      <c r="R9" s="43" t="str">
        <f t="shared" ca="1" si="3"/>
        <v>d</v>
      </c>
      <c r="S9" s="43" t="str">
        <f t="shared" ca="1" si="3"/>
        <v>s</v>
      </c>
      <c r="T9" s="43" t="str">
        <f t="shared" ca="1" si="3"/>
        <v>t</v>
      </c>
      <c r="U9" s="43" t="str">
        <f t="shared" ca="1" si="3"/>
        <v>q</v>
      </c>
      <c r="V9" s="43" t="str">
        <f t="shared" ca="1" si="3"/>
        <v>q</v>
      </c>
      <c r="W9" s="43" t="str">
        <f t="shared" ca="1" si="3"/>
        <v>s</v>
      </c>
      <c r="X9" s="43" t="str">
        <f t="shared" ca="1" si="3"/>
        <v>s</v>
      </c>
      <c r="Y9" s="43" t="str">
        <f t="shared" ca="1" si="3"/>
        <v>d</v>
      </c>
      <c r="Z9" s="43" t="str">
        <f t="shared" ca="1" si="3"/>
        <v>s</v>
      </c>
      <c r="AA9" s="43" t="str">
        <f t="shared" ca="1" si="3"/>
        <v>t</v>
      </c>
      <c r="AB9" s="43" t="str">
        <f t="shared" ca="1" si="3"/>
        <v>q</v>
      </c>
      <c r="AC9" s="43" t="str">
        <f t="shared" ca="1" si="3"/>
        <v>q</v>
      </c>
      <c r="AD9" s="43" t="str">
        <f t="shared" ca="1" si="3"/>
        <v>s</v>
      </c>
      <c r="AE9" s="43" t="str">
        <f t="shared" ca="1" si="3"/>
        <v>s</v>
      </c>
      <c r="AF9" s="43" t="str">
        <f t="shared" ca="1" si="3"/>
        <v>d</v>
      </c>
      <c r="AG9" s="43" t="str">
        <f t="shared" ca="1" si="3"/>
        <v>s</v>
      </c>
      <c r="AH9" s="43" t="str">
        <f t="shared" ca="1" si="3"/>
        <v>t</v>
      </c>
      <c r="AI9" s="43" t="str">
        <f t="shared" ca="1" si="3"/>
        <v>q</v>
      </c>
      <c r="AJ9" s="43" t="str">
        <f t="shared" ca="1" si="3"/>
        <v>q</v>
      </c>
      <c r="AK9" s="43" t="str">
        <f t="shared" ca="1" si="3"/>
        <v>s</v>
      </c>
      <c r="AL9" s="43" t="str">
        <f t="shared" ca="1" si="3"/>
        <v>s</v>
      </c>
      <c r="AM9" s="43" t="str">
        <f t="shared" ca="1" si="3"/>
        <v>d</v>
      </c>
      <c r="AN9" s="43" t="str">
        <f t="shared" ca="1" si="3"/>
        <v>s</v>
      </c>
      <c r="AO9" s="43" t="str">
        <f t="shared" ca="1" si="3"/>
        <v>t</v>
      </c>
      <c r="AP9" s="43" t="str">
        <f t="shared" ca="1" si="3"/>
        <v>q</v>
      </c>
      <c r="AQ9" s="43" t="str">
        <f t="shared" ca="1" si="3"/>
        <v>q</v>
      </c>
      <c r="AR9" s="43" t="str">
        <f t="shared" ca="1" si="3"/>
        <v>s</v>
      </c>
      <c r="AS9" s="43" t="str">
        <f t="shared" ca="1" si="3"/>
        <v>s</v>
      </c>
      <c r="AT9" s="43" t="str">
        <f t="shared" ca="1" si="3"/>
        <v>d</v>
      </c>
      <c r="AU9" s="43" t="str">
        <f t="shared" ca="1" si="3"/>
        <v>s</v>
      </c>
      <c r="AV9" s="43" t="str">
        <f t="shared" ca="1" si="3"/>
        <v>t</v>
      </c>
      <c r="AW9" s="43" t="str">
        <f t="shared" ca="1" si="3"/>
        <v>q</v>
      </c>
      <c r="AX9" s="43" t="str">
        <f t="shared" ca="1" si="3"/>
        <v>q</v>
      </c>
      <c r="AY9" s="43" t="str">
        <f t="shared" ca="1" si="3"/>
        <v>s</v>
      </c>
      <c r="AZ9" s="43" t="str">
        <f t="shared" ca="1" si="3"/>
        <v>s</v>
      </c>
      <c r="BA9" s="43" t="str">
        <f t="shared" ca="1" si="3"/>
        <v>d</v>
      </c>
      <c r="BB9" s="43" t="str">
        <f t="shared" ca="1" si="3"/>
        <v>s</v>
      </c>
      <c r="BC9" s="43" t="str">
        <f t="shared" ca="1" si="3"/>
        <v>t</v>
      </c>
      <c r="BD9" s="43" t="str">
        <f t="shared" ca="1" si="3"/>
        <v>q</v>
      </c>
      <c r="BE9" s="43" t="str">
        <f t="shared" ca="1" si="3"/>
        <v>q</v>
      </c>
      <c r="BF9" s="43" t="str">
        <f t="shared" ca="1" si="3"/>
        <v>s</v>
      </c>
      <c r="BG9" s="43" t="str">
        <f t="shared" ca="1" si="3"/>
        <v>s</v>
      </c>
      <c r="BH9" s="43" t="str">
        <f t="shared" ca="1" si="3"/>
        <v>d</v>
      </c>
      <c r="BI9" s="43" t="str">
        <f t="shared" ca="1" si="3"/>
        <v>s</v>
      </c>
      <c r="BJ9" s="43" t="str">
        <f t="shared" ca="1" si="3"/>
        <v>t</v>
      </c>
      <c r="BK9" s="43" t="str">
        <f t="shared" ca="1" si="3"/>
        <v>q</v>
      </c>
      <c r="BL9" s="43" t="str">
        <f t="shared" ca="1" si="3"/>
        <v>q</v>
      </c>
      <c r="BM9" s="35"/>
    </row>
    <row r="10" spans="1:68" ht="30" hidden="1" customHeight="1" thickBot="1" x14ac:dyDescent="0.3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x14ac:dyDescent="0.3">
      <c r="A11" s="10" t="s">
        <v>40</v>
      </c>
      <c r="B11" s="139" t="s">
        <v>9</v>
      </c>
      <c r="C11" s="24"/>
      <c r="D11" s="24"/>
      <c r="E11" s="25"/>
      <c r="F11" s="26"/>
      <c r="G11" s="27"/>
      <c r="H11" s="22"/>
      <c r="I11" s="54" t="str">
        <f t="shared" ref="I11:X26" ca="1" si="4">IF(AND($C11="Objetivo",I$7&gt;=$F11,I$7&lt;=$F11+$G11-1),2,IF(AND($C11="Marco",I$7&gt;=$F11,I$7&lt;=$F11+$G11-1),1,""))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IF(AND($C11="Objetivo",Y$7&gt;=$F11,Y$7&lt;=$F11+$G11-1),2,IF(AND($C11="Marco",Y$7&gt;=$F11,Y$7&lt;=$F11+$G11-1),1,""))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IF(AND($C11="Objetivo",AO$7&gt;=$F11,AO$7&lt;=$F11+$G11-1),2,IF(AND($C11="Marco",AO$7&gt;=$F11,AO$7&lt;=$F11+$G11-1),1,""))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IF(AND($C11="Objetivo",BE$7&gt;=$F11,BE$7&lt;=$F11+$G11-1),2,IF(AND($C11="Marco",BE$7&gt;=$F11,BE$7&lt;=$F11+$G11-1),1,""))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x14ac:dyDescent="0.3">
      <c r="A12" s="10"/>
      <c r="B12" s="28" t="s">
        <v>10</v>
      </c>
      <c r="C12" s="24" t="s">
        <v>20</v>
      </c>
      <c r="D12" s="24" t="s">
        <v>27</v>
      </c>
      <c r="E12" s="25">
        <v>0.25</v>
      </c>
      <c r="F12" s="26">
        <f ca="1">TODAY()</f>
        <v>44638</v>
      </c>
      <c r="G12" s="27">
        <v>3</v>
      </c>
      <c r="H12" s="22"/>
      <c r="I12" s="54">
        <f ca="1">IF(AND($C12="Objetivo",I$7&gt;=$F12,I$7&lt;=$F12+$G12-1),2,IF(AND($C12="Marco",I$7&gt;=$F12,I$7&lt;=$F12+$G12-1),1,""))</f>
        <v>2</v>
      </c>
      <c r="J12" s="30">
        <f t="shared" ca="1" si="4"/>
        <v>2</v>
      </c>
      <c r="K12" s="30">
        <f t="shared" ca="1" si="4"/>
        <v>2</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x14ac:dyDescent="0.3">
      <c r="A13" s="10"/>
      <c r="B13" s="28" t="s">
        <v>11</v>
      </c>
      <c r="C13" s="24" t="s">
        <v>21</v>
      </c>
      <c r="D13" s="24"/>
      <c r="E13" s="25"/>
      <c r="F13" s="26">
        <f ca="1">TODAY()+5</f>
        <v>44643</v>
      </c>
      <c r="G13" s="27">
        <v>1</v>
      </c>
      <c r="H13" s="22"/>
      <c r="I13" s="54" t="str">
        <f t="shared" ref="I13:X28" ca="1" si="8">IF(AND($C13="Objetivo",I$7&gt;=$F13,I$7&lt;=$F13+$G13-1),2,IF(AND($C13="Marco",I$7&gt;=$F13,I$7&lt;=$F13+$G13-1),1,""))</f>
        <v/>
      </c>
      <c r="J13" s="30" t="str">
        <f t="shared" ca="1" si="4"/>
        <v/>
      </c>
      <c r="K13" s="30" t="str">
        <f t="shared" ca="1" si="4"/>
        <v/>
      </c>
      <c r="L13" s="30" t="str">
        <f t="shared" ca="1" si="4"/>
        <v/>
      </c>
      <c r="M13" s="30" t="str">
        <f t="shared" ca="1" si="4"/>
        <v/>
      </c>
      <c r="N13" s="30">
        <f t="shared" ca="1" si="4"/>
        <v>1</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x14ac:dyDescent="0.3">
      <c r="A14" s="9"/>
      <c r="B14" s="28" t="s">
        <v>12</v>
      </c>
      <c r="C14" s="24" t="s">
        <v>22</v>
      </c>
      <c r="D14" s="24"/>
      <c r="E14" s="25">
        <v>0.5</v>
      </c>
      <c r="F14" s="26">
        <f ca="1">F12-3</f>
        <v>44635</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x14ac:dyDescent="0.3">
      <c r="A15" s="9"/>
      <c r="B15" s="28" t="s">
        <v>13</v>
      </c>
      <c r="C15" s="24" t="s">
        <v>21</v>
      </c>
      <c r="D15" s="24"/>
      <c r="E15" s="25"/>
      <c r="F15" s="26">
        <f ca="1">F12+20</f>
        <v>44658</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f t="shared" ca="1" si="5"/>
        <v>1</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x14ac:dyDescent="0.3">
      <c r="A16" s="9"/>
      <c r="B16" s="28" t="s">
        <v>14</v>
      </c>
      <c r="C16" s="24" t="s">
        <v>23</v>
      </c>
      <c r="D16" s="24"/>
      <c r="E16" s="25">
        <v>0.1</v>
      </c>
      <c r="F16" s="26">
        <f ca="1">F12+6</f>
        <v>44644</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x14ac:dyDescent="0.3">
      <c r="A17" s="10"/>
      <c r="B17" s="139" t="s">
        <v>15</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x14ac:dyDescent="0.3">
      <c r="A18" s="10"/>
      <c r="B18" s="28" t="s">
        <v>10</v>
      </c>
      <c r="C18" s="24" t="s">
        <v>24</v>
      </c>
      <c r="D18" s="24"/>
      <c r="E18" s="25">
        <v>0.6</v>
      </c>
      <c r="F18" s="26">
        <f ca="1">F12+6</f>
        <v>44644</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x14ac:dyDescent="0.3">
      <c r="A19" s="9"/>
      <c r="B19" s="28" t="s">
        <v>11</v>
      </c>
      <c r="C19" s="24" t="s">
        <v>25</v>
      </c>
      <c r="D19" s="24"/>
      <c r="E19" s="25">
        <v>0.5</v>
      </c>
      <c r="F19" s="26">
        <f ca="1">F18+2</f>
        <v>44646</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x14ac:dyDescent="0.3">
      <c r="A20" s="9"/>
      <c r="B20" s="28" t="s">
        <v>12</v>
      </c>
      <c r="C20" s="24" t="s">
        <v>22</v>
      </c>
      <c r="D20" s="24"/>
      <c r="E20" s="25">
        <v>0.33</v>
      </c>
      <c r="F20" s="26">
        <f ca="1">F19+5</f>
        <v>44651</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x14ac:dyDescent="0.3">
      <c r="A21" s="9"/>
      <c r="B21" s="28" t="s">
        <v>13</v>
      </c>
      <c r="C21" s="24" t="s">
        <v>21</v>
      </c>
      <c r="D21" s="24"/>
      <c r="E21" s="25"/>
      <c r="F21" s="26">
        <f ca="1">F20+2</f>
        <v>44653</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f t="shared" ca="1" si="4"/>
        <v>1</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x14ac:dyDescent="0.3">
      <c r="A22" s="9"/>
      <c r="B22" s="28" t="s">
        <v>14</v>
      </c>
      <c r="C22" s="24"/>
      <c r="D22" s="24"/>
      <c r="E22" s="25"/>
      <c r="F22" s="26">
        <f ca="1">F21+1</f>
        <v>44654</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x14ac:dyDescent="0.3">
      <c r="A23" s="9"/>
      <c r="B23" s="139" t="s">
        <v>16</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x14ac:dyDescent="0.3">
      <c r="A24" s="9"/>
      <c r="B24" s="28" t="s">
        <v>10</v>
      </c>
      <c r="C24" s="24" t="s">
        <v>25</v>
      </c>
      <c r="D24" s="24"/>
      <c r="E24" s="25"/>
      <c r="F24" s="26">
        <f ca="1">F12+15</f>
        <v>44653</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x14ac:dyDescent="0.3">
      <c r="A25" s="9"/>
      <c r="B25" s="28" t="s">
        <v>11</v>
      </c>
      <c r="C25" s="24" t="s">
        <v>23</v>
      </c>
      <c r="D25" s="24"/>
      <c r="E25" s="25"/>
      <c r="F25" s="26">
        <f ca="1">F24+3</f>
        <v>44656</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x14ac:dyDescent="0.3">
      <c r="A26" s="9"/>
      <c r="B26" s="28" t="s">
        <v>12</v>
      </c>
      <c r="C26" s="24" t="s">
        <v>25</v>
      </c>
      <c r="D26" s="24"/>
      <c r="E26" s="25"/>
      <c r="F26" s="26">
        <f ca="1">F25+15</f>
        <v>44671</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IF(AND($C26="Objetivo",AN$7&gt;=$F26,AN$7&lt;=$F26+$G26-1),2,IF(AND($C26="Marco",AN$7&gt;=$F26,AN$7&lt;=$F26+$G26-1),1,""))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IF(AND($C26="Objetivo",BD$7&gt;=$F26,BD$7&lt;=$F26+$G26-1),2,IF(AND($C26="Marco",BD$7&gt;=$F26,BD$7&lt;=$F26+$G26-1),1,""))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x14ac:dyDescent="0.3">
      <c r="A27" s="9"/>
      <c r="B27" s="28" t="s">
        <v>13</v>
      </c>
      <c r="C27" s="24" t="s">
        <v>20</v>
      </c>
      <c r="D27" s="24"/>
      <c r="E27" s="25"/>
      <c r="F27" s="26">
        <f ca="1">F21+22</f>
        <v>44675</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IF(AND($C27="Objetivo",Y$7&gt;=$F27,Y$7&lt;=$F27+$G27-1),2,IF(AND($C27="Marco",Y$7&gt;=$F27,Y$7&lt;=$F27+$G27-1),1,""))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t="str">
        <f t="shared" ca="1" si="9"/>
        <v/>
      </c>
      <c r="AT27" s="30">
        <f t="shared" ca="1" si="9"/>
        <v>2</v>
      </c>
      <c r="AU27" s="30">
        <f t="shared" ca="1" si="9"/>
        <v>2</v>
      </c>
      <c r="AV27" s="30">
        <f t="shared" ca="1" si="9"/>
        <v>2</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x14ac:dyDescent="0.3">
      <c r="A28" s="9"/>
      <c r="B28" s="28" t="s">
        <v>14</v>
      </c>
      <c r="C28" s="24" t="s">
        <v>22</v>
      </c>
      <c r="D28" s="24"/>
      <c r="E28" s="25"/>
      <c r="F28" s="26">
        <f ca="1">F16</f>
        <v>44644</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x14ac:dyDescent="0.3">
      <c r="A29" s="9"/>
      <c r="B29" s="139" t="s">
        <v>17</v>
      </c>
      <c r="C29" s="24"/>
      <c r="D29" s="24"/>
      <c r="E29" s="25"/>
      <c r="F29" s="26"/>
      <c r="G29" s="27"/>
      <c r="H29" s="22"/>
      <c r="I29" s="54" t="str">
        <f t="shared" ref="I29:X35" ca="1" si="12">IF(AND($C29="Objetivo",I$7&gt;=$F29,I$7&lt;=$F29+$G29-1),2,IF(AND($C29="Marco",I$7&gt;=$F29,I$7&lt;=$F29+$G29-1),1,""))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x14ac:dyDescent="0.3">
      <c r="A30" s="9"/>
      <c r="B30" s="28" t="s">
        <v>10</v>
      </c>
      <c r="C30" s="24"/>
      <c r="D30" s="24"/>
      <c r="E30" s="25"/>
      <c r="F30" s="26">
        <f ca="1">F27+3</f>
        <v>44678</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x14ac:dyDescent="0.3">
      <c r="A31" s="9"/>
      <c r="B31" s="28" t="s">
        <v>11</v>
      </c>
      <c r="C31" s="24"/>
      <c r="D31" s="24"/>
      <c r="E31" s="25"/>
      <c r="F31" s="26">
        <f ca="1">F30+14</f>
        <v>44692</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x14ac:dyDescent="0.3">
      <c r="A32" s="9"/>
      <c r="B32" s="28" t="s">
        <v>12</v>
      </c>
      <c r="C32" s="24" t="s">
        <v>21</v>
      </c>
      <c r="D32" s="24"/>
      <c r="E32" s="25"/>
      <c r="F32" s="26">
        <f ca="1">F31+42</f>
        <v>44734</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x14ac:dyDescent="0.3">
      <c r="A33" s="9"/>
      <c r="B33" s="28" t="s">
        <v>13</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x14ac:dyDescent="0.3">
      <c r="A34" s="9"/>
      <c r="B34" s="28" t="s">
        <v>14</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x14ac:dyDescent="0.3">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x14ac:dyDescent="0.3">
      <c r="A36" s="10"/>
      <c r="B36" s="135" t="s">
        <v>18</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3">
      <c r="D37" s="4"/>
      <c r="G37" s="11"/>
      <c r="H37" s="3"/>
    </row>
    <row r="38" spans="1:65" ht="30" customHeight="1" x14ac:dyDescent="0.3">
      <c r="D38" s="5"/>
    </row>
  </sheetData>
  <mergeCells count="8">
    <mergeCell ref="U4:Y4"/>
    <mergeCell ref="AA4:AD4"/>
    <mergeCell ref="AF4:AJ4"/>
    <mergeCell ref="B2:H2"/>
    <mergeCell ref="I2:N2"/>
    <mergeCell ref="O2:T2"/>
    <mergeCell ref="I4:N4"/>
    <mergeCell ref="P4:S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AND($C10="Risco Baixo",I$7&gt;=$F10,I$7&lt;=$F10+$G10-1)</formula>
    </cfRule>
    <cfRule type="expression" dxfId="12" priority="8" stopIfTrue="1">
      <formula>AND($C10="Risco Elevado",I$7&gt;=$F10,I$7&lt;=$F10+$G10-1)</formula>
    </cfRule>
    <cfRule type="expression" dxfId="11" priority="9" stopIfTrue="1">
      <formula>AND($C10="Dentro do prazo",I$7&gt;=$F10,I$7&lt;=$F10+$G10-1)</formula>
    </cfRule>
    <cfRule type="expression" dxfId="10" priority="10" stopIfTrue="1">
      <formula>AND($C10="Risco Médio",I$7&gt;=$F10,I$7&lt;=$F10+$G10-1)</formula>
    </cfRule>
    <cfRule type="expression" dxfId="9" priority="11" stopIfTrue="1">
      <formula>AND(LEN($C10)=0,I$7&gt;=$F10,I$7&lt;=$F10+$G10-1)</formula>
    </cfRule>
  </conditionalFormatting>
  <dataValidations count="10">
    <dataValidation type="list" allowBlank="1" showInputMessage="1" sqref="C11" xr:uid="{DFFD23FF-9FE8-42D1-8B69-600D9BF05AA3}">
      <formula1>"Objetivo,Marco,Dentro do prazo, Risco Baixo, Risco Médio, Risco Elevado"</formula1>
    </dataValidation>
    <dataValidation type="list" allowBlank="1" showInputMessage="1" showErrorMessage="1" sqref="C10 C12:C35" xr:uid="{A2F07095-4C5B-4F26-9F4F-F9BCE27C6F57}">
      <formula1>"Objetivo,Marco,Dentro do prazo, Risco Baixo, Risco Médio, Risco Elevado"</formula1>
    </dataValidation>
    <dataValidation type="whole" operator="greaterThanOrEqual" allowBlank="1" showInputMessage="1" promptTitle="Incremento de rolagem" prompt="A alteração deste número irá percorrer a vista do Mapa de Gantt." sqref="C7" xr:uid="{40D643B7-C378-45A2-A932-672EA7F96D14}">
      <formula1>0</formula1>
    </dataValidation>
    <dataValidation allowBlank="1" showInputMessage="1" showErrorMessage="1" prompt="Esta é uma fila vazia" sqref="A35" xr:uid="{16EF2781-8358-4BE0-BED4-7AAF228778DA}"/>
    <dataValidation allowBlank="1" showInputMessage="1" showErrorMessage="1" prompt="Esta linha marca o fim dos dados do marco de Gantt. NÃO introduza nada nesta linha. _x000a_ Para adicionar mais itens, inserir novas linhas acima desta._x000a_" sqref="A36" xr:uid="{59304489-FD95-4DFE-BAF7-57A94B8EB2FD}"/>
    <dataValidation allowBlank="1" showInputMessage="1" showErrorMessage="1" prompt="Uma barra de rolagem está nas células I8 até BL8. _x000a_Para saltar para a frente ou para trás na linha de tempo, introduza um valor 0 ou superior na célula C7._x000a_Um valor de 0 leva-o ao início do gráfico." sqref="A8" xr:uid="{9B040C77-1487-444F-9200-4040ACDB2DA8}"/>
    <dataValidation allowBlank="1" showInputMessage="1" showErrorMessage="1" prompt="As células I9 até BL9 contêm o número do dia do mês para o Mês representado no bloco de células acima de cada célula de data e são calculadas automaticamente._x000a_Não modifique estas células._x000a_" sqref="A7" xr:uid="{5FBD9402-FBCE-4FA4-84F2-4E5944C4C8BC}"/>
    <dataValidation allowBlank="1" showInputMessage="1" showErrorMessage="1" prompt="Um Incremento de Rolagem está na célula C7. _x000a_Meses para as datas na linha 7 são exibidos começando nas células I6 através da célula BL6._x000a_Não modificar estas células. São atualizadas automaticamente com base na data de início do projecto na célula F6." sqref="A6" xr:uid="{C655BEFA-A8F0-47C8-9A9F-B298E206B00E}"/>
    <dataValidation allowBlank="1" showInputMessage="1" showErrorMessage="1" prompt="Introduzir o Nome da Empresa na célula B4._x000a_Uma lenda está nas células I4 através do AC4. O rótulo da Legenda está na célula G4." sqref="A4" xr:uid="{E8FF6BF3-823C-4A98-BBC9-FA2C64DA9486}"/>
    <dataValidation allowBlank="1" showInputMessage="1" showErrorMessage="1" promptTitle="Criar um diagrama de Gantt "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s de Deslocamento 1">
              <controlPr defaultSize="0" autoPict="0" altText="Barra de rolagem para percorrer a linha temporal do projeto Ghantt.">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x14ac:dyDescent="0.3"/>
  <cols>
    <col min="1" max="1" width="4.6640625" style="9" customWidth="1"/>
    <col min="2" max="2" width="30.6640625" style="12" customWidth="1"/>
    <col min="3" max="3" width="16.88671875" style="12"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x14ac:dyDescent="0.3"/>
    <row r="2" spans="1:68" ht="49.95" customHeight="1" x14ac:dyDescent="0.3">
      <c r="A2" s="10" t="s">
        <v>37</v>
      </c>
      <c r="B2" s="167" t="s">
        <v>3</v>
      </c>
      <c r="C2" s="167"/>
      <c r="D2" s="167"/>
      <c r="E2" s="167"/>
      <c r="F2" s="167"/>
      <c r="G2" s="167"/>
      <c r="H2" s="167"/>
      <c r="I2" s="168"/>
      <c r="J2" s="168"/>
      <c r="K2" s="168"/>
      <c r="L2" s="168"/>
      <c r="M2" s="168"/>
      <c r="N2" s="168"/>
      <c r="O2" s="169"/>
      <c r="P2" s="169"/>
      <c r="Q2" s="169"/>
      <c r="R2" s="169"/>
      <c r="S2" s="169"/>
      <c r="T2" s="16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x14ac:dyDescent="0.3">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3">
      <c r="A4" s="10"/>
      <c r="B4" s="81" t="s">
        <v>4</v>
      </c>
      <c r="C4" s="82"/>
      <c r="D4" s="83"/>
      <c r="E4" s="84"/>
      <c r="F4" s="85"/>
      <c r="G4" s="86" t="s">
        <v>30</v>
      </c>
      <c r="H4" s="84"/>
      <c r="I4" s="161" t="s">
        <v>32</v>
      </c>
      <c r="J4" s="161"/>
      <c r="K4" s="161"/>
      <c r="L4" s="161"/>
      <c r="M4" s="161"/>
      <c r="N4" s="161"/>
      <c r="P4" s="162" t="s">
        <v>33</v>
      </c>
      <c r="Q4" s="162"/>
      <c r="R4" s="162"/>
      <c r="S4" s="162"/>
      <c r="T4" s="99"/>
      <c r="U4" s="155" t="s">
        <v>34</v>
      </c>
      <c r="V4" s="155"/>
      <c r="W4" s="155"/>
      <c r="X4" s="155"/>
      <c r="Y4" s="155"/>
      <c r="AA4" s="156" t="s">
        <v>35</v>
      </c>
      <c r="AB4" s="156"/>
      <c r="AC4" s="156"/>
      <c r="AD4" s="156"/>
      <c r="AE4" s="99"/>
      <c r="AF4" s="157" t="s">
        <v>36</v>
      </c>
      <c r="AG4" s="157"/>
      <c r="AH4" s="157"/>
      <c r="AI4" s="157"/>
      <c r="AJ4" s="157"/>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3">
      <c r="A5" s="10" t="s">
        <v>38</v>
      </c>
      <c r="B5" s="87" t="s">
        <v>5</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4">
      <c r="A6" s="10"/>
      <c r="B6" s="89" t="s">
        <v>6</v>
      </c>
      <c r="C6" s="90" cm="1">
        <f t="array" aca="1" ref="C6" ca="1">IFERROR(IF(MIN(Marcos43524[Início])=0,TODAY(),B11(Marcos43524[Início])),TODAY())</f>
        <v>44638</v>
      </c>
      <c r="D6" s="91"/>
      <c r="E6" s="84"/>
      <c r="F6" s="92"/>
      <c r="G6" s="84"/>
      <c r="H6" s="84"/>
      <c r="I6" s="109" t="str">
        <f ca="1">TEXT(I7,"mmmm")</f>
        <v>março</v>
      </c>
      <c r="J6" s="109"/>
      <c r="K6" s="109"/>
      <c r="L6" s="109"/>
      <c r="M6" s="109"/>
      <c r="N6" s="109"/>
      <c r="O6" s="109"/>
      <c r="P6" s="109" t="str">
        <f ca="1">IF(TEXT(P7,"mmmm")=I6,"",TEXT(P7,"mmmm"))</f>
        <v/>
      </c>
      <c r="Q6" s="109"/>
      <c r="R6" s="109"/>
      <c r="S6" s="109"/>
      <c r="T6" s="109"/>
      <c r="U6" s="109"/>
      <c r="V6" s="109"/>
      <c r="W6" s="109" t="str">
        <f ca="1">IF(OR(TEXT(W7,"mmmm")=P6,TEXT(W7,"mmmm")=I6),"",TEXT(W7,"mmmm"))</f>
        <v>abril</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maio</v>
      </c>
      <c r="BG6" s="108"/>
      <c r="BH6" s="108"/>
      <c r="BI6" s="108"/>
      <c r="BJ6" s="108"/>
      <c r="BK6" s="108"/>
      <c r="BL6" s="108"/>
      <c r="BM6" s="99"/>
    </row>
    <row r="7" spans="1:68" ht="30" customHeight="1" x14ac:dyDescent="0.3">
      <c r="A7" s="10"/>
      <c r="B7" s="89" t="s">
        <v>7</v>
      </c>
      <c r="C7" s="93">
        <v>0</v>
      </c>
      <c r="D7" s="83"/>
      <c r="E7" s="84"/>
      <c r="F7" s="88"/>
      <c r="G7" s="88"/>
      <c r="H7" s="94"/>
      <c r="I7" s="116">
        <f ca="1">IFERROR(Projeto_Início+Incremento_de_Deslocamento,TODAY())</f>
        <v>44638</v>
      </c>
      <c r="J7" s="117">
        <f ca="1">I7+1</f>
        <v>44639</v>
      </c>
      <c r="K7" s="117">
        <f t="shared" ref="K7:AX7" ca="1" si="0">J7+1</f>
        <v>44640</v>
      </c>
      <c r="L7" s="117">
        <f t="shared" ca="1" si="0"/>
        <v>44641</v>
      </c>
      <c r="M7" s="117">
        <f t="shared" ca="1" si="0"/>
        <v>44642</v>
      </c>
      <c r="N7" s="117">
        <f t="shared" ca="1" si="0"/>
        <v>44643</v>
      </c>
      <c r="O7" s="118">
        <f t="shared" ca="1" si="0"/>
        <v>44644</v>
      </c>
      <c r="P7" s="117">
        <f ca="1">O7+1</f>
        <v>44645</v>
      </c>
      <c r="Q7" s="117">
        <f ca="1">P7+1</f>
        <v>44646</v>
      </c>
      <c r="R7" s="117">
        <f t="shared" ca="1" si="0"/>
        <v>44647</v>
      </c>
      <c r="S7" s="117">
        <f t="shared" ca="1" si="0"/>
        <v>44648</v>
      </c>
      <c r="T7" s="117">
        <f t="shared" ca="1" si="0"/>
        <v>44649</v>
      </c>
      <c r="U7" s="117">
        <f t="shared" ca="1" si="0"/>
        <v>44650</v>
      </c>
      <c r="V7" s="118">
        <f t="shared" ca="1" si="0"/>
        <v>44651</v>
      </c>
      <c r="W7" s="117">
        <f ca="1">V7+1</f>
        <v>44652</v>
      </c>
      <c r="X7" s="117">
        <f ca="1">W7+1</f>
        <v>44653</v>
      </c>
      <c r="Y7" s="117">
        <f t="shared" ca="1" si="0"/>
        <v>44654</v>
      </c>
      <c r="Z7" s="117">
        <f t="shared" ca="1" si="0"/>
        <v>44655</v>
      </c>
      <c r="AA7" s="117">
        <f t="shared" ca="1" si="0"/>
        <v>44656</v>
      </c>
      <c r="AB7" s="117">
        <f t="shared" ca="1" si="0"/>
        <v>44657</v>
      </c>
      <c r="AC7" s="118">
        <f t="shared" ca="1" si="0"/>
        <v>44658</v>
      </c>
      <c r="AD7" s="117">
        <f ca="1">AC7+1</f>
        <v>44659</v>
      </c>
      <c r="AE7" s="117">
        <f ca="1">AD7+1</f>
        <v>44660</v>
      </c>
      <c r="AF7" s="117">
        <f t="shared" ca="1" si="0"/>
        <v>44661</v>
      </c>
      <c r="AG7" s="117">
        <f t="shared" ca="1" si="0"/>
        <v>44662</v>
      </c>
      <c r="AH7" s="117">
        <f t="shared" ca="1" si="0"/>
        <v>44663</v>
      </c>
      <c r="AI7" s="117">
        <f t="shared" ca="1" si="0"/>
        <v>44664</v>
      </c>
      <c r="AJ7" s="118">
        <f t="shared" ca="1" si="0"/>
        <v>44665</v>
      </c>
      <c r="AK7" s="117">
        <f ca="1">AJ7+1</f>
        <v>44666</v>
      </c>
      <c r="AL7" s="117">
        <f ca="1">AK7+1</f>
        <v>44667</v>
      </c>
      <c r="AM7" s="117">
        <f t="shared" ca="1" si="0"/>
        <v>44668</v>
      </c>
      <c r="AN7" s="117">
        <f t="shared" ca="1" si="0"/>
        <v>44669</v>
      </c>
      <c r="AO7" s="117">
        <f t="shared" ca="1" si="0"/>
        <v>44670</v>
      </c>
      <c r="AP7" s="117">
        <f t="shared" ca="1" si="0"/>
        <v>44671</v>
      </c>
      <c r="AQ7" s="118">
        <f t="shared" ca="1" si="0"/>
        <v>44672</v>
      </c>
      <c r="AR7" s="117">
        <f ca="1">AQ7+1</f>
        <v>44673</v>
      </c>
      <c r="AS7" s="117">
        <f ca="1">AR7+1</f>
        <v>44674</v>
      </c>
      <c r="AT7" s="117">
        <f t="shared" ca="1" si="0"/>
        <v>44675</v>
      </c>
      <c r="AU7" s="117">
        <f t="shared" ca="1" si="0"/>
        <v>44676</v>
      </c>
      <c r="AV7" s="117">
        <f t="shared" ca="1" si="0"/>
        <v>44677</v>
      </c>
      <c r="AW7" s="117">
        <f t="shared" ca="1" si="0"/>
        <v>44678</v>
      </c>
      <c r="AX7" s="118">
        <f t="shared" ca="1" si="0"/>
        <v>44679</v>
      </c>
      <c r="AY7" s="117">
        <f ca="1">AX7+1</f>
        <v>44680</v>
      </c>
      <c r="AZ7" s="117">
        <f ca="1">AY7+1</f>
        <v>44681</v>
      </c>
      <c r="BA7" s="117">
        <f t="shared" ref="BA7:BE7" ca="1" si="1">AZ7+1</f>
        <v>44682</v>
      </c>
      <c r="BB7" s="117">
        <f t="shared" ca="1" si="1"/>
        <v>44683</v>
      </c>
      <c r="BC7" s="117">
        <f t="shared" ca="1" si="1"/>
        <v>44684</v>
      </c>
      <c r="BD7" s="117">
        <f t="shared" ca="1" si="1"/>
        <v>44685</v>
      </c>
      <c r="BE7" s="118">
        <f t="shared" ca="1" si="1"/>
        <v>44686</v>
      </c>
      <c r="BF7" s="117">
        <f ca="1">BE7+1</f>
        <v>44687</v>
      </c>
      <c r="BG7" s="117">
        <f ca="1">BF7+1</f>
        <v>44688</v>
      </c>
      <c r="BH7" s="117">
        <f t="shared" ref="BH7:BL7" ca="1" si="2">BG7+1</f>
        <v>44689</v>
      </c>
      <c r="BI7" s="117">
        <f t="shared" ca="1" si="2"/>
        <v>44690</v>
      </c>
      <c r="BJ7" s="117">
        <f t="shared" ca="1" si="2"/>
        <v>44691</v>
      </c>
      <c r="BK7" s="117">
        <f t="shared" ca="1" si="2"/>
        <v>44692</v>
      </c>
      <c r="BL7" s="118">
        <f t="shared" ca="1" si="2"/>
        <v>44693</v>
      </c>
      <c r="BM7" s="99"/>
    </row>
    <row r="8" spans="1:68" ht="19.95" customHeight="1" x14ac:dyDescent="0.3">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x14ac:dyDescent="0.3">
      <c r="A9" s="10" t="s">
        <v>39</v>
      </c>
      <c r="B9" s="140" t="s">
        <v>8</v>
      </c>
      <c r="C9" s="141" t="s">
        <v>19</v>
      </c>
      <c r="D9" s="141" t="s">
        <v>26</v>
      </c>
      <c r="E9" s="141" t="s">
        <v>28</v>
      </c>
      <c r="F9" s="141" t="s">
        <v>29</v>
      </c>
      <c r="G9" s="141" t="s">
        <v>31</v>
      </c>
      <c r="H9" s="105"/>
      <c r="I9" s="124" t="str">
        <f t="shared" ref="I9:BL9" ca="1" si="3">LEFT(TEXT(I7,"ddd"),1)</f>
        <v>s</v>
      </c>
      <c r="J9" s="124" t="str">
        <f t="shared" ca="1" si="3"/>
        <v>s</v>
      </c>
      <c r="K9" s="124" t="str">
        <f t="shared" ca="1" si="3"/>
        <v>d</v>
      </c>
      <c r="L9" s="124" t="str">
        <f t="shared" ca="1" si="3"/>
        <v>s</v>
      </c>
      <c r="M9" s="124" t="str">
        <f t="shared" ca="1" si="3"/>
        <v>t</v>
      </c>
      <c r="N9" s="124" t="str">
        <f t="shared" ca="1" si="3"/>
        <v>q</v>
      </c>
      <c r="O9" s="124" t="str">
        <f t="shared" ca="1" si="3"/>
        <v>q</v>
      </c>
      <c r="P9" s="124" t="str">
        <f t="shared" ca="1" si="3"/>
        <v>s</v>
      </c>
      <c r="Q9" s="124" t="str">
        <f t="shared" ca="1" si="3"/>
        <v>s</v>
      </c>
      <c r="R9" s="124" t="str">
        <f t="shared" ca="1" si="3"/>
        <v>d</v>
      </c>
      <c r="S9" s="124" t="str">
        <f t="shared" ca="1" si="3"/>
        <v>s</v>
      </c>
      <c r="T9" s="124" t="str">
        <f t="shared" ca="1" si="3"/>
        <v>t</v>
      </c>
      <c r="U9" s="124" t="str">
        <f t="shared" ca="1" si="3"/>
        <v>q</v>
      </c>
      <c r="V9" s="124" t="str">
        <f t="shared" ca="1" si="3"/>
        <v>q</v>
      </c>
      <c r="W9" s="124" t="str">
        <f t="shared" ca="1" si="3"/>
        <v>s</v>
      </c>
      <c r="X9" s="124" t="str">
        <f t="shared" ca="1" si="3"/>
        <v>s</v>
      </c>
      <c r="Y9" s="124" t="str">
        <f t="shared" ca="1" si="3"/>
        <v>d</v>
      </c>
      <c r="Z9" s="124" t="str">
        <f t="shared" ca="1" si="3"/>
        <v>s</v>
      </c>
      <c r="AA9" s="124" t="str">
        <f t="shared" ca="1" si="3"/>
        <v>t</v>
      </c>
      <c r="AB9" s="124" t="str">
        <f t="shared" ca="1" si="3"/>
        <v>q</v>
      </c>
      <c r="AC9" s="124" t="str">
        <f t="shared" ca="1" si="3"/>
        <v>q</v>
      </c>
      <c r="AD9" s="124" t="str">
        <f t="shared" ca="1" si="3"/>
        <v>s</v>
      </c>
      <c r="AE9" s="124" t="str">
        <f t="shared" ca="1" si="3"/>
        <v>s</v>
      </c>
      <c r="AF9" s="124" t="str">
        <f t="shared" ca="1" si="3"/>
        <v>d</v>
      </c>
      <c r="AG9" s="124" t="str">
        <f t="shared" ca="1" si="3"/>
        <v>s</v>
      </c>
      <c r="AH9" s="124" t="str">
        <f t="shared" ca="1" si="3"/>
        <v>t</v>
      </c>
      <c r="AI9" s="124" t="str">
        <f t="shared" ca="1" si="3"/>
        <v>q</v>
      </c>
      <c r="AJ9" s="124" t="str">
        <f t="shared" ca="1" si="3"/>
        <v>q</v>
      </c>
      <c r="AK9" s="124" t="str">
        <f t="shared" ca="1" si="3"/>
        <v>s</v>
      </c>
      <c r="AL9" s="124" t="str">
        <f t="shared" ca="1" si="3"/>
        <v>s</v>
      </c>
      <c r="AM9" s="124" t="str">
        <f t="shared" ca="1" si="3"/>
        <v>d</v>
      </c>
      <c r="AN9" s="124" t="str">
        <f t="shared" ca="1" si="3"/>
        <v>s</v>
      </c>
      <c r="AO9" s="124" t="str">
        <f t="shared" ca="1" si="3"/>
        <v>t</v>
      </c>
      <c r="AP9" s="124" t="str">
        <f t="shared" ca="1" si="3"/>
        <v>q</v>
      </c>
      <c r="AQ9" s="124" t="str">
        <f t="shared" ca="1" si="3"/>
        <v>q</v>
      </c>
      <c r="AR9" s="124" t="str">
        <f t="shared" ca="1" si="3"/>
        <v>s</v>
      </c>
      <c r="AS9" s="124" t="str">
        <f t="shared" ca="1" si="3"/>
        <v>s</v>
      </c>
      <c r="AT9" s="124" t="str">
        <f t="shared" ca="1" si="3"/>
        <v>d</v>
      </c>
      <c r="AU9" s="124" t="str">
        <f t="shared" ca="1" si="3"/>
        <v>s</v>
      </c>
      <c r="AV9" s="124" t="str">
        <f t="shared" ca="1" si="3"/>
        <v>t</v>
      </c>
      <c r="AW9" s="124" t="str">
        <f t="shared" ca="1" si="3"/>
        <v>q</v>
      </c>
      <c r="AX9" s="124" t="str">
        <f t="shared" ca="1" si="3"/>
        <v>q</v>
      </c>
      <c r="AY9" s="124" t="str">
        <f t="shared" ca="1" si="3"/>
        <v>s</v>
      </c>
      <c r="AZ9" s="124" t="str">
        <f t="shared" ca="1" si="3"/>
        <v>s</v>
      </c>
      <c r="BA9" s="124" t="str">
        <f t="shared" ca="1" si="3"/>
        <v>d</v>
      </c>
      <c r="BB9" s="124" t="str">
        <f t="shared" ca="1" si="3"/>
        <v>s</v>
      </c>
      <c r="BC9" s="124" t="str">
        <f t="shared" ca="1" si="3"/>
        <v>t</v>
      </c>
      <c r="BD9" s="124" t="str">
        <f t="shared" ca="1" si="3"/>
        <v>q</v>
      </c>
      <c r="BE9" s="124" t="str">
        <f t="shared" ca="1" si="3"/>
        <v>q</v>
      </c>
      <c r="BF9" s="124" t="str">
        <f t="shared" ca="1" si="3"/>
        <v>s</v>
      </c>
      <c r="BG9" s="124" t="str">
        <f t="shared" ca="1" si="3"/>
        <v>s</v>
      </c>
      <c r="BH9" s="124" t="str">
        <f t="shared" ca="1" si="3"/>
        <v>d</v>
      </c>
      <c r="BI9" s="124" t="str">
        <f t="shared" ca="1" si="3"/>
        <v>s</v>
      </c>
      <c r="BJ9" s="124" t="str">
        <f t="shared" ca="1" si="3"/>
        <v>t</v>
      </c>
      <c r="BK9" s="124" t="str">
        <f t="shared" ca="1" si="3"/>
        <v>q</v>
      </c>
      <c r="BL9" s="124" t="str">
        <f t="shared" ca="1" si="3"/>
        <v>q</v>
      </c>
      <c r="BM9" s="99"/>
    </row>
    <row r="10" spans="1:68" ht="30" hidden="1" customHeight="1" thickBot="1" x14ac:dyDescent="0.3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x14ac:dyDescent="0.3">
      <c r="A11" s="10" t="s">
        <v>40</v>
      </c>
      <c r="B11" s="134" t="s">
        <v>9</v>
      </c>
      <c r="C11" s="67"/>
      <c r="D11" s="67"/>
      <c r="E11" s="68"/>
      <c r="F11" s="69"/>
      <c r="G11" s="70"/>
      <c r="H11" s="103"/>
      <c r="I11" s="29" t="str">
        <f t="shared" ref="I11:X26" ca="1" si="4">IF(AND($C11="Objetivo",I$7&gt;=$F11,I$7&lt;=$F11+$G11-1),2,IF(AND($C11="Marco",I$7&gt;=$F11,I$7&lt;=$F11+$G11-1),1,""))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IF(AND($C11="Objetivo",Y$7&gt;=$F11,Y$7&lt;=$F11+$G11-1),2,IF(AND($C11="Marco",Y$7&gt;=$F11,Y$7&lt;=$F11+$G11-1),1,""))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IF(AND($C11="Objetivo",AO$7&gt;=$F11,AO$7&lt;=$F11+$G11-1),2,IF(AND($C11="Marco",AO$7&gt;=$F11,AO$7&lt;=$F11+$G11-1),1,""))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IF(AND($C11="Objetivo",BE$7&gt;=$F11,BE$7&lt;=$F11+$G11-1),2,IF(AND($C11="Marco",BE$7&gt;=$F11,BE$7&lt;=$F11+$G11-1),1,""))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x14ac:dyDescent="0.3">
      <c r="A12" s="10"/>
      <c r="B12" s="71" t="s">
        <v>10</v>
      </c>
      <c r="C12" s="67" t="s">
        <v>20</v>
      </c>
      <c r="D12" s="67" t="s">
        <v>27</v>
      </c>
      <c r="E12" s="68">
        <v>0.25</v>
      </c>
      <c r="F12" s="69">
        <f ca="1">TODAY()</f>
        <v>44638</v>
      </c>
      <c r="G12" s="70">
        <v>3</v>
      </c>
      <c r="H12" s="103"/>
      <c r="I12" s="29">
        <f ca="1">IF(AND($C12="Objetivo",I$7&gt;=$F12,I$7&lt;=$F12+$G12-1),2,IF(AND($C12="Marco",I$7&gt;=$F12,I$7&lt;=$F12+$G12-1),1,""))</f>
        <v>2</v>
      </c>
      <c r="J12" s="29">
        <f t="shared" ca="1" si="4"/>
        <v>2</v>
      </c>
      <c r="K12" s="29">
        <f t="shared" ca="1" si="4"/>
        <v>2</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x14ac:dyDescent="0.3">
      <c r="A13" s="10"/>
      <c r="B13" s="71" t="s">
        <v>11</v>
      </c>
      <c r="C13" s="67" t="s">
        <v>21</v>
      </c>
      <c r="D13" s="67"/>
      <c r="E13" s="68"/>
      <c r="F13" s="69">
        <f ca="1">TODAY()+5</f>
        <v>44643</v>
      </c>
      <c r="G13" s="70">
        <v>1</v>
      </c>
      <c r="H13" s="103"/>
      <c r="I13" s="29" t="str">
        <f t="shared" ref="I13:X28" ca="1" si="8">IF(AND($C13="Objetivo",I$7&gt;=$F13,I$7&lt;=$F13+$G13-1),2,IF(AND($C13="Marco",I$7&gt;=$F13,I$7&lt;=$F13+$G13-1),1,""))</f>
        <v/>
      </c>
      <c r="J13" s="29" t="str">
        <f t="shared" ca="1" si="4"/>
        <v/>
      </c>
      <c r="K13" s="29" t="str">
        <f t="shared" ca="1" si="4"/>
        <v/>
      </c>
      <c r="L13" s="29" t="str">
        <f t="shared" ca="1" si="4"/>
        <v/>
      </c>
      <c r="M13" s="29" t="str">
        <f t="shared" ca="1" si="4"/>
        <v/>
      </c>
      <c r="N13" s="29">
        <f t="shared" ca="1" si="4"/>
        <v>1</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x14ac:dyDescent="0.3">
      <c r="A14" s="9"/>
      <c r="B14" s="71" t="s">
        <v>12</v>
      </c>
      <c r="C14" s="67" t="s">
        <v>22</v>
      </c>
      <c r="D14" s="67"/>
      <c r="E14" s="68">
        <v>0.5</v>
      </c>
      <c r="F14" s="69">
        <f ca="1">F12-3</f>
        <v>44635</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x14ac:dyDescent="0.3">
      <c r="A15" s="9"/>
      <c r="B15" s="71" t="s">
        <v>13</v>
      </c>
      <c r="C15" s="67" t="s">
        <v>21</v>
      </c>
      <c r="D15" s="67"/>
      <c r="E15" s="68"/>
      <c r="F15" s="69">
        <f ca="1">F12+20</f>
        <v>44658</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f t="shared" ca="1" si="5"/>
        <v>1</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x14ac:dyDescent="0.3">
      <c r="A16" s="9"/>
      <c r="B16" s="71" t="s">
        <v>14</v>
      </c>
      <c r="C16" s="67" t="s">
        <v>23</v>
      </c>
      <c r="D16" s="67"/>
      <c r="E16" s="68">
        <v>0.1</v>
      </c>
      <c r="F16" s="69">
        <f ca="1">F12+6</f>
        <v>44644</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x14ac:dyDescent="0.3">
      <c r="A17" s="10"/>
      <c r="B17" s="134" t="s">
        <v>15</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x14ac:dyDescent="0.3">
      <c r="A18" s="10"/>
      <c r="B18" s="71" t="s">
        <v>10</v>
      </c>
      <c r="C18" s="67" t="s">
        <v>24</v>
      </c>
      <c r="D18" s="67"/>
      <c r="E18" s="68">
        <v>0.6</v>
      </c>
      <c r="F18" s="69">
        <f ca="1">F12+6</f>
        <v>44644</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x14ac:dyDescent="0.3">
      <c r="A19" s="9"/>
      <c r="B19" s="71" t="s">
        <v>11</v>
      </c>
      <c r="C19" s="67" t="s">
        <v>25</v>
      </c>
      <c r="D19" s="67"/>
      <c r="E19" s="68">
        <v>0.5</v>
      </c>
      <c r="F19" s="69">
        <f ca="1">F18+2</f>
        <v>44646</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x14ac:dyDescent="0.3">
      <c r="A20" s="9"/>
      <c r="B20" s="71" t="s">
        <v>12</v>
      </c>
      <c r="C20" s="67" t="s">
        <v>22</v>
      </c>
      <c r="D20" s="67"/>
      <c r="E20" s="68">
        <v>0.33</v>
      </c>
      <c r="F20" s="69">
        <f ca="1">F19+5</f>
        <v>44651</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x14ac:dyDescent="0.3">
      <c r="A21" s="9"/>
      <c r="B21" s="71" t="s">
        <v>13</v>
      </c>
      <c r="C21" s="67" t="s">
        <v>21</v>
      </c>
      <c r="D21" s="67"/>
      <c r="E21" s="68"/>
      <c r="F21" s="69">
        <f ca="1">F20+2</f>
        <v>44653</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f t="shared" ca="1" si="4"/>
        <v>1</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x14ac:dyDescent="0.3">
      <c r="A22" s="9"/>
      <c r="B22" s="71" t="s">
        <v>14</v>
      </c>
      <c r="C22" s="67"/>
      <c r="D22" s="67"/>
      <c r="E22" s="68"/>
      <c r="F22" s="69">
        <f ca="1">F21+1</f>
        <v>44654</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x14ac:dyDescent="0.3">
      <c r="A23" s="9"/>
      <c r="B23" s="134" t="s">
        <v>16</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x14ac:dyDescent="0.3">
      <c r="A24" s="9"/>
      <c r="B24" s="71" t="s">
        <v>10</v>
      </c>
      <c r="C24" s="67" t="s">
        <v>25</v>
      </c>
      <c r="D24" s="67"/>
      <c r="E24" s="68"/>
      <c r="F24" s="69">
        <f ca="1">F12+15</f>
        <v>44653</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x14ac:dyDescent="0.3">
      <c r="A25" s="9"/>
      <c r="B25" s="71" t="s">
        <v>11</v>
      </c>
      <c r="C25" s="67" t="s">
        <v>23</v>
      </c>
      <c r="D25" s="67"/>
      <c r="E25" s="68"/>
      <c r="F25" s="69">
        <f ca="1">F24+3</f>
        <v>44656</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x14ac:dyDescent="0.3">
      <c r="A26" s="9"/>
      <c r="B26" s="71" t="s">
        <v>12</v>
      </c>
      <c r="C26" s="67" t="s">
        <v>25</v>
      </c>
      <c r="D26" s="67"/>
      <c r="E26" s="68"/>
      <c r="F26" s="69">
        <f ca="1">F25+15</f>
        <v>44671</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IF(AND($C26="Objetivo",AN$7&gt;=$F26,AN$7&lt;=$F26+$G26-1),2,IF(AND($C26="Marco",AN$7&gt;=$F26,AN$7&lt;=$F26+$G26-1),1,""))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IF(AND($C26="Objetivo",BD$7&gt;=$F26,BD$7&lt;=$F26+$G26-1),2,IF(AND($C26="Marco",BD$7&gt;=$F26,BD$7&lt;=$F26+$G26-1),1,""))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x14ac:dyDescent="0.3">
      <c r="A27" s="9"/>
      <c r="B27" s="71" t="s">
        <v>13</v>
      </c>
      <c r="C27" s="67" t="s">
        <v>20</v>
      </c>
      <c r="D27" s="67"/>
      <c r="E27" s="68"/>
      <c r="F27" s="69">
        <f ca="1">F21+22</f>
        <v>44675</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IF(AND($C27="Objetivo",Y$7&gt;=$F27,Y$7&lt;=$F27+$G27-1),2,IF(AND($C27="Marco",Y$7&gt;=$F27,Y$7&lt;=$F27+$G27-1),1,""))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t="str">
        <f t="shared" ca="1" si="9"/>
        <v/>
      </c>
      <c r="AT27" s="29">
        <f t="shared" ca="1" si="9"/>
        <v>2</v>
      </c>
      <c r="AU27" s="29">
        <f t="shared" ca="1" si="9"/>
        <v>2</v>
      </c>
      <c r="AV27" s="29">
        <f t="shared" ca="1" si="9"/>
        <v>2</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x14ac:dyDescent="0.3">
      <c r="A28" s="9"/>
      <c r="B28" s="71" t="s">
        <v>14</v>
      </c>
      <c r="C28" s="67" t="s">
        <v>22</v>
      </c>
      <c r="D28" s="67"/>
      <c r="E28" s="68"/>
      <c r="F28" s="69">
        <f ca="1">F16</f>
        <v>44644</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x14ac:dyDescent="0.3">
      <c r="A29" s="9"/>
      <c r="B29" s="134" t="s">
        <v>17</v>
      </c>
      <c r="C29" s="67"/>
      <c r="D29" s="67"/>
      <c r="E29" s="68"/>
      <c r="F29" s="69"/>
      <c r="G29" s="70"/>
      <c r="H29" s="103"/>
      <c r="I29" s="29" t="str">
        <f t="shared" ref="I29:X35" ca="1" si="12">IF(AND($C29="Objetivo",I$7&gt;=$F29,I$7&lt;=$F29+$G29-1),2,IF(AND($C29="Marco",I$7&gt;=$F29,I$7&lt;=$F29+$G29-1),1,""))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x14ac:dyDescent="0.3">
      <c r="A30" s="9"/>
      <c r="B30" s="71" t="s">
        <v>10</v>
      </c>
      <c r="C30" s="67"/>
      <c r="D30" s="67"/>
      <c r="E30" s="68"/>
      <c r="F30" s="69">
        <f ca="1">F27+3</f>
        <v>44678</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x14ac:dyDescent="0.3">
      <c r="A31" s="9"/>
      <c r="B31" s="71" t="s">
        <v>11</v>
      </c>
      <c r="C31" s="67"/>
      <c r="D31" s="67"/>
      <c r="E31" s="68"/>
      <c r="F31" s="69">
        <f ca="1">F30+14</f>
        <v>44692</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x14ac:dyDescent="0.3">
      <c r="A32" s="9"/>
      <c r="B32" s="71" t="s">
        <v>12</v>
      </c>
      <c r="C32" s="67" t="s">
        <v>21</v>
      </c>
      <c r="D32" s="67"/>
      <c r="E32" s="68"/>
      <c r="F32" s="69">
        <f ca="1">F31+42</f>
        <v>44734</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x14ac:dyDescent="0.3">
      <c r="A33" s="9"/>
      <c r="B33" s="71" t="s">
        <v>13</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x14ac:dyDescent="0.3">
      <c r="A34" s="9"/>
      <c r="B34" s="71" t="s">
        <v>14</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x14ac:dyDescent="0.3">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x14ac:dyDescent="0.3">
      <c r="A36" s="10"/>
      <c r="B36" s="136" t="s">
        <v>18</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3">
      <c r="D37" s="4"/>
      <c r="G37" s="11"/>
      <c r="H37" s="3"/>
    </row>
    <row r="38" spans="1:65" ht="30" customHeight="1" x14ac:dyDescent="0.3">
      <c r="D38" s="5"/>
    </row>
  </sheetData>
  <mergeCells count="8">
    <mergeCell ref="U4:Y4"/>
    <mergeCell ref="AA4:AD4"/>
    <mergeCell ref="AF4:AJ4"/>
    <mergeCell ref="B2:H2"/>
    <mergeCell ref="I2:N2"/>
    <mergeCell ref="O2:T2"/>
    <mergeCell ref="I4:N4"/>
    <mergeCell ref="P4:S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8" priority="1">
      <formula>AND(TODAY()&gt;=I$7,TODAY()&lt;J$7)</formula>
    </cfRule>
  </conditionalFormatting>
  <conditionalFormatting sqref="I6:AM6">
    <cfRule type="expression" dxfId="7" priority="4">
      <formula>I$7&lt;=EOMONTH($I$7,0)</formula>
    </cfRule>
  </conditionalFormatting>
  <conditionalFormatting sqref="J6:BL6">
    <cfRule type="expression" dxfId="6" priority="3">
      <formula>AND(J$7&lt;=EOMONTH($I$7,2),J$7&gt;EOMONTH($I$7,0),J$7&gt;EOMONTH($I$7,1))</formula>
    </cfRule>
  </conditionalFormatting>
  <conditionalFormatting sqref="I6:BL6">
    <cfRule type="expression" dxfId="5" priority="2">
      <formula>AND(I$7&lt;=EOMONTH($I$7,1),I$7&gt;EOMONTH($I$7,0))</formula>
    </cfRule>
  </conditionalFormatting>
  <conditionalFormatting sqref="I10:BL35">
    <cfRule type="expression" dxfId="4" priority="7" stopIfTrue="1">
      <formula>AND($C10="Risco Baixo",I$7&gt;=$F10,I$7&lt;=$F10+$G10-1)</formula>
    </cfRule>
    <cfRule type="expression" dxfId="3" priority="8" stopIfTrue="1">
      <formula>AND($C10="Risco Elevado",I$7&gt;=$F10,I$7&lt;=$F10+$G10-1)</formula>
    </cfRule>
    <cfRule type="expression" dxfId="2" priority="9" stopIfTrue="1">
      <formula>AND($C10="Dentro do prazo",I$7&gt;=$F10,I$7&lt;=$F10+$G10-1)</formula>
    </cfRule>
    <cfRule type="expression" dxfId="1" priority="10" stopIfTrue="1">
      <formula>AND($C10="Risco Médio",I$7&gt;=$F10,I$7&lt;=$F10+$G10-1)</formula>
    </cfRule>
    <cfRule type="expression" dxfId="0" priority="11" stopIfTrue="1">
      <formula>AND(LEN($C10)=0,I$7&gt;=$F10,I$7&lt;=$F10+$G10-1)</formula>
    </cfRule>
  </conditionalFormatting>
  <dataValidations count="10">
    <dataValidation type="list" allowBlank="1" showInputMessage="1" sqref="C11" xr:uid="{2A71DF35-3E17-4EA3-9F65-3869ED6D651B}">
      <formula1>"Objetivo,Marco,Dentro do prazo, Risco Baixo, Risco Médio, Risco Elevado"</formula1>
    </dataValidation>
    <dataValidation type="list" allowBlank="1" showInputMessage="1" showErrorMessage="1" sqref="C10 C12:C35" xr:uid="{A8CFFA66-BA13-4963-ABE3-DD76F5716C76}">
      <formula1>"Objetivo,Marco,Dentro do prazo, Risco Baixo, Risco Médio, Risco Elevado"</formula1>
    </dataValidation>
    <dataValidation type="whole" operator="greaterThanOrEqual" allowBlank="1" showInputMessage="1" promptTitle="Incremento de rolagem" prompt="A alteração deste número irá percorrer a vista do Mapa de Gantt." sqref="C7" xr:uid="{86087FA1-35BE-457A-912C-7FF26BCE687A}">
      <formula1>0</formula1>
    </dataValidation>
    <dataValidation allowBlank="1" showInputMessage="1" showErrorMessage="1" prompt="Esta é uma fila vazia" sqref="A35" xr:uid="{008E5CA1-A949-4186-A5FB-74F6E9478170}"/>
    <dataValidation allowBlank="1" showInputMessage="1" showErrorMessage="1" prompt="Esta linha marca o fim dos dados do marco de Gantt. NÃO introduza nada nesta linha. _x000a_ Para adicionar mais itens, inserir novas linhas acima desta._x000a_" sqref="A36" xr:uid="{CEB624D0-0F11-44F9-B89D-CE4F5F747510}"/>
    <dataValidation allowBlank="1" showInputMessage="1" showErrorMessage="1" prompt="Uma barra de rolagem está nas células I8 até BL8. _x000a_Para saltar para a frente ou para trás na linha de tempo, introduza um valor 0 ou superior na célula C7._x000a_Um valor de 0 leva-o ao início do gráfico." sqref="A8" xr:uid="{74A0C51E-7215-45D6-BD24-C245B7BE27E3}"/>
    <dataValidation allowBlank="1" showInputMessage="1" showErrorMessage="1" prompt="As células I9 até BL9 contêm o número do dia do mês para o Mês representado no bloco de células acima de cada célula de data e são calculadas automaticamente._x000a_Não modifique estas células._x000a_" sqref="A7" xr:uid="{4842210D-BF55-4A86-A4C6-842F795F4B74}"/>
    <dataValidation allowBlank="1" showInputMessage="1" showErrorMessage="1" prompt="Um Incremento de Rolagem está na célula C7. _x000a_Meses para as datas na linha 7 são exibidos começando nas células I6 através da célula BL6._x000a_Não modificar estas células. São atualizadas automaticamente com base na data de início do projecto na célula F6." sqref="A6" xr:uid="{EA9CC617-2BA8-4E15-BE35-1DC8ED6023FF}"/>
    <dataValidation allowBlank="1" showInputMessage="1" showErrorMessage="1" prompt="Introduzir o Nome da Empresa na célula B4._x000a_Uma lenda está nas células I4 através do AC4. O rótulo da Legenda está na célula G4." sqref="A4" xr:uid="{80AAC854-89E1-4DDF-A7BB-5345D03244F7}"/>
    <dataValidation allowBlank="1" showInputMessage="1" showErrorMessage="1" promptTitle="Criar um diagrama de Gantt "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rowBreaks count="1" manualBreakCount="1">
    <brk id="35" max="16383" man="1"/>
  </rowBreaks>
  <colBreaks count="1" manualBreakCount="1">
    <brk id="3"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s de Deslocamento 1">
              <controlPr defaultSize="0" autoPict="0" altText="Barra de rolagem para percorrer a linha temporal do projeto Ghantt.">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Folhas de Cálculo</vt:lpstr>
      </vt:variant>
      <vt:variant>
        <vt:i4>4</vt:i4>
      </vt:variant>
      <vt:variant>
        <vt:lpstr>Intervalos com Nome</vt:lpstr>
      </vt:variant>
      <vt:variant>
        <vt:i4>9</vt:i4>
      </vt:variant>
    </vt:vector>
  </HeadingPairs>
  <TitlesOfParts>
    <vt:vector size="13" baseType="lpstr">
      <vt:lpstr>Sobre</vt:lpstr>
      <vt:lpstr>Claro</vt:lpstr>
      <vt:lpstr>Escuro</vt:lpstr>
      <vt:lpstr>Cor</vt:lpstr>
      <vt:lpstr>Claro!Incremento_de_Deslocamento</vt:lpstr>
      <vt:lpstr>Cor!Incremento_de_Deslocamento</vt:lpstr>
      <vt:lpstr>Escuro!Incremento_de_Deslocamento</vt:lpstr>
      <vt:lpstr>Claro!Projeto_Início</vt:lpstr>
      <vt:lpstr>Cor!Projeto_Início</vt:lpstr>
      <vt:lpstr>Escuro!Projeto_Início</vt:lpstr>
      <vt:lpstr>Claro!Títulos_de_Impressão</vt:lpstr>
      <vt:lpstr>Cor!Títulos_de_Impressão</vt:lpstr>
      <vt:lpstr>Escuro!Títulos_de_Impressão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2022-03-18T16:21:53Z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