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720" windowHeight="175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E7" i="1"/>
  <c r="D7" i="1"/>
  <c r="C7" i="1"/>
  <c r="F6" i="1"/>
  <c r="D6" i="1"/>
  <c r="C6" i="1"/>
  <c r="F9" i="1"/>
  <c r="E9" i="1"/>
  <c r="D9" i="1"/>
  <c r="C9" i="1"/>
  <c r="F8" i="1"/>
  <c r="E8" i="1"/>
  <c r="D8" i="1"/>
  <c r="C8" i="1"/>
  <c r="F4" i="1"/>
  <c r="E4" i="1"/>
  <c r="D4" i="1"/>
  <c r="C4" i="1"/>
  <c r="F5" i="1"/>
  <c r="D5" i="1"/>
  <c r="C5" i="1"/>
  <c r="F3" i="1"/>
  <c r="E3" i="1"/>
  <c r="D3" i="1"/>
  <c r="C3" i="1"/>
  <c r="F10" i="1"/>
  <c r="E10" i="1"/>
  <c r="D10" i="1"/>
  <c r="C10" i="1"/>
  <c r="M3" i="1"/>
  <c r="L3" i="1"/>
  <c r="K3" i="1"/>
  <c r="J3" i="1"/>
  <c r="L10" i="1"/>
  <c r="J10" i="1"/>
  <c r="M9" i="1"/>
  <c r="L9" i="1"/>
  <c r="K9" i="1"/>
  <c r="J9" i="1"/>
  <c r="M8" i="1"/>
  <c r="K8" i="1"/>
  <c r="J8" i="1"/>
  <c r="M7" i="1"/>
  <c r="L7" i="1"/>
  <c r="K7" i="1"/>
  <c r="J7" i="1"/>
  <c r="M4" i="1"/>
  <c r="L4" i="1"/>
  <c r="K4" i="1"/>
  <c r="J4" i="1"/>
  <c r="J5" i="1"/>
  <c r="K5" i="1"/>
  <c r="M5" i="1"/>
  <c r="M6" i="1"/>
  <c r="L6" i="1"/>
  <c r="K6" i="1"/>
  <c r="J6" i="1"/>
</calcChain>
</file>

<file path=xl/sharedStrings.xml><?xml version="1.0" encoding="utf-8"?>
<sst xmlns="http://schemas.openxmlformats.org/spreadsheetml/2006/main" count="33" uniqueCount="27">
  <si>
    <t>Ellsbury</t>
  </si>
  <si>
    <t>Jeter</t>
  </si>
  <si>
    <t>Beltran</t>
  </si>
  <si>
    <t>Teixeira</t>
  </si>
  <si>
    <t>McCann</t>
  </si>
  <si>
    <t>Johnson</t>
  </si>
  <si>
    <t>Markakis</t>
  </si>
  <si>
    <t>Flaherty</t>
  </si>
  <si>
    <t>Davis</t>
  </si>
  <si>
    <t>Jones</t>
  </si>
  <si>
    <t>Cruz</t>
  </si>
  <si>
    <t>Hardy</t>
  </si>
  <si>
    <t>Lough</t>
  </si>
  <si>
    <t>Weeks</t>
  </si>
  <si>
    <t>AVG</t>
  </si>
  <si>
    <t>SINGLE</t>
  </si>
  <si>
    <t>DOUBLE</t>
  </si>
  <si>
    <t>TRIPLE</t>
  </si>
  <si>
    <t>HOME RUN</t>
  </si>
  <si>
    <t>PLAYER</t>
  </si>
  <si>
    <t>NEW YORK YANKEES</t>
  </si>
  <si>
    <t>BALTIMORE ORIOLES</t>
  </si>
  <si>
    <t>SINGLE, DOUBLE, TRIPLE, HOME RUN</t>
  </si>
  <si>
    <t>percents are measured post-hit</t>
  </si>
  <si>
    <t>If x&lt;(AVG*100) -&gt; Single || Double || Triple || Home Run</t>
  </si>
  <si>
    <t>Suzuki</t>
  </si>
  <si>
    <t>Gardner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</si>
</sst>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showRuler="0" workbookViewId="0">
      <selection activeCell="F8" sqref="F8"/>
    </sheetView>
  </sheetViews>
  <sheetFormatPr baseColWidth="10" defaultRowHeight="15" x14ac:dyDescent="0"/>
  <sheetData>
    <row r="1" spans="1:16">
      <c r="A1" s="1" t="s">
        <v>20</v>
      </c>
      <c r="H1" s="1" t="s">
        <v>21</v>
      </c>
    </row>
    <row r="2" spans="1:16">
      <c r="A2" t="s">
        <v>19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H2" s="2" t="s">
        <v>19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P2" t="s">
        <v>22</v>
      </c>
    </row>
    <row r="3" spans="1:16">
      <c r="A3" t="s">
        <v>0</v>
      </c>
      <c r="B3">
        <v>0.27100000000000002</v>
      </c>
      <c r="C3">
        <f>(156-27-5-16)/156</f>
        <v>0.69230769230769229</v>
      </c>
      <c r="D3">
        <f>27/156</f>
        <v>0.17307692307692307</v>
      </c>
      <c r="E3">
        <f>5/156</f>
        <v>3.2051282051282048E-2</v>
      </c>
      <c r="F3">
        <f>16/156</f>
        <v>0.10256410256410256</v>
      </c>
      <c r="H3" t="s">
        <v>6</v>
      </c>
      <c r="I3">
        <v>0.27600000000000002</v>
      </c>
      <c r="J3">
        <f>(177-27-1-14)/177</f>
        <v>0.76271186440677963</v>
      </c>
      <c r="K3">
        <f>27/177</f>
        <v>0.15254237288135594</v>
      </c>
      <c r="L3">
        <f>1/177</f>
        <v>5.6497175141242938E-3</v>
      </c>
      <c r="M3">
        <f>14/177</f>
        <v>7.909604519774012E-2</v>
      </c>
      <c r="P3" t="s">
        <v>23</v>
      </c>
    </row>
    <row r="4" spans="1:16">
      <c r="A4" t="s">
        <v>1</v>
      </c>
      <c r="B4">
        <v>0.25600000000000001</v>
      </c>
      <c r="C4">
        <f>(149-19-1-4)/149</f>
        <v>0.83892617449664431</v>
      </c>
      <c r="D4">
        <f>19/149</f>
        <v>0.12751677852348994</v>
      </c>
      <c r="E4">
        <f>1/149</f>
        <v>6.7114093959731542E-3</v>
      </c>
      <c r="F4">
        <f>4/149</f>
        <v>2.6845637583892617E-2</v>
      </c>
      <c r="H4" t="s">
        <v>7</v>
      </c>
      <c r="I4">
        <v>0.221</v>
      </c>
      <c r="J4">
        <f>(62-15-1-7)/62</f>
        <v>0.62903225806451613</v>
      </c>
      <c r="K4">
        <f>15/62</f>
        <v>0.24193548387096775</v>
      </c>
      <c r="L4">
        <f>1/62</f>
        <v>1.6129032258064516E-2</v>
      </c>
      <c r="M4">
        <f>7/62</f>
        <v>0.11290322580645161</v>
      </c>
    </row>
    <row r="5" spans="1:16">
      <c r="A5" t="s">
        <v>2</v>
      </c>
      <c r="B5">
        <v>0.23300000000000001</v>
      </c>
      <c r="C5">
        <f>(94-23-15)/94</f>
        <v>0.5957446808510638</v>
      </c>
      <c r="D5">
        <f>23/94</f>
        <v>0.24468085106382978</v>
      </c>
      <c r="E5">
        <v>0</v>
      </c>
      <c r="F5">
        <f>15/94</f>
        <v>0.15957446808510639</v>
      </c>
      <c r="H5" t="s">
        <v>8</v>
      </c>
      <c r="I5">
        <v>0.19600000000000001</v>
      </c>
      <c r="J5">
        <f>(88-16-26)/88</f>
        <v>0.52272727272727271</v>
      </c>
      <c r="K5">
        <f>16/88</f>
        <v>0.18181818181818182</v>
      </c>
      <c r="L5">
        <v>0</v>
      </c>
      <c r="M5">
        <f>26/88</f>
        <v>0.29545454545454547</v>
      </c>
      <c r="P5" t="s">
        <v>24</v>
      </c>
    </row>
    <row r="6" spans="1:16">
      <c r="A6" t="s">
        <v>3</v>
      </c>
      <c r="B6">
        <v>0.216</v>
      </c>
      <c r="C6">
        <f>(95-14-22)/95</f>
        <v>0.62105263157894741</v>
      </c>
      <c r="D6">
        <f>14/95</f>
        <v>0.14736842105263157</v>
      </c>
      <c r="E6">
        <v>0</v>
      </c>
      <c r="F6">
        <f>22/95</f>
        <v>0.23157894736842105</v>
      </c>
      <c r="H6" t="s">
        <v>9</v>
      </c>
      <c r="I6">
        <v>0.28100000000000003</v>
      </c>
      <c r="J6">
        <f>(181-30-2-29)/181</f>
        <v>0.66298342541436461</v>
      </c>
      <c r="K6">
        <f>30/181</f>
        <v>0.16574585635359115</v>
      </c>
      <c r="L6">
        <f>2/181</f>
        <v>1.1049723756906077E-2</v>
      </c>
      <c r="M6">
        <f>29/181</f>
        <v>0.16022099447513813</v>
      </c>
    </row>
    <row r="7" spans="1:16">
      <c r="A7" t="s">
        <v>4</v>
      </c>
      <c r="B7">
        <v>0.23200000000000001</v>
      </c>
      <c r="C7">
        <f>(115-15-1-23)/115</f>
        <v>0.66086956521739126</v>
      </c>
      <c r="D7">
        <f>15/115</f>
        <v>0.13043478260869565</v>
      </c>
      <c r="E7">
        <f>1/115</f>
        <v>8.6956521739130436E-3</v>
      </c>
      <c r="F7">
        <f>23/115</f>
        <v>0.2</v>
      </c>
      <c r="H7" t="s">
        <v>10</v>
      </c>
      <c r="I7">
        <v>0.27100000000000002</v>
      </c>
      <c r="J7">
        <f>(166-32-2-40)/166</f>
        <v>0.55421686746987953</v>
      </c>
      <c r="K7">
        <f>32/166</f>
        <v>0.19277108433734941</v>
      </c>
      <c r="L7">
        <f>2/166</f>
        <v>1.2048192771084338E-2</v>
      </c>
      <c r="M7">
        <f>40/166</f>
        <v>0.24096385542168675</v>
      </c>
    </row>
    <row r="8" spans="1:16">
      <c r="A8" t="s">
        <v>26</v>
      </c>
      <c r="B8">
        <v>0.25600000000000001</v>
      </c>
      <c r="C8">
        <f>(142-25-8-17)/142</f>
        <v>0.647887323943662</v>
      </c>
      <c r="D8">
        <f>25/142</f>
        <v>0.176056338028169</v>
      </c>
      <c r="E8">
        <f>8/142</f>
        <v>5.6338028169014086E-2</v>
      </c>
      <c r="F8">
        <f>17/142</f>
        <v>0.11971830985915492</v>
      </c>
      <c r="H8" t="s">
        <v>11</v>
      </c>
      <c r="I8">
        <v>0.26800000000000002</v>
      </c>
      <c r="J8">
        <f>(142-28-9)/142</f>
        <v>0.73943661971830987</v>
      </c>
      <c r="K8">
        <f>28/142</f>
        <v>0.19718309859154928</v>
      </c>
      <c r="L8">
        <v>0</v>
      </c>
      <c r="M8">
        <f>9/142</f>
        <v>6.3380281690140844E-2</v>
      </c>
    </row>
    <row r="9" spans="1:16">
      <c r="A9" t="s">
        <v>5</v>
      </c>
      <c r="B9">
        <v>0.219</v>
      </c>
      <c r="C9">
        <f>(44-9-2-6)/44</f>
        <v>0.61363636363636365</v>
      </c>
      <c r="D9">
        <f>9/44</f>
        <v>0.20454545454545456</v>
      </c>
      <c r="E9">
        <f>2/44</f>
        <v>4.5454545454545456E-2</v>
      </c>
      <c r="F9">
        <f>6/44</f>
        <v>0.13636363636363635</v>
      </c>
      <c r="H9" t="s">
        <v>12</v>
      </c>
      <c r="I9">
        <v>0.247</v>
      </c>
      <c r="J9">
        <f>(43-6-3-4)/43</f>
        <v>0.69767441860465118</v>
      </c>
      <c r="K9">
        <f>6/43</f>
        <v>0.13953488372093023</v>
      </c>
      <c r="L9">
        <f>3/43</f>
        <v>6.9767441860465115E-2</v>
      </c>
      <c r="M9">
        <f>4/43</f>
        <v>9.3023255813953487E-2</v>
      </c>
    </row>
    <row r="10" spans="1:16">
      <c r="A10" t="s">
        <v>25</v>
      </c>
      <c r="B10">
        <v>0.28399999999999997</v>
      </c>
      <c r="C10">
        <f>(102-13-2-1)/102</f>
        <v>0.84313725490196079</v>
      </c>
      <c r="D10">
        <f>13/102</f>
        <v>0.12745098039215685</v>
      </c>
      <c r="E10">
        <f>2/102</f>
        <v>1.9607843137254902E-2</v>
      </c>
      <c r="F10">
        <f>1/102</f>
        <v>9.8039215686274508E-3</v>
      </c>
      <c r="H10" t="s">
        <v>13</v>
      </c>
      <c r="I10">
        <v>0.27300000000000002</v>
      </c>
      <c r="J10">
        <f>(3-1)/3</f>
        <v>0.66666666666666663</v>
      </c>
      <c r="K10">
        <v>0</v>
      </c>
      <c r="L10">
        <f>1/3</f>
        <v>0.33333333333333331</v>
      </c>
      <c r="M1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2014-10-21T14:28:49Z</dcterms:created>
  <dcterms:modified xsi:type="dcterms:W3CDTF">2014-10-21T18:50:15Z</dcterms:modified>
</cp:coreProperties>
</file>