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51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8" hidden="1">ToyotaSentimentsLinkedin!$A$2:$F$46</definedName>
    <definedName name="_xlnm._FilterDatabase" localSheetId="13" hidden="1">'Volkswagen Sentiments'!$A$2:$G$59</definedName>
  </definedNames>
  <calcPr calcId="145621" concurrentCalc="0"/>
</workbook>
</file>

<file path=xl/calcChain.xml><?xml version="1.0" encoding="utf-8"?>
<calcChain xmlns="http://schemas.openxmlformats.org/spreadsheetml/2006/main">
  <c r="C8" i="13" l="1"/>
  <c r="C7" i="13"/>
  <c r="C6" i="13"/>
  <c r="C5" i="13"/>
  <c r="C3" i="13"/>
  <c r="K55" i="4"/>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N6" i="4"/>
  <c r="L6" i="4"/>
  <c r="K3" i="7"/>
  <c r="O6" i="4"/>
  <c r="G3" i="7"/>
  <c r="H3" i="7"/>
  <c r="I3" i="7"/>
  <c r="M6" i="4"/>
  <c r="J3" i="7"/>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<sst xmlns="http://schemas.openxmlformats.org/spreadsheetml/2006/main" count="5429" uniqueCount="1240">
  <si>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</si>
  <si>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</si>
  <si>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</si>
  <si>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</si>
  <si>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</si>
  <si>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</si>
  <si>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</si>
  <si>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</si>
  <si>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</si>
  <si>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</si>
  <si>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</si>
  <si>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</si>
  <si>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</si>
  <si>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</si>
  <si>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</si>
  <si>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</si>
  <si>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</si>
  <si>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</si>
  <si>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</si>
  <si>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</si>
  <si>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</si>
  <si>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</si>
  <si>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</si>
  <si>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</si>
  <si>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</si>
  <si>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</si>
  <si>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</si>
  <si>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</si>
  <si>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</si>
  <si>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</si>
  <si>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</si>
  <si>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</si>
  <si>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</si>
  <si>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</si>
  <si>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</si>
  <si>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</si>
  <si>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</si>
  <si>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</si>
  <si>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</si>
  <si>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</si>
  <si>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</si>
  <si>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</si>
  <si>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</si>
  <si>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</si>
  <si>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</si>
  <si>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</si>
  <si>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</si>
  <si>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</si>
  <si>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</si>
  <si>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</si>
  <si>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</si>
  <si>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</si>
  <si>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</si>
  <si>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</si>
  <si>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</si>
  <si>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</si>
  <si>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</si>
  <si>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</si>
  <si>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</si>
  <si>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</si>
  <si>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</si>
  <si>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</si>
  <si>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</si>
  <si>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</si>
  <si>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</si>
  <si>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</si>
  <si>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</si>
  <si>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</si>
  <si>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</si>
  <si>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</si>
  <si>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</si>
  <si>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</si>
  <si>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</si>
  <si>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</si>
  <si>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</si>
  <si>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</si>
  <si>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</si>
  <si>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</si>
  <si>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</si>
  <si>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</si>
  <si>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</si>
  <si>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</si>
  <si>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</si>
  <si>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</si>
  <si>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</si>
  <si>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</si>
  <si>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</si>
  <si>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</si>
  <si>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</si>
  <si>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</si>
  <si>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</si>
  <si>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</si>
  <si>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</si>
  <si>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</si>
  <si>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</si>
  <si>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</si>
  <si>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</si>
  <si>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</si>
  <si>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</si>
  <si>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</si>
  <si>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</si>
  <si>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</si>
  <si>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</si>
  <si>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</si>
  <si>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</si>
  <si>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</si>
  <si>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</si>
  <si>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</si>
  <si>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</si>
  <si>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</si>
  <si>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</si>
  <si>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</si>
  <si>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</si>
  <si>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</si>
  <si>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</si>
  <si>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</si>
  <si>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</si>
  <si>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</si>
  <si>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</si>
  <si>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</si>
  <si>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</si>
  <si>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</si>
  <si>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</si>
  <si>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</si>
  <si>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</si>
  <si>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</si>
  <si>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</si>
  <si>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</si>
  <si>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</si>
  <si>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</si>
  <si>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</si>
  <si>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</si>
  <si>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</si>
  <si>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</si>
  <si>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</si>
  <si>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</si>
  <si>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</si>
  <si>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</si>
  <si>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</si>
  <si>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</si>
  <si>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</si>
  <si>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</si>
  <si>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</si>
  <si>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</si>
  <si>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</si>
  <si>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</si>
  <si>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</si>
  <si>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</si>
  <si>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</si>
  <si>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</si>
  <si>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</si>
  <si>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</si>
  <si>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</si>
  <si>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</si>
  <si>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</si>
  <si>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</si>
  <si>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</si>
  <si>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</si>
  <si>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</si>
  <si>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</si>
  <si>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</si>
  <si>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</si>
  <si>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</si>
  <si>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</si>
  <si>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</si>
  <si>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</si>
  <si>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</si>
  <si>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</si>
  <si>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</si>
  <si>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</si>
  <si>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</si>
  <si>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</si>
  <si>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</si>
  <si>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</si>
  <si>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</si>
  <si>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</si>
  <si>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</si>
  <si>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</si>
  <si>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</si>
  <si>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</si>
  <si>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</si>
  <si>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</si>
  <si>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</si>
  <si>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</si>
  <si>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</si>
  <si>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</si>
  <si>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</si>
  <si>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</si>
  <si>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</si>
  <si>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</si>
  <si>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</si>
  <si>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</si>
  <si>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</si>
  <si>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</si>
  <si>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</si>
  <si>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</si>
  <si>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</si>
  <si>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</si>
  <si>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</si>
  <si>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</si>
  <si>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</si>
  <si>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</si>
  <si>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</si>
  <si>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</si>
  <si>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</si>
  <si>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</si>
  <si>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</si>
  <si>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</si>
  <si>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</si>
  <si>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</si>
  <si>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</si>
  <si>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</si>
  <si>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</si>
  <si>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</si>
  <si>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</si>
  <si>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</si>
  <si>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</si>
  <si>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</si>
  <si>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</si>
  <si>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</si>
  <si>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</si>
  <si>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</si>
  <si>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</si>
  <si>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</si>
  <si>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</si>
  <si>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</si>
  <si>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</si>
  <si>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</si>
  <si>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</si>
  <si>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</si>
  <si>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</si>
  <si>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</si>
  <si>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</si>
  <si>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</si>
  <si>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</si>
  <si>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</si>
  <si>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</si>
  <si>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</si>
  <si>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</si>
  <si>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</si>
  <si>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</si>
  <si>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</si>
  <si>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</si>
  <si>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</si>
  <si>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</si>
  <si>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</si>
  <si>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</si>
  <si>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</si>
  <si>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</si>
  <si>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</si>
  <si>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</si>
  <si>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</si>
  <si>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</si>
  <si>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</si>
  <si>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</si>
  <si>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</si>
  <si>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</si>
  <si>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</si>
  <si>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</si>
  <si>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</si>
  <si>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</si>
  <si>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</si>
  <si>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</si>
  <si>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</si>
  <si>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</si>
  <si>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</si>
  <si>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</si>
  <si>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</si>
  <si>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</si>
  <si>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</si>
  <si>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</si>
  <si>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</si>
  <si>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</si>
  <si>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</si>
  <si>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</si>
  <si>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</si>
  <si>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</si>
  <si>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</si>
  <si>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</si>
  <si>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</si>
  <si>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</si>
  <si>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</si>
  <si>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</si>
  <si>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</si>
  <si>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</si>
  <si>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</si>
  <si>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</si>
  <si>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</si>
  <si>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</si>
  <si>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</si>
  <si>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</si>
  <si>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</si>
  <si>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</si>
  <si>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</si>
  <si>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</si>
  <si>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</si>
  <si>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</si>
  <si>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</si>
  <si>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</si>
  <si>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</si>
  <si>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</si>
  <si>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</si>
  <si>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</si>
  <si>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</si>
  <si>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</si>
  <si>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</si>
  <si>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</si>
  <si>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</si>
  <si>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</si>
  <si>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</si>
  <si>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</si>
  <si>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</si>
  <si>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</si>
  <si>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</si>
  <si>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</si>
  <si>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</si>
  <si>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</si>
  <si>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</si>
  <si>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</si>
  <si>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</si>
  <si>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</si>
  <si>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</si>
  <si>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</si>
  <si>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</si>
  <si>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</si>
  <si>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</si>
  <si>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</si>
  <si>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</si>
  <si>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</si>
  <si>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</si>
  <si>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</si>
  <si>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</si>
  <si>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</si>
  <si>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</si>
  <si>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</si>
  <si>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</si>
  <si>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</si>
  <si>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</si>
  <si>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</si>
  <si>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</si>
  <si>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</si>
  <si>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</si>
  <si>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</si>
  <si>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</si>
  <si>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</si>
  <si>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</si>
  <si>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</si>
  <si>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</si>
  <si>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</si>
  <si>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</si>
  <si>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</si>
  <si>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</si>
  <si>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</si>
  <si>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</si>
  <si>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</si>
  <si>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</si>
  <si>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</si>
  <si>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</si>
  <si>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</si>
  <si>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</si>
  <si>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</si>
  <si>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</si>
  <si>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</si>
  <si>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</si>
  <si>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</si>
  <si>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</si>
  <si>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</si>
  <si>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</si>
  <si>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</si>
  <si>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</si>
  <si>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</si>
  <si>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</si>
  <si>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</si>
  <si>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</si>
  <si>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</si>
  <si>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</si>
  <si>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</si>
  <si>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</si>
  <si>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</si>
  <si>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</si>
  <si>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</si>
  <si>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</si>
  <si>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</si>
  <si>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</si>
  <si>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</si>
  <si>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</si>
  <si>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</si>
  <si>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</si>
  <si>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</si>
  <si>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</si>
  <si>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</si>
  <si>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</si>
  <si>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</si>
  <si>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</si>
  <si>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</si>
  <si>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</si>
  <si>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</si>
  <si>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</si>
  <si>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</si>
  <si>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</si>
  <si>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</si>
  <si>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</si>
  <si>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</si>
  <si>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</si>
  <si>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</si>
  <si>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</si>
  <si>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</si>
  <si>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</si>
  <si>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</si>
  <si>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</si>
  <si>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</si>
  <si>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</si>
  <si>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</si>
  <si>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</si>
  <si>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</si>
  <si>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</si>
  <si>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</si>
  <si>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</si>
  <si>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</si>
  <si>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</si>
  <si>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</si>
  <si>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</si>
  <si>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</si>
  <si>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</si>
  <si>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</si>
  <si>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</si>
  <si>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</si>
  <si>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</si>
  <si>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</si>
  <si>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</si>
  <si>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</si>
  <si>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</si>
  <si>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</si>
  <si>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</si>
  <si>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</si>
  <si>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</si>
  <si>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</si>
  <si>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</si>
  <si>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</si>
  <si>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</si>
  <si>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</si>
  <si>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</si>
  <si>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</si>
  <si>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</si>
  <si>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</si>
  <si>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</si>
  <si>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</si>
  <si>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</si>
  <si>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</si>
  <si>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</si>
  <si>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</si>
  <si>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</si>
  <si>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</si>
  <si>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</si>
  <si>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</si>
  <si>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</si>
  <si>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</si>
  <si>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</si>
  <si>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</si>
  <si>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</si>
  <si>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</si>
  <si>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</si>
  <si>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</si>
  <si>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</si>
  <si>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</si>
  <si>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</si>
  <si>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</si>
  <si>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</si>
  <si>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</si>
  <si>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</si>
  <si>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</si>
  <si>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</si>
  <si>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</si>
  <si>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</si>
  <si>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</si>
  <si>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</si>
  <si>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</si>
  <si>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</si>
  <si>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</si>
  <si>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</si>
  <si>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</si>
  <si>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</si>
  <si>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</si>
  <si>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</si>
  <si>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</si>
  <si>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</si>
  <si>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</si>
  <si>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</si>
  <si>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</si>
  <si>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</si>
  <si>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</si>
  <si>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</si>
  <si>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</si>
  <si>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</si>
  <si>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</si>
  <si>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</si>
  <si>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</si>
  <si>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</si>
  <si>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</si>
  <si>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</si>
  <si>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</si>
  <si>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</si>
  <si>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</si>
  <si>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</si>
  <si>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</si>
  <si>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</si>
  <si>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</si>
  <si>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</si>
  <si>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</si>
  <si>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</si>
  <si>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</si>
  <si>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</si>
  <si>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</si>
  <si>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</si>
  <si>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</si>
  <si>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</si>
  <si>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</si>
  <si>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</si>
  <si>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</si>
  <si>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</si>
  <si>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</si>
  <si>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</si>
  <si>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</si>
  <si>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</si>
  <si>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</si>
  <si>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</si>
  <si>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</si>
  <si>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</si>
  <si>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</si>
  <si>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</si>
  <si>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</si>
  <si>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</si>
  <si>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</si>
  <si>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</si>
  <si>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</si>
  <si>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</si>
  <si>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</si>
  <si>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</si>
  <si>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</si>
  <si>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</si>
  <si>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</si>
  <si>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</si>
  <si>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</si>
  <si>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</si>
  <si>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</si>
  <si>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</si>
  <si>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</si>
  <si>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</si>
  <si>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</si>
  <si>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</si>
  <si>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</si>
  <si>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</si>
  <si>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</si>
  <si>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</si>
  <si>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</si>
  <si>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</si>
  <si>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</si>
  <si>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</si>
  <si>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</si>
  <si>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</si>
  <si>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</si>
  <si>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</si>
  <si>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</si>
  <si>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</si>
  <si>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</si>
  <si>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</si>
  <si>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</si>
  <si>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</si>
  <si>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</si>
  <si>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</si>
  <si>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</si>
  <si>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</si>
  <si>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</si>
  <si>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</si>
  <si>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</si>
  <si>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</si>
  <si>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</si>
  <si>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</si>
  <si>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</si>
  <si>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</si>
  <si>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</si>
  <si>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</si>
  <si>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</si>
  <si>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</si>
  <si>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</si>
  <si>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</si>
  <si>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</si>
  <si>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</si>
  <si>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</si>
  <si>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</si>
  <si>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</si>
  <si>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</si>
  <si>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</si>
  <si>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</si>
  <si>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</si>
  <si>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</si>
  <si>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</si>
  <si>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</si>
  <si>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</si>
  <si>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</si>
  <si>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</si>
  <si>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</si>
  <si>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</si>
  <si>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</si>
  <si>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</si>
  <si>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</si>
  <si>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</si>
  <si>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</si>
  <si>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</si>
  <si>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</si>
  <si>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</si>
  <si>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</si>
  <si>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</si>
  <si>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</si>
  <si>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</si>
  <si>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</si>
  <si>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</si>
  <si>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</si>
  <si>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</si>
  <si>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</si>
  <si>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</si>
  <si>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</si>
  <si>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</si>
  <si>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</si>
  <si>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</si>
  <si>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</si>
  <si>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</si>
  <si>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</si>
  <si>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</si>
  <si>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</si>
  <si>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</si>
  <si>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</si>
  <si>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</si>
  <si>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</si>
  <si>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</si>
  <si>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</si>
  <si>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</si>
  <si>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</si>
  <si>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</si>
  <si>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</si>
  <si>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</si>
  <si>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</si>
  <si>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</si>
  <si>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</si>
  <si>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</si>
  <si>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</si>
  <si>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</si>
  <si>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</si>
  <si>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</si>
  <si>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</si>
  <si>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</si>
  <si>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</si>
  <si>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</si>
  <si>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</si>
  <si>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</si>
  <si>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</si>
  <si>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</si>
  <si>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</si>
  <si>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</si>
  <si>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</si>
  <si>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</si>
  <si>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</si>
  <si>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</si>
  <si>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</si>
  <si>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</si>
  <si>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</si>
  <si>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</si>
  <si>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</si>
  <si>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</si>
  <si>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</si>
  <si>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</si>
  <si>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</si>
  <si>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</si>
  <si>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</si>
  <si>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</si>
  <si>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</si>
  <si>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</si>
  <si>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</si>
  <si>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</si>
  <si>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</si>
  <si>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</si>
  <si>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</si>
  <si>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</si>
  <si>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</si>
  <si>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</si>
  <si>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</si>
  <si>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</si>
  <si>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</si>
  <si>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</si>
  <si>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</si>
  <si>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</si>
  <si>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</si>
  <si>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</si>
  <si>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</si>
  <si>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</si>
  <si>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</si>
  <si>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</si>
  <si>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</si>
  <si>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</si>
  <si>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</si>
  <si>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</si>
  <si>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</si>
  <si>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</si>
  <si>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</si>
  <si>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</si>
  <si>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</si>
  <si>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</si>
  <si>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</si>
  <si>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</si>
  <si>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</si>
  <si>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</si>
  <si>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</si>
  <si>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</si>
  <si>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</si>
  <si>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</si>
  <si>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</si>
  <si>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</si>
  <si>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</si>
  <si>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</si>
  <si>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</si>
  <si>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</si>
  <si>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</si>
  <si>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</si>
  <si>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</si>
  <si>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</si>
  <si>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</si>
  <si>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</si>
  <si>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</si>
  <si>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</si>
  <si>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</si>
  <si>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</si>
  <si>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</si>
  <si>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</si>
  <si>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</si>
  <si>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</si>
  <si>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</si>
  <si>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</si>
  <si>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</si>
  <si>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</si>
  <si>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</si>
  <si>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</si>
  <si>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</si>
  <si>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</si>
  <si>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</si>
  <si>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</si>
  <si>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</si>
  <si>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</si>
  <si>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</si>
  <si>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</si>
  <si>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</si>
  <si>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</si>
  <si>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</si>
  <si>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</si>
  <si>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</si>
  <si>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</si>
  <si>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</si>
  <si>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</si>
  <si>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</si>
  <si>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</si>
  <si>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</si>
  <si>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</si>
  <si>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</si>
  <si>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</si>
  <si>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</si>
  <si>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</si>
  <si>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</si>
  <si>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</si>
  <si>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</si>
  <si>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</si>
  <si>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</si>
  <si>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</si>
  <si>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</si>
  <si>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</si>
  <si>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</si>
  <si>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</si>
  <si>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</si>
  <si>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</si>
  <si>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</si>
  <si>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</si>
  <si>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</si>
  <si>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</si>
  <si>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</si>
  <si>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</si>
  <si>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</si>
  <si>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</si>
  <si>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</si>
  <si>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</si>
  <si>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</si>
  <si>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</si>
  <si>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</si>
  <si>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</si>
  <si>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</si>
  <si>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</si>
  <si>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</si>
  <si>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</si>
  <si>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</si>
  <si>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</si>
  <si>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</si>
  <si>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</si>
  <si>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</si>
  <si>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</si>
  <si>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</si>
  <si>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</si>
  <si>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</si>
  <si>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</si>
  <si>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</si>
  <si>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</si>
  <si>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</si>
  <si>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</si>
  <si>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</si>
  <si>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</si>
  <si>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</si>
  <si>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</si>
  <si>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</si>
  <si>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</si>
  <si>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</si>
  <si>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</si>
  <si>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</si>
  <si>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</si>
  <si>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</si>
  <si>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</si>
  <si>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</si>
  <si>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</si>
  <si>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</si>
  <si>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</si>
  <si>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</si>
  <si>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</si>
  <si>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</si>
  <si>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</si>
  <si>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</si>
  <si>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</si>
  <si>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</si>
  <si>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</si>
  <si>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</si>
  <si>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</si>
  <si>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</si>
  <si>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</si>
  <si>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</si>
  <si>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</si>
  <si>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</si>
  <si>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</si>
  <si>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</si>
  <si>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</si>
  <si>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</si>
  <si>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</si>
  <si>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</si>
  <si>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</si>
  <si>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</si>
  <si>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</si>
  <si>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</si>
  <si>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</si>
  <si>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</si>
  <si>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</si>
  <si>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</si>
  <si>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</si>
  <si>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</si>
  <si>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</si>
  <si>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</si>
  <si>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</si>
  <si>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</si>
  <si>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</si>
  <si>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</si>
  <si>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</si>
  <si>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</si>
  <si>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</si>
  <si>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</si>
  <si>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</si>
  <si>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</si>
  <si>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</si>
  <si>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</si>
  <si>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</si>
  <si>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</si>
  <si>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</si>
  <si>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</si>
  <si>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</si>
  <si>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</si>
  <si>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</si>
  <si>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</si>
  <si>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</si>
  <si>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</si>
  <si>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</si>
  <si>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</si>
  <si>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</si>
  <si>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</si>
  <si>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</si>
  <si>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</si>
  <si>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</si>
  <si>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</si>
  <si>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</si>
  <si>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</si>
  <si>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</si>
  <si>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</si>
  <si>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</si>
  <si>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</si>
  <si>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</si>
  <si>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</si>
  <si>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</si>
  <si>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</si>
  <si>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</si>
  <si>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</si>
  <si>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</si>
  <si>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</si>
  <si>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</si>
  <si>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</si>
  <si>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</si>
  <si>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</si>
  <si>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</si>
  <si>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</si>
  <si>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</si>
  <si>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</si>
  <si>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</si>
  <si>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</si>
  <si>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</si>
  <si>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</si>
  <si>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</si>
  <si>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</si>
  <si>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</si>
  <si>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</si>
  <si>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</si>
  <si>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</si>
  <si>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</si>
  <si>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</si>
  <si>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</si>
  <si>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</si>
  <si>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</si>
  <si>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</si>
  <si>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</si>
  <si>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</si>
  <si>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</si>
  <si>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</si>
  <si>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</si>
  <si>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</si>
  <si>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</si>
  <si>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</si>
  <si>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</si>
  <si>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</si>
  <si>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</si>
  <si>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</si>
  <si>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</si>
  <si>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</si>
  <si>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</si>
  <si>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</si>
  <si>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</si>
  <si>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</si>
  <si>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</si>
  <si>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</si>
  <si>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</si>
  <si>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</si>
  <si>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</si>
  <si>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</si>
  <si>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</si>
  <si>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</si>
  <si>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</si>
  <si>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</si>
  <si>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</si>
  <si>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</si>
  <si>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</si>
  <si>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</si>
  <si>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</si>
  <si>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</si>
  <si>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</si>
  <si>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</si>
  <si>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</si>
  <si>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</si>
  <si>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</si>
  <si>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</si>
  <si>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</si>
  <si>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</si>
  <si>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</si>
  <si>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</si>
  <si>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</si>
  <si>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</si>
  <si>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</si>
  <si>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</si>
  <si>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</si>
  <si>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</si>
  <si>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</si>
  <si>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</si>
  <si>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</si>
  <si>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</si>
  <si>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</si>
  <si>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</si>
  <si>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</si>
  <si>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</si>
  <si>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</si>
  <si>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</si>
  <si>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</si>
  <si>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</si>
  <si>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</si>
  <si>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</si>
  <si>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</si>
  <si>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</si>
  <si>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</si>
  <si>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</si>
  <si>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</si>
  <si>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</si>
  <si>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</si>
  <si>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</si>
  <si>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</si>
  <si>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</si>
  <si>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</si>
  <si>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</si>
  <si>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</si>
  <si>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</si>
  <si>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</si>
  <si>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</si>
  <si>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</si>
  <si>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</si>
  <si>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</si>
  <si>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</si>
  <si>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</si>
  <si>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</si>
  <si>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</si>
  <si>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</si>
  <si>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</si>
  <si>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</si>
  <si>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</si>
  <si>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</si>
  <si>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</si>
  <si>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</si>
  <si>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</si>
  <si>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</si>
  <si>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</si>
  <si>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</si>
  <si>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</si>
  <si>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</si>
  <si>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</si>
  <si>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</si>
  <si>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</si>
  <si>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</si>
  <si>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</si>
  <si>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</si>
  <si>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</si>
  <si>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</si>
  <si>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</si>
  <si>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</si>
  <si>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</si>
  <si>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</si>
  <si>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</si>
  <si>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</si>
  <si>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</si>
  <si>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</si>
  <si>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</si>
  <si>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</si>
  <si>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</si>
  <si>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</si>
  <si>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</si>
  <si>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</si>
  <si>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</si>
  <si>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</si>
  <si>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</si>
  <si>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</si>
  <si>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</si>
  <si>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</si>
  <si>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</si>
  <si>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</si>
  <si>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</si>
  <si>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</si>
  <si>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</si>
  <si>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</si>
  <si>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</si>
  <si>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</si>
  <si>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</si>
  <si>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</si>
  <si>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</si>
  <si>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</si>
  <si>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</si>
  <si>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</si>
  <si>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</si>
  <si>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</si>
  <si>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</si>
  <si>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</si>
  <si>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</si>
  <si>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</si>
  <si>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</si>
  <si>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</si>
  <si>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</si>
  <si>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</si>
  <si>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</si>
  <si>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</si>
  <si>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</si>
  <si>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</si>
  <si>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</si>
  <si>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</si>
  <si>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</si>
  <si>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</si>
  <si>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</si>
  <si>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</si>
  <si>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</si>
  <si>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</si>
  <si>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</si>
  <si>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</si>
  <si>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</si>
  <si>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</si>
  <si>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</si>
  <si>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</si>
  <si>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</si>
  <si>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</si>
  <si>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</si>
  <si>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</si>
  <si>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</si>
  <si>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</si>
  <si>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</si>
  <si>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</si>
  <si>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</si>
  <si>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</si>
  <si>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</si>
  <si>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</si>
  <si>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</si>
  <si>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</si>
  <si>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</si>
  <si>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</si>
  <si>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</si>
  <si>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</si>
  <si>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</si>
  <si>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</si>
  <si>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</si>
  <si>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</si>
  <si>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</si>
  <si>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</si>
  <si>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</si>
  <si>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</si>
  <si>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</si>
  <si>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</si>
  <si>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</si>
  <si>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</si>
  <si>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</si>
  <si>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</si>
  <si>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</si>
  <si>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</si>
  <si>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</si>
  <si>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</si>
  <si>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</si>
  <si>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</si>
  <si>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</si>
  <si>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</si>
  <si>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</si>
  <si>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</si>
  <si>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</si>
  <si>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</si>
  <si>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</si>
  <si>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</si>
  <si>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</si>
  <si>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</si>
  <si>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</si>
  <si>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</si>
  <si>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</si>
  <si>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</si>
  <si>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</si>
  <si>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</si>
  <si>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</si>
  <si>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</si>
  <si>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</si>
  <si>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</si>
  <si>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</si>
  <si>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</si>
  <si>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</si>
  <si>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</si>
  <si>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</si>
  <si>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</si>
  <si>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</si>
  <si>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</si>
  <si>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</si>
  <si>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</si>
  <si>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</si>
  <si>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</si>
  <si>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</si>
  <si>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</si>
  <si>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</si>
  <si>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</si>
  <si>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</si>
  <si>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</si>
  <si>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</si>
  <si>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</si>
  <si>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</si>
  <si>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</si>
  <si>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</si>
  <si>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</si>
  <si>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</si>
  <si>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</si>
  <si>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</si>
  <si>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</si>
  <si>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</si>
  <si>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</si>
  <si>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</si>
  <si>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</si>
  <si>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</si>
  <si>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</si>
  <si>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</si>
  <si>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</si>
  <si>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</si>
  <si>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</si>
  <si>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</si>
  <si>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</si>
  <si>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</si>
  <si>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</si>
  <si>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</si>
  <si>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</si>
  <si>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</si>
  <si>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</si>
  <si>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</si>
  <si>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</si>
  <si>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</si>
  <si>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</si>
  <si>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</si>
  <si>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</si>
  <si>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</si>
  <si>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</si>
  <si>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</si>
  <si>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</si>
  <si>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</si>
  <si>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</si>
  <si>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</si>
  <si>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</si>
  <si>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</si>
  <si>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</si>
  <si>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</si>
  <si>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</si>
  <si>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</si>
  <si>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</si>
  <si>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</si>
  <si>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</si>
  <si>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</si>
  <si>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</si>
  <si>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</si>
  <si>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</si>
  <si>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</si>
  <si>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</si>
  <si>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</si>
  <si>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</si>
  <si>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Compensation</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</si>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</sst>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0" fillId="0" borderId="12" xfId="0" applyNumberFormat="1" applyFill="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0" fillId="0" borderId="10" xfId="0" applyFont="1" applyBorder="1" applyAlignment="1">
      <alignment horizontal="right" vertical="center"/>
    </xf>
    <xf numFmtId="0" fontId="16" fillId="0" borderId="10" xfId="0" applyFont="1" applyBorder="1" applyAlignment="1">
      <alignment horizontal="center"/>
    </xf>
    <xf numFmtId="0" fontId="16" fillId="0" borderId="0" xfId="0" applyFont="1" applyAlignment="1">
      <alignment horizontal="center"/>
    </xf>
    <xf numFmtId="0" fontId="16" fillId="35" borderId="10" xfId="0" applyFont="1" applyFill="1" applyBorder="1"/>
    <xf numFmtId="0" fontId="16" fillId="35" borderId="12" xfId="0" applyFont="1" applyFill="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55072"/>
        <c:axId val="129156608"/>
      </c:lineChart>
      <c:catAx>
        <c:axId val="12915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6608"/>
        <c:crosses val="autoZero"/>
        <c:auto val="1"/>
        <c:lblAlgn val="ctr"/>
        <c:lblOffset val="100"/>
        <c:noMultiLvlLbl val="0"/>
      </c:catAx>
      <c:valAx>
        <c:axId val="1291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3">
                  <c:v>0.313</c:v>
                </c:pt>
                <c:pt idx="4">
                  <c:v>0.21079999999999999</c:v>
                </c:pt>
                <c:pt idx="5">
                  <c:v>0.17419999999999999</c:v>
                </c:pt>
                <c:pt idx="6">
                  <c:v>0.14560000000000001</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88992"/>
        <c:axId val="129190528"/>
      </c:lineChart>
      <c:catAx>
        <c:axId val="1291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528"/>
        <c:crosses val="autoZero"/>
        <c:auto val="1"/>
        <c:lblAlgn val="ctr"/>
        <c:lblOffset val="100"/>
        <c:noMultiLvlLbl val="0"/>
      </c:catAx>
      <c:valAx>
        <c:axId val="1291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3">
                  <c:v>0.50290000000000001</c:v>
                </c:pt>
                <c:pt idx="4">
                  <c:v>0.54879999999999995</c:v>
                </c:pt>
                <c:pt idx="5">
                  <c:v>0.40400000000000003</c:v>
                </c:pt>
                <c:pt idx="6">
                  <c:v>0.36930000000000002</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97184"/>
        <c:axId val="129198720"/>
      </c:lineChart>
      <c:catAx>
        <c:axId val="1291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8720"/>
        <c:crosses val="autoZero"/>
        <c:auto val="1"/>
        <c:lblAlgn val="ctr"/>
        <c:lblOffset val="100"/>
        <c:noMultiLvlLbl val="0"/>
      </c:catAx>
      <c:valAx>
        <c:axId val="1291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xmlns:c16r2="http://schemas.microsoft.com/office/drawing/2015/06/char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marker val="1"/>
        <c:smooth val="0"/>
        <c:axId val="130308736"/>
        <c:axId val="130310528"/>
      </c:lineChart>
      <c:catAx>
        <c:axId val="13030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0528"/>
        <c:crosses val="autoZero"/>
        <c:auto val="1"/>
        <c:lblAlgn val="ctr"/>
        <c:lblOffset val="100"/>
        <c:noMultiLvlLbl val="0"/>
      </c:catAx>
      <c:valAx>
        <c:axId val="130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 xmlns:a16="http://schemas.microsoft.com/office/drawing/2014/main"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C27" sqref="C27"/>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35" t="s">
        <v>1205</v>
      </c>
      <c r="B1" s="35" t="s">
        <v>1221</v>
      </c>
      <c r="C1" s="35" t="s">
        <v>1164</v>
      </c>
      <c r="D1" s="35" t="s">
        <v>1222</v>
      </c>
      <c r="E1" s="35" t="s">
        <v>1223</v>
      </c>
      <c r="F1" s="36" t="s">
        <v>47</v>
      </c>
    </row>
    <row r="2" spans="1:6">
      <c r="A2" s="2" t="s">
        <v>1233</v>
      </c>
      <c r="B2" s="2" t="s">
        <v>1225</v>
      </c>
      <c r="C2" s="2">
        <v>0.29920000000000002</v>
      </c>
      <c r="D2" s="2"/>
      <c r="E2" s="2"/>
      <c r="F2" s="2" t="s">
        <v>48</v>
      </c>
    </row>
    <row r="3" spans="1:6">
      <c r="A3" s="2" t="s">
        <v>1233</v>
      </c>
      <c r="B3" s="2" t="s">
        <v>1200</v>
      </c>
      <c r="C3" s="2">
        <v>0.2369</v>
      </c>
      <c r="D3" s="2"/>
      <c r="E3" s="2"/>
      <c r="F3" s="2" t="s">
        <v>48</v>
      </c>
    </row>
    <row r="4" spans="1:6">
      <c r="A4" s="2" t="s">
        <v>1233</v>
      </c>
      <c r="B4" s="2" t="s">
        <v>1224</v>
      </c>
      <c r="C4" s="2"/>
      <c r="D4" s="2"/>
      <c r="E4" s="2"/>
      <c r="F4" s="2" t="s">
        <v>48</v>
      </c>
    </row>
    <row r="5" spans="1:6">
      <c r="A5" s="2" t="s">
        <v>1234</v>
      </c>
      <c r="B5" s="2" t="s">
        <v>1225</v>
      </c>
      <c r="C5" s="2">
        <v>0.60489999999999999</v>
      </c>
      <c r="D5" s="2"/>
      <c r="E5" s="2"/>
      <c r="F5" s="2" t="s">
        <v>48</v>
      </c>
    </row>
    <row r="6" spans="1:6">
      <c r="A6" s="2" t="s">
        <v>1234</v>
      </c>
      <c r="B6" s="2" t="s">
        <v>1200</v>
      </c>
      <c r="C6" s="2">
        <v>0.33500000000000002</v>
      </c>
      <c r="D6" s="2"/>
      <c r="E6" s="2"/>
      <c r="F6" s="2" t="s">
        <v>48</v>
      </c>
    </row>
    <row r="7" spans="1:6">
      <c r="A7" s="2" t="s">
        <v>1234</v>
      </c>
      <c r="B7" s="2" t="s">
        <v>1224</v>
      </c>
      <c r="C7" s="2"/>
      <c r="D7" s="2"/>
      <c r="E7" s="2"/>
      <c r="F7" s="2" t="s">
        <v>48</v>
      </c>
    </row>
    <row r="8" spans="1:6">
      <c r="A8" s="2" t="s">
        <v>1235</v>
      </c>
      <c r="B8" s="2" t="s">
        <v>1225</v>
      </c>
      <c r="C8" s="2">
        <v>0.66059999999999997</v>
      </c>
      <c r="D8" s="2"/>
      <c r="E8" s="2"/>
      <c r="F8" s="2" t="s">
        <v>48</v>
      </c>
    </row>
    <row r="9" spans="1:6">
      <c r="A9" s="2" t="s">
        <v>1235</v>
      </c>
      <c r="B9" s="2" t="s">
        <v>1200</v>
      </c>
      <c r="C9" s="2"/>
      <c r="D9" s="2"/>
      <c r="E9" s="2"/>
      <c r="F9" s="2" t="s">
        <v>48</v>
      </c>
    </row>
    <row r="10" spans="1:6">
      <c r="A10" s="2" t="s">
        <v>1235</v>
      </c>
      <c r="B10" s="2" t="s">
        <v>1224</v>
      </c>
      <c r="C10" s="2"/>
      <c r="D10" s="2"/>
      <c r="E10" s="2"/>
      <c r="F10" s="2" t="s">
        <v>48</v>
      </c>
    </row>
    <row r="11" spans="1:6">
      <c r="A11" s="2" t="s">
        <v>1236</v>
      </c>
      <c r="B11" s="2" t="s">
        <v>1225</v>
      </c>
      <c r="C11" s="2">
        <v>0.2954</v>
      </c>
      <c r="D11" s="2"/>
      <c r="E11" s="2"/>
      <c r="F11" s="2" t="s">
        <v>48</v>
      </c>
    </row>
    <row r="12" spans="1:6">
      <c r="A12" s="2" t="s">
        <v>1236</v>
      </c>
      <c r="B12" s="2" t="s">
        <v>1200</v>
      </c>
      <c r="C12" s="18">
        <v>0.313</v>
      </c>
      <c r="D12" s="2"/>
      <c r="E12" s="2"/>
      <c r="F12" s="2" t="s">
        <v>48</v>
      </c>
    </row>
    <row r="13" spans="1:6">
      <c r="A13" s="2" t="s">
        <v>1236</v>
      </c>
      <c r="B13" s="2" t="s">
        <v>1224</v>
      </c>
      <c r="C13" s="2"/>
      <c r="D13" s="2"/>
      <c r="E13" s="2"/>
      <c r="F13" s="2" t="s">
        <v>48</v>
      </c>
    </row>
    <row r="14" spans="1:6">
      <c r="A14" s="2" t="s">
        <v>1237</v>
      </c>
      <c r="B14" s="2" t="s">
        <v>1225</v>
      </c>
      <c r="C14" s="2">
        <v>0.48799999999999999</v>
      </c>
      <c r="D14" s="2"/>
      <c r="E14" s="2"/>
      <c r="F14" s="2" t="s">
        <v>48</v>
      </c>
    </row>
    <row r="15" spans="1:6">
      <c r="A15" s="2" t="s">
        <v>1237</v>
      </c>
      <c r="B15" s="2" t="s">
        <v>1200</v>
      </c>
      <c r="C15" s="18">
        <v>0.21079999999999999</v>
      </c>
      <c r="D15" s="2"/>
      <c r="E15" s="2"/>
      <c r="F15" s="2" t="s">
        <v>48</v>
      </c>
    </row>
    <row r="16" spans="1:6">
      <c r="A16" s="2" t="s">
        <v>1237</v>
      </c>
      <c r="B16" s="2" t="s">
        <v>1224</v>
      </c>
      <c r="C16" s="2"/>
      <c r="D16" s="2"/>
      <c r="E16" s="2"/>
      <c r="F16" s="2" t="s">
        <v>48</v>
      </c>
    </row>
    <row r="17" spans="1:6">
      <c r="A17" s="2" t="s">
        <v>1238</v>
      </c>
      <c r="B17" s="2" t="s">
        <v>1225</v>
      </c>
      <c r="C17" s="2">
        <v>0.54159999999999997</v>
      </c>
      <c r="D17" s="2"/>
      <c r="E17" s="2"/>
      <c r="F17" s="2" t="s">
        <v>48</v>
      </c>
    </row>
    <row r="18" spans="1:6">
      <c r="A18" s="2" t="s">
        <v>1238</v>
      </c>
      <c r="B18" s="2" t="s">
        <v>1200</v>
      </c>
      <c r="C18" s="18">
        <v>0.17419999999999999</v>
      </c>
      <c r="D18" s="2"/>
      <c r="E18" s="2"/>
      <c r="F18" s="2" t="s">
        <v>48</v>
      </c>
    </row>
    <row r="19" spans="1:6">
      <c r="A19" s="2" t="s">
        <v>1238</v>
      </c>
      <c r="B19" s="2" t="s">
        <v>1224</v>
      </c>
      <c r="C19" s="2"/>
      <c r="D19" s="2"/>
      <c r="E19" s="2"/>
      <c r="F19" s="2" t="s">
        <v>48</v>
      </c>
    </row>
    <row r="20" spans="1:6">
      <c r="A20" s="2" t="s">
        <v>1239</v>
      </c>
      <c r="B20" s="2" t="s">
        <v>1225</v>
      </c>
      <c r="C20" s="2">
        <v>0.46839999999999993</v>
      </c>
      <c r="D20" s="2"/>
      <c r="E20" s="2"/>
      <c r="F20" s="2" t="s">
        <v>48</v>
      </c>
    </row>
    <row r="21" spans="1:6">
      <c r="A21" s="2" t="s">
        <v>1239</v>
      </c>
      <c r="B21" s="2" t="s">
        <v>1200</v>
      </c>
      <c r="C21" s="18">
        <v>0.14560000000000001</v>
      </c>
      <c r="D21" s="2"/>
      <c r="E21" s="2"/>
      <c r="F21" s="2" t="s">
        <v>48</v>
      </c>
    </row>
    <row r="22" spans="1:6">
      <c r="A22" s="2" t="s">
        <v>1239</v>
      </c>
      <c r="B22" s="2" t="s">
        <v>1224</v>
      </c>
      <c r="C22" s="2"/>
      <c r="D22" s="2"/>
      <c r="E22" s="2"/>
      <c r="F22" s="2" t="s">
        <v>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3" t="s">
        <v>1</v>
      </c>
      <c r="D1" s="33"/>
      <c r="E1" s="33"/>
      <c r="F1" s="33"/>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4" t="s">
        <v>1</v>
      </c>
      <c r="D1" s="34"/>
      <c r="E1" s="34"/>
      <c r="F1" s="34"/>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39" sqref="A39"/>
    </sheetView>
  </sheetViews>
  <sheetFormatPr defaultRowHeight="15"/>
  <cols>
    <col min="1" max="1" width="18.5703125" customWidth="1"/>
    <col min="2" max="2" width="16.7109375" customWidth="1"/>
    <col min="4" max="4" width="17.28515625" customWidth="1"/>
    <col min="5" max="5" width="14.7109375" customWidth="1"/>
  </cols>
  <sheetData>
    <row r="1" spans="1:6">
      <c r="A1" s="35" t="s">
        <v>1205</v>
      </c>
      <c r="B1" s="35" t="s">
        <v>1226</v>
      </c>
      <c r="C1" s="35" t="s">
        <v>1164</v>
      </c>
      <c r="D1" s="35" t="s">
        <v>1222</v>
      </c>
      <c r="E1" s="35" t="s">
        <v>1223</v>
      </c>
      <c r="F1" s="36" t="s">
        <v>47</v>
      </c>
    </row>
    <row r="2" spans="1:6">
      <c r="A2" s="2" t="s">
        <v>1233</v>
      </c>
      <c r="B2" s="2" t="s">
        <v>1206</v>
      </c>
      <c r="C2" s="2"/>
      <c r="D2" s="2"/>
      <c r="E2" s="2"/>
      <c r="F2" s="2"/>
    </row>
    <row r="3" spans="1:6">
      <c r="A3" s="2" t="s">
        <v>1234</v>
      </c>
      <c r="B3" s="2" t="s">
        <v>1206</v>
      </c>
      <c r="C3" s="2"/>
      <c r="D3" s="2"/>
      <c r="E3" s="2"/>
      <c r="F3" s="2"/>
    </row>
    <row r="4" spans="1:6">
      <c r="A4" s="2" t="s">
        <v>1235</v>
      </c>
      <c r="B4" s="2" t="s">
        <v>1206</v>
      </c>
      <c r="C4" s="2"/>
      <c r="D4" s="2"/>
      <c r="E4" s="2"/>
      <c r="F4" s="2"/>
    </row>
    <row r="5" spans="1:6">
      <c r="A5" s="2" t="s">
        <v>1236</v>
      </c>
      <c r="B5" s="2" t="s">
        <v>1206</v>
      </c>
      <c r="C5" s="2"/>
      <c r="D5" s="2"/>
      <c r="E5" s="2"/>
      <c r="F5" s="2"/>
    </row>
    <row r="6" spans="1:6">
      <c r="A6" s="2" t="s">
        <v>1237</v>
      </c>
      <c r="B6" s="2" t="s">
        <v>1206</v>
      </c>
      <c r="C6" s="2"/>
      <c r="D6" s="2"/>
      <c r="E6" s="2"/>
      <c r="F6" s="2"/>
    </row>
    <row r="7" spans="1:6">
      <c r="A7" s="2" t="s">
        <v>1238</v>
      </c>
      <c r="B7" s="2" t="s">
        <v>1206</v>
      </c>
      <c r="C7" s="2"/>
      <c r="D7" s="2"/>
      <c r="E7" s="2"/>
      <c r="F7" s="2"/>
    </row>
    <row r="8" spans="1:6">
      <c r="A8" s="2" t="s">
        <v>1239</v>
      </c>
      <c r="B8" s="2" t="s">
        <v>1206</v>
      </c>
      <c r="C8" s="2"/>
      <c r="D8" s="2"/>
      <c r="E8" s="2"/>
      <c r="F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A8"/>
    </sheetView>
  </sheetViews>
  <sheetFormatPr defaultRowHeight="15"/>
  <cols>
    <col min="1" max="1" width="22.5703125" bestFit="1" customWidth="1"/>
    <col min="2" max="2" width="15.85546875" bestFit="1" customWidth="1"/>
    <col min="3" max="3" width="5.85546875" bestFit="1" customWidth="1"/>
    <col min="4" max="4" width="10.28515625" bestFit="1" customWidth="1"/>
    <col min="5" max="5" width="10.5703125" bestFit="1" customWidth="1"/>
    <col min="6" max="6" width="7.85546875" bestFit="1" customWidth="1"/>
  </cols>
  <sheetData>
    <row r="1" spans="1:6">
      <c r="A1" s="35" t="s">
        <v>1205</v>
      </c>
      <c r="B1" s="35" t="s">
        <v>1227</v>
      </c>
      <c r="C1" s="35" t="s">
        <v>1164</v>
      </c>
      <c r="D1" s="35" t="s">
        <v>1222</v>
      </c>
      <c r="E1" s="35" t="s">
        <v>1223</v>
      </c>
      <c r="F1" s="36" t="s">
        <v>47</v>
      </c>
    </row>
    <row r="2" spans="1:6">
      <c r="A2" s="2" t="s">
        <v>1233</v>
      </c>
      <c r="B2" s="2" t="s">
        <v>1203</v>
      </c>
      <c r="C2" s="2"/>
      <c r="D2" s="2"/>
      <c r="E2" s="2"/>
      <c r="F2" s="2"/>
    </row>
    <row r="3" spans="1:6">
      <c r="A3" s="2" t="s">
        <v>1234</v>
      </c>
      <c r="B3" s="2" t="s">
        <v>1203</v>
      </c>
      <c r="C3" s="2"/>
      <c r="D3" s="2"/>
      <c r="E3" s="2"/>
      <c r="F3" s="2"/>
    </row>
    <row r="4" spans="1:6">
      <c r="A4" s="2" t="s">
        <v>1235</v>
      </c>
      <c r="B4" s="2" t="s">
        <v>1203</v>
      </c>
      <c r="C4" s="2"/>
      <c r="D4" s="2"/>
      <c r="E4" s="2"/>
      <c r="F4" s="2"/>
    </row>
    <row r="5" spans="1:6">
      <c r="A5" s="2" t="s">
        <v>1236</v>
      </c>
      <c r="B5" s="2" t="s">
        <v>1203</v>
      </c>
      <c r="C5" s="2"/>
      <c r="D5" s="2"/>
      <c r="E5" s="2"/>
      <c r="F5" s="2"/>
    </row>
    <row r="6" spans="1:6">
      <c r="A6" s="2" t="s">
        <v>1237</v>
      </c>
      <c r="B6" s="2" t="s">
        <v>1203</v>
      </c>
      <c r="C6" s="2"/>
      <c r="D6" s="2"/>
      <c r="E6" s="2"/>
      <c r="F6" s="2"/>
    </row>
    <row r="7" spans="1:6">
      <c r="A7" s="2" t="s">
        <v>1238</v>
      </c>
      <c r="B7" s="2" t="s">
        <v>1203</v>
      </c>
      <c r="C7" s="2"/>
      <c r="D7" s="2"/>
      <c r="E7" s="2"/>
      <c r="F7" s="2"/>
    </row>
    <row r="8" spans="1:6">
      <c r="A8" s="2" t="s">
        <v>1239</v>
      </c>
      <c r="B8" s="2" t="s">
        <v>1203</v>
      </c>
      <c r="C8" s="2"/>
      <c r="D8" s="2"/>
      <c r="E8" s="2"/>
      <c r="F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H6" sqref="H6"/>
    </sheetView>
  </sheetViews>
  <sheetFormatPr defaultRowHeight="15"/>
  <cols>
    <col min="1" max="1" width="22.5703125" bestFit="1" customWidth="1"/>
    <col min="2" max="2" width="27.140625" customWidth="1"/>
    <col min="4" max="4" width="17.28515625" customWidth="1"/>
    <col min="5" max="5" width="14.7109375" customWidth="1"/>
    <col min="6" max="6" width="18.42578125" customWidth="1"/>
  </cols>
  <sheetData>
    <row r="1" spans="1:6">
      <c r="A1" s="35" t="s">
        <v>1205</v>
      </c>
      <c r="B1" s="35" t="s">
        <v>1228</v>
      </c>
      <c r="C1" s="35" t="s">
        <v>1164</v>
      </c>
      <c r="D1" s="35" t="s">
        <v>1222</v>
      </c>
      <c r="E1" s="35" t="s">
        <v>1223</v>
      </c>
      <c r="F1" s="36" t="s">
        <v>47</v>
      </c>
    </row>
    <row r="2" spans="1:6">
      <c r="A2" s="2" t="s">
        <v>1233</v>
      </c>
      <c r="B2" s="2" t="s">
        <v>1229</v>
      </c>
      <c r="C2" s="2"/>
      <c r="D2" s="2"/>
      <c r="E2" s="2"/>
      <c r="F2" s="2"/>
    </row>
    <row r="3" spans="1:6">
      <c r="A3" s="2" t="s">
        <v>1233</v>
      </c>
      <c r="B3" s="2" t="s">
        <v>1230</v>
      </c>
      <c r="C3" s="2"/>
      <c r="D3" s="2"/>
      <c r="E3" s="2"/>
      <c r="F3" s="2"/>
    </row>
    <row r="4" spans="1:6">
      <c r="A4" s="2" t="s">
        <v>1233</v>
      </c>
      <c r="B4" s="2" t="s">
        <v>1207</v>
      </c>
      <c r="C4" s="2"/>
      <c r="D4" s="2"/>
      <c r="E4" s="2"/>
      <c r="F4" s="2"/>
    </row>
    <row r="5" spans="1:6">
      <c r="A5" s="2" t="s">
        <v>1233</v>
      </c>
      <c r="B5" s="2" t="s">
        <v>1231</v>
      </c>
      <c r="C5" s="2"/>
      <c r="D5" s="2"/>
      <c r="E5" s="2"/>
      <c r="F5" s="2"/>
    </row>
    <row r="6" spans="1:6">
      <c r="A6" s="2" t="s">
        <v>1234</v>
      </c>
      <c r="B6" s="2" t="s">
        <v>1229</v>
      </c>
      <c r="C6" s="2"/>
      <c r="D6" s="2"/>
      <c r="E6" s="2"/>
      <c r="F6" s="2"/>
    </row>
    <row r="7" spans="1:6">
      <c r="A7" s="2" t="s">
        <v>1234</v>
      </c>
      <c r="B7" s="2" t="s">
        <v>1230</v>
      </c>
      <c r="C7" s="2"/>
      <c r="D7" s="2"/>
      <c r="E7" s="2"/>
      <c r="F7" s="2"/>
    </row>
    <row r="8" spans="1:6">
      <c r="A8" s="2" t="s">
        <v>1234</v>
      </c>
      <c r="B8" s="2" t="s">
        <v>1207</v>
      </c>
      <c r="C8" s="2"/>
      <c r="D8" s="2"/>
      <c r="E8" s="2"/>
      <c r="F8" s="2"/>
    </row>
    <row r="9" spans="1:6">
      <c r="A9" s="2" t="s">
        <v>1234</v>
      </c>
      <c r="B9" s="2" t="s">
        <v>1231</v>
      </c>
      <c r="C9" s="2"/>
      <c r="D9" s="2"/>
      <c r="E9" s="2"/>
      <c r="F9" s="2"/>
    </row>
    <row r="10" spans="1:6">
      <c r="A10" s="2" t="s">
        <v>1235</v>
      </c>
      <c r="B10" s="2" t="s">
        <v>1229</v>
      </c>
      <c r="C10" s="2"/>
      <c r="D10" s="2"/>
      <c r="E10" s="2"/>
      <c r="F10" s="2"/>
    </row>
    <row r="11" spans="1:6">
      <c r="A11" s="2" t="s">
        <v>1235</v>
      </c>
      <c r="B11" s="2" t="s">
        <v>1230</v>
      </c>
      <c r="C11" s="2"/>
      <c r="D11" s="2"/>
      <c r="E11" s="2"/>
      <c r="F11" s="2"/>
    </row>
    <row r="12" spans="1:6">
      <c r="A12" s="2" t="s">
        <v>1235</v>
      </c>
      <c r="B12" s="2" t="s">
        <v>1207</v>
      </c>
      <c r="C12" s="2"/>
      <c r="D12" s="2"/>
      <c r="E12" s="2"/>
      <c r="F12" s="2"/>
    </row>
    <row r="13" spans="1:6">
      <c r="A13" s="2" t="s">
        <v>1235</v>
      </c>
      <c r="B13" s="2" t="s">
        <v>1231</v>
      </c>
      <c r="C13" s="2"/>
      <c r="D13" s="2"/>
      <c r="E13" s="2"/>
      <c r="F13" s="2"/>
    </row>
    <row r="14" spans="1:6">
      <c r="A14" s="2" t="s">
        <v>1236</v>
      </c>
      <c r="B14" s="2" t="s">
        <v>1229</v>
      </c>
      <c r="C14" s="2"/>
      <c r="D14" s="2"/>
      <c r="E14" s="2"/>
      <c r="F14" s="2"/>
    </row>
    <row r="15" spans="1:6">
      <c r="A15" s="2" t="s">
        <v>1236</v>
      </c>
      <c r="B15" s="2" t="s">
        <v>1230</v>
      </c>
      <c r="C15" s="2"/>
      <c r="D15" s="2"/>
      <c r="E15" s="2"/>
      <c r="F15" s="2"/>
    </row>
    <row r="16" spans="1:6">
      <c r="A16" s="2" t="s">
        <v>1236</v>
      </c>
      <c r="B16" s="2" t="s">
        <v>1207</v>
      </c>
      <c r="C16" s="2"/>
      <c r="D16" s="2"/>
      <c r="E16" s="2"/>
      <c r="F16" s="2"/>
    </row>
    <row r="17" spans="1:6">
      <c r="A17" s="2" t="s">
        <v>1236</v>
      </c>
      <c r="B17" s="2" t="s">
        <v>1231</v>
      </c>
      <c r="C17" s="2"/>
      <c r="D17" s="2"/>
      <c r="E17" s="2"/>
      <c r="F17" s="2"/>
    </row>
    <row r="18" spans="1:6">
      <c r="A18" s="2" t="s">
        <v>1237</v>
      </c>
      <c r="B18" s="2" t="s">
        <v>1229</v>
      </c>
      <c r="C18" s="2"/>
      <c r="D18" s="2"/>
      <c r="E18" s="2"/>
      <c r="F18" s="2"/>
    </row>
    <row r="19" spans="1:6">
      <c r="A19" s="2" t="s">
        <v>1237</v>
      </c>
      <c r="B19" s="2" t="s">
        <v>1230</v>
      </c>
      <c r="C19" s="2"/>
      <c r="D19" s="2"/>
      <c r="E19" s="2"/>
      <c r="F19" s="2"/>
    </row>
    <row r="20" spans="1:6">
      <c r="A20" s="2" t="s">
        <v>1237</v>
      </c>
      <c r="B20" s="2" t="s">
        <v>1207</v>
      </c>
      <c r="C20" s="2"/>
      <c r="D20" s="2"/>
      <c r="E20" s="2"/>
      <c r="F20" s="2"/>
    </row>
    <row r="21" spans="1:6">
      <c r="A21" s="2" t="s">
        <v>1237</v>
      </c>
      <c r="B21" s="2" t="s">
        <v>1231</v>
      </c>
      <c r="C21" s="2"/>
      <c r="D21" s="2"/>
      <c r="E21" s="2"/>
      <c r="F21" s="2"/>
    </row>
    <row r="22" spans="1:6">
      <c r="A22" s="2" t="s">
        <v>1238</v>
      </c>
      <c r="B22" s="2" t="s">
        <v>1229</v>
      </c>
      <c r="C22" s="2"/>
      <c r="D22" s="2"/>
      <c r="E22" s="2"/>
      <c r="F22" s="2"/>
    </row>
    <row r="23" spans="1:6">
      <c r="A23" s="2" t="s">
        <v>1238</v>
      </c>
      <c r="B23" s="2" t="s">
        <v>1230</v>
      </c>
      <c r="C23" s="2"/>
      <c r="D23" s="2"/>
      <c r="E23" s="2"/>
      <c r="F23" s="2"/>
    </row>
    <row r="24" spans="1:6">
      <c r="A24" s="2" t="s">
        <v>1238</v>
      </c>
      <c r="B24" s="2" t="s">
        <v>1207</v>
      </c>
      <c r="C24" s="2"/>
      <c r="D24" s="2"/>
      <c r="E24" s="2"/>
      <c r="F24" s="2"/>
    </row>
    <row r="25" spans="1:6">
      <c r="A25" s="2" t="s">
        <v>1238</v>
      </c>
      <c r="B25" s="2" t="s">
        <v>1231</v>
      </c>
      <c r="C25" s="2"/>
      <c r="D25" s="2"/>
      <c r="E25" s="2"/>
      <c r="F25" s="2"/>
    </row>
    <row r="26" spans="1:6">
      <c r="A26" s="2" t="s">
        <v>1239</v>
      </c>
      <c r="B26" s="2" t="s">
        <v>1229</v>
      </c>
      <c r="C26" s="2"/>
      <c r="D26" s="2"/>
      <c r="E26" s="2"/>
      <c r="F26" s="2"/>
    </row>
    <row r="27" spans="1:6">
      <c r="A27" s="2" t="s">
        <v>1239</v>
      </c>
      <c r="B27" s="2" t="s">
        <v>1230</v>
      </c>
      <c r="C27" s="2"/>
      <c r="D27" s="2"/>
      <c r="E27" s="2"/>
      <c r="F27" s="2"/>
    </row>
    <row r="28" spans="1:6">
      <c r="A28" s="2" t="s">
        <v>1239</v>
      </c>
      <c r="B28" s="2" t="s">
        <v>1207</v>
      </c>
      <c r="C28" s="2"/>
      <c r="D28" s="2"/>
      <c r="E28" s="2"/>
      <c r="F28" s="2"/>
    </row>
    <row r="29" spans="1:6">
      <c r="A29" s="2" t="s">
        <v>1239</v>
      </c>
      <c r="B29" s="2" t="s">
        <v>1231</v>
      </c>
      <c r="C29" s="2"/>
      <c r="D29" s="2"/>
      <c r="E29" s="2"/>
      <c r="F2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8" sqref="C8"/>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35" t="s">
        <v>1205</v>
      </c>
      <c r="B1" s="35" t="s">
        <v>1232</v>
      </c>
      <c r="C1" s="35" t="s">
        <v>1164</v>
      </c>
      <c r="D1" s="35" t="s">
        <v>1222</v>
      </c>
      <c r="E1" s="35" t="s">
        <v>1223</v>
      </c>
      <c r="F1" s="36" t="s">
        <v>47</v>
      </c>
    </row>
    <row r="2" spans="1:6">
      <c r="A2" s="2" t="s">
        <v>1233</v>
      </c>
      <c r="B2" s="2" t="s">
        <v>1201</v>
      </c>
      <c r="C2" s="2">
        <v>0.34460000000000002</v>
      </c>
      <c r="D2" s="2"/>
      <c r="E2" s="2"/>
      <c r="F2" s="2" t="s">
        <v>48</v>
      </c>
    </row>
    <row r="3" spans="1:6">
      <c r="A3" s="2" t="s">
        <v>1234</v>
      </c>
      <c r="B3" s="2" t="s">
        <v>1201</v>
      </c>
      <c r="C3" s="2">
        <f>ROUND(0.3828,4)</f>
        <v>0.38279999999999997</v>
      </c>
      <c r="D3" s="2"/>
      <c r="E3" s="2"/>
      <c r="F3" s="2" t="s">
        <v>48</v>
      </c>
    </row>
    <row r="4" spans="1:6">
      <c r="A4" s="2" t="s">
        <v>1235</v>
      </c>
      <c r="B4" s="2" t="s">
        <v>1201</v>
      </c>
      <c r="C4" s="2"/>
      <c r="D4" s="2"/>
      <c r="E4" s="2"/>
      <c r="F4" s="2" t="s">
        <v>48</v>
      </c>
    </row>
    <row r="5" spans="1:6">
      <c r="A5" s="2" t="s">
        <v>1236</v>
      </c>
      <c r="B5" s="2" t="s">
        <v>1201</v>
      </c>
      <c r="C5" s="2">
        <f>ROUND(0.676763636363636,4)</f>
        <v>0.67679999999999996</v>
      </c>
      <c r="D5" s="2"/>
      <c r="E5" s="2"/>
      <c r="F5" s="2" t="s">
        <v>48</v>
      </c>
    </row>
    <row r="6" spans="1:6">
      <c r="A6" s="2" t="s">
        <v>1237</v>
      </c>
      <c r="B6" s="2" t="s">
        <v>1201</v>
      </c>
      <c r="C6" s="2">
        <f>ROUND(0.60645,4)</f>
        <v>0.60650000000000004</v>
      </c>
      <c r="D6" s="2"/>
      <c r="E6" s="2"/>
      <c r="F6" s="2" t="s">
        <v>48</v>
      </c>
    </row>
    <row r="7" spans="1:6">
      <c r="A7" s="2" t="s">
        <v>1238</v>
      </c>
      <c r="B7" s="2" t="s">
        <v>1201</v>
      </c>
      <c r="C7" s="2">
        <f>ROUND(0.236554545454545,4)</f>
        <v>0.2366</v>
      </c>
      <c r="D7" s="2"/>
      <c r="E7" s="2"/>
      <c r="F7" s="2" t="s">
        <v>48</v>
      </c>
    </row>
    <row r="8" spans="1:6">
      <c r="A8" s="2" t="s">
        <v>1239</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74"/>
  <sheetViews>
    <sheetView topLeftCell="B25" workbookViewId="0">
      <selection activeCell="L43" sqref="L43"/>
    </sheetView>
  </sheetViews>
  <sheetFormatPr defaultRowHeight="15"/>
  <cols>
    <col min="10" max="10" width="14.85546875" bestFit="1" customWidth="1"/>
    <col min="11" max="11" width="10.7109375" bestFit="1" customWidth="1"/>
    <col min="16" max="16" width="21.140625" bestFit="1" customWidth="1"/>
    <col min="17" max="17" width="11.7109375" bestFit="1" customWidth="1"/>
    <col min="18" max="18" width="19.28515625" bestFit="1" customWidth="1"/>
    <col min="20" max="20" width="12.7109375" customWidth="1"/>
    <col min="21" max="21" width="11.140625" customWidth="1"/>
  </cols>
  <sheetData>
    <row r="4" spans="10:16">
      <c r="K4" s="15" t="s">
        <v>42</v>
      </c>
      <c r="L4" s="4" t="s">
        <v>48</v>
      </c>
      <c r="M4" s="4" t="s">
        <v>49</v>
      </c>
      <c r="N4" s="4" t="s">
        <v>50</v>
      </c>
      <c r="O4" s="4" t="s">
        <v>250</v>
      </c>
      <c r="P4" s="23" t="s">
        <v>1205</v>
      </c>
    </row>
    <row r="5" spans="10:16">
      <c r="J5" s="14" t="s">
        <v>309</v>
      </c>
      <c r="K5" s="2">
        <f>'Ford Sentiments'!G3</f>
        <v>0.31609999999999999</v>
      </c>
      <c r="L5" s="2">
        <f>'Ford Sentiments'!H3</f>
        <v>0.29920000000000002</v>
      </c>
      <c r="M5" s="2">
        <f>'Ford Sentiments'!I3</f>
        <v>0.29120000000000001</v>
      </c>
      <c r="N5" s="2">
        <f>'Ford Sentiments'!J3</f>
        <v>0.4259</v>
      </c>
      <c r="O5" s="2"/>
      <c r="P5" s="2" t="s">
        <v>1199</v>
      </c>
    </row>
    <row r="6" spans="10:16">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c r="J8" s="14" t="s">
        <v>308</v>
      </c>
      <c r="K8" s="2">
        <f>'Honda Sentiments'!G3</f>
        <v>0.32190000000000002</v>
      </c>
      <c r="L8" s="2">
        <f>'Honda Sentiments'!H3</f>
        <v>0.2954</v>
      </c>
      <c r="M8" s="2">
        <f>'Honda Sentiments'!I3</f>
        <v>0.32669999999999999</v>
      </c>
      <c r="N8" s="2">
        <f>'Honda Sentiments'!J3</f>
        <v>0.3347</v>
      </c>
      <c r="O8" s="2"/>
      <c r="P8" s="2" t="s">
        <v>1199</v>
      </c>
    </row>
    <row r="9" spans="10:16">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c r="J18" s="19"/>
      <c r="K18" s="20" t="s">
        <v>42</v>
      </c>
      <c r="L18" s="4" t="s">
        <v>48</v>
      </c>
      <c r="M18" s="4" t="s">
        <v>49</v>
      </c>
      <c r="N18" s="4" t="s">
        <v>50</v>
      </c>
      <c r="O18" s="4" t="s">
        <v>250</v>
      </c>
      <c r="P18" s="23" t="s">
        <v>1205</v>
      </c>
    </row>
    <row r="19" spans="10:21">
      <c r="J19" s="17" t="s">
        <v>309</v>
      </c>
      <c r="K19" s="18">
        <v>0.2369</v>
      </c>
      <c r="L19" s="2"/>
      <c r="M19" s="2"/>
      <c r="N19" s="2"/>
      <c r="O19" s="2"/>
      <c r="P19" s="2" t="s">
        <v>1200</v>
      </c>
      <c r="U19" s="5"/>
    </row>
    <row r="20" spans="10:21">
      <c r="J20" s="14" t="s">
        <v>1202</v>
      </c>
      <c r="K20" s="18">
        <v>0.33500000000000002</v>
      </c>
      <c r="L20" s="2"/>
      <c r="M20" s="2"/>
      <c r="N20" s="2"/>
      <c r="O20" s="2"/>
      <c r="P20" s="2" t="s">
        <v>1200</v>
      </c>
    </row>
    <row r="21" spans="10:21">
      <c r="J21" s="14" t="s">
        <v>310</v>
      </c>
      <c r="K21" s="2"/>
      <c r="L21" s="2"/>
      <c r="M21" s="2"/>
      <c r="N21" s="2"/>
      <c r="O21" s="2"/>
      <c r="P21" s="2" t="s">
        <v>1200</v>
      </c>
    </row>
    <row r="22" spans="10:21">
      <c r="J22" s="17" t="s">
        <v>308</v>
      </c>
      <c r="K22" s="18">
        <v>0.313</v>
      </c>
      <c r="L22" s="2"/>
      <c r="M22" s="2"/>
      <c r="N22" s="2"/>
      <c r="O22" s="2"/>
      <c r="P22" s="2" t="s">
        <v>1200</v>
      </c>
    </row>
    <row r="23" spans="10:21">
      <c r="J23" s="17" t="s">
        <v>397</v>
      </c>
      <c r="K23" s="18">
        <v>0.21079999999999999</v>
      </c>
      <c r="L23" s="2"/>
      <c r="M23" s="2"/>
      <c r="N23" s="2"/>
      <c r="O23" s="2"/>
      <c r="P23" s="2" t="s">
        <v>1200</v>
      </c>
    </row>
    <row r="24" spans="10:21">
      <c r="J24" s="17" t="s">
        <v>454</v>
      </c>
      <c r="K24" s="18">
        <v>0.17419999999999999</v>
      </c>
      <c r="L24" s="2"/>
      <c r="M24" s="2"/>
      <c r="N24" s="2"/>
      <c r="O24" s="2"/>
      <c r="P24" s="2" t="s">
        <v>1200</v>
      </c>
    </row>
    <row r="25" spans="10:21">
      <c r="J25" s="17" t="s">
        <v>1198</v>
      </c>
      <c r="K25" s="18">
        <v>0.14560000000000001</v>
      </c>
      <c r="L25" s="2"/>
      <c r="M25" s="2"/>
      <c r="N25" s="2"/>
      <c r="O25" s="2"/>
      <c r="P25" s="2" t="s">
        <v>1200</v>
      </c>
    </row>
    <row r="26" spans="10:21">
      <c r="L26" s="22"/>
      <c r="M26" s="22"/>
      <c r="N26" s="22"/>
      <c r="O26" s="22"/>
    </row>
    <row r="36" spans="10:16">
      <c r="K36" s="15" t="s">
        <v>42</v>
      </c>
      <c r="L36" s="4" t="s">
        <v>48</v>
      </c>
      <c r="M36" s="4" t="s">
        <v>49</v>
      </c>
      <c r="N36" s="4" t="s">
        <v>50</v>
      </c>
      <c r="O36" s="4" t="s">
        <v>250</v>
      </c>
      <c r="P36" s="23" t="s">
        <v>1205</v>
      </c>
    </row>
    <row r="37" spans="10:16">
      <c r="J37" s="14" t="s">
        <v>309</v>
      </c>
      <c r="K37" s="2">
        <v>0.45129999999999998</v>
      </c>
      <c r="L37" s="2">
        <v>0.34460000000000002</v>
      </c>
      <c r="M37" s="2">
        <v>0.4672</v>
      </c>
      <c r="N37" s="2">
        <v>0.44269999999999998</v>
      </c>
      <c r="O37" s="2">
        <v>0.46939999999999998</v>
      </c>
      <c r="P37" s="2" t="s">
        <v>1201</v>
      </c>
    </row>
    <row r="38" spans="10:16">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c r="J39" s="14" t="s">
        <v>310</v>
      </c>
      <c r="K39" s="2"/>
      <c r="L39" s="2"/>
      <c r="M39" s="2"/>
      <c r="N39" s="2"/>
      <c r="O39" s="2"/>
      <c r="P39" s="2" t="s">
        <v>1201</v>
      </c>
    </row>
    <row r="40" spans="10:16">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c r="K48" s="15" t="s">
        <v>42</v>
      </c>
      <c r="L48" s="4" t="s">
        <v>48</v>
      </c>
      <c r="M48" s="4" t="s">
        <v>49</v>
      </c>
      <c r="N48" s="4" t="s">
        <v>50</v>
      </c>
      <c r="O48" s="4" t="s">
        <v>250</v>
      </c>
      <c r="P48" s="23" t="s">
        <v>1205</v>
      </c>
    </row>
    <row r="49" spans="10:16">
      <c r="J49" s="14" t="s">
        <v>309</v>
      </c>
      <c r="K49" s="24">
        <f>ROUND(0.669124242424243,4)</f>
        <v>0.66910000000000003</v>
      </c>
      <c r="L49" s="2"/>
      <c r="M49" s="2"/>
      <c r="N49" s="2"/>
      <c r="O49" s="2"/>
      <c r="P49" s="2" t="s">
        <v>1203</v>
      </c>
    </row>
    <row r="50" spans="10:16">
      <c r="J50" s="14" t="s">
        <v>1202</v>
      </c>
      <c r="K50" s="24">
        <v>0.67373999999999989</v>
      </c>
      <c r="L50" s="2"/>
      <c r="M50" s="2"/>
      <c r="N50" s="2"/>
      <c r="O50" s="2"/>
      <c r="P50" s="2" t="s">
        <v>1203</v>
      </c>
    </row>
    <row r="51" spans="10:16">
      <c r="J51" s="14" t="s">
        <v>310</v>
      </c>
      <c r="K51" s="24">
        <f>ROUND(0.714657692307692,4)</f>
        <v>0.7147</v>
      </c>
      <c r="L51" s="2"/>
      <c r="M51" s="2"/>
      <c r="N51" s="2"/>
      <c r="O51" s="2"/>
      <c r="P51" s="2" t="s">
        <v>1203</v>
      </c>
    </row>
    <row r="52" spans="10:16">
      <c r="J52" s="14" t="s">
        <v>308</v>
      </c>
      <c r="K52" s="24">
        <f>ROUND(0.503048571428571,4)</f>
        <v>0.503</v>
      </c>
      <c r="L52" s="2"/>
      <c r="M52" s="2"/>
      <c r="N52" s="2"/>
      <c r="O52" s="2"/>
      <c r="P52" s="2" t="s">
        <v>1203</v>
      </c>
    </row>
    <row r="53" spans="10:16">
      <c r="J53" s="14" t="s">
        <v>397</v>
      </c>
      <c r="K53" s="24">
        <f>ROUND(0.582008333333333,4)</f>
        <v>0.58199999999999996</v>
      </c>
      <c r="L53" s="2"/>
      <c r="M53" s="2"/>
      <c r="N53" s="2"/>
      <c r="O53" s="2"/>
      <c r="P53" s="2" t="s">
        <v>1203</v>
      </c>
    </row>
    <row r="54" spans="10:16">
      <c r="J54" s="14" t="s">
        <v>454</v>
      </c>
      <c r="K54" s="24">
        <f>ROUND(0.689226315789473,4)</f>
        <v>0.68920000000000003</v>
      </c>
      <c r="L54" s="2"/>
      <c r="M54" s="2"/>
      <c r="N54" s="2"/>
      <c r="O54" s="2"/>
      <c r="P54" s="2" t="s">
        <v>1203</v>
      </c>
    </row>
    <row r="55" spans="10:16">
      <c r="J55" s="14" t="s">
        <v>1198</v>
      </c>
      <c r="K55" s="24">
        <f>ROUND(0.636227027027027,4)</f>
        <v>0.63619999999999999</v>
      </c>
      <c r="L55" s="2"/>
      <c r="M55" s="2"/>
      <c r="N55" s="2"/>
      <c r="O55" s="2"/>
      <c r="P55" s="2" t="s">
        <v>1203</v>
      </c>
    </row>
    <row r="58" spans="10:16">
      <c r="K58" s="28" t="s">
        <v>42</v>
      </c>
      <c r="L58" s="29" t="s">
        <v>48</v>
      </c>
      <c r="M58" s="29" t="s">
        <v>49</v>
      </c>
      <c r="N58" s="29" t="s">
        <v>50</v>
      </c>
      <c r="O58" s="29" t="s">
        <v>250</v>
      </c>
      <c r="P58" s="29" t="s">
        <v>1205</v>
      </c>
    </row>
    <row r="59" spans="10:16">
      <c r="J59" s="27" t="s">
        <v>309</v>
      </c>
      <c r="K59" s="26">
        <v>0.1016</v>
      </c>
      <c r="L59" s="26" t="s">
        <v>1216</v>
      </c>
      <c r="M59" s="26" t="s">
        <v>1217</v>
      </c>
      <c r="N59" s="26" t="s">
        <v>1218</v>
      </c>
      <c r="O59" s="26" t="s">
        <v>1219</v>
      </c>
      <c r="P59" s="30" t="s">
        <v>1206</v>
      </c>
    </row>
    <row r="60" spans="10:16">
      <c r="J60" s="27" t="s">
        <v>1202</v>
      </c>
      <c r="K60" s="26">
        <v>-1.6799999999999999E-2</v>
      </c>
      <c r="L60" s="26">
        <v>1.26E-2</v>
      </c>
      <c r="M60" s="26">
        <v>3.04E-2</v>
      </c>
      <c r="N60" s="26">
        <v>3.8699999999999998E-2</v>
      </c>
      <c r="O60" s="26">
        <v>5.4100000000000002E-2</v>
      </c>
      <c r="P60" s="30" t="s">
        <v>1206</v>
      </c>
    </row>
    <row r="61" spans="10:16">
      <c r="J61" s="27" t="s">
        <v>310</v>
      </c>
      <c r="K61" s="31">
        <v>-0.10349999999999999</v>
      </c>
      <c r="L61" s="31"/>
      <c r="M61" s="31"/>
      <c r="N61" s="31"/>
      <c r="O61" s="31"/>
      <c r="P61" s="30" t="s">
        <v>1206</v>
      </c>
    </row>
    <row r="62" spans="10:16">
      <c r="J62" s="27" t="s">
        <v>308</v>
      </c>
      <c r="K62" s="31">
        <v>0.19350000000000001</v>
      </c>
      <c r="L62" s="30" t="s">
        <v>1208</v>
      </c>
      <c r="M62" s="30" t="s">
        <v>1209</v>
      </c>
      <c r="N62" s="30" t="s">
        <v>1210</v>
      </c>
      <c r="O62" s="30" t="s">
        <v>1211</v>
      </c>
      <c r="P62" s="30" t="s">
        <v>1206</v>
      </c>
    </row>
    <row r="63" spans="10:16">
      <c r="J63" s="27" t="s">
        <v>397</v>
      </c>
      <c r="K63" s="31">
        <v>0.108</v>
      </c>
      <c r="L63" s="30" t="s">
        <v>1212</v>
      </c>
      <c r="M63" s="30" t="s">
        <v>1213</v>
      </c>
      <c r="N63" s="30" t="s">
        <v>1214</v>
      </c>
      <c r="O63" s="30" t="s">
        <v>1215</v>
      </c>
      <c r="P63" s="30" t="s">
        <v>1206</v>
      </c>
    </row>
    <row r="64" spans="10:16">
      <c r="J64" s="27" t="s">
        <v>454</v>
      </c>
      <c r="K64" s="31">
        <v>0.68920000000000003</v>
      </c>
      <c r="L64" s="31">
        <v>5.16E-2</v>
      </c>
      <c r="M64" s="31">
        <v>0.13600000000000001</v>
      </c>
      <c r="N64" s="31">
        <v>0.56440000000000001</v>
      </c>
      <c r="O64" s="32">
        <v>5.0000000000000001E-3</v>
      </c>
      <c r="P64" s="30" t="s">
        <v>1206</v>
      </c>
    </row>
    <row r="65" spans="10:16">
      <c r="J65" s="27" t="s">
        <v>1198</v>
      </c>
      <c r="K65" s="31">
        <v>0.1419</v>
      </c>
      <c r="L65" s="31">
        <v>0.13400000000000001</v>
      </c>
      <c r="M65" s="31">
        <v>0.21659999999999999</v>
      </c>
      <c r="N65" s="31" t="s">
        <v>1220</v>
      </c>
      <c r="O65" s="31">
        <v>7.3999999999999996E-2</v>
      </c>
      <c r="P65" s="30" t="s">
        <v>1206</v>
      </c>
    </row>
    <row r="67" spans="10:16">
      <c r="K67" s="15" t="s">
        <v>42</v>
      </c>
      <c r="L67" s="4" t="s">
        <v>48</v>
      </c>
      <c r="M67" s="4" t="s">
        <v>49</v>
      </c>
      <c r="N67" s="4" t="s">
        <v>50</v>
      </c>
      <c r="O67" s="4" t="s">
        <v>250</v>
      </c>
      <c r="P67" s="23" t="s">
        <v>1205</v>
      </c>
    </row>
    <row r="68" spans="10:16">
      <c r="J68" s="14" t="s">
        <v>309</v>
      </c>
      <c r="K68" s="24">
        <v>0.14899999999999999</v>
      </c>
      <c r="L68" s="2"/>
      <c r="M68" s="2"/>
      <c r="N68" s="2"/>
      <c r="O68" s="2"/>
      <c r="P68" s="2" t="s">
        <v>1207</v>
      </c>
    </row>
    <row r="69" spans="10:16">
      <c r="J69" s="14" t="s">
        <v>1202</v>
      </c>
      <c r="K69" s="24"/>
      <c r="L69" s="2"/>
      <c r="M69" s="2"/>
      <c r="N69" s="2"/>
      <c r="O69" s="2"/>
      <c r="P69" s="2" t="s">
        <v>1207</v>
      </c>
    </row>
    <row r="70" spans="10:16">
      <c r="J70" s="14" t="s">
        <v>310</v>
      </c>
      <c r="K70" s="24">
        <v>0.98150000000000004</v>
      </c>
      <c r="L70" s="2"/>
      <c r="M70" s="2"/>
      <c r="N70" s="2"/>
      <c r="O70" s="2"/>
      <c r="P70" s="2" t="s">
        <v>1207</v>
      </c>
    </row>
    <row r="71" spans="10:16">
      <c r="J71" s="14" t="s">
        <v>308</v>
      </c>
      <c r="K71" s="24"/>
      <c r="L71" s="2"/>
      <c r="M71" s="2"/>
      <c r="N71" s="2"/>
      <c r="O71" s="2"/>
      <c r="P71" s="2" t="s">
        <v>1207</v>
      </c>
    </row>
    <row r="72" spans="10:16">
      <c r="J72" s="14" t="s">
        <v>397</v>
      </c>
      <c r="K72" s="25"/>
      <c r="L72" s="2"/>
      <c r="M72" s="2"/>
      <c r="N72" s="2"/>
      <c r="O72" s="2"/>
      <c r="P72" s="2" t="s">
        <v>1207</v>
      </c>
    </row>
    <row r="73" spans="10:16">
      <c r="J73" s="14" t="s">
        <v>454</v>
      </c>
      <c r="K73" s="24"/>
      <c r="L73" s="2"/>
      <c r="M73" s="2"/>
      <c r="N73" s="2"/>
      <c r="O73" s="2"/>
      <c r="P73" s="2" t="s">
        <v>1207</v>
      </c>
    </row>
    <row r="74" spans="10:16">
      <c r="J74" s="14" t="s">
        <v>1198</v>
      </c>
      <c r="K74" s="24">
        <v>0.1255</v>
      </c>
      <c r="L74" s="2"/>
      <c r="M74" s="2"/>
      <c r="N74" s="2"/>
      <c r="O74" s="2"/>
      <c r="P74" s="2" t="s">
        <v>1207</v>
      </c>
    </row>
  </sheetData>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3" t="s">
        <v>1164</v>
      </c>
      <c r="D1" s="33"/>
      <c r="E1" s="33"/>
      <c r="F1" s="33"/>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2017-08-02T08:25:25Z</dcterms:modified>
</cp:coreProperties>
</file>