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<sst xmlns="http://schemas.openxmlformats.org/spreadsheetml/2006/main" count="181" uniqueCount="107">
  <si>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</si>
  <si>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</si>
  <si>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</si>
  <si>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</si>
  <si>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</si>
  <si>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</si>
  <si>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</si>
  <si>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</si>
  <si>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</si>
  <si>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</si>
  <si>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</si>
  <si>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</si>
  <si>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</si>
  <si>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</si>
  <si>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</si>
  <si>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</si>
  <si>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</si>
  <si>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</si>
  <si>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</si>
  <si>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</si>
  <si>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</si>
  <si>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</si>
  <si>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</si>
  <si>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</si>
  <si>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</si>
  <si>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</si>
  <si>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</si>
  <si>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</si>
  <si>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</si>
  <si>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</si>
  <si>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</si>
  <si>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</si>
  <si>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</si>
  <si>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</si>
  <si>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</si>
  <si>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</si>
  <si>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</si>
  <si>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</si>
  <si>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</si>
  <si>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</si>
  <si>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</si>
  <si>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</si>
  <si>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</si>
  <si>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</si>
  <si>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</si>
  <si>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</si>
  <si>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</si>
  <si>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</si>
  <si>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</si>
  <si>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</si>
  <si>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</si>
  <si>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</si>
  <si>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</si>
  <si>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</si>
  <si>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</si>
  <si>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</si>
  <si>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</si>
  <si>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</si>
  <si>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</si>
  <si>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</si>
  <si>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</si>
  <si>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</si>
  <si>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</si>
  <si>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</si>
  <si>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</si>
  <si>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</si>
  <si>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</si>
  <si>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</si>
  <si>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</si>
  <si>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</si>
  <si>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</si>
  <si>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</si>
  <si>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</si>
  <si>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</si>
  <si>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</si>
  <si>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</si>
  <si>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</si>
  <si>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</si>
  <si>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</si>
  <si>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</si>
  <si>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</si>
  <si>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</si>
  <si>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</si>
  <si>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</si>
  <si>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</si>
  <si>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</si>
  <si>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</si>
  <si>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</si>
  <si>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</si>
  <si>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</si>
  <si>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</si>
  <si>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</si>
  <si>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</si>
  <si>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</si>
  <si>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</si>
  <si>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</si>
  <si>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</si>
  <si>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</si>
  <si>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</si>
  <si>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</si>
  <si>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</si>
  <si>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</si>
  <si>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</si>
  <si>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</si>
  <si>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</si>
  <si>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500-450</t>
  </si>
  <si>
    <t>Hydria/Amphora/Stamnos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</si>
</sst>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zoomScaleNormal="100" workbookViewId="0">
      <selection activeCell="B50" sqref="B50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36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105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86</v>
      </c>
      <c r="B6" s="44" t="s">
        <v>89</v>
      </c>
      <c r="C6" s="45" t="s">
        <v>83</v>
      </c>
      <c r="D6" s="45" t="s">
        <v>84</v>
      </c>
      <c r="E6" s="45" t="s">
        <v>88</v>
      </c>
      <c r="F6" s="12" t="s">
        <v>4</v>
      </c>
      <c r="G6" s="45" t="s">
        <v>97</v>
      </c>
      <c r="H6" s="45" t="s">
        <v>98</v>
      </c>
      <c r="I6" s="45" t="s">
        <v>99</v>
      </c>
      <c r="J6" s="13" t="s">
        <v>87</v>
      </c>
      <c r="K6" s="14"/>
    </row>
    <row r="7" spans="1:11" ht="41.25" customHeight="1" thickBot="1" x14ac:dyDescent="0.3">
      <c r="A7" s="15">
        <f>SUM(B11:J64)</f>
        <v>13</v>
      </c>
      <c r="B7" s="21">
        <v>0</v>
      </c>
      <c r="C7" s="21">
        <v>0</v>
      </c>
      <c r="D7" s="21">
        <f>SUM(D11:D64)</f>
        <v>0</v>
      </c>
      <c r="E7" s="21">
        <v>0</v>
      </c>
      <c r="F7" s="21">
        <f>SUM(F11:F64)</f>
        <v>0</v>
      </c>
      <c r="G7" s="21">
        <f>SUM(G11:G64)</f>
        <v>1</v>
      </c>
      <c r="H7" s="21">
        <f>SUM(H11:H64)</f>
        <v>1</v>
      </c>
      <c r="I7" s="21">
        <f>SUM(I11:I64)</f>
        <v>2</v>
      </c>
      <c r="J7" s="21">
        <f>SUM(J11:J64)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A7-SUM(B64:J64)</f>
        <v>13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>
        <v>1</v>
      </c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/>
      <c r="C20" s="23"/>
      <c r="D20" s="23"/>
      <c r="E20" s="23"/>
      <c r="F20" s="23"/>
      <c r="G20" s="23"/>
      <c r="H20" s="23"/>
      <c r="I20" s="23">
        <v>1</v>
      </c>
      <c r="J20" s="23"/>
    </row>
    <row r="21" spans="1:10" x14ac:dyDescent="0.25">
      <c r="A21" s="11" t="s">
        <v>16</v>
      </c>
      <c r="B21" s="11">
        <v>1</v>
      </c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/>
      <c r="H37" s="11"/>
      <c r="I37" s="11">
        <v>1</v>
      </c>
      <c r="J37" s="11"/>
    </row>
    <row r="38" spans="1:10" x14ac:dyDescent="0.25">
      <c r="A38" s="11" t="s">
        <v>21</v>
      </c>
      <c r="B38" s="11">
        <v>1</v>
      </c>
      <c r="C38" s="11"/>
      <c r="D38" s="11"/>
      <c r="E38" s="11"/>
      <c r="F38" s="11"/>
      <c r="G38" s="11">
        <v>1</v>
      </c>
      <c r="H38" s="11"/>
      <c r="I38" s="11"/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104</v>
      </c>
      <c r="B40" s="26">
        <v>1</v>
      </c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100</v>
      </c>
      <c r="B45" s="11"/>
      <c r="C45" s="11"/>
      <c r="D45" s="11"/>
      <c r="E45" s="11"/>
      <c r="F45" s="11"/>
      <c r="G45" s="11"/>
      <c r="H45" s="11">
        <v>1</v>
      </c>
      <c r="I45" s="11"/>
      <c r="J45" s="11"/>
    </row>
    <row r="46" spans="1:10" x14ac:dyDescent="0.25">
      <c r="A46" s="18" t="s">
        <v>59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103</v>
      </c>
      <c r="B49" s="26">
        <v>4</v>
      </c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101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102</v>
      </c>
      <c r="B61" s="34">
        <v>1</v>
      </c>
      <c r="C61" s="34"/>
      <c r="D61" s="34"/>
      <c r="E61" s="34"/>
      <c r="F61" s="34"/>
      <c r="G61" s="34"/>
      <c r="H61" s="34"/>
      <c r="I61" s="34"/>
      <c r="J61" s="34"/>
    </row>
    <row r="62" spans="1:10" ht="15.75" thickBot="1" x14ac:dyDescent="0.3">
      <c r="A62" s="42" t="s">
        <v>80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 thickBot="1" x14ac:dyDescent="0.3">
      <c r="A63" s="39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thickBot="1" x14ac:dyDescent="0.3">
      <c r="A64" s="35" t="s">
        <v>53</v>
      </c>
      <c r="B64" s="36"/>
      <c r="C64" s="36"/>
      <c r="D64" s="36"/>
      <c r="E64" s="36"/>
      <c r="F64" s="36"/>
      <c r="G64" s="36"/>
      <c r="H64" s="36"/>
      <c r="I64" s="36"/>
      <c r="J64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89</v>
      </c>
      <c r="C2" t="s">
        <v>90</v>
      </c>
      <c r="D2" t="s">
        <v>91</v>
      </c>
      <c r="E2" t="s">
        <v>92</v>
      </c>
      <c r="F2" t="s">
        <v>4</v>
      </c>
      <c r="G2" t="s">
        <v>36</v>
      </c>
      <c r="H2" t="s">
        <v>95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96</v>
      </c>
      <c r="B4">
        <f>SUM(Eingabe!$B$16:$C$18)</f>
        <v>1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1</v>
      </c>
      <c r="H4">
        <f>SUM(Eingabe!J17:J26)</f>
        <v>0</v>
      </c>
      <c r="I4">
        <f t="shared" ref="I4:I11" si="0">SUM(B4:H4)</f>
        <v>2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93</v>
      </c>
      <c r="E7">
        <f>SUM(Eingabe!$B$37:$C$41)</f>
        <v>2</v>
      </c>
    </row>
    <row r="8" spans="1:11" x14ac:dyDescent="0.25">
      <c r="A8" t="s">
        <v>94</v>
      </c>
      <c r="C8">
        <f>SUM(Eingabe!$B$43:$C$47)</f>
        <v>0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1</v>
      </c>
      <c r="F9">
        <f>SUM(Eingabe!H37:H47)+Eingabe!H49</f>
        <v>1</v>
      </c>
      <c r="G9">
        <f>SUM(Eingabe!I37:I47)+Eingabe!I49</f>
        <v>1</v>
      </c>
      <c r="H9">
        <f>SUM(Eingabe!J37:J47)+Eingabe!J49</f>
        <v>0</v>
      </c>
      <c r="I9">
        <f t="shared" si="0"/>
        <v>3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5</v>
      </c>
    </row>
    <row r="15" spans="1:11" x14ac:dyDescent="0.25">
      <c r="A15" t="s">
        <v>63</v>
      </c>
      <c r="B15">
        <f>Eingabe!B1</f>
        <v>36</v>
      </c>
      <c r="C15">
        <f>Eingabe!B2</f>
        <v>0</v>
      </c>
      <c r="D15" t="str">
        <f>Eingabe!B4</f>
        <v>500-450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31</v>
      </c>
      <c r="B19">
        <f>I4</f>
        <v>2</v>
      </c>
      <c r="C19" s="22">
        <f t="shared" ref="C19:C26" si="1">100/$I$12*B19</f>
        <v>40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0</v>
      </c>
      <c r="C21" s="22">
        <f t="shared" si="1"/>
        <v>0</v>
      </c>
    </row>
    <row r="22" spans="1:9" x14ac:dyDescent="0.25">
      <c r="A22" t="s">
        <v>93</v>
      </c>
      <c r="B22">
        <f>I9</f>
        <v>3</v>
      </c>
      <c r="C22" s="22">
        <f t="shared" si="1"/>
        <v>60</v>
      </c>
    </row>
    <row r="23" spans="1:9" x14ac:dyDescent="0.25">
      <c r="A23" t="s">
        <v>94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>
        <f t="shared" si="1"/>
        <v>0</v>
      </c>
    </row>
    <row r="26" spans="1:9" x14ac:dyDescent="0.25">
      <c r="A26" t="s">
        <v>35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50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50</v>
      </c>
      <c r="H30">
        <f t="shared" si="3"/>
        <v>0</v>
      </c>
      <c r="I30">
        <f t="shared" ref="I30:I34" si="4">SUM(B30:H30)</f>
        <v>100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33.333333333333336</v>
      </c>
      <c r="F32">
        <f t="shared" si="6"/>
        <v>33.333333333333336</v>
      </c>
      <c r="G32">
        <f t="shared" si="6"/>
        <v>33.333333333333336</v>
      </c>
      <c r="H32">
        <f t="shared" si="6"/>
        <v>0</v>
      </c>
      <c r="I32">
        <f t="shared" si="4"/>
        <v>100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20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20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20</v>
      </c>
      <c r="F40">
        <f t="shared" si="12"/>
        <v>20</v>
      </c>
      <c r="G40">
        <f t="shared" si="12"/>
        <v>20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2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2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4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4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6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0</v>
      </c>
      <c r="F48">
        <f t="shared" si="15"/>
        <v>6</v>
      </c>
      <c r="G48">
        <f t="shared" si="16"/>
        <v>0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12</v>
      </c>
      <c r="G51">
        <f>SUM(G45:G50)</f>
        <v>0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12</v>
      </c>
      <c r="G53">
        <f>G51</f>
        <v>0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1</v>
      </c>
      <c r="C60">
        <f>Eingabe!E38+Eingabe!D38</f>
        <v>0</v>
      </c>
      <c r="D60">
        <f>Eingabe!F38</f>
        <v>0</v>
      </c>
      <c r="E60">
        <f>Eingabe!G38</f>
        <v>1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2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50</v>
      </c>
      <c r="C67">
        <f t="shared" si="20"/>
        <v>0</v>
      </c>
      <c r="D67">
        <f t="shared" si="20"/>
        <v>0</v>
      </c>
      <c r="E67">
        <f t="shared" si="20"/>
        <v>50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2016-01-11T14:26:34Z</dcterms:modified>
</cp:coreProperties>
</file>