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65" windowWidth="15480" windowHeight="6150"/>
  </bookViews>
  <sheets>
    <sheet name="Eingabe" sheetId="1" r:id="rId1"/>
    <sheet name="Verteilung in % total" sheetId="13" r:id="rId2"/>
    <sheet name="Daten für Diagramme" sheetId="3" r:id="rId3"/>
  </sheets>
  <calcPr calcId="145621"/>
</workbook>
</file>

<file path=xl/calcChain.xml><?xml version="1.0" encoding="utf-8"?>
<calcChain xmlns="http://schemas.openxmlformats.org/spreadsheetml/2006/main">
  <c r="E7" i="3" l="1"/>
  <c r="C8" i="3"/>
  <c r="B4" i="3"/>
  <c r="D15" i="3" l="1"/>
  <c r="C15" i="3"/>
  <c r="B15" i="3"/>
  <c r="B3" i="3"/>
  <c r="E61" i="3" l="1"/>
  <c r="F61" i="3"/>
  <c r="G61" i="3"/>
  <c r="H61" i="3"/>
  <c r="D61" i="3"/>
  <c r="C61" i="3"/>
  <c r="B61" i="3"/>
  <c r="E60" i="3"/>
  <c r="F60" i="3"/>
  <c r="G60" i="3"/>
  <c r="H60" i="3"/>
  <c r="D60" i="3"/>
  <c r="C60" i="3"/>
  <c r="B60" i="3"/>
  <c r="E59" i="3"/>
  <c r="F59" i="3"/>
  <c r="G59" i="3"/>
  <c r="H59" i="3"/>
  <c r="D59" i="3"/>
  <c r="C59" i="3"/>
  <c r="B59" i="3"/>
  <c r="E58" i="3"/>
  <c r="F58" i="3"/>
  <c r="G58" i="3"/>
  <c r="H58" i="3"/>
  <c r="D58" i="3"/>
  <c r="C58" i="3"/>
  <c r="B58" i="3"/>
  <c r="I60" i="3" l="1"/>
  <c r="B67" i="3" s="1"/>
  <c r="I58" i="3"/>
  <c r="C65" i="3" s="1"/>
  <c r="I59" i="3"/>
  <c r="G66" i="3" s="1"/>
  <c r="I61" i="3"/>
  <c r="C47" i="3"/>
  <c r="D47" i="3"/>
  <c r="E47" i="3"/>
  <c r="C48" i="3"/>
  <c r="D48" i="3"/>
  <c r="E48" i="3"/>
  <c r="C49" i="3"/>
  <c r="D49" i="3"/>
  <c r="E49" i="3"/>
  <c r="C50" i="3"/>
  <c r="D50" i="3"/>
  <c r="E50" i="3"/>
  <c r="B50" i="3"/>
  <c r="B49" i="3"/>
  <c r="B48" i="3"/>
  <c r="B47" i="3"/>
  <c r="C46" i="3"/>
  <c r="D46" i="3"/>
  <c r="E46" i="3"/>
  <c r="B46" i="3"/>
  <c r="B11" i="3"/>
  <c r="B10" i="3"/>
  <c r="C45" i="3"/>
  <c r="D45" i="3"/>
  <c r="E45" i="3"/>
  <c r="B45" i="3"/>
  <c r="H10" i="3"/>
  <c r="G10" i="3"/>
  <c r="F10" i="3"/>
  <c r="E10" i="3"/>
  <c r="D10" i="3"/>
  <c r="C10" i="3"/>
  <c r="H9" i="3"/>
  <c r="G9" i="3"/>
  <c r="F9" i="3"/>
  <c r="E9" i="3"/>
  <c r="D9" i="3"/>
  <c r="H6" i="3"/>
  <c r="G6" i="3"/>
  <c r="E6" i="3"/>
  <c r="F6" i="3"/>
  <c r="D6" i="3"/>
  <c r="C6" i="3"/>
  <c r="H4" i="3"/>
  <c r="G4" i="3"/>
  <c r="F4" i="3"/>
  <c r="E4" i="3"/>
  <c r="D4" i="3"/>
  <c r="C4" i="3"/>
  <c r="H3" i="3"/>
  <c r="G3" i="3"/>
  <c r="F3" i="3"/>
  <c r="E3" i="3"/>
  <c r="D3" i="3"/>
  <c r="C3" i="3"/>
  <c r="J7" i="1"/>
  <c r="D7" i="1"/>
  <c r="F7" i="1"/>
  <c r="G7" i="1"/>
  <c r="H7" i="1"/>
  <c r="I7" i="1"/>
  <c r="E67" i="3" l="1"/>
  <c r="F65" i="3"/>
  <c r="E65" i="3"/>
  <c r="F67" i="3"/>
  <c r="B66" i="3"/>
  <c r="F66" i="3"/>
  <c r="C66" i="3"/>
  <c r="D66" i="3"/>
  <c r="E66" i="3"/>
  <c r="G67" i="3"/>
  <c r="H67" i="3"/>
  <c r="D67" i="3"/>
  <c r="F48" i="3"/>
  <c r="H66" i="3"/>
  <c r="B65" i="3"/>
  <c r="C67" i="3"/>
  <c r="F49" i="3"/>
  <c r="F45" i="3"/>
  <c r="F46" i="3"/>
  <c r="F47" i="3"/>
  <c r="I62" i="3"/>
  <c r="F72" i="3" s="1"/>
  <c r="H65" i="3"/>
  <c r="G65" i="3"/>
  <c r="D65" i="3"/>
  <c r="F50" i="3"/>
  <c r="C68" i="3"/>
  <c r="E68" i="3"/>
  <c r="G68" i="3"/>
  <c r="B68" i="3"/>
  <c r="D68" i="3"/>
  <c r="F68" i="3"/>
  <c r="H68" i="3"/>
  <c r="G50" i="3"/>
  <c r="G49" i="3"/>
  <c r="G48" i="3"/>
  <c r="G47" i="3"/>
  <c r="G46" i="3"/>
  <c r="G45" i="3"/>
  <c r="I10" i="3"/>
  <c r="I9" i="3"/>
  <c r="I6" i="3"/>
  <c r="I4" i="3"/>
  <c r="I3" i="3"/>
  <c r="H11" i="3"/>
  <c r="F11" i="3"/>
  <c r="E11" i="3"/>
  <c r="D11" i="3"/>
  <c r="G11" i="3"/>
  <c r="C11" i="3"/>
  <c r="A7" i="1"/>
  <c r="E71" i="3" l="1"/>
  <c r="E72" i="3"/>
  <c r="H73" i="3"/>
  <c r="F74" i="3"/>
  <c r="C73" i="3"/>
  <c r="G74" i="3"/>
  <c r="B73" i="3"/>
  <c r="F71" i="3"/>
  <c r="B74" i="3"/>
  <c r="D72" i="3"/>
  <c r="B71" i="3"/>
  <c r="C71" i="3"/>
  <c r="C74" i="3"/>
  <c r="F73" i="3"/>
  <c r="G72" i="3"/>
  <c r="H71" i="3"/>
  <c r="D71" i="3"/>
  <c r="D74" i="3"/>
  <c r="E73" i="3"/>
  <c r="H72" i="3"/>
  <c r="B72" i="3"/>
  <c r="F51" i="3"/>
  <c r="F53" i="3" s="1"/>
  <c r="G71" i="3"/>
  <c r="E74" i="3"/>
  <c r="D73" i="3"/>
  <c r="C72" i="3"/>
  <c r="H74" i="3"/>
  <c r="G73" i="3"/>
  <c r="I11" i="3"/>
  <c r="G34" i="3" s="1"/>
  <c r="G51" i="3"/>
  <c r="G53" i="3" s="1"/>
  <c r="C30" i="3"/>
  <c r="E30" i="3"/>
  <c r="G30" i="3"/>
  <c r="B30" i="3"/>
  <c r="D30" i="3"/>
  <c r="F30" i="3"/>
  <c r="H30" i="3"/>
  <c r="B19" i="3"/>
  <c r="C32" i="3"/>
  <c r="E32" i="3"/>
  <c r="G32" i="3"/>
  <c r="B32" i="3"/>
  <c r="D32" i="3"/>
  <c r="F32" i="3"/>
  <c r="H32" i="3"/>
  <c r="B22" i="3"/>
  <c r="C29" i="3"/>
  <c r="E29" i="3"/>
  <c r="G29" i="3"/>
  <c r="B18" i="3"/>
  <c r="D29" i="3"/>
  <c r="F29" i="3"/>
  <c r="H29" i="3"/>
  <c r="B29" i="3"/>
  <c r="C31" i="3"/>
  <c r="E31" i="3"/>
  <c r="G31" i="3"/>
  <c r="B21" i="3"/>
  <c r="D31" i="3"/>
  <c r="F31" i="3"/>
  <c r="H31" i="3"/>
  <c r="B31" i="3"/>
  <c r="C33" i="3"/>
  <c r="E33" i="3"/>
  <c r="G33" i="3"/>
  <c r="B25" i="3"/>
  <c r="D33" i="3"/>
  <c r="F33" i="3"/>
  <c r="H33" i="3"/>
  <c r="B33" i="3"/>
  <c r="A9" i="1"/>
  <c r="I71" i="3" l="1"/>
  <c r="I12" i="3"/>
  <c r="F40" i="3" s="1"/>
  <c r="I74" i="3"/>
  <c r="I72" i="3"/>
  <c r="H34" i="3"/>
  <c r="I73" i="3"/>
  <c r="C34" i="3"/>
  <c r="D34" i="3"/>
  <c r="E34" i="3"/>
  <c r="B26" i="3"/>
  <c r="F34" i="3"/>
  <c r="B34" i="3"/>
  <c r="I29" i="3"/>
  <c r="I32" i="3"/>
  <c r="I30" i="3"/>
  <c r="I33" i="3"/>
  <c r="I31" i="3"/>
  <c r="K10" i="1"/>
  <c r="C21" i="3" l="1"/>
  <c r="C42" i="3"/>
  <c r="F38" i="3"/>
  <c r="C19" i="3"/>
  <c r="F37" i="3"/>
  <c r="C22" i="3"/>
  <c r="C18" i="3"/>
  <c r="H39" i="3"/>
  <c r="C41" i="3"/>
  <c r="E37" i="3"/>
  <c r="B41" i="3"/>
  <c r="G38" i="3"/>
  <c r="D42" i="3"/>
  <c r="B40" i="3"/>
  <c r="C37" i="3"/>
  <c r="H41" i="3"/>
  <c r="G40" i="3"/>
  <c r="F39" i="3"/>
  <c r="E38" i="3"/>
  <c r="D37" i="3"/>
  <c r="B42" i="3"/>
  <c r="H40" i="3"/>
  <c r="G39" i="3"/>
  <c r="B37" i="3"/>
  <c r="F41" i="3"/>
  <c r="E40" i="3"/>
  <c r="D39" i="3"/>
  <c r="C38" i="3"/>
  <c r="H42" i="3"/>
  <c r="G41" i="3"/>
  <c r="E39" i="3"/>
  <c r="D38" i="3"/>
  <c r="C26" i="3"/>
  <c r="C25" i="3"/>
  <c r="G37" i="3"/>
  <c r="E42" i="3"/>
  <c r="D41" i="3"/>
  <c r="C40" i="3"/>
  <c r="B39" i="3"/>
  <c r="H37" i="3"/>
  <c r="F42" i="3"/>
  <c r="E41" i="3"/>
  <c r="D40" i="3"/>
  <c r="C39" i="3"/>
  <c r="B38" i="3"/>
  <c r="H38" i="3"/>
  <c r="G42" i="3"/>
  <c r="I34" i="3"/>
</calcChain>
</file>

<file path=xl/sharedStrings.xml><?xml version="1.0" encoding="utf-8"?>
<sst xmlns="http://schemas.openxmlformats.org/spreadsheetml/2006/main" count="182" uniqueCount="108">
  <si>
    <t>Abhub</t>
  </si>
  <si>
    <t>Schicht</t>
  </si>
  <si>
    <t>Dipinta</t>
  </si>
  <si>
    <t>Incisa</t>
  </si>
  <si>
    <t>Attisch</t>
  </si>
  <si>
    <t>Korinthisch</t>
  </si>
  <si>
    <t>Grobkeramik</t>
  </si>
  <si>
    <t>Dipinta Lokal</t>
  </si>
  <si>
    <t>Dipinta Regional</t>
  </si>
  <si>
    <t>Incisa Regional</t>
  </si>
  <si>
    <t>Incisa Lokal</t>
  </si>
  <si>
    <t>Langzeitlagerung und Transport</t>
  </si>
  <si>
    <t>Transportamphora</t>
  </si>
  <si>
    <t>Pithos</t>
  </si>
  <si>
    <t>Deckel</t>
  </si>
  <si>
    <t>Topf/Olla/Dinos</t>
  </si>
  <si>
    <t>Mortarium</t>
  </si>
  <si>
    <t>Servieren und Konsumieren</t>
  </si>
  <si>
    <t>a) Speisen</t>
  </si>
  <si>
    <t>Schüssel/Schüsselchen</t>
  </si>
  <si>
    <t>Salznapf</t>
  </si>
  <si>
    <t>Kanne</t>
  </si>
  <si>
    <t>Filtergefäss</t>
  </si>
  <si>
    <t>Schalenskyphos</t>
  </si>
  <si>
    <t>Aryballos</t>
  </si>
  <si>
    <t>Alabastron</t>
  </si>
  <si>
    <t>Lekythos</t>
  </si>
  <si>
    <t>Aufbewahren von nicht ess- oder trinkbaren Waren</t>
  </si>
  <si>
    <t>Pyxis</t>
  </si>
  <si>
    <t>Total</t>
  </si>
  <si>
    <t xml:space="preserve">Diagramm </t>
  </si>
  <si>
    <t>Kurzzeitige Lagerung und Transport sowie Zubereitung</t>
  </si>
  <si>
    <t>Servieren und Konsumieren Speisen</t>
  </si>
  <si>
    <t>Servieren und Konsumiere Getränke</t>
  </si>
  <si>
    <t>Servieren und Konsumieren Duftöle</t>
  </si>
  <si>
    <t>Aufbewahren von nicht ess- und trinkbaren Waren</t>
  </si>
  <si>
    <t xml:space="preserve">Korinthisch </t>
  </si>
  <si>
    <t>Andere griechische Importe</t>
  </si>
  <si>
    <t>Monochrome Feinkeramik</t>
  </si>
  <si>
    <t>davon bestimmbar</t>
  </si>
  <si>
    <t>Nicht genauer bestimmbar</t>
  </si>
  <si>
    <t>Anzahl bestimmter Stücke in %</t>
  </si>
  <si>
    <t>Kochtopf/Deckel</t>
  </si>
  <si>
    <t>bestimmbare Stücke</t>
  </si>
  <si>
    <t>Anzahl</t>
  </si>
  <si>
    <t>Anteil in %</t>
  </si>
  <si>
    <t>Total Lokal</t>
  </si>
  <si>
    <t>Total Regional</t>
  </si>
  <si>
    <t>Regional</t>
  </si>
  <si>
    <t>Lokal</t>
  </si>
  <si>
    <t>Gesamtanzal Stücke</t>
  </si>
  <si>
    <t>Teller/Platte</t>
  </si>
  <si>
    <t>Räuchergefäße</t>
  </si>
  <si>
    <t>Sonstige nicht näher bestimmbare Scherben</t>
  </si>
  <si>
    <t>Trinkgefäße</t>
  </si>
  <si>
    <t>Schöpfgefäße</t>
  </si>
  <si>
    <t>Mischgefäße</t>
  </si>
  <si>
    <t>Serviergefäße</t>
  </si>
  <si>
    <t xml:space="preserve">Andere griechische Importe </t>
  </si>
  <si>
    <t>Attingitoi</t>
  </si>
  <si>
    <t>Kannen mit kleeblattförmiger Mündung</t>
  </si>
  <si>
    <t>Exaleiptron</t>
  </si>
  <si>
    <t>Becken/Große Schüssel</t>
  </si>
  <si>
    <t>Überschrift:</t>
  </si>
  <si>
    <t>Langzeitlagerung und -transport</t>
  </si>
  <si>
    <t>Servieren und Konsumieren Getränke</t>
  </si>
  <si>
    <t>Servieren und Konsumieren Duftstoffe</t>
  </si>
  <si>
    <t>Hydria</t>
  </si>
  <si>
    <t>Becken</t>
  </si>
  <si>
    <t>Große Schüssel</t>
  </si>
  <si>
    <t>Amphora</t>
  </si>
  <si>
    <t>a) Getränke Mischgefäße</t>
  </si>
  <si>
    <t>Kurzzeitige Lagerung/Transport</t>
  </si>
  <si>
    <t>Zubereitung</t>
  </si>
  <si>
    <t>c) Getränke Konsumieren</t>
  </si>
  <si>
    <t>b) Getränke Servieren</t>
  </si>
  <si>
    <t>Krater (Dinos, Olla, Stamnos)</t>
  </si>
  <si>
    <t>d) bifunktionale Gefäße (Speisen und/oder Getränke)</t>
  </si>
  <si>
    <t>e) Duftstoffe</t>
  </si>
  <si>
    <t>Miniaturgefäße</t>
  </si>
  <si>
    <t>Um-/Defunktionalisierte Gefäße</t>
  </si>
  <si>
    <t>Datierung</t>
  </si>
  <si>
    <r>
      <t>Skyphos/Kotyle/</t>
    </r>
    <r>
      <rPr>
        <sz val="11"/>
        <color rgb="FFFF0000"/>
        <rFont val="Calibri"/>
        <family val="2"/>
        <scheme val="minor"/>
      </rPr>
      <t>Kantharos</t>
    </r>
  </si>
  <si>
    <t>Ripacandida-Ware</t>
  </si>
  <si>
    <t>Ofanto-Subgeometrisch</t>
  </si>
  <si>
    <t>Grab</t>
  </si>
  <si>
    <t>550-500</t>
  </si>
  <si>
    <r>
      <t>Gesamttotal der Fragmente</t>
    </r>
    <r>
      <rPr>
        <b/>
        <sz val="11"/>
        <color rgb="FFFF0000"/>
        <rFont val="Calibri"/>
        <family val="2"/>
        <scheme val="minor"/>
      </rPr>
      <t>/Tongefäße</t>
    </r>
  </si>
  <si>
    <r>
      <t>Grobkeramik</t>
    </r>
    <r>
      <rPr>
        <b/>
        <sz val="11"/>
        <color rgb="FFFF0000"/>
        <rFont val="Calibri"/>
        <family val="2"/>
        <scheme val="minor"/>
      </rPr>
      <t>/Impasto</t>
    </r>
  </si>
  <si>
    <t>Ruvo-Satriano-Ware</t>
  </si>
  <si>
    <t>Lokal/Indigen</t>
  </si>
  <si>
    <t>Ripacandida</t>
  </si>
  <si>
    <t>Ofanto</t>
  </si>
  <si>
    <t>Ruvo</t>
  </si>
  <si>
    <t>Servieren Getränke</t>
  </si>
  <si>
    <t>Konsumieren Getränke</t>
  </si>
  <si>
    <t>Andere griech. Importe</t>
  </si>
  <si>
    <t>Kurzzeitige Lagerung und Transport</t>
  </si>
  <si>
    <t>Imitat/hybrid</t>
  </si>
  <si>
    <t>Griechische Importkeramik</t>
  </si>
  <si>
    <t>Streifenware</t>
  </si>
  <si>
    <r>
      <t>Schalen/</t>
    </r>
    <r>
      <rPr>
        <sz val="11"/>
        <color rgb="FFFF0000"/>
        <rFont val="Calibri"/>
        <family val="2"/>
        <scheme val="minor"/>
      </rPr>
      <t>Kylix</t>
    </r>
  </si>
  <si>
    <r>
      <t>Sonstige funktionsfremde Gefäße/</t>
    </r>
    <r>
      <rPr>
        <b/>
        <sz val="11"/>
        <color rgb="FFFF0000"/>
        <rFont val="Calibri"/>
        <family val="2"/>
        <scheme val="minor"/>
      </rPr>
      <t>Gefäße unbestimmter Funktion</t>
    </r>
  </si>
  <si>
    <t>Askos</t>
  </si>
  <si>
    <r>
      <t>Schale/Schüssel/</t>
    </r>
    <r>
      <rPr>
        <sz val="11"/>
        <color rgb="FFFF0000"/>
        <rFont val="Calibri"/>
        <family val="2"/>
        <scheme val="minor"/>
      </rPr>
      <t>Napf</t>
    </r>
  </si>
  <si>
    <t>Schöpftasse/attingitoio</t>
  </si>
  <si>
    <t>Hydria/Amphora/Stamnos</t>
  </si>
  <si>
    <t>Pilgerflasche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</si>
</sst>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11" xfId="0" applyBorder="1"/>
    <xf numFmtId="0" fontId="1" fillId="0" borderId="2" xfId="0" applyFont="1" applyBorder="1"/>
    <xf numFmtId="0" fontId="0" fillId="0" borderId="12" xfId="0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Fill="1" applyBorder="1"/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2" xfId="0" applyFill="1" applyBorder="1"/>
    <xf numFmtId="0" fontId="3" fillId="0" borderId="0" xfId="0" applyFont="1"/>
    <xf numFmtId="0" fontId="0" fillId="0" borderId="17" xfId="0" applyFill="1" applyBorder="1"/>
    <xf numFmtId="0" fontId="5" fillId="0" borderId="5" xfId="0" applyFont="1" applyBorder="1"/>
    <xf numFmtId="2" fontId="0" fillId="0" borderId="0" xfId="0" applyNumberFormat="1"/>
    <xf numFmtId="0" fontId="0" fillId="0" borderId="19" xfId="0" applyBorder="1"/>
    <xf numFmtId="0" fontId="2" fillId="0" borderId="8" xfId="0" applyFont="1" applyBorder="1"/>
    <xf numFmtId="0" fontId="0" fillId="0" borderId="20" xfId="0" applyFill="1" applyBorder="1"/>
    <xf numFmtId="0" fontId="0" fillId="0" borderId="20" xfId="0" applyBorder="1"/>
    <xf numFmtId="0" fontId="2" fillId="0" borderId="8" xfId="0" applyFont="1" applyBorder="1" applyAlignment="1">
      <alignment wrapText="1"/>
    </xf>
    <xf numFmtId="0" fontId="2" fillId="0" borderId="2" xfId="0" applyFont="1" applyBorder="1"/>
    <xf numFmtId="0" fontId="2" fillId="0" borderId="5" xfId="0" applyFont="1" applyBorder="1"/>
    <xf numFmtId="0" fontId="0" fillId="0" borderId="18" xfId="0" applyFont="1" applyBorder="1" applyAlignment="1">
      <alignment wrapText="1"/>
    </xf>
    <xf numFmtId="0" fontId="0" fillId="0" borderId="12" xfId="0" applyFont="1" applyBorder="1" applyAlignment="1">
      <alignment wrapText="1"/>
    </xf>
    <xf numFmtId="0" fontId="0" fillId="0" borderId="22" xfId="0" applyFont="1" applyBorder="1"/>
    <xf numFmtId="0" fontId="0" fillId="0" borderId="21" xfId="0" applyBorder="1"/>
    <xf numFmtId="0" fontId="0" fillId="0" borderId="1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8" xfId="0" applyFont="1" applyBorder="1"/>
    <xf numFmtId="0" fontId="0" fillId="0" borderId="0" xfId="0" applyFill="1" applyBorder="1"/>
    <xf numFmtId="0" fontId="1" fillId="0" borderId="8" xfId="0" applyFont="1" applyBorder="1"/>
    <xf numFmtId="0" fontId="0" fillId="0" borderId="21" xfId="0" applyFill="1" applyBorder="1"/>
    <xf numFmtId="0" fontId="0" fillId="0" borderId="23" xfId="0" applyFill="1" applyBorder="1"/>
    <xf numFmtId="0" fontId="0" fillId="0" borderId="23" xfId="0" applyBorder="1"/>
    <xf numFmtId="0" fontId="3" fillId="0" borderId="13" xfId="0" applyFont="1" applyBorder="1"/>
    <xf numFmtId="0" fontId="3" fillId="0" borderId="14" xfId="0" applyFont="1" applyBorder="1"/>
    <xf numFmtId="0" fontId="6" fillId="0" borderId="1" xfId="0" applyFont="1" applyBorder="1"/>
    <xf numFmtId="0" fontId="7" fillId="0" borderId="21" xfId="0" applyFont="1" applyBorder="1" applyAlignment="1">
      <alignment wrapText="1"/>
    </xf>
    <xf numFmtId="0" fontId="6" fillId="0" borderId="20" xfId="0" applyFont="1" applyBorder="1"/>
    <xf numFmtId="0" fontId="6" fillId="0" borderId="18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'Daten für Diagramme'!$B$36</c:f>
              <c:strCache>
                <c:ptCount val="1"/>
                <c:pt idx="0">
                  <c:v>Dipinta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Diagramme'!$B$37:$B$42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'Daten für Diagramme'!$C$36</c:f>
              <c:strCache>
                <c:ptCount val="1"/>
                <c:pt idx="0">
                  <c:v>Incisa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Diagramme'!$C$37:$C$42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'Daten für Diagramme'!$D$36</c:f>
              <c:strCache>
                <c:ptCount val="1"/>
                <c:pt idx="0">
                  <c:v>Attisch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Diagramme'!$D$37:$D$42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'Daten für Diagramme'!$E$36</c:f>
              <c:strCache>
                <c:ptCount val="1"/>
                <c:pt idx="0">
                  <c:v>Korinthisch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Diagramme'!$E$37:$E$42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33.333333333333336</c:v>
                </c:pt>
                <c:pt idx="3">
                  <c:v>33.333333333333336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'Daten für Diagramme'!$F$36</c:f>
              <c:strCache>
                <c:ptCount val="1"/>
                <c:pt idx="0">
                  <c:v>Andere griechische Importe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Diagramme'!$F$37:$F$42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33.333333333333336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'Daten für Diagramme'!$G$36</c:f>
              <c:strCache>
                <c:ptCount val="1"/>
                <c:pt idx="0">
                  <c:v>Monochrome Feinkeramik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Diagramme'!$G$37:$G$42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6"/>
          <c:order val="6"/>
          <c:tx>
            <c:strRef>
              <c:f>'Daten für Diagramme'!$H$36</c:f>
              <c:strCache>
                <c:ptCount val="1"/>
                <c:pt idx="0">
                  <c:v>Grobkeramik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Diagramme'!$H$37:$H$42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376384"/>
        <c:axId val="105664896"/>
      </c:barChart>
      <c:catAx>
        <c:axId val="10537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5664896"/>
        <c:crosses val="autoZero"/>
        <c:auto val="1"/>
        <c:lblAlgn val="ctr"/>
        <c:lblOffset val="100"/>
        <c:noMultiLvlLbl val="0"/>
      </c:catAx>
      <c:valAx>
        <c:axId val="10566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7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299" cy="601701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showGridLines="0" tabSelected="1" zoomScaleNormal="100" workbookViewId="0">
      <selection activeCell="G50" sqref="G50"/>
    </sheetView>
  </sheetViews>
  <sheetFormatPr baseColWidth="10" defaultRowHeight="15" x14ac:dyDescent="0.25"/>
  <cols>
    <col min="1" max="1" width="51" customWidth="1"/>
    <col min="2" max="2" width="12.42578125" bestFit="1" customWidth="1"/>
    <col min="3" max="3" width="15.5703125" bestFit="1" customWidth="1"/>
    <col min="4" max="4" width="11" bestFit="1" customWidth="1"/>
    <col min="5" max="5" width="14.140625" bestFit="1" customWidth="1"/>
    <col min="6" max="6" width="7.140625" bestFit="1" customWidth="1"/>
    <col min="7" max="7" width="11" bestFit="1" customWidth="1"/>
    <col min="8" max="8" width="32.140625" bestFit="1" customWidth="1"/>
    <col min="9" max="9" width="24" bestFit="1" customWidth="1"/>
    <col min="10" max="10" width="17.5703125" bestFit="1" customWidth="1"/>
  </cols>
  <sheetData>
    <row r="1" spans="1:11" ht="15.75" thickBot="1" x14ac:dyDescent="0.3">
      <c r="A1" s="46" t="s">
        <v>85</v>
      </c>
      <c r="B1" s="6">
        <v>78</v>
      </c>
      <c r="C1" s="6"/>
      <c r="D1" s="6"/>
      <c r="E1" s="6"/>
      <c r="F1" s="7"/>
    </row>
    <row r="2" spans="1:11" ht="15.75" thickBot="1" x14ac:dyDescent="0.3">
      <c r="A2" s="8" t="s">
        <v>0</v>
      </c>
      <c r="B2" s="6"/>
      <c r="C2" s="6"/>
      <c r="D2" s="6"/>
      <c r="E2" s="6"/>
      <c r="F2" s="7"/>
    </row>
    <row r="3" spans="1:11" ht="15.75" thickBot="1" x14ac:dyDescent="0.3">
      <c r="A3" s="9" t="s">
        <v>1</v>
      </c>
      <c r="B3" s="4"/>
      <c r="C3" s="4"/>
      <c r="D3" s="4"/>
      <c r="E3" s="4"/>
      <c r="F3" s="5"/>
    </row>
    <row r="4" spans="1:11" ht="15.75" thickBot="1" x14ac:dyDescent="0.3">
      <c r="A4" s="9" t="s">
        <v>81</v>
      </c>
      <c r="B4" s="4" t="s">
        <v>86</v>
      </c>
      <c r="C4" s="4"/>
      <c r="D4" s="4"/>
      <c r="E4" s="4"/>
      <c r="F4" s="5"/>
    </row>
    <row r="5" spans="1:11" ht="15.75" thickBot="1" x14ac:dyDescent="0.3"/>
    <row r="6" spans="1:11" ht="15.75" thickBot="1" x14ac:dyDescent="0.3">
      <c r="A6" s="10" t="s">
        <v>87</v>
      </c>
      <c r="B6" s="44" t="s">
        <v>90</v>
      </c>
      <c r="C6" s="45" t="s">
        <v>83</v>
      </c>
      <c r="D6" s="45" t="s">
        <v>84</v>
      </c>
      <c r="E6" s="45" t="s">
        <v>89</v>
      </c>
      <c r="F6" s="12" t="s">
        <v>4</v>
      </c>
      <c r="G6" s="45" t="s">
        <v>98</v>
      </c>
      <c r="H6" s="45" t="s">
        <v>99</v>
      </c>
      <c r="I6" s="45" t="s">
        <v>100</v>
      </c>
      <c r="J6" s="13" t="s">
        <v>88</v>
      </c>
      <c r="K6" s="14"/>
    </row>
    <row r="7" spans="1:11" ht="41.25" customHeight="1" thickBot="1" x14ac:dyDescent="0.3">
      <c r="A7" s="15">
        <f>SUM(B11:J65)</f>
        <v>10</v>
      </c>
      <c r="B7" s="21">
        <v>0</v>
      </c>
      <c r="C7" s="21">
        <v>0</v>
      </c>
      <c r="D7" s="21">
        <f>SUM(D11:D65)</f>
        <v>0</v>
      </c>
      <c r="E7" s="21">
        <v>0</v>
      </c>
      <c r="F7" s="21">
        <f>SUM(F11:F65)</f>
        <v>0</v>
      </c>
      <c r="G7" s="21">
        <f>SUM(G11:G65)</f>
        <v>1</v>
      </c>
      <c r="H7" s="21">
        <f>SUM(H11:H65)</f>
        <v>1</v>
      </c>
      <c r="I7" s="21">
        <f>SUM(I11:I65)</f>
        <v>0</v>
      </c>
      <c r="J7" s="21">
        <f>SUM(J11:J65)</f>
        <v>0</v>
      </c>
      <c r="K7" s="20"/>
    </row>
    <row r="8" spans="1:11" x14ac:dyDescent="0.25">
      <c r="A8" s="17" t="s">
        <v>39</v>
      </c>
      <c r="B8" s="3"/>
      <c r="C8" s="3"/>
      <c r="D8" s="3"/>
      <c r="E8" s="3"/>
      <c r="F8" s="3"/>
      <c r="G8" s="3"/>
      <c r="H8" s="3"/>
      <c r="I8" s="3"/>
      <c r="J8" s="3"/>
    </row>
    <row r="9" spans="1:11" ht="41.25" customHeight="1" thickBot="1" x14ac:dyDescent="0.3">
      <c r="A9" s="16">
        <f>A7-SUM(B65:J65)</f>
        <v>10</v>
      </c>
      <c r="B9" s="3"/>
      <c r="C9" s="3"/>
      <c r="D9" s="3"/>
      <c r="E9" s="3"/>
      <c r="F9" s="3"/>
      <c r="G9" s="3"/>
      <c r="H9" s="3"/>
      <c r="I9" s="3"/>
      <c r="J9" s="3"/>
      <c r="K9" t="s">
        <v>41</v>
      </c>
    </row>
    <row r="10" spans="1:11" ht="15.75" thickBot="1" x14ac:dyDescent="0.3">
      <c r="A10" s="24" t="s">
        <v>64</v>
      </c>
      <c r="B10" s="6"/>
      <c r="C10" s="6"/>
      <c r="D10" s="6"/>
      <c r="E10" s="6"/>
      <c r="F10" s="6"/>
      <c r="G10" s="6"/>
      <c r="H10" s="6"/>
      <c r="I10" s="6"/>
      <c r="J10" s="7"/>
      <c r="K10" s="19">
        <f>100/A7*A9</f>
        <v>100</v>
      </c>
    </row>
    <row r="11" spans="1:11" x14ac:dyDescent="0.25">
      <c r="A11" s="23" t="s">
        <v>12</v>
      </c>
      <c r="B11" s="11"/>
      <c r="C11" s="11"/>
      <c r="D11" s="11"/>
      <c r="E11" s="11"/>
      <c r="F11" s="11"/>
      <c r="G11" s="11"/>
      <c r="H11" s="11"/>
      <c r="I11" s="11"/>
      <c r="J11" s="11"/>
    </row>
    <row r="12" spans="1:11" x14ac:dyDescent="0.25">
      <c r="A12" s="11" t="s">
        <v>13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1" x14ac:dyDescent="0.25">
      <c r="A13" s="11" t="s">
        <v>14</v>
      </c>
      <c r="B13" s="11"/>
      <c r="C13" s="11"/>
      <c r="D13" s="11"/>
      <c r="E13" s="11"/>
      <c r="F13" s="11"/>
      <c r="G13" s="11"/>
      <c r="H13" s="11"/>
      <c r="I13" s="11"/>
      <c r="J13" s="11"/>
    </row>
    <row r="14" spans="1:11" ht="15.75" thickBot="1" x14ac:dyDescent="0.3">
      <c r="A14" s="25" t="s">
        <v>40</v>
      </c>
      <c r="B14" s="11"/>
      <c r="C14" s="11"/>
      <c r="D14" s="11"/>
      <c r="E14" s="11"/>
      <c r="F14" s="11"/>
      <c r="G14" s="11"/>
      <c r="H14" s="11"/>
      <c r="I14" s="11"/>
      <c r="J14" s="11"/>
    </row>
    <row r="15" spans="1:11" ht="15.75" thickBot="1" x14ac:dyDescent="0.3">
      <c r="A15" s="27" t="s">
        <v>72</v>
      </c>
      <c r="B15" s="6"/>
      <c r="C15" s="6"/>
      <c r="D15" s="6"/>
      <c r="E15" s="6"/>
      <c r="F15" s="6"/>
      <c r="G15" s="6"/>
      <c r="H15" s="6"/>
      <c r="I15" s="6"/>
      <c r="J15" s="7"/>
    </row>
    <row r="16" spans="1:11" x14ac:dyDescent="0.25">
      <c r="A16" s="47" t="s">
        <v>67</v>
      </c>
      <c r="B16" s="33"/>
      <c r="C16" s="33"/>
      <c r="D16" s="33"/>
      <c r="E16" s="33"/>
      <c r="F16" s="33"/>
      <c r="G16" s="33"/>
      <c r="H16" s="33"/>
      <c r="I16" s="33"/>
      <c r="J16" s="33"/>
    </row>
    <row r="17" spans="1:10" x14ac:dyDescent="0.25">
      <c r="A17" s="31" t="s">
        <v>70</v>
      </c>
      <c r="B17" s="11"/>
      <c r="C17" s="11"/>
      <c r="D17" s="11"/>
      <c r="E17" s="11"/>
      <c r="F17" s="11"/>
      <c r="G17" s="11"/>
      <c r="H17" s="11"/>
      <c r="I17" s="11"/>
      <c r="J17" s="11"/>
    </row>
    <row r="18" spans="1:10" ht="15.75" thickBot="1" x14ac:dyDescent="0.3">
      <c r="A18" s="34" t="s">
        <v>106</v>
      </c>
      <c r="B18" s="26"/>
      <c r="C18" s="26"/>
      <c r="D18" s="26"/>
      <c r="E18" s="26"/>
      <c r="F18" s="26"/>
      <c r="G18" s="26"/>
      <c r="H18" s="26"/>
      <c r="I18" s="26"/>
      <c r="J18" s="26"/>
    </row>
    <row r="19" spans="1:10" ht="15.75" thickBot="1" x14ac:dyDescent="0.3">
      <c r="A19" s="24" t="s">
        <v>73</v>
      </c>
      <c r="B19" s="6"/>
      <c r="C19" s="6"/>
      <c r="D19" s="6"/>
      <c r="E19" s="6"/>
      <c r="F19" s="6"/>
      <c r="G19" s="6"/>
      <c r="H19" s="6"/>
      <c r="I19" s="6"/>
      <c r="J19" s="7"/>
    </row>
    <row r="20" spans="1:10" x14ac:dyDescent="0.25">
      <c r="A20" s="23" t="s">
        <v>15</v>
      </c>
      <c r="B20" s="23">
        <v>1</v>
      </c>
      <c r="C20" s="23"/>
      <c r="D20" s="23"/>
      <c r="E20" s="23"/>
      <c r="F20" s="23"/>
      <c r="G20" s="23"/>
      <c r="H20" s="23"/>
      <c r="I20" s="23"/>
      <c r="J20" s="23"/>
    </row>
    <row r="21" spans="1:10" x14ac:dyDescent="0.25">
      <c r="A21" s="11" t="s">
        <v>16</v>
      </c>
      <c r="B21" s="11"/>
      <c r="C21" s="11"/>
      <c r="D21" s="11"/>
      <c r="E21" s="11"/>
      <c r="F21" s="11"/>
      <c r="G21" s="11"/>
      <c r="H21" s="11"/>
      <c r="I21" s="11"/>
      <c r="J21" s="11"/>
    </row>
    <row r="22" spans="1:10" x14ac:dyDescent="0.25">
      <c r="A22" s="11" t="s">
        <v>68</v>
      </c>
      <c r="B22" s="11"/>
      <c r="C22" s="11"/>
      <c r="D22" s="11"/>
      <c r="E22" s="11"/>
      <c r="F22" s="11"/>
      <c r="G22" s="11"/>
      <c r="H22" s="11"/>
      <c r="I22" s="11"/>
      <c r="J22" s="11"/>
    </row>
    <row r="23" spans="1:10" x14ac:dyDescent="0.25">
      <c r="A23" s="11" t="s">
        <v>69</v>
      </c>
      <c r="B23" s="11"/>
      <c r="C23" s="11"/>
      <c r="D23" s="11"/>
      <c r="E23" s="11"/>
      <c r="F23" s="11"/>
      <c r="G23" s="11"/>
      <c r="H23" s="11"/>
      <c r="I23" s="11"/>
      <c r="J23" s="11"/>
    </row>
    <row r="24" spans="1:10" x14ac:dyDescent="0.25">
      <c r="A24" s="11" t="s">
        <v>62</v>
      </c>
      <c r="B24" s="11"/>
      <c r="C24" s="11"/>
      <c r="D24" s="11"/>
      <c r="E24" s="11"/>
      <c r="F24" s="11"/>
      <c r="G24" s="11"/>
      <c r="H24" s="11"/>
      <c r="I24" s="11"/>
      <c r="J24" s="11"/>
    </row>
    <row r="25" spans="1:10" x14ac:dyDescent="0.25">
      <c r="A25" s="11" t="s">
        <v>42</v>
      </c>
      <c r="B25" s="11"/>
      <c r="C25" s="11"/>
      <c r="D25" s="11"/>
      <c r="E25" s="11"/>
      <c r="F25" s="11"/>
      <c r="G25" s="11"/>
      <c r="H25" s="11"/>
      <c r="I25" s="11"/>
      <c r="J25" s="11"/>
    </row>
    <row r="26" spans="1:10" ht="15.75" thickBot="1" x14ac:dyDescent="0.3">
      <c r="A26" s="26" t="s">
        <v>40</v>
      </c>
      <c r="B26" s="26"/>
      <c r="C26" s="26"/>
      <c r="D26" s="26"/>
      <c r="E26" s="26"/>
      <c r="F26" s="26"/>
      <c r="G26" s="26"/>
      <c r="H26" s="26"/>
      <c r="I26" s="26"/>
      <c r="J26" s="26"/>
    </row>
    <row r="27" spans="1:10" x14ac:dyDescent="0.25">
      <c r="A27" s="28" t="s">
        <v>17</v>
      </c>
      <c r="B27" s="1"/>
      <c r="C27" s="1"/>
      <c r="D27" s="1"/>
      <c r="E27" s="1"/>
      <c r="F27" s="1"/>
      <c r="G27" s="1"/>
      <c r="H27" s="1"/>
      <c r="I27" s="1"/>
      <c r="J27" s="2"/>
    </row>
    <row r="28" spans="1:10" ht="15.75" thickBot="1" x14ac:dyDescent="0.3">
      <c r="A28" s="29" t="s">
        <v>18</v>
      </c>
      <c r="B28" s="4"/>
      <c r="C28" s="4"/>
      <c r="D28" s="4"/>
      <c r="E28" s="4"/>
      <c r="F28" s="4"/>
      <c r="G28" s="4"/>
      <c r="H28" s="4"/>
      <c r="I28" s="4"/>
      <c r="J28" s="5"/>
    </row>
    <row r="29" spans="1:10" x14ac:dyDescent="0.25">
      <c r="A29" s="32" t="s">
        <v>19</v>
      </c>
      <c r="B29" s="33">
        <v>1</v>
      </c>
      <c r="C29" s="33"/>
      <c r="D29" s="33"/>
      <c r="E29" s="33"/>
      <c r="F29" s="33"/>
      <c r="G29" s="33"/>
      <c r="H29" s="33"/>
      <c r="I29" s="33"/>
      <c r="J29" s="33"/>
    </row>
    <row r="30" spans="1:10" x14ac:dyDescent="0.25">
      <c r="A30" s="23" t="s">
        <v>20</v>
      </c>
      <c r="B30" s="23"/>
      <c r="C30" s="23"/>
      <c r="D30" s="23"/>
      <c r="E30" s="23"/>
      <c r="F30" s="23"/>
      <c r="G30" s="23"/>
      <c r="H30" s="23"/>
      <c r="I30" s="23"/>
      <c r="J30" s="23"/>
    </row>
    <row r="31" spans="1:10" x14ac:dyDescent="0.25">
      <c r="A31" s="11" t="s">
        <v>51</v>
      </c>
      <c r="B31" s="11"/>
      <c r="C31" s="11"/>
      <c r="D31" s="11"/>
      <c r="E31" s="11"/>
      <c r="F31" s="11"/>
      <c r="G31" s="11"/>
      <c r="H31" s="11"/>
      <c r="I31" s="11"/>
      <c r="J31" s="11"/>
    </row>
    <row r="32" spans="1:10" ht="15.75" thickBot="1" x14ac:dyDescent="0.3">
      <c r="A32" s="11" t="s">
        <v>40</v>
      </c>
      <c r="B32" s="11"/>
      <c r="C32" s="11"/>
      <c r="D32" s="11"/>
      <c r="E32" s="11"/>
      <c r="F32" s="11"/>
      <c r="G32" s="11"/>
      <c r="H32" s="11"/>
      <c r="I32" s="11"/>
      <c r="J32" s="11"/>
    </row>
    <row r="33" spans="1:10" x14ac:dyDescent="0.25">
      <c r="A33" s="28" t="s">
        <v>17</v>
      </c>
      <c r="B33" s="1"/>
      <c r="C33" s="1"/>
      <c r="D33" s="1"/>
      <c r="E33" s="1"/>
      <c r="F33" s="1"/>
      <c r="G33" s="1"/>
      <c r="H33" s="1"/>
      <c r="I33" s="1"/>
      <c r="J33" s="2"/>
    </row>
    <row r="34" spans="1:10" ht="15.75" thickBot="1" x14ac:dyDescent="0.3">
      <c r="A34" s="29" t="s">
        <v>71</v>
      </c>
      <c r="B34" s="4"/>
      <c r="C34" s="4"/>
      <c r="D34" s="4"/>
      <c r="E34" s="4"/>
      <c r="F34" s="4"/>
      <c r="G34" s="4"/>
      <c r="H34" s="4"/>
      <c r="I34" s="4"/>
      <c r="J34" s="5"/>
    </row>
    <row r="35" spans="1:10" ht="15.75" thickBot="1" x14ac:dyDescent="0.3">
      <c r="A35" s="38" t="s">
        <v>76</v>
      </c>
      <c r="B35" s="34"/>
      <c r="C35" s="34"/>
      <c r="D35" s="34"/>
      <c r="E35" s="34"/>
      <c r="F35" s="34"/>
      <c r="G35" s="34"/>
      <c r="H35" s="34"/>
      <c r="I35" s="34"/>
      <c r="J35" s="34"/>
    </row>
    <row r="36" spans="1:10" ht="15.75" thickBot="1" x14ac:dyDescent="0.3">
      <c r="A36" s="24" t="s">
        <v>75</v>
      </c>
      <c r="B36" s="6"/>
      <c r="C36" s="6"/>
      <c r="D36" s="6"/>
      <c r="E36" s="6"/>
      <c r="F36" s="6"/>
      <c r="G36" s="6"/>
      <c r="H36" s="6"/>
      <c r="I36" s="6"/>
      <c r="J36" s="7"/>
    </row>
    <row r="37" spans="1:10" x14ac:dyDescent="0.25">
      <c r="A37" s="23" t="s">
        <v>60</v>
      </c>
      <c r="B37" s="11"/>
      <c r="C37" s="11"/>
      <c r="D37" s="11"/>
      <c r="E37" s="11"/>
      <c r="F37" s="11"/>
      <c r="G37" s="11"/>
      <c r="H37" s="11"/>
      <c r="I37" s="11"/>
      <c r="J37" s="11"/>
    </row>
    <row r="38" spans="1:10" x14ac:dyDescent="0.25">
      <c r="A38" s="11" t="s">
        <v>21</v>
      </c>
      <c r="B38" s="11">
        <v>1</v>
      </c>
      <c r="C38" s="11"/>
      <c r="D38" s="11"/>
      <c r="E38" s="11"/>
      <c r="F38" s="11"/>
      <c r="G38" s="11"/>
      <c r="H38" s="11"/>
      <c r="I38" s="11"/>
      <c r="J38" s="11"/>
    </row>
    <row r="39" spans="1:10" x14ac:dyDescent="0.25">
      <c r="A39" s="11" t="s">
        <v>22</v>
      </c>
      <c r="B39" s="11"/>
      <c r="C39" s="11"/>
      <c r="D39" s="11"/>
      <c r="E39" s="11"/>
      <c r="F39" s="11"/>
      <c r="G39" s="11"/>
      <c r="H39" s="11"/>
      <c r="I39" s="11"/>
      <c r="J39" s="11"/>
    </row>
    <row r="40" spans="1:10" x14ac:dyDescent="0.25">
      <c r="A40" s="48" t="s">
        <v>105</v>
      </c>
      <c r="B40" s="26">
        <v>3</v>
      </c>
      <c r="C40" s="26"/>
      <c r="D40" s="26"/>
      <c r="E40" s="26"/>
      <c r="F40" s="26"/>
      <c r="G40" s="26"/>
      <c r="H40" s="26"/>
      <c r="I40" s="26"/>
      <c r="J40" s="26"/>
    </row>
    <row r="41" spans="1:10" ht="15.75" thickBot="1" x14ac:dyDescent="0.3">
      <c r="A41" s="26" t="s">
        <v>40</v>
      </c>
      <c r="B41" s="26"/>
      <c r="C41" s="26"/>
      <c r="D41" s="26"/>
      <c r="E41" s="26"/>
      <c r="F41" s="26"/>
      <c r="G41" s="26"/>
      <c r="H41" s="26"/>
      <c r="I41" s="26"/>
      <c r="J41" s="26"/>
    </row>
    <row r="42" spans="1:10" ht="15.75" thickBot="1" x14ac:dyDescent="0.3">
      <c r="A42" s="24" t="s">
        <v>74</v>
      </c>
      <c r="B42" s="6"/>
      <c r="C42" s="6"/>
      <c r="D42" s="6"/>
      <c r="E42" s="6"/>
      <c r="F42" s="6"/>
      <c r="G42" s="6"/>
      <c r="H42" s="6"/>
      <c r="I42" s="6"/>
      <c r="J42" s="7"/>
    </row>
    <row r="43" spans="1:10" x14ac:dyDescent="0.25">
      <c r="A43" s="23" t="s">
        <v>82</v>
      </c>
      <c r="B43" s="23"/>
      <c r="C43" s="23"/>
      <c r="D43" s="23"/>
      <c r="E43" s="23"/>
      <c r="F43" s="23"/>
      <c r="G43" s="23"/>
      <c r="H43" s="23"/>
      <c r="I43" s="23"/>
      <c r="J43" s="23"/>
    </row>
    <row r="44" spans="1:10" x14ac:dyDescent="0.25">
      <c r="A44" s="11" t="s">
        <v>23</v>
      </c>
      <c r="B44" s="11"/>
      <c r="C44" s="11"/>
      <c r="D44" s="11"/>
      <c r="E44" s="11"/>
      <c r="F44" s="11"/>
      <c r="G44" s="11"/>
      <c r="H44" s="11">
        <v>1</v>
      </c>
      <c r="I44" s="11"/>
      <c r="J44" s="11"/>
    </row>
    <row r="45" spans="1:10" x14ac:dyDescent="0.25">
      <c r="A45" s="11" t="s">
        <v>101</v>
      </c>
      <c r="B45" s="11"/>
      <c r="C45" s="11"/>
      <c r="D45" s="11"/>
      <c r="E45" s="11"/>
      <c r="F45" s="11"/>
      <c r="G45" s="11"/>
      <c r="H45" s="11"/>
      <c r="I45" s="11"/>
      <c r="J45" s="11"/>
    </row>
    <row r="46" spans="1:10" x14ac:dyDescent="0.25">
      <c r="A46" s="18" t="s">
        <v>59</v>
      </c>
      <c r="B46" s="11"/>
      <c r="C46" s="11"/>
      <c r="D46" s="11"/>
      <c r="E46" s="11"/>
      <c r="F46" s="11"/>
      <c r="G46" s="11"/>
      <c r="H46" s="11"/>
      <c r="I46" s="11"/>
      <c r="J46" s="11"/>
    </row>
    <row r="47" spans="1:10" ht="15.75" thickBot="1" x14ac:dyDescent="0.3">
      <c r="A47" s="25" t="s">
        <v>40</v>
      </c>
      <c r="B47" s="26"/>
      <c r="C47" s="26"/>
      <c r="D47" s="26"/>
      <c r="E47" s="26"/>
      <c r="F47" s="26"/>
      <c r="G47" s="26"/>
      <c r="H47" s="26"/>
      <c r="I47" s="26"/>
      <c r="J47" s="26"/>
    </row>
    <row r="48" spans="1:10" ht="15.75" thickBot="1" x14ac:dyDescent="0.3">
      <c r="A48" s="27" t="s">
        <v>77</v>
      </c>
      <c r="B48" s="6"/>
      <c r="C48" s="6"/>
      <c r="D48" s="6"/>
      <c r="E48" s="6"/>
      <c r="F48" s="6"/>
      <c r="G48" s="6"/>
      <c r="H48" s="6"/>
      <c r="I48" s="6"/>
      <c r="J48" s="7"/>
    </row>
    <row r="49" spans="1:10" ht="15.75" thickBot="1" x14ac:dyDescent="0.3">
      <c r="A49" s="30" t="s">
        <v>104</v>
      </c>
      <c r="B49" s="26"/>
      <c r="C49" s="26"/>
      <c r="D49" s="26"/>
      <c r="E49" s="26"/>
      <c r="F49" s="26"/>
      <c r="G49" s="26">
        <v>1</v>
      </c>
      <c r="H49" s="26"/>
      <c r="I49" s="26"/>
      <c r="J49" s="26"/>
    </row>
    <row r="50" spans="1:10" ht="15.75" thickBot="1" x14ac:dyDescent="0.3">
      <c r="A50" s="24" t="s">
        <v>78</v>
      </c>
      <c r="B50" s="6"/>
      <c r="C50" s="6"/>
      <c r="D50" s="6"/>
      <c r="E50" s="6"/>
      <c r="F50" s="6"/>
      <c r="G50" s="6"/>
      <c r="H50" s="6"/>
      <c r="I50" s="6"/>
      <c r="J50" s="7"/>
    </row>
    <row r="51" spans="1:10" x14ac:dyDescent="0.25">
      <c r="A51" s="23" t="s">
        <v>24</v>
      </c>
      <c r="B51" s="23"/>
      <c r="C51" s="23"/>
      <c r="D51" s="23"/>
      <c r="E51" s="23"/>
      <c r="F51" s="23"/>
      <c r="G51" s="23"/>
      <c r="H51" s="23"/>
      <c r="I51" s="23"/>
      <c r="J51" s="23"/>
    </row>
    <row r="52" spans="1:10" x14ac:dyDescent="0.25">
      <c r="A52" s="11" t="s">
        <v>25</v>
      </c>
      <c r="B52" s="11"/>
      <c r="C52" s="11"/>
      <c r="D52" s="11"/>
      <c r="E52" s="11"/>
      <c r="F52" s="11"/>
      <c r="G52" s="11"/>
      <c r="H52" s="11"/>
      <c r="I52" s="11"/>
      <c r="J52" s="11"/>
    </row>
    <row r="53" spans="1:10" x14ac:dyDescent="0.25">
      <c r="A53" s="11" t="s">
        <v>26</v>
      </c>
      <c r="B53" s="11"/>
      <c r="C53" s="11"/>
      <c r="D53" s="11"/>
      <c r="E53" s="11"/>
      <c r="F53" s="11"/>
      <c r="G53" s="11"/>
      <c r="H53" s="11"/>
      <c r="I53" s="11"/>
      <c r="J53" s="11"/>
    </row>
    <row r="54" spans="1:10" x14ac:dyDescent="0.25">
      <c r="A54" s="11" t="s">
        <v>52</v>
      </c>
      <c r="B54" s="11"/>
      <c r="C54" s="11"/>
      <c r="D54" s="11"/>
      <c r="E54" s="11"/>
      <c r="F54" s="11"/>
      <c r="G54" s="11"/>
      <c r="H54" s="11"/>
      <c r="I54" s="11"/>
      <c r="J54" s="11"/>
    </row>
    <row r="55" spans="1:10" x14ac:dyDescent="0.25">
      <c r="A55" s="11" t="s">
        <v>61</v>
      </c>
      <c r="B55" s="11"/>
      <c r="C55" s="11"/>
      <c r="D55" s="11"/>
      <c r="E55" s="11"/>
      <c r="F55" s="11"/>
      <c r="G55" s="11"/>
      <c r="H55" s="11"/>
      <c r="I55" s="11"/>
      <c r="J55" s="11"/>
    </row>
    <row r="56" spans="1:10" ht="15.75" thickBot="1" x14ac:dyDescent="0.3">
      <c r="A56" s="25" t="s">
        <v>40</v>
      </c>
      <c r="B56" s="26"/>
      <c r="C56" s="26"/>
      <c r="D56" s="26"/>
      <c r="E56" s="26"/>
      <c r="F56" s="26"/>
      <c r="G56" s="26"/>
      <c r="H56" s="26"/>
      <c r="I56" s="26"/>
      <c r="J56" s="26"/>
    </row>
    <row r="57" spans="1:10" ht="15.75" thickBot="1" x14ac:dyDescent="0.3">
      <c r="A57" s="24" t="s">
        <v>27</v>
      </c>
      <c r="B57" s="6"/>
      <c r="C57" s="6"/>
      <c r="D57" s="6"/>
      <c r="E57" s="6"/>
      <c r="F57" s="6"/>
      <c r="G57" s="6"/>
      <c r="H57" s="6"/>
      <c r="I57" s="6"/>
      <c r="J57" s="7"/>
    </row>
    <row r="58" spans="1:10" ht="15.75" thickBot="1" x14ac:dyDescent="0.3">
      <c r="A58" s="34" t="s">
        <v>28</v>
      </c>
      <c r="B58" s="34"/>
      <c r="C58" s="34"/>
      <c r="D58" s="34"/>
      <c r="E58" s="34"/>
      <c r="F58" s="34"/>
      <c r="G58" s="34"/>
      <c r="H58" s="34"/>
      <c r="I58" s="34"/>
      <c r="J58" s="34"/>
    </row>
    <row r="59" spans="1:10" ht="15.75" thickBot="1" x14ac:dyDescent="0.3">
      <c r="A59" s="40" t="s">
        <v>102</v>
      </c>
      <c r="B59" s="6"/>
      <c r="C59" s="6"/>
      <c r="D59" s="6"/>
      <c r="E59" s="6"/>
      <c r="F59" s="6"/>
      <c r="G59" s="6"/>
      <c r="H59" s="6"/>
      <c r="I59" s="6"/>
      <c r="J59" s="7"/>
    </row>
    <row r="60" spans="1:10" x14ac:dyDescent="0.25">
      <c r="A60" s="41" t="s">
        <v>79</v>
      </c>
      <c r="B60" s="33"/>
      <c r="C60" s="33"/>
      <c r="D60" s="33"/>
      <c r="E60" s="33"/>
      <c r="F60" s="33"/>
      <c r="G60" s="33"/>
      <c r="H60" s="33"/>
      <c r="I60" s="33"/>
      <c r="J60" s="33"/>
    </row>
    <row r="61" spans="1:10" x14ac:dyDescent="0.25">
      <c r="A61" s="49" t="s">
        <v>107</v>
      </c>
      <c r="B61" s="34">
        <v>1</v>
      </c>
      <c r="C61" s="34"/>
      <c r="D61" s="34"/>
      <c r="E61" s="34"/>
      <c r="F61" s="34"/>
      <c r="G61" s="34"/>
      <c r="H61" s="34"/>
      <c r="I61" s="34"/>
      <c r="J61" s="34"/>
    </row>
    <row r="62" spans="1:10" x14ac:dyDescent="0.25">
      <c r="A62" s="49" t="s">
        <v>103</v>
      </c>
      <c r="B62" s="34">
        <v>1</v>
      </c>
      <c r="C62" s="34"/>
      <c r="D62" s="34"/>
      <c r="E62" s="34"/>
      <c r="F62" s="34"/>
      <c r="G62" s="34"/>
      <c r="H62" s="34"/>
      <c r="I62" s="34"/>
      <c r="J62" s="34"/>
    </row>
    <row r="63" spans="1:10" ht="15.75" thickBot="1" x14ac:dyDescent="0.3">
      <c r="A63" s="42" t="s">
        <v>80</v>
      </c>
      <c r="B63" s="43"/>
      <c r="C63" s="43"/>
      <c r="D63" s="43"/>
      <c r="E63" s="43"/>
      <c r="F63" s="43"/>
      <c r="G63" s="43"/>
      <c r="H63" s="43"/>
      <c r="I63" s="43"/>
      <c r="J63" s="43"/>
    </row>
    <row r="64" spans="1:10" ht="15.75" thickBot="1" x14ac:dyDescent="0.3">
      <c r="A64" s="39"/>
      <c r="B64" s="3"/>
      <c r="C64" s="3"/>
      <c r="D64" s="3"/>
      <c r="E64" s="3"/>
      <c r="F64" s="3"/>
      <c r="G64" s="3"/>
      <c r="H64" s="3"/>
      <c r="I64" s="3"/>
      <c r="J64" s="3"/>
    </row>
    <row r="65" spans="1:10" ht="15.75" thickBot="1" x14ac:dyDescent="0.3">
      <c r="A65" s="35" t="s">
        <v>53</v>
      </c>
      <c r="B65" s="36"/>
      <c r="C65" s="36"/>
      <c r="D65" s="36"/>
      <c r="E65" s="36"/>
      <c r="F65" s="36"/>
      <c r="G65" s="36"/>
      <c r="H65" s="36"/>
      <c r="I65" s="36"/>
      <c r="J65" s="37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selection activeCell="E7" sqref="E7"/>
    </sheetView>
  </sheetViews>
  <sheetFormatPr baseColWidth="10" defaultRowHeight="15" x14ac:dyDescent="0.25"/>
  <cols>
    <col min="1" max="1" width="50" bestFit="1" customWidth="1"/>
    <col min="2" max="2" width="8.85546875" customWidth="1"/>
    <col min="3" max="3" width="11.42578125" customWidth="1"/>
    <col min="4" max="4" width="10.140625" customWidth="1"/>
    <col min="6" max="6" width="16.5703125" customWidth="1"/>
    <col min="7" max="7" width="18.28515625" customWidth="1"/>
    <col min="8" max="8" width="19.28515625" bestFit="1" customWidth="1"/>
  </cols>
  <sheetData>
    <row r="1" spans="1:11" x14ac:dyDescent="0.25">
      <c r="A1" t="s">
        <v>30</v>
      </c>
    </row>
    <row r="2" spans="1:11" x14ac:dyDescent="0.25">
      <c r="B2" t="s">
        <v>90</v>
      </c>
      <c r="C2" t="s">
        <v>91</v>
      </c>
      <c r="D2" t="s">
        <v>92</v>
      </c>
      <c r="E2" t="s">
        <v>93</v>
      </c>
      <c r="F2" t="s">
        <v>4</v>
      </c>
      <c r="G2" t="s">
        <v>36</v>
      </c>
      <c r="H2" t="s">
        <v>96</v>
      </c>
      <c r="I2" t="s">
        <v>38</v>
      </c>
      <c r="J2" t="s">
        <v>6</v>
      </c>
      <c r="K2" t="s">
        <v>29</v>
      </c>
    </row>
    <row r="3" spans="1:11" x14ac:dyDescent="0.25">
      <c r="A3" t="s">
        <v>11</v>
      </c>
      <c r="B3">
        <f>SUM(Eingabe!$B$11:$C$14)</f>
        <v>0</v>
      </c>
      <c r="C3">
        <f>SUM(Eingabe!D11:E14)</f>
        <v>0</v>
      </c>
      <c r="D3">
        <f>SUM(Eingabe!F11:F14)</f>
        <v>0</v>
      </c>
      <c r="E3">
        <f>SUM(Eingabe!G11:G14)</f>
        <v>0</v>
      </c>
      <c r="F3">
        <f>SUM(Eingabe!H11:H14)</f>
        <v>0</v>
      </c>
      <c r="G3">
        <f>SUM(Eingabe!I11:I14)</f>
        <v>0</v>
      </c>
      <c r="H3">
        <f>SUM(Eingabe!J11:J14)</f>
        <v>0</v>
      </c>
      <c r="I3">
        <f>SUM(B3:H3)</f>
        <v>0</v>
      </c>
    </row>
    <row r="4" spans="1:11" x14ac:dyDescent="0.25">
      <c r="A4" t="s">
        <v>97</v>
      </c>
      <c r="B4">
        <f>SUM(Eingabe!$B$16:$C$18)</f>
        <v>0</v>
      </c>
      <c r="C4">
        <f>SUM(Eingabe!D17:E26)</f>
        <v>0</v>
      </c>
      <c r="D4">
        <f>SUM(Eingabe!F17:F26)</f>
        <v>0</v>
      </c>
      <c r="E4">
        <f>SUM(Eingabe!G17:G26)</f>
        <v>0</v>
      </c>
      <c r="F4">
        <f>SUM(Eingabe!H17:H26)</f>
        <v>0</v>
      </c>
      <c r="G4">
        <f>SUM(Eingabe!I17:I26)</f>
        <v>0</v>
      </c>
      <c r="H4">
        <f>SUM(Eingabe!J17:J26)</f>
        <v>0</v>
      </c>
      <c r="I4">
        <f t="shared" ref="I4:I11" si="0">SUM(B4:H4)</f>
        <v>0</v>
      </c>
    </row>
    <row r="5" spans="1:11" x14ac:dyDescent="0.25">
      <c r="A5" t="s">
        <v>73</v>
      </c>
    </row>
    <row r="6" spans="1:11" x14ac:dyDescent="0.25">
      <c r="A6" t="s">
        <v>32</v>
      </c>
      <c r="C6">
        <f>SUM(Eingabe!D29:E32)+Eingabe!D49+Eingabe!E49</f>
        <v>0</v>
      </c>
      <c r="D6">
        <f>SUM(Eingabe!F29:F32)+Eingabe!F49</f>
        <v>0</v>
      </c>
      <c r="E6">
        <f>SUM(Eingabe!G29:G32)+Eingabe!G49</f>
        <v>1</v>
      </c>
      <c r="F6">
        <f>SUM(Eingabe!H29:H32)+Eingabe!H49</f>
        <v>0</v>
      </c>
      <c r="G6">
        <f>SUM(Eingabe!I29:I32)+Eingabe!I49</f>
        <v>0</v>
      </c>
      <c r="H6">
        <f>SUM(Eingabe!J29:J32)+Eingabe!J49</f>
        <v>0</v>
      </c>
      <c r="I6">
        <f t="shared" si="0"/>
        <v>1</v>
      </c>
    </row>
    <row r="7" spans="1:11" x14ac:dyDescent="0.25">
      <c r="A7" t="s">
        <v>94</v>
      </c>
      <c r="E7">
        <f>SUM(Eingabe!$B$37:$C$41)</f>
        <v>4</v>
      </c>
    </row>
    <row r="8" spans="1:11" x14ac:dyDescent="0.25">
      <c r="A8" t="s">
        <v>95</v>
      </c>
      <c r="C8">
        <f>SUM(Eingabe!$B$43:$C$47)</f>
        <v>0</v>
      </c>
    </row>
    <row r="9" spans="1:11" x14ac:dyDescent="0.25">
      <c r="A9" t="s">
        <v>56</v>
      </c>
      <c r="D9">
        <f>SUM(Eingabe!F37:F47)+Eingabe!F49</f>
        <v>0</v>
      </c>
      <c r="E9">
        <f>SUM(Eingabe!G37:G47)+Eingabe!G49</f>
        <v>1</v>
      </c>
      <c r="F9">
        <f>SUM(Eingabe!H37:H47)+Eingabe!H49</f>
        <v>1</v>
      </c>
      <c r="G9">
        <f>SUM(Eingabe!I37:I47)+Eingabe!I49</f>
        <v>0</v>
      </c>
      <c r="H9">
        <f>SUM(Eingabe!J37:J47)+Eingabe!J49</f>
        <v>0</v>
      </c>
      <c r="I9">
        <f t="shared" si="0"/>
        <v>2</v>
      </c>
    </row>
    <row r="10" spans="1:11" x14ac:dyDescent="0.25">
      <c r="A10" t="s">
        <v>34</v>
      </c>
      <c r="B10">
        <f>SUM(Eingabe!B$51:C$56)</f>
        <v>0</v>
      </c>
      <c r="C10">
        <f>SUM(Eingabe!D51:E56)</f>
        <v>0</v>
      </c>
      <c r="D10">
        <f>SUM(Eingabe!F51:F56)</f>
        <v>0</v>
      </c>
      <c r="E10">
        <f>SUM(Eingabe!G51:G56)</f>
        <v>0</v>
      </c>
      <c r="F10">
        <f>SUM(Eingabe!H51:H56)</f>
        <v>0</v>
      </c>
      <c r="G10">
        <f>SUM(Eingabe!I51:I56)</f>
        <v>0</v>
      </c>
      <c r="H10">
        <f>SUM(Eingabe!J51:J56)</f>
        <v>0</v>
      </c>
      <c r="I10">
        <f t="shared" si="0"/>
        <v>0</v>
      </c>
    </row>
    <row r="11" spans="1:11" x14ac:dyDescent="0.25">
      <c r="A11" t="s">
        <v>35</v>
      </c>
      <c r="B11">
        <f>SUM(Eingabe!B$58:C$58)</f>
        <v>0</v>
      </c>
      <c r="C11">
        <f>SUM(Eingabe!D58:E58)</f>
        <v>0</v>
      </c>
      <c r="D11">
        <f>Eingabe!F58</f>
        <v>0</v>
      </c>
      <c r="E11">
        <f>Eingabe!G58</f>
        <v>0</v>
      </c>
      <c r="F11">
        <f>Eingabe!H58</f>
        <v>0</v>
      </c>
      <c r="G11">
        <f>Eingabe!I58</f>
        <v>0</v>
      </c>
      <c r="H11">
        <f>Eingabe!J58</f>
        <v>0</v>
      </c>
      <c r="I11">
        <f t="shared" si="0"/>
        <v>0</v>
      </c>
    </row>
    <row r="12" spans="1:11" x14ac:dyDescent="0.25">
      <c r="H12" t="s">
        <v>43</v>
      </c>
      <c r="I12">
        <f>SUM(I3:I11)</f>
        <v>3</v>
      </c>
    </row>
    <row r="15" spans="1:11" x14ac:dyDescent="0.25">
      <c r="A15" t="s">
        <v>63</v>
      </c>
      <c r="B15">
        <f>Eingabe!B1</f>
        <v>78</v>
      </c>
      <c r="C15">
        <f>Eingabe!B2</f>
        <v>0</v>
      </c>
      <c r="D15" t="str">
        <f>Eingabe!B4</f>
        <v>550-500</v>
      </c>
    </row>
    <row r="17" spans="1:9" x14ac:dyDescent="0.25">
      <c r="B17" t="s">
        <v>44</v>
      </c>
      <c r="C17" t="s">
        <v>45</v>
      </c>
    </row>
    <row r="18" spans="1:9" x14ac:dyDescent="0.25">
      <c r="A18" t="s">
        <v>11</v>
      </c>
      <c r="B18">
        <f>I3</f>
        <v>0</v>
      </c>
      <c r="C18" s="22">
        <f>100/$I$12*B18</f>
        <v>0</v>
      </c>
    </row>
    <row r="19" spans="1:9" x14ac:dyDescent="0.25">
      <c r="A19" t="s">
        <v>31</v>
      </c>
      <c r="B19">
        <f>I4</f>
        <v>0</v>
      </c>
      <c r="C19" s="22">
        <f t="shared" ref="C19:C26" si="1">100/$I$12*B19</f>
        <v>0</v>
      </c>
    </row>
    <row r="20" spans="1:9" x14ac:dyDescent="0.25">
      <c r="A20" t="s">
        <v>73</v>
      </c>
      <c r="C20" s="22"/>
    </row>
    <row r="21" spans="1:9" x14ac:dyDescent="0.25">
      <c r="A21" t="s">
        <v>32</v>
      </c>
      <c r="B21">
        <f>I6</f>
        <v>1</v>
      </c>
      <c r="C21" s="22">
        <f t="shared" si="1"/>
        <v>33.333333333333336</v>
      </c>
    </row>
    <row r="22" spans="1:9" x14ac:dyDescent="0.25">
      <c r="A22" t="s">
        <v>94</v>
      </c>
      <c r="B22">
        <f>I9</f>
        <v>2</v>
      </c>
      <c r="C22" s="22">
        <f t="shared" si="1"/>
        <v>66.666666666666671</v>
      </c>
    </row>
    <row r="23" spans="1:9" x14ac:dyDescent="0.25">
      <c r="A23" t="s">
        <v>95</v>
      </c>
      <c r="C23" s="22"/>
    </row>
    <row r="24" spans="1:9" x14ac:dyDescent="0.25">
      <c r="A24" t="s">
        <v>56</v>
      </c>
      <c r="C24" s="22"/>
    </row>
    <row r="25" spans="1:9" x14ac:dyDescent="0.25">
      <c r="A25" t="s">
        <v>34</v>
      </c>
      <c r="B25">
        <f>I10</f>
        <v>0</v>
      </c>
      <c r="C25" s="22">
        <f t="shared" si="1"/>
        <v>0</v>
      </c>
    </row>
    <row r="26" spans="1:9" x14ac:dyDescent="0.25">
      <c r="A26" t="s">
        <v>35</v>
      </c>
      <c r="B26">
        <f>I11</f>
        <v>0</v>
      </c>
      <c r="C26" s="22">
        <f t="shared" si="1"/>
        <v>0</v>
      </c>
    </row>
    <row r="27" spans="1:9" x14ac:dyDescent="0.25">
      <c r="C27" s="22"/>
    </row>
    <row r="28" spans="1:9" x14ac:dyDescent="0.25">
      <c r="B28" t="s">
        <v>2</v>
      </c>
      <c r="C28" t="s">
        <v>3</v>
      </c>
      <c r="D28" t="s">
        <v>4</v>
      </c>
      <c r="E28" t="s">
        <v>5</v>
      </c>
      <c r="F28" t="s">
        <v>37</v>
      </c>
      <c r="G28" t="s">
        <v>38</v>
      </c>
      <c r="H28" t="s">
        <v>6</v>
      </c>
      <c r="I28" t="s">
        <v>29</v>
      </c>
    </row>
    <row r="29" spans="1:9" x14ac:dyDescent="0.25">
      <c r="A29" t="s">
        <v>11</v>
      </c>
      <c r="B29">
        <f>IF($I$3=0,0,100/$I$3*B3)</f>
        <v>0</v>
      </c>
      <c r="C29">
        <f t="shared" ref="C29:H29" si="2">IF($I$3=0,0,100/$I$3*C3)</f>
        <v>0</v>
      </c>
      <c r="D29">
        <f t="shared" si="2"/>
        <v>0</v>
      </c>
      <c r="E29">
        <f t="shared" si="2"/>
        <v>0</v>
      </c>
      <c r="F29">
        <f t="shared" si="2"/>
        <v>0</v>
      </c>
      <c r="G29">
        <f t="shared" si="2"/>
        <v>0</v>
      </c>
      <c r="H29">
        <f t="shared" si="2"/>
        <v>0</v>
      </c>
      <c r="I29">
        <f>SUM(B29:H29)</f>
        <v>0</v>
      </c>
    </row>
    <row r="30" spans="1:9" x14ac:dyDescent="0.25">
      <c r="A30" t="s">
        <v>31</v>
      </c>
      <c r="B30">
        <f>IF($I$4=0,0,100/$I$4*B4)</f>
        <v>0</v>
      </c>
      <c r="C30">
        <f t="shared" ref="C30:H30" si="3">IF($I$4=0,0,100/$I$4*C4)</f>
        <v>0</v>
      </c>
      <c r="D30">
        <f t="shared" si="3"/>
        <v>0</v>
      </c>
      <c r="E30">
        <f t="shared" si="3"/>
        <v>0</v>
      </c>
      <c r="F30">
        <f t="shared" si="3"/>
        <v>0</v>
      </c>
      <c r="G30">
        <f t="shared" si="3"/>
        <v>0</v>
      </c>
      <c r="H30">
        <f t="shared" si="3"/>
        <v>0</v>
      </c>
      <c r="I30">
        <f t="shared" ref="I30:I34" si="4">SUM(B30:H30)</f>
        <v>0</v>
      </c>
    </row>
    <row r="31" spans="1:9" x14ac:dyDescent="0.25">
      <c r="A31" t="s">
        <v>32</v>
      </c>
      <c r="B31">
        <f>IF($I$6=0,0,100/$I$6*B6)</f>
        <v>0</v>
      </c>
      <c r="C31">
        <f t="shared" ref="C31:H31" si="5">IF($I$6=0,0,100/$I$6*C6)</f>
        <v>0</v>
      </c>
      <c r="D31">
        <f t="shared" si="5"/>
        <v>0</v>
      </c>
      <c r="E31">
        <f t="shared" si="5"/>
        <v>100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4"/>
        <v>100</v>
      </c>
    </row>
    <row r="32" spans="1:9" x14ac:dyDescent="0.25">
      <c r="A32" t="s">
        <v>33</v>
      </c>
      <c r="B32">
        <f>IF($I$9=0,0,100/$I$9*B9)</f>
        <v>0</v>
      </c>
      <c r="C32">
        <f t="shared" ref="C32:H32" si="6">IF($I$9=0,0,100/$I$9*C9)</f>
        <v>0</v>
      </c>
      <c r="D32">
        <f t="shared" si="6"/>
        <v>0</v>
      </c>
      <c r="E32">
        <f t="shared" si="6"/>
        <v>50</v>
      </c>
      <c r="F32">
        <f t="shared" si="6"/>
        <v>50</v>
      </c>
      <c r="G32">
        <f t="shared" si="6"/>
        <v>0</v>
      </c>
      <c r="H32">
        <f t="shared" si="6"/>
        <v>0</v>
      </c>
      <c r="I32">
        <f t="shared" si="4"/>
        <v>100</v>
      </c>
    </row>
    <row r="33" spans="1:9" x14ac:dyDescent="0.25">
      <c r="A33" t="s">
        <v>34</v>
      </c>
      <c r="B33">
        <f>IF($I$10=0,0,100/$I$10*B10)</f>
        <v>0</v>
      </c>
      <c r="C33">
        <f t="shared" ref="C33:H33" si="7">IF($I$10=0,0,100/$I$10*C10)</f>
        <v>0</v>
      </c>
      <c r="D33">
        <f t="shared" si="7"/>
        <v>0</v>
      </c>
      <c r="E33">
        <f t="shared" si="7"/>
        <v>0</v>
      </c>
      <c r="F33">
        <f t="shared" si="7"/>
        <v>0</v>
      </c>
      <c r="G33">
        <f t="shared" si="7"/>
        <v>0</v>
      </c>
      <c r="H33">
        <f t="shared" si="7"/>
        <v>0</v>
      </c>
      <c r="I33">
        <f t="shared" si="4"/>
        <v>0</v>
      </c>
    </row>
    <row r="34" spans="1:9" x14ac:dyDescent="0.25">
      <c r="A34" t="s">
        <v>35</v>
      </c>
      <c r="B34">
        <f>IF($I$11=0,0,100/$I$11*B11)</f>
        <v>0</v>
      </c>
      <c r="C34">
        <f t="shared" ref="C34:H34" si="8">IF($I$11=0,0,100/$I$11*C11)</f>
        <v>0</v>
      </c>
      <c r="D34">
        <f t="shared" si="8"/>
        <v>0</v>
      </c>
      <c r="E34">
        <f t="shared" si="8"/>
        <v>0</v>
      </c>
      <c r="F34">
        <f t="shared" si="8"/>
        <v>0</v>
      </c>
      <c r="G34">
        <f t="shared" si="8"/>
        <v>0</v>
      </c>
      <c r="H34">
        <f t="shared" si="8"/>
        <v>0</v>
      </c>
      <c r="I34">
        <f t="shared" si="4"/>
        <v>0</v>
      </c>
    </row>
    <row r="36" spans="1:9" x14ac:dyDescent="0.25">
      <c r="B36" t="s">
        <v>2</v>
      </c>
      <c r="C36" t="s">
        <v>3</v>
      </c>
      <c r="D36" t="s">
        <v>4</v>
      </c>
      <c r="E36" t="s">
        <v>5</v>
      </c>
      <c r="F36" t="s">
        <v>37</v>
      </c>
      <c r="G36" t="s">
        <v>38</v>
      </c>
      <c r="H36" t="s">
        <v>6</v>
      </c>
    </row>
    <row r="37" spans="1:9" x14ac:dyDescent="0.25">
      <c r="A37" t="s">
        <v>64</v>
      </c>
      <c r="B37">
        <f>IF($I$12=0,0,100/$I$12*B3)</f>
        <v>0</v>
      </c>
      <c r="C37">
        <f t="shared" ref="C37:H37" si="9">IF($I$12=0,0,100/$I$12*C3)</f>
        <v>0</v>
      </c>
      <c r="D37">
        <f t="shared" si="9"/>
        <v>0</v>
      </c>
      <c r="E37">
        <f t="shared" si="9"/>
        <v>0</v>
      </c>
      <c r="F37">
        <f t="shared" si="9"/>
        <v>0</v>
      </c>
      <c r="G37">
        <f t="shared" si="9"/>
        <v>0</v>
      </c>
      <c r="H37">
        <f t="shared" si="9"/>
        <v>0</v>
      </c>
    </row>
    <row r="38" spans="1:9" x14ac:dyDescent="0.25">
      <c r="A38" t="s">
        <v>31</v>
      </c>
      <c r="B38">
        <f t="shared" ref="B38:H38" si="10">IF($I$12=0,0,100/$I$12*B4)</f>
        <v>0</v>
      </c>
      <c r="C38">
        <f t="shared" si="10"/>
        <v>0</v>
      </c>
      <c r="D38">
        <f t="shared" si="10"/>
        <v>0</v>
      </c>
      <c r="E38">
        <f t="shared" si="10"/>
        <v>0</v>
      </c>
      <c r="F38">
        <f t="shared" si="10"/>
        <v>0</v>
      </c>
      <c r="G38">
        <f t="shared" si="10"/>
        <v>0</v>
      </c>
      <c r="H38">
        <f t="shared" si="10"/>
        <v>0</v>
      </c>
    </row>
    <row r="39" spans="1:9" x14ac:dyDescent="0.25">
      <c r="A39" t="s">
        <v>32</v>
      </c>
      <c r="B39">
        <f t="shared" ref="B39:H39" si="11">IF($I$12=0,0,100/$I$12*B6)</f>
        <v>0</v>
      </c>
      <c r="C39">
        <f t="shared" si="11"/>
        <v>0</v>
      </c>
      <c r="D39">
        <f t="shared" si="11"/>
        <v>0</v>
      </c>
      <c r="E39">
        <f t="shared" si="11"/>
        <v>33.333333333333336</v>
      </c>
      <c r="F39">
        <f t="shared" si="11"/>
        <v>0</v>
      </c>
      <c r="G39">
        <f t="shared" si="11"/>
        <v>0</v>
      </c>
      <c r="H39">
        <f t="shared" si="11"/>
        <v>0</v>
      </c>
    </row>
    <row r="40" spans="1:9" x14ac:dyDescent="0.25">
      <c r="A40" t="s">
        <v>65</v>
      </c>
      <c r="B40">
        <f t="shared" ref="B40:H40" si="12">IF($I$12=0,0,100/$I$12*B9)</f>
        <v>0</v>
      </c>
      <c r="C40">
        <f t="shared" si="12"/>
        <v>0</v>
      </c>
      <c r="D40">
        <f t="shared" si="12"/>
        <v>0</v>
      </c>
      <c r="E40">
        <f t="shared" si="12"/>
        <v>33.333333333333336</v>
      </c>
      <c r="F40">
        <f t="shared" si="12"/>
        <v>33.333333333333336</v>
      </c>
      <c r="G40">
        <f t="shared" si="12"/>
        <v>0</v>
      </c>
      <c r="H40">
        <f t="shared" si="12"/>
        <v>0</v>
      </c>
    </row>
    <row r="41" spans="1:9" x14ac:dyDescent="0.25">
      <c r="A41" t="s">
        <v>66</v>
      </c>
      <c r="B41">
        <f t="shared" ref="B41:H41" si="13">IF($I$12=0,0,100/$I$12*B10)</f>
        <v>0</v>
      </c>
      <c r="C41">
        <f t="shared" si="13"/>
        <v>0</v>
      </c>
      <c r="D41">
        <f t="shared" si="13"/>
        <v>0</v>
      </c>
      <c r="E41">
        <f t="shared" si="13"/>
        <v>0</v>
      </c>
      <c r="F41">
        <f t="shared" si="13"/>
        <v>0</v>
      </c>
      <c r="G41">
        <f t="shared" si="13"/>
        <v>0</v>
      </c>
      <c r="H41">
        <f t="shared" si="13"/>
        <v>0</v>
      </c>
    </row>
    <row r="42" spans="1:9" x14ac:dyDescent="0.25">
      <c r="A42" t="s">
        <v>35</v>
      </c>
      <c r="B42">
        <f t="shared" ref="B42:H42" si="14">IF($I$12=0,0,100/$I$12*B11)</f>
        <v>0</v>
      </c>
      <c r="C42">
        <f t="shared" si="14"/>
        <v>0</v>
      </c>
      <c r="D42">
        <f t="shared" si="14"/>
        <v>0</v>
      </c>
      <c r="E42">
        <f t="shared" si="14"/>
        <v>0</v>
      </c>
      <c r="F42">
        <f t="shared" si="14"/>
        <v>0</v>
      </c>
      <c r="G42">
        <f t="shared" si="14"/>
        <v>0</v>
      </c>
      <c r="H42">
        <f t="shared" si="14"/>
        <v>0</v>
      </c>
    </row>
    <row r="44" spans="1:9" x14ac:dyDescent="0.25">
      <c r="B44" t="s">
        <v>7</v>
      </c>
      <c r="C44" t="s">
        <v>8</v>
      </c>
      <c r="D44" t="s">
        <v>10</v>
      </c>
      <c r="E44" t="s">
        <v>9</v>
      </c>
      <c r="F44" t="s">
        <v>46</v>
      </c>
      <c r="G44" t="s">
        <v>47</v>
      </c>
    </row>
    <row r="45" spans="1:9" x14ac:dyDescent="0.25">
      <c r="A45" t="s">
        <v>11</v>
      </c>
      <c r="B45">
        <f>SUM(Eingabe!B$11:B$14)</f>
        <v>0</v>
      </c>
      <c r="C45">
        <f>SUM(Eingabe!C$11:C$14)</f>
        <v>0</v>
      </c>
      <c r="D45">
        <f>SUM(Eingabe!D$11:D$14)</f>
        <v>0</v>
      </c>
      <c r="E45">
        <f>SUM(Eingabe!E$11:E$14)</f>
        <v>0</v>
      </c>
      <c r="F45">
        <f>B45+D45</f>
        <v>0</v>
      </c>
      <c r="G45">
        <f>C45+E45</f>
        <v>0</v>
      </c>
    </row>
    <row r="46" spans="1:9" x14ac:dyDescent="0.25">
      <c r="A46" t="s">
        <v>31</v>
      </c>
      <c r="B46">
        <f>SUM(Eingabe!B$17:B$26)</f>
        <v>1</v>
      </c>
      <c r="C46">
        <f>SUM(Eingabe!C$17:C$26)</f>
        <v>0</v>
      </c>
      <c r="D46">
        <f>SUM(Eingabe!D$17:D$26)</f>
        <v>0</v>
      </c>
      <c r="E46">
        <f>SUM(Eingabe!E$17:E$26)</f>
        <v>0</v>
      </c>
      <c r="F46">
        <f t="shared" ref="F46:F50" si="15">B46+D46</f>
        <v>1</v>
      </c>
      <c r="G46">
        <f t="shared" ref="G46:G50" si="16">C46+E46</f>
        <v>0</v>
      </c>
    </row>
    <row r="47" spans="1:9" x14ac:dyDescent="0.25">
      <c r="A47" t="s">
        <v>32</v>
      </c>
      <c r="B47">
        <f>SUM(Eingabe!B$29:B$32)+Eingabe!B$49</f>
        <v>1</v>
      </c>
      <c r="C47">
        <f>SUM(Eingabe!C$29:C$32)+Eingabe!C$49</f>
        <v>0</v>
      </c>
      <c r="D47">
        <f>SUM(Eingabe!D$29:D$32)+Eingabe!D$49</f>
        <v>0</v>
      </c>
      <c r="E47">
        <f>SUM(Eingabe!E$29:E$32)+Eingabe!E$49</f>
        <v>0</v>
      </c>
      <c r="F47">
        <f t="shared" si="15"/>
        <v>1</v>
      </c>
      <c r="G47">
        <f t="shared" si="16"/>
        <v>0</v>
      </c>
    </row>
    <row r="48" spans="1:9" x14ac:dyDescent="0.25">
      <c r="A48" t="s">
        <v>33</v>
      </c>
      <c r="B48">
        <f>SUM(Eingabe!B$37:B$47)+Eingabe!B$49</f>
        <v>4</v>
      </c>
      <c r="C48">
        <f>SUM(Eingabe!C$37:C$47)+Eingabe!C$49</f>
        <v>0</v>
      </c>
      <c r="D48">
        <f>SUM(Eingabe!D$37:D$47)+Eingabe!D$49</f>
        <v>0</v>
      </c>
      <c r="E48">
        <f>SUM(Eingabe!E$37:E$47)+Eingabe!E$49</f>
        <v>0</v>
      </c>
      <c r="F48">
        <f t="shared" si="15"/>
        <v>4</v>
      </c>
      <c r="G48">
        <f t="shared" si="16"/>
        <v>0</v>
      </c>
    </row>
    <row r="49" spans="1:9" x14ac:dyDescent="0.25">
      <c r="A49" t="s">
        <v>34</v>
      </c>
      <c r="B49">
        <f>SUM(Eingabe!B$51:B$56)</f>
        <v>0</v>
      </c>
      <c r="C49">
        <f>SUM(Eingabe!C$51:C$56)</f>
        <v>0</v>
      </c>
      <c r="D49">
        <f>SUM(Eingabe!D$51:D$56)</f>
        <v>0</v>
      </c>
      <c r="E49">
        <f>SUM(Eingabe!E$51:E$56)</f>
        <v>0</v>
      </c>
      <c r="F49">
        <f t="shared" si="15"/>
        <v>0</v>
      </c>
      <c r="G49">
        <f t="shared" si="16"/>
        <v>0</v>
      </c>
    </row>
    <row r="50" spans="1:9" x14ac:dyDescent="0.25">
      <c r="A50" t="s">
        <v>35</v>
      </c>
      <c r="B50">
        <f>SUM(Eingabe!B$58:B$58)</f>
        <v>0</v>
      </c>
      <c r="C50">
        <f>SUM(Eingabe!C$58:C$58)</f>
        <v>0</v>
      </c>
      <c r="D50">
        <f>SUM(Eingabe!D$58:D$58)</f>
        <v>0</v>
      </c>
      <c r="E50">
        <f>SUM(Eingabe!E$58:E$58)</f>
        <v>0</v>
      </c>
      <c r="F50">
        <f t="shared" si="15"/>
        <v>0</v>
      </c>
      <c r="G50">
        <f t="shared" si="16"/>
        <v>0</v>
      </c>
    </row>
    <row r="51" spans="1:9" x14ac:dyDescent="0.25">
      <c r="F51">
        <f>SUM(F45:F50)</f>
        <v>6</v>
      </c>
      <c r="G51">
        <f>SUM(G45:G50)</f>
        <v>0</v>
      </c>
    </row>
    <row r="52" spans="1:9" x14ac:dyDescent="0.25">
      <c r="F52" t="s">
        <v>49</v>
      </c>
      <c r="G52" t="s">
        <v>48</v>
      </c>
    </row>
    <row r="53" spans="1:9" x14ac:dyDescent="0.25">
      <c r="E53" t="s">
        <v>50</v>
      </c>
      <c r="F53">
        <f>F51</f>
        <v>6</v>
      </c>
      <c r="G53">
        <f>G51</f>
        <v>0</v>
      </c>
    </row>
    <row r="57" spans="1:9" x14ac:dyDescent="0.25">
      <c r="B57" t="s">
        <v>2</v>
      </c>
      <c r="C57" t="s">
        <v>3</v>
      </c>
      <c r="D57" t="s">
        <v>4</v>
      </c>
      <c r="E57" t="s">
        <v>5</v>
      </c>
      <c r="F57" t="s">
        <v>58</v>
      </c>
      <c r="G57" t="s">
        <v>38</v>
      </c>
      <c r="H57" t="s">
        <v>6</v>
      </c>
      <c r="I57" t="s">
        <v>29</v>
      </c>
    </row>
    <row r="58" spans="1:9" x14ac:dyDescent="0.25">
      <c r="A58" t="s">
        <v>54</v>
      </c>
      <c r="B58" t="e">
        <f>Eingabe!B37+Eingabe!C37+Eingabe!B43+Eingabe!C43+Eingabe!B44+Eingabe!C44+Eingabe!B45+Eingabe!C45+Eingabe!#REF!+Eingabe!#REF!+Eingabe!B49+Eingabe!C49</f>
        <v>#REF!</v>
      </c>
      <c r="C58" t="e">
        <f>Eingabe!E37+Eingabe!D37+Eingabe!E43+Eingabe!D43+Eingabe!E44+Eingabe!D44+Eingabe!E45+Eingabe!D45+Eingabe!#REF!+Eingabe!#REF!+Eingabe!E49+Eingabe!D49</f>
        <v>#REF!</v>
      </c>
      <c r="D58" t="e">
        <f>Eingabe!F37++Eingabe!F43+Eingabe!F44+Eingabe!F45+Eingabe!#REF!+Eingabe!F49</f>
        <v>#REF!</v>
      </c>
      <c r="E58" t="e">
        <f>Eingabe!G37++Eingabe!G43+Eingabe!G44+Eingabe!G45+Eingabe!#REF!+Eingabe!G49</f>
        <v>#REF!</v>
      </c>
      <c r="F58" t="e">
        <f>Eingabe!H37++Eingabe!H43+Eingabe!H44+Eingabe!H45+Eingabe!#REF!+Eingabe!H49</f>
        <v>#REF!</v>
      </c>
      <c r="G58" t="e">
        <f>Eingabe!I37++Eingabe!I43+Eingabe!I44+Eingabe!I45+Eingabe!#REF!+Eingabe!I49</f>
        <v>#REF!</v>
      </c>
      <c r="H58" t="e">
        <f>Eingabe!J37++Eingabe!J43+Eingabe!J44+Eingabe!J45+Eingabe!#REF!+Eingabe!J49</f>
        <v>#REF!</v>
      </c>
      <c r="I58" t="e">
        <f>B58+C58+D58+E58+F58+G58+H58</f>
        <v>#REF!</v>
      </c>
    </row>
    <row r="59" spans="1:9" x14ac:dyDescent="0.25">
      <c r="A59" t="s">
        <v>55</v>
      </c>
      <c r="B59" t="e">
        <f>Eingabe!#REF!+Eingabe!#REF!</f>
        <v>#REF!</v>
      </c>
      <c r="C59" t="e">
        <f>Eingabe!#REF!+Eingabe!#REF!</f>
        <v>#REF!</v>
      </c>
      <c r="D59" t="e">
        <f>Eingabe!#REF!</f>
        <v>#REF!</v>
      </c>
      <c r="E59" t="e">
        <f>Eingabe!#REF!</f>
        <v>#REF!</v>
      </c>
      <c r="F59" t="e">
        <f>Eingabe!#REF!</f>
        <v>#REF!</v>
      </c>
      <c r="G59" t="e">
        <f>Eingabe!#REF!</f>
        <v>#REF!</v>
      </c>
      <c r="H59" t="e">
        <f>Eingabe!#REF!</f>
        <v>#REF!</v>
      </c>
      <c r="I59" t="e">
        <f>B59+C59+D59+E59+F59+G59+H59</f>
        <v>#REF!</v>
      </c>
    </row>
    <row r="60" spans="1:9" x14ac:dyDescent="0.25">
      <c r="A60" t="s">
        <v>56</v>
      </c>
      <c r="B60">
        <f>Eingabe!B38+Eingabe!C38</f>
        <v>1</v>
      </c>
      <c r="C60">
        <f>Eingabe!E38+Eingabe!D38</f>
        <v>0</v>
      </c>
      <c r="D60">
        <f>Eingabe!F38</f>
        <v>0</v>
      </c>
      <c r="E60">
        <f>Eingabe!G38</f>
        <v>0</v>
      </c>
      <c r="F60">
        <f>Eingabe!H38</f>
        <v>0</v>
      </c>
      <c r="G60">
        <f>Eingabe!I38</f>
        <v>0</v>
      </c>
      <c r="H60">
        <f>Eingabe!J38</f>
        <v>0</v>
      </c>
      <c r="I60">
        <f t="shared" ref="I60:I61" si="17">B60+C60+D60+E60+F60+G60+H60</f>
        <v>1</v>
      </c>
    </row>
    <row r="61" spans="1:9" x14ac:dyDescent="0.25">
      <c r="A61" t="s">
        <v>57</v>
      </c>
      <c r="B61" t="e">
        <f>Eingabe!#REF!+Eingabe!#REF!+Eingabe!B39+Eingabe!C39+Eingabe!B42+Eingabe!C42</f>
        <v>#REF!</v>
      </c>
      <c r="C61" t="e">
        <f>Eingabe!#REF!+Eingabe!#REF!+Eingabe!E39+Eingabe!D39+Eingabe!E42+Eingabe!D42</f>
        <v>#REF!</v>
      </c>
      <c r="D61" t="e">
        <f>Eingabe!#REF!+Eingabe!F39+Eingabe!F42</f>
        <v>#REF!</v>
      </c>
      <c r="E61" t="e">
        <f>Eingabe!#REF!+Eingabe!G39+Eingabe!G42</f>
        <v>#REF!</v>
      </c>
      <c r="F61" t="e">
        <f>Eingabe!#REF!+Eingabe!H39+Eingabe!H42</f>
        <v>#REF!</v>
      </c>
      <c r="G61" t="e">
        <f>Eingabe!#REF!+Eingabe!I39+Eingabe!I42</f>
        <v>#REF!</v>
      </c>
      <c r="H61" t="e">
        <f>Eingabe!#REF!+Eingabe!J39+Eingabe!J42</f>
        <v>#REF!</v>
      </c>
      <c r="I61" t="e">
        <f t="shared" si="17"/>
        <v>#REF!</v>
      </c>
    </row>
    <row r="62" spans="1:9" x14ac:dyDescent="0.25">
      <c r="I62" t="e">
        <f>I58+I59+I60+I61</f>
        <v>#REF!</v>
      </c>
    </row>
    <row r="64" spans="1:9" x14ac:dyDescent="0.25">
      <c r="B64" t="s">
        <v>2</v>
      </c>
      <c r="C64" t="s">
        <v>3</v>
      </c>
      <c r="D64" t="s">
        <v>4</v>
      </c>
      <c r="E64" t="s">
        <v>5</v>
      </c>
      <c r="F64" t="s">
        <v>58</v>
      </c>
      <c r="G64" t="s">
        <v>38</v>
      </c>
      <c r="H64" t="s">
        <v>6</v>
      </c>
      <c r="I64" t="s">
        <v>29</v>
      </c>
    </row>
    <row r="65" spans="1:9" x14ac:dyDescent="0.25">
      <c r="A65" t="s">
        <v>54</v>
      </c>
      <c r="B65" t="e">
        <f>IF($I58=0,0,100/$I58*B58)</f>
        <v>#REF!</v>
      </c>
      <c r="C65" t="e">
        <f t="shared" ref="C65:H65" si="18">IF($I58=0,0,100/$I58*C58)</f>
        <v>#REF!</v>
      </c>
      <c r="D65" t="e">
        <f t="shared" si="18"/>
        <v>#REF!</v>
      </c>
      <c r="E65" t="e">
        <f t="shared" si="18"/>
        <v>#REF!</v>
      </c>
      <c r="F65" t="e">
        <f t="shared" si="18"/>
        <v>#REF!</v>
      </c>
      <c r="G65" t="e">
        <f t="shared" si="18"/>
        <v>#REF!</v>
      </c>
      <c r="H65" t="e">
        <f t="shared" si="18"/>
        <v>#REF!</v>
      </c>
      <c r="I65">
        <v>100</v>
      </c>
    </row>
    <row r="66" spans="1:9" x14ac:dyDescent="0.25">
      <c r="A66" t="s">
        <v>55</v>
      </c>
      <c r="B66" t="e">
        <f t="shared" ref="B66:H66" si="19">IF($I59=0,0,100/$I59*B59)</f>
        <v>#REF!</v>
      </c>
      <c r="C66" t="e">
        <f t="shared" si="19"/>
        <v>#REF!</v>
      </c>
      <c r="D66" t="e">
        <f t="shared" si="19"/>
        <v>#REF!</v>
      </c>
      <c r="E66" t="e">
        <f t="shared" si="19"/>
        <v>#REF!</v>
      </c>
      <c r="F66" t="e">
        <f t="shared" si="19"/>
        <v>#REF!</v>
      </c>
      <c r="G66" t="e">
        <f t="shared" si="19"/>
        <v>#REF!</v>
      </c>
      <c r="H66" t="e">
        <f t="shared" si="19"/>
        <v>#REF!</v>
      </c>
      <c r="I66">
        <v>100</v>
      </c>
    </row>
    <row r="67" spans="1:9" x14ac:dyDescent="0.25">
      <c r="A67" t="s">
        <v>56</v>
      </c>
      <c r="B67">
        <f t="shared" ref="B67:H67" si="20">IF($I60=0,0,100/$I60*B60)</f>
        <v>100</v>
      </c>
      <c r="C67">
        <f t="shared" si="20"/>
        <v>0</v>
      </c>
      <c r="D67">
        <f t="shared" si="20"/>
        <v>0</v>
      </c>
      <c r="E67">
        <f t="shared" si="20"/>
        <v>0</v>
      </c>
      <c r="F67">
        <f t="shared" si="20"/>
        <v>0</v>
      </c>
      <c r="G67">
        <f t="shared" si="20"/>
        <v>0</v>
      </c>
      <c r="H67">
        <f t="shared" si="20"/>
        <v>0</v>
      </c>
      <c r="I67">
        <v>100</v>
      </c>
    </row>
    <row r="68" spans="1:9" x14ac:dyDescent="0.25">
      <c r="A68" t="s">
        <v>57</v>
      </c>
      <c r="B68" t="e">
        <f t="shared" ref="B68:H68" si="21">IF($I61=0,0,100/$I61*B61)</f>
        <v>#REF!</v>
      </c>
      <c r="C68" t="e">
        <f t="shared" si="21"/>
        <v>#REF!</v>
      </c>
      <c r="D68" t="e">
        <f t="shared" si="21"/>
        <v>#REF!</v>
      </c>
      <c r="E68" t="e">
        <f t="shared" si="21"/>
        <v>#REF!</v>
      </c>
      <c r="F68" t="e">
        <f t="shared" si="21"/>
        <v>#REF!</v>
      </c>
      <c r="G68" t="e">
        <f t="shared" si="21"/>
        <v>#REF!</v>
      </c>
      <c r="H68" t="e">
        <f t="shared" si="21"/>
        <v>#REF!</v>
      </c>
      <c r="I68">
        <v>100</v>
      </c>
    </row>
    <row r="70" spans="1:9" x14ac:dyDescent="0.25">
      <c r="B70" t="s">
        <v>2</v>
      </c>
      <c r="C70" t="s">
        <v>3</v>
      </c>
      <c r="D70" t="s">
        <v>4</v>
      </c>
      <c r="E70" t="s">
        <v>5</v>
      </c>
      <c r="F70" t="s">
        <v>58</v>
      </c>
      <c r="G70" t="s">
        <v>38</v>
      </c>
      <c r="H70" t="s">
        <v>6</v>
      </c>
    </row>
    <row r="71" spans="1:9" x14ac:dyDescent="0.25">
      <c r="A71" t="s">
        <v>54</v>
      </c>
      <c r="B71" t="e">
        <f>IF($I$62=0,0,100/$I$62*B58)</f>
        <v>#REF!</v>
      </c>
      <c r="C71" t="e">
        <f t="shared" ref="C71:H71" si="22">IF($I$62=0,0,100/$I$62*C58)</f>
        <v>#REF!</v>
      </c>
      <c r="D71" t="e">
        <f t="shared" si="22"/>
        <v>#REF!</v>
      </c>
      <c r="E71" t="e">
        <f t="shared" si="22"/>
        <v>#REF!</v>
      </c>
      <c r="F71" t="e">
        <f t="shared" si="22"/>
        <v>#REF!</v>
      </c>
      <c r="G71" t="e">
        <f t="shared" si="22"/>
        <v>#REF!</v>
      </c>
      <c r="H71" t="e">
        <f t="shared" si="22"/>
        <v>#REF!</v>
      </c>
      <c r="I71" t="e">
        <f>SUM(B71:H71)</f>
        <v>#REF!</v>
      </c>
    </row>
    <row r="72" spans="1:9" x14ac:dyDescent="0.25">
      <c r="A72" t="s">
        <v>55</v>
      </c>
      <c r="B72" t="e">
        <f t="shared" ref="B72:H72" si="23">IF($I$62=0,0,100/$I$62*B59)</f>
        <v>#REF!</v>
      </c>
      <c r="C72" t="e">
        <f t="shared" si="23"/>
        <v>#REF!</v>
      </c>
      <c r="D72" t="e">
        <f t="shared" si="23"/>
        <v>#REF!</v>
      </c>
      <c r="E72" t="e">
        <f t="shared" si="23"/>
        <v>#REF!</v>
      </c>
      <c r="F72" t="e">
        <f t="shared" si="23"/>
        <v>#REF!</v>
      </c>
      <c r="G72" t="e">
        <f t="shared" si="23"/>
        <v>#REF!</v>
      </c>
      <c r="H72" t="e">
        <f t="shared" si="23"/>
        <v>#REF!</v>
      </c>
      <c r="I72" t="e">
        <f t="shared" ref="I72:I74" si="24">SUM(B72:H72)</f>
        <v>#REF!</v>
      </c>
    </row>
    <row r="73" spans="1:9" x14ac:dyDescent="0.25">
      <c r="A73" t="s">
        <v>56</v>
      </c>
      <c r="B73" t="e">
        <f t="shared" ref="B73:H73" si="25">IF($I$62=0,0,100/$I$62*B60)</f>
        <v>#REF!</v>
      </c>
      <c r="C73" t="e">
        <f t="shared" si="25"/>
        <v>#REF!</v>
      </c>
      <c r="D73" t="e">
        <f t="shared" si="25"/>
        <v>#REF!</v>
      </c>
      <c r="E73" t="e">
        <f t="shared" si="25"/>
        <v>#REF!</v>
      </c>
      <c r="F73" t="e">
        <f t="shared" si="25"/>
        <v>#REF!</v>
      </c>
      <c r="G73" t="e">
        <f t="shared" si="25"/>
        <v>#REF!</v>
      </c>
      <c r="H73" t="e">
        <f t="shared" si="25"/>
        <v>#REF!</v>
      </c>
      <c r="I73" t="e">
        <f t="shared" si="24"/>
        <v>#REF!</v>
      </c>
    </row>
    <row r="74" spans="1:9" x14ac:dyDescent="0.25">
      <c r="A74" t="s">
        <v>57</v>
      </c>
      <c r="B74" t="e">
        <f t="shared" ref="B74:H74" si="26">IF($I$62=0,0,100/$I$62*B61)</f>
        <v>#REF!</v>
      </c>
      <c r="C74" t="e">
        <f t="shared" si="26"/>
        <v>#REF!</v>
      </c>
      <c r="D74" t="e">
        <f t="shared" si="26"/>
        <v>#REF!</v>
      </c>
      <c r="E74" t="e">
        <f t="shared" si="26"/>
        <v>#REF!</v>
      </c>
      <c r="F74" t="e">
        <f t="shared" si="26"/>
        <v>#REF!</v>
      </c>
      <c r="G74" t="e">
        <f t="shared" si="26"/>
        <v>#REF!</v>
      </c>
      <c r="H74" t="e">
        <f t="shared" si="26"/>
        <v>#REF!</v>
      </c>
      <c r="I74" t="e">
        <f t="shared" si="24"/>
        <v>#REF!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</vt:vector>
  </HeadingPairs>
  <TitlesOfParts>
    <vt:vector size="3" baseType="lpstr">
      <vt:lpstr>Eingabe</vt:lpstr>
      <vt:lpstr>Daten für Diagramme</vt:lpstr>
      <vt:lpstr>Verteilung in % 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Wizi</dc:creator>
  <cp:lastModifiedBy>Windows-Benutzer</cp:lastModifiedBy>
  <dcterms:created xsi:type="dcterms:W3CDTF">2014-08-28T15:51:41Z</dcterms:created>
  <dcterms:modified xsi:type="dcterms:W3CDTF">2016-01-11T15:07:23Z</dcterms:modified>
</cp:coreProperties>
</file>