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20740" windowHeight="9740" activeTab="1"/>
  </bookViews>
  <sheets>
    <sheet name="Hoja1" sheetId="1" r:id="rId1"/>
    <sheet name="Hoja2" sheetId="2" r:id="rId2"/>
    <sheet name="año de ingreso" sheetId="23" r:id="rId3"/>
    <sheet name="alergias" sheetId="22" r:id="rId4"/>
    <sheet name="Hoja8" sheetId="12" r:id="rId5"/>
    <sheet name="Hoja3" sheetId="6" r:id="rId6"/>
    <sheet name="VIVE CON" sheetId="3" r:id="rId7"/>
    <sheet name="ALGUN TRATA" sheetId="5" r:id="rId8"/>
    <sheet name="PROBLEMASSS" sheetId="7" r:id="rId9"/>
    <sheet name="limitacion motora" sheetId="8" r:id="rId10"/>
    <sheet name="convulciones" sheetId="9" r:id="rId11"/>
    <sheet name="lactancia" sheetId="10" r:id="rId12"/>
    <sheet name="sonda" sheetId="11" r:id="rId13"/>
    <sheet name="tomò biberon" sheetId="13" r:id="rId14"/>
    <sheet name="estreñido" sheetId="14" r:id="rId15"/>
    <sheet name="deposicion liquida" sheetId="15" r:id="rId16"/>
    <sheet name="enfermedades del niño" sheetId="16" r:id="rId17"/>
    <sheet name="trabaja" sheetId="17" r:id="rId18"/>
    <sheet name="modalidad" sheetId="18" r:id="rId19"/>
    <sheet name="jornada" sheetId="19" r:id="rId20"/>
    <sheet name="quien cuida al niño" sheetId="20" r:id="rId21"/>
    <sheet name="padres separados" sheetId="21" r:id="rId2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4" i="5"/>
  <c r="F7" i="3"/>
  <c r="E2" i="22"/>
  <c r="E3" i="22"/>
  <c r="E1" i="22"/>
  <c r="D3" i="21"/>
  <c r="D2" i="21"/>
  <c r="E3" i="20"/>
  <c r="E2" i="20"/>
  <c r="E4" i="20"/>
  <c r="E6" i="20"/>
  <c r="E5" i="20"/>
  <c r="E3" i="19"/>
  <c r="E4" i="19"/>
  <c r="E2" i="19"/>
  <c r="E3" i="18"/>
  <c r="E2" i="18"/>
  <c r="E3" i="17"/>
  <c r="E2" i="17"/>
  <c r="P7" i="16"/>
  <c r="P6" i="16"/>
  <c r="K7" i="16"/>
  <c r="K6" i="16"/>
  <c r="E7" i="16"/>
  <c r="E6" i="16"/>
  <c r="D2" i="15"/>
  <c r="D1" i="15"/>
  <c r="D2" i="14"/>
  <c r="D1" i="14"/>
  <c r="D2" i="13"/>
  <c r="D1" i="13"/>
  <c r="D2" i="11"/>
  <c r="D1" i="11"/>
  <c r="D2" i="10"/>
  <c r="D1" i="10"/>
  <c r="E2" i="9"/>
  <c r="E1" i="9"/>
  <c r="D2" i="8"/>
  <c r="D1" i="8"/>
  <c r="U9" i="7"/>
  <c r="U8" i="7"/>
  <c r="T9" i="7"/>
  <c r="T8" i="7"/>
  <c r="S9" i="7"/>
  <c r="S8" i="7"/>
  <c r="S7" i="7"/>
  <c r="R9" i="7"/>
  <c r="R8" i="7"/>
  <c r="R7" i="7"/>
  <c r="P9" i="7"/>
  <c r="P8" i="7"/>
  <c r="P7" i="7"/>
  <c r="N9" i="7"/>
  <c r="N8" i="7"/>
  <c r="N7" i="7"/>
  <c r="L9" i="7"/>
  <c r="L8" i="7"/>
  <c r="L7" i="7"/>
  <c r="T7" i="7"/>
  <c r="U7" i="7"/>
  <c r="E6" i="3"/>
  <c r="F6" i="3"/>
  <c r="E7" i="3"/>
  <c r="E8" i="3"/>
  <c r="F8" i="3"/>
  <c r="E9" i="3"/>
  <c r="F9" i="3"/>
  <c r="E10" i="3"/>
  <c r="F10" i="3"/>
  <c r="E11" i="3"/>
  <c r="F11" i="3"/>
  <c r="E5" i="3"/>
  <c r="F5" i="3"/>
</calcChain>
</file>

<file path=xl/sharedStrings.xml><?xml version="1.0" encoding="utf-8"?>
<sst xmlns="http://schemas.openxmlformats.org/spreadsheetml/2006/main" count="1458" uniqueCount="707">
  <si>
    <t>HISTORIA CLINICA</t>
  </si>
  <si>
    <t>FECHA</t>
  </si>
  <si>
    <t>NÚMERO</t>
  </si>
  <si>
    <t>APELLIDOS Y NOMBRES DEL NIÑO</t>
  </si>
  <si>
    <t>EDAD</t>
  </si>
  <si>
    <t>LUGAR Y FECHA DE NACIMIENTO</t>
  </si>
  <si>
    <t>VIVE CON:</t>
  </si>
  <si>
    <t>PAPÁ</t>
  </si>
  <si>
    <t>MAMÁ</t>
  </si>
  <si>
    <t>APODERADO</t>
  </si>
  <si>
    <t>PADRE ADOPTIVO</t>
  </si>
  <si>
    <t>ABUELO</t>
  </si>
  <si>
    <t>GUARDERIA</t>
  </si>
  <si>
    <t>CIUDAD</t>
  </si>
  <si>
    <t xml:space="preserve">DIRECCIÓN </t>
  </si>
  <si>
    <t>TELÉFONO</t>
  </si>
  <si>
    <t xml:space="preserve">PADRE   </t>
  </si>
  <si>
    <t xml:space="preserve">APELLIDOS   </t>
  </si>
  <si>
    <t>NOMBRES</t>
  </si>
  <si>
    <t>EDUCACIÓN PROFESION U OCUPACIÓN</t>
  </si>
  <si>
    <t>NOMBRE DE LA EMPRESA</t>
  </si>
  <si>
    <t>TIEMPO COMPLETO</t>
  </si>
  <si>
    <t>MEDIO DIA</t>
  </si>
  <si>
    <t>POR HORAS</t>
  </si>
  <si>
    <t>MADRE</t>
  </si>
  <si>
    <t>MEDICO DE CABECERA</t>
  </si>
  <si>
    <t>A. PREGUNTA SOBRE MOLESTIAS O ENFERMEDADES</t>
  </si>
  <si>
    <t>¿USTED MISMO DESCUBRIO ESTAS MOLESTIAS ?</t>
  </si>
  <si>
    <t>SI</t>
  </si>
  <si>
    <t>NO</t>
  </si>
  <si>
    <t>FUE DETECTADO POR OTRA PERSONA EJ MEDICO</t>
  </si>
  <si>
    <t>1.¿QUÉ PROBLEMAS TIENE AHORA SU NIÑO? ALGO ESPECIAL QUE LE LLAMA LA ATENCIÓN</t>
  </si>
  <si>
    <t>2. ¿SE ENCUENTRA EL NIÑO EN ALGUN TRATAMIENTO?</t>
  </si>
  <si>
    <t xml:space="preserve">SI </t>
  </si>
  <si>
    <t>NOMBRE Y DIRECCIÓN DEL ÚLTIMO MÉDICO VISITADO Y TELÉFONO</t>
  </si>
  <si>
    <t>3.¿ SE HA ELEGIDO ALGÚN TIPO DE TERAPIA?</t>
  </si>
  <si>
    <t>¿DE QUÉ TIPO: REHABILITACIÓN FÍSICA,ESTIMULACIÓN TEMPRANA</t>
  </si>
  <si>
    <t>¿DESDE CUANDO?</t>
  </si>
  <si>
    <t>4. ¿HA REALIZADO EN CASA ALGÚN TIPO DE TERAPIA CON O SIN DIRECCIÓN?</t>
  </si>
  <si>
    <t>5.TIENE SU NIÑO UN PROBLEMA PARA OIR</t>
  </si>
  <si>
    <t>NO INVESTIGADO</t>
  </si>
  <si>
    <t>6. TIENE SU NIÑO UN PROBLEMA PARA VER</t>
  </si>
  <si>
    <t>7. TIENE SU NIÑO UN PROBLEMA EN SU COMPORTAMIENTO</t>
  </si>
  <si>
    <t>GRITA MUCHO</t>
  </si>
  <si>
    <t>TEMEROSO</t>
  </si>
  <si>
    <t>PROBLEMAS PARA DORMIR</t>
  </si>
  <si>
    <t>PROBLEMAS PARA COMER</t>
  </si>
  <si>
    <t>8. ¿EXISTE ALGUNA LIMITACIÓN DE SU CAPACIDAD MOTORA?</t>
  </si>
  <si>
    <t>9. ¿HA SENTIDO CONVULSIONES?</t>
  </si>
  <si>
    <t>EDAD DE INICIO DEL PRIMER ATAQUE</t>
  </si>
  <si>
    <t>CRISIS</t>
  </si>
  <si>
    <t>AÑOS</t>
  </si>
  <si>
    <t>MESES</t>
  </si>
  <si>
    <t>DESCRIBA UNA CRISIS(ESPASMOS Y MOVIMIENTOS DE LA CABEZA, BRAZOS Y PIERNAS)</t>
  </si>
  <si>
    <t>DURACIÓN DE LA CRISIS(SEGUNDOS, MINUTOS)</t>
  </si>
  <si>
    <t>¿QUÉ MEDICAMENTOS Y QUE DOSIS DIARIA TOMÓ EL NIÑO?</t>
  </si>
  <si>
    <t>EFECTOS COLATERALES DEL MEDICAMENTO</t>
  </si>
  <si>
    <t>DATOS ADICIONALES</t>
  </si>
  <si>
    <t>B. ALIMENTACIÓN Y COSTUMBRES</t>
  </si>
  <si>
    <t>10. LACTANCIA MATERNA</t>
  </si>
  <si>
    <t>11. FUE ALIMENTADO CON SONDA NASO GÁSTRICA MAS DE 3 DIAS</t>
  </si>
  <si>
    <t>CUÁNTO TIEMPO</t>
  </si>
  <si>
    <t>SEMANAS</t>
  </si>
  <si>
    <t>MIXTA</t>
  </si>
  <si>
    <t>12. ¿TOMÓ EL BIBERÓN EN LOS PRIMEROS 3 MESES?</t>
  </si>
  <si>
    <t>13. ¿ES EXTREÑIDO?</t>
  </si>
  <si>
    <t>14.¿DEPOSICIONES LIQUIDAS?</t>
  </si>
  <si>
    <t>15.¿CÚAL DE LAS SIGUIENTES EMFERMEDADES HA TENIDO EL NIÑO?</t>
  </si>
  <si>
    <t>INFECCIÓN VIAS AIREAS SUPERIOR,BRONQUITIS</t>
  </si>
  <si>
    <t>INFECCIONES OIDO MEDIO,DOLORES DE OIDO</t>
  </si>
  <si>
    <t>FIEBRE NO DETERMINADA MAS DE 5 DIAS</t>
  </si>
  <si>
    <t>DATOS SOBRE CUIDADOS DEL NIÑO, ENFERMEDADES HA TENIDO EL NIÑO</t>
  </si>
  <si>
    <t>16.TRABAJA LA MADRE</t>
  </si>
  <si>
    <t>EN CASA</t>
  </si>
  <si>
    <t>FUERA DE CASA</t>
  </si>
  <si>
    <t>TODO EL DIA</t>
  </si>
  <si>
    <t>MEDIODIA</t>
  </si>
  <si>
    <t>OCASIONALMENTE</t>
  </si>
  <si>
    <t>17.¿QUIEN CUIDA EL NIÑO?</t>
  </si>
  <si>
    <t xml:space="preserve">MADRE </t>
  </si>
  <si>
    <t>PADRE</t>
  </si>
  <si>
    <t>ABUELOS</t>
  </si>
  <si>
    <t>PARIENTES</t>
  </si>
  <si>
    <t>OTROS</t>
  </si>
  <si>
    <t>18. VIVEN LOS PADRES SEPARADOS O DIVORCIADOS</t>
  </si>
  <si>
    <t>OTRA INFORMACIÓN O DATOS</t>
  </si>
  <si>
    <t>C. HISTORIA CLINICA DE LA MADRE Y LA EVOLUCIÓN DEL EMBARAZO</t>
  </si>
  <si>
    <t>1. ES MADRE ADOPTIVA</t>
  </si>
  <si>
    <t>2. SUFRE LA MADRE ALGUNA DE LAS SIGUIENTES ENFERMEDADES</t>
  </si>
  <si>
    <t>ALERGIAS, ASMA</t>
  </si>
  <si>
    <t>HASTA AHORA NO</t>
  </si>
  <si>
    <t>DIABETES</t>
  </si>
  <si>
    <t>ENFERMEDADES CARDIACAS</t>
  </si>
  <si>
    <t>ENFERMEDADES RENALES</t>
  </si>
  <si>
    <t>ENFERMEDADES HEPÁTICAS</t>
  </si>
  <si>
    <t>ENFERMEDADES MENTALES</t>
  </si>
  <si>
    <t>CRISIS, CONVULSIVAS</t>
  </si>
  <si>
    <t>3. TUVO ANTES DE ESTE EMBARAZO ALGÚN ABORTO</t>
  </si>
  <si>
    <t>NÚMERO DE ABORTOS</t>
  </si>
  <si>
    <t>4. TUVO LA MADRE ANTES DEL NACIMIENTO DEL NIÑO, ALGÚN TIPO DE NIÑO QUE NACIO MUERTO</t>
  </si>
  <si>
    <t>5. NÚMERO DE EMBARAZOS</t>
  </si>
  <si>
    <t>6. NÚMERO DE HERMANOS</t>
  </si>
  <si>
    <t>7. ES REGULAR EN SU PERIODO MENSTRUAL</t>
  </si>
  <si>
    <t>8. ANTES DE ESTE EMBARAZO TOMÓ PILDORAS ANTICONCEPTIVAS POR ALGÚN TIEMPO</t>
  </si>
  <si>
    <t>9. SE LE COLOCÓ A LA MADRE UN ESPIRAL ANTES DE ESTE EMBARAZO</t>
  </si>
  <si>
    <t>10. EDAD DEL MADRE CUANDO NACIÓ EL NIÑO</t>
  </si>
  <si>
    <t>11. EDAD DEL PADRE CUANDO NACIÓ EL NIÑO</t>
  </si>
  <si>
    <t>12. ES EL PADRE FUMADOR, ALCOHÓLICO O DROGADÍCTO</t>
  </si>
  <si>
    <t>ES LA MADRE FUMADORA?</t>
  </si>
  <si>
    <t>13.ANTES DE ESTE EMBARAZO, HUBO PROBLEMAS DURANTE DOS AÑOS PARA EMBARAZARSE:</t>
  </si>
  <si>
    <t>14.ESTUVO LA MADRE TRABAJANDO DURANTE EL EMBARAZO?</t>
  </si>
  <si>
    <t>DESDE</t>
  </si>
  <si>
    <t xml:space="preserve">HASTA </t>
  </si>
  <si>
    <t>TODO EL DÍA</t>
  </si>
  <si>
    <t>MEDIO DÍA</t>
  </si>
  <si>
    <t>15. FUMÓ LA MADRE DURANTE EL EMBARAZO?</t>
  </si>
  <si>
    <t xml:space="preserve">NO </t>
  </si>
  <si>
    <t>16. EXAMEN MÉDICO DURANTE EL EMBARAZO</t>
  </si>
  <si>
    <t>17. QUÉ MEDICAMENTOS TOMÓ LA MADRE DURANTE EL EMBARAZO</t>
  </si>
  <si>
    <t xml:space="preserve">NINGUNO </t>
  </si>
  <si>
    <t>NOMBRE DE MEDICAMENTOS</t>
  </si>
  <si>
    <t>DOSIS DIARIAS</t>
  </si>
  <si>
    <t>MESES DE EMBARAZO</t>
  </si>
  <si>
    <t>18. TUVO LA MADRE DURANTE EL EMBARAZO ALGUNO DE ESTAS ENFERMEDADES</t>
  </si>
  <si>
    <t>SANGRADOS</t>
  </si>
  <si>
    <t>1-3 MESES</t>
  </si>
  <si>
    <t>4-9 MESES</t>
  </si>
  <si>
    <t>PRESIÓN SANGUÍNEA ELEVADA</t>
  </si>
  <si>
    <t>ENFERMEDADES INFECCIOSAS(GRIPE-FIEBRE)</t>
  </si>
  <si>
    <t>CUALES?</t>
  </si>
  <si>
    <t>ALGUN ACCIDENTE GRAVE?</t>
  </si>
  <si>
    <t>OPERACIONES</t>
  </si>
  <si>
    <t>CRISIS EPILÉPTICAS</t>
  </si>
  <si>
    <t>FIEBRE NO DETERMINADA MAYOR DE 38 C</t>
  </si>
  <si>
    <t>EDEMA(PIERNA HINCHADAS EN DESCANSO)</t>
  </si>
  <si>
    <t>DEPRESIÓN ANÍMICA</t>
  </si>
  <si>
    <t>PRESIÓN ARTERIAL SOBRE 140/80</t>
  </si>
  <si>
    <t>INTERRUPCIÓN REPENTINA DE LOS MOVIMIENTOS DEL NIÑO</t>
  </si>
  <si>
    <t>OTRAS ENFERMEDADES</t>
  </si>
  <si>
    <t>19. SE TOMA RADIOGRAFÍAS?</t>
  </si>
  <si>
    <t>CUÁLES?</t>
  </si>
  <si>
    <t>CUÁNTAS?</t>
  </si>
  <si>
    <t>ECOGRAFÍAS?</t>
  </si>
  <si>
    <t>20. SE VACUNÓ LA MADRE MIENTRAS ESTÁ  EMBARAZADA</t>
  </si>
  <si>
    <t>CONTRA EL TÉTANO?</t>
  </si>
  <si>
    <t>OTRA ENFERMEDAD</t>
  </si>
  <si>
    <t>21. CUÁNTAS LIBRAS AUMENTÓ DE PESO DURANTE EL EMBARAZO?</t>
  </si>
  <si>
    <t>22. PERDIÓ PESO DURANTE EL EMBARAZO?</t>
  </si>
  <si>
    <t>SI ES ASÍ, CUÁNTAS LIBRAS?</t>
  </si>
  <si>
    <t>1. DÓNDE SE PRODUJO EL NACIMIENTO?</t>
  </si>
  <si>
    <t xml:space="preserve">EN LA CLÍNICA </t>
  </si>
  <si>
    <t>MATERNIDAD E SOTOMAYOR</t>
  </si>
  <si>
    <t xml:space="preserve">EN EL HOSPITAL </t>
  </si>
  <si>
    <t>NOMBRE Y DIRECCIÓN DE CLÍNICA(HOSPITAL)</t>
  </si>
  <si>
    <t>2.NACIÓ EL NIÑO EN FECHA PREVISTA</t>
  </si>
  <si>
    <t>EN QUE SEMANA DE EMBARAZO</t>
  </si>
  <si>
    <t>3. FUE PARTO NORMAL</t>
  </si>
  <si>
    <t>FÓRCEPS</t>
  </si>
  <si>
    <t>VENTOSA</t>
  </si>
  <si>
    <t>EPISIOTOMÍA</t>
  </si>
  <si>
    <t>4. SE ROMPIÓ EL AGUA DE LA FUENTE ANTES DEL ALUMBRAMIENTO?</t>
  </si>
  <si>
    <t>SI ES ASÍ, CUÁNTAS HORAS ANTES?</t>
  </si>
  <si>
    <t>5. EL NACIMIENTO DURÓ EN TOTAL:</t>
  </si>
  <si>
    <t xml:space="preserve">HORAS </t>
  </si>
  <si>
    <t>MINUTOS</t>
  </si>
  <si>
    <t>6. TUVO QUE SER EL NACIMIENTO INDUCIDO CON MEDICAMENTOS?</t>
  </si>
  <si>
    <t>7. FUE EMBARAZO GEMELAR?</t>
  </si>
  <si>
    <t>8. QUÉ PARTE DEL CUERPO SALIÓ PRIMERO?</t>
  </si>
  <si>
    <t>CABEZA</t>
  </si>
  <si>
    <t>NALGA</t>
  </si>
  <si>
    <t>PIE/BRAZO</t>
  </si>
  <si>
    <t>INFORMACIÓN ADICIONAL</t>
  </si>
  <si>
    <t>9. SE LE ADMINISTRÓ MEDICAMENTOS O INYECCIÓN DURANTE EL PARTO?</t>
  </si>
  <si>
    <t>DESCONOCE</t>
  </si>
  <si>
    <t>10. HUBO COMPLICACIONES EN EL CORDÓN UMBILICAL?</t>
  </si>
  <si>
    <t xml:space="preserve">RECIEN NACIDO </t>
  </si>
  <si>
    <t>11. PESO AL NACER (EN GRAMOS)</t>
  </si>
  <si>
    <t>TALLA DE NACIMIENTO</t>
  </si>
  <si>
    <t>DIÁMETRO CEFÁLICO (EN CM)</t>
  </si>
  <si>
    <t>12. ESTABLECER APGAR</t>
  </si>
  <si>
    <t>APGAR DESPUES DE UN MINUTO</t>
  </si>
  <si>
    <t>APGAR DESPUES DE 5 MINUTO</t>
  </si>
  <si>
    <t>APGAR DESPUES DE 10 MINUTO</t>
  </si>
  <si>
    <t>13. TUVO QUE PERMANECER EL NIÑO EN LA CLÍNICA?</t>
  </si>
  <si>
    <t>14. EXISTIERON OTRAS COMPLICACIONES NO ANOTADAS EN EL NACIMIENTO?</t>
  </si>
  <si>
    <t xml:space="preserve">PRIMEROS DIAS DE VIDA DEL NIÑO </t>
  </si>
  <si>
    <t>15. TUVO QUE PERMANECER EL NIÑO DESPUES DE LOS 7 PRIMEROS DÍAS DE NACIDO EN UNA CLÍNICA U HOSPITAL?</t>
  </si>
  <si>
    <t>NOMBRE Y DIRECCIÓN DE LA CLÍNICA(HOSPITAL) Y CUÁNTOS DÍAS PERMANECIÓ AHÍ?</t>
  </si>
  <si>
    <t>16. HUBO ALGÚN TRATAMIENTO POR ICTERIA?</t>
  </si>
  <si>
    <t>SI ES ASÍ, DETALLAR</t>
  </si>
  <si>
    <t xml:space="preserve">17. LACTÓ EL NIÑO BIEN LOS PRIMEROS DÍAS Y SEMANAS </t>
  </si>
  <si>
    <t xml:space="preserve">18. TUVO EL NIÑO LOS PRIMEROS DIEZ DÍAS: </t>
  </si>
  <si>
    <t>CÓLICOS</t>
  </si>
  <si>
    <t>DIFICULTADES RESPIRATORIAS</t>
  </si>
  <si>
    <t>OTRA ENFERMEDADES</t>
  </si>
  <si>
    <t>19. SE LA REALIZÓ AL RECIEN NACIDO ALGUN TIPO DE EXAMEN?</t>
  </si>
  <si>
    <t>HORMONAS TIROIDES</t>
  </si>
  <si>
    <t>EXAMEN PARA DETERMINAR LECHE MATERNA</t>
  </si>
  <si>
    <t>INDICAR SI ESTUVO HOSPITALIZADO. CUANTOS DÍAS</t>
  </si>
  <si>
    <t xml:space="preserve">TUVO INFECCIÓN </t>
  </si>
  <si>
    <t xml:space="preserve">RESPIRADOR ARTIFICIAL </t>
  </si>
  <si>
    <t xml:space="preserve">DETALLAR QUE PROBLEMAS TUVO </t>
  </si>
  <si>
    <t>ESTUVO EN CUIDADO INTENSIVOS ¿QUÉ TIEMPO?</t>
  </si>
  <si>
    <t xml:space="preserve">E. DATOS DE HISTORIA CLÍNICA FAMILIAR: </t>
  </si>
  <si>
    <t>NÚMERO DE HERMANOS</t>
  </si>
  <si>
    <t>FECHA DE NACIMIENTO</t>
  </si>
  <si>
    <t>1. ALGUNO DE LOS HERMANOS TIENE ALGÚN TIPO DE TRANSTORNO?</t>
  </si>
  <si>
    <t>2. DE CUÁL HERMANO(NOMBRE)? ¿QUÉ TRASTORNO?</t>
  </si>
  <si>
    <t>3. HA EXISTIDO ALGÚN TIPO DE ALTERACIÓN EN EL DESARROLLO. COMO USTED VE EN SU NIÑO EN SU FAMILIA CERCANA O LEJANA?</t>
  </si>
  <si>
    <t>4. SI ES SI, DETALLAR EL TIPO DE ENFERMEDAD QUE SE HA PRESENTADO EN LOS PARIENTES?</t>
  </si>
  <si>
    <t xml:space="preserve">PONDERACIÓN </t>
  </si>
  <si>
    <t xml:space="preserve">DATOS ADICIONALES </t>
  </si>
  <si>
    <t>DIFICULTAD DE EMBARAZOS ANTERIORES</t>
  </si>
  <si>
    <t>ALGÚN TIPO DE ENFERMEDAD CRóNICA</t>
  </si>
  <si>
    <t xml:space="preserve">D.- NACIMIENTO Y PRIMEROS DÍAS </t>
  </si>
  <si>
    <t>POR FAVOR DETALLAR AQUÍ (POR EJEMPLO: COMPLICACIONES POST-PARTO, PLACENTA, SANGRADOS DURANTE AL NACIMIENTO)</t>
  </si>
  <si>
    <t>DATOS DEL PADRE</t>
  </si>
  <si>
    <t>JORNADA DE TRABAJO</t>
  </si>
  <si>
    <t>NOMBRES Y APELLIDOS</t>
  </si>
  <si>
    <t>DATOS DE LA MADRE</t>
  </si>
  <si>
    <t>APELLIDOS Y NOMBRES</t>
  </si>
  <si>
    <t>DATOS DEL APODERADO</t>
  </si>
  <si>
    <t xml:space="preserve">1:SI                  2:NO                 </t>
  </si>
  <si>
    <t xml:space="preserve">0:NO INVESTIGADO 1:SI                  2:NO                 </t>
  </si>
  <si>
    <t>1:SI                  2:NO                 3:HASTA AHORA NO</t>
  </si>
  <si>
    <t>10. EDAD DE LA MADRE CUANDO NACIÓ EL NIÑO</t>
  </si>
  <si>
    <t>SANGRADOS 1-3 MESES</t>
  </si>
  <si>
    <t xml:space="preserve">1: 1-3 MESES                 2: 4-9 MESES               3:NO   </t>
  </si>
  <si>
    <t>1:SI                  2:NO                  3:OTRA ENFERMEDAD</t>
  </si>
  <si>
    <t>20. SE VACUNÓ LA MADRE MIENTRAS ESTÁ  EMBARAZADA CONTRA EL TÉTANO?</t>
  </si>
  <si>
    <t xml:space="preserve">1:SI                  2:NO                  </t>
  </si>
  <si>
    <t>1:CLINICA             2:MATERNIDAD SOTOMAYOR                  3:HOSPITAL    4:CASA</t>
  </si>
  <si>
    <t>HH:MM:SS</t>
  </si>
  <si>
    <t xml:space="preserve">1:CABEZA                  2:NALGA                   3:PIE/BRAZO                 </t>
  </si>
  <si>
    <t xml:space="preserve">0:DESCONOCE     1:SI                  2:NO                  </t>
  </si>
  <si>
    <t>0:COLICOS   1:DIFICULTADES RESPIRATORIAS              2:OTRAS ENFERMEDADES</t>
  </si>
  <si>
    <t xml:space="preserve">0:DESCONOCE   1:SI                  2:NO                  </t>
  </si>
  <si>
    <t>ucin</t>
  </si>
  <si>
    <t>GUAYAQUIL</t>
  </si>
  <si>
    <t xml:space="preserve">LUGAR </t>
  </si>
  <si>
    <t>LUGAR</t>
  </si>
  <si>
    <t xml:space="preserve"> FECHA DE NACIMIENTO</t>
  </si>
  <si>
    <t>FECHA  DE NACIMIENTO</t>
  </si>
  <si>
    <t>NOMBRES DEL NIÑO</t>
  </si>
  <si>
    <t>APELLIDOS DEL NIÑO</t>
  </si>
  <si>
    <t>1:TIEMPO COMPLETO 2:MEDIO TIEMPO 3:POR HORAS</t>
  </si>
  <si>
    <t>INSTRUCCIÓN</t>
  </si>
  <si>
    <t xml:space="preserve"> PROFESION U OCUPACIÓN</t>
  </si>
  <si>
    <t>1:TIEMPO COMPLETO 2:MEDIO TIEMPO                      3:POR HORAS</t>
  </si>
  <si>
    <t>NOMBRE APELLIDO DEL ULTIMO MEDICO VISITADO</t>
  </si>
  <si>
    <t xml:space="preserve">DIRECCIÓN DEL ÚLTIMO MÉDICO VISITADO </t>
  </si>
  <si>
    <t>TELEFONO DEL ULTIMO MEDICO VISITADO</t>
  </si>
  <si>
    <t>MODALIDAD DEL TRABAJO</t>
  </si>
  <si>
    <t>1:TIEMPO COMPLETO    2:MEDIO TIEMPO     3:OCASIONAL</t>
  </si>
  <si>
    <t xml:space="preserve">1:SI    2:NO                 </t>
  </si>
  <si>
    <t xml:space="preserve">1:MADRE                    2:PADRE    3:ABUELOS               4:PARIENTES   5:OTROS           </t>
  </si>
  <si>
    <t>PROFESION U OCUPACION</t>
  </si>
  <si>
    <t>EMPRESA</t>
  </si>
  <si>
    <t xml:space="preserve">1:SI                  2:NO           3: OTROS      </t>
  </si>
  <si>
    <t>1:PAPÁ  2:MAMÁ 3: PADRES  4:PADRE ADOPTIVO 5:ABUELO 6:GUARDERIA 7:APODERADO</t>
  </si>
  <si>
    <t>¿DE QUÉ TIPO: REHABILITACIÓN FÍSICA,ESTIMULACIÓN TEMPRANA?</t>
  </si>
  <si>
    <t>¿CUANTO TIEMPO (SEMANAS)?</t>
  </si>
  <si>
    <t>1:SI                  2:NO                 3:MIXTA</t>
  </si>
  <si>
    <t>1: EN CASA                     2:FUERA DE CASA</t>
  </si>
  <si>
    <t xml:space="preserve">1:SI                  2:NO               </t>
  </si>
  <si>
    <t>2. DE CUÁL HERMANO(ORDEN DE NACIMIENTO)? ¿QUÉ TRASTORNO?</t>
  </si>
  <si>
    <t>TIENE UCIN</t>
  </si>
  <si>
    <t>¿HA REALIZADO EN ALGÚN TIPO DE TERAPIA EN CASA CON O SIN DIRECCIÓN?</t>
  </si>
  <si>
    <t>PROBLEMA PARA DORMIR</t>
  </si>
  <si>
    <t>PROBLEMA PARA COMER</t>
  </si>
  <si>
    <t>3. TIPO DE PARTO</t>
  </si>
  <si>
    <t>1:NORMAL     2:CESAREA           3:FORCEPS          4:VENTOSA   5:EPISIOTOMIA   6:NO FUE NORMAL</t>
  </si>
  <si>
    <t>AMA DE CASA</t>
  </si>
  <si>
    <t>LLANTO INMEDIATO</t>
  </si>
  <si>
    <t>13. ¿ES ESTREÑIDO?</t>
  </si>
  <si>
    <t>DIGITADORES INICIALES</t>
  </si>
  <si>
    <t>GL</t>
  </si>
  <si>
    <t xml:space="preserve">TUMBACO </t>
  </si>
  <si>
    <t xml:space="preserve">JESÚS DAVID </t>
  </si>
  <si>
    <t>SUBURBIO</t>
  </si>
  <si>
    <t>TUMBACO LUIS</t>
  </si>
  <si>
    <t>TAXI COOPERATIVA</t>
  </si>
  <si>
    <t xml:space="preserve">FLORES </t>
  </si>
  <si>
    <t>COMERCIANTE</t>
  </si>
  <si>
    <t>SE ENFERMA CON GRIPE, DIARREA(1 SEMANA), NO DUERME MUCHO, MIENTRAS ESTA DORMIDO, SE LEVANTA LLORANDO Y GRITANDO</t>
  </si>
  <si>
    <t>INICIO</t>
  </si>
  <si>
    <t>LLANTO DÉBIL</t>
  </si>
  <si>
    <t xml:space="preserve">1 SEMANA UCI Y ESTABA EN EL HOSPITAL 1 MES Y MEDIO </t>
  </si>
  <si>
    <t xml:space="preserve">MENDEZ HOLGUÍN </t>
  </si>
  <si>
    <t>MAYLI ALINA</t>
  </si>
  <si>
    <t>COOP JUAN MONTALVO</t>
  </si>
  <si>
    <t>MENDEZ JACINTO</t>
  </si>
  <si>
    <t>OBRERO DE ZAPATILLA</t>
  </si>
  <si>
    <t>HOLGUÍN JENNY</t>
  </si>
  <si>
    <t>VENDEDOR</t>
  </si>
  <si>
    <t>2121619</t>
  </si>
  <si>
    <t>UN MES Y 5 DÍAS UCI OXÍGENO, INFECCIÓN</t>
  </si>
  <si>
    <t>ORTEGA COBEÑO</t>
  </si>
  <si>
    <t>JOSIAS ARIEL</t>
  </si>
  <si>
    <t>COOP UNIVERSITARIA MZ 257 V 10</t>
  </si>
  <si>
    <t>ORTEGA ERAS SERVIO TULIO</t>
  </si>
  <si>
    <t>LOJA</t>
  </si>
  <si>
    <t>COBEÑA VERA JULY DE LOS ANGELES</t>
  </si>
  <si>
    <t>MANABÍ</t>
  </si>
  <si>
    <t xml:space="preserve">SANDRA SARMIENTO </t>
  </si>
  <si>
    <t>ROBERTO GILBERT</t>
  </si>
  <si>
    <t>ES UN POCO RETRAÍDO, NO SE SIENTA TODAVÍA, NO TIENE EQUILIBRIO, SU CABEZA TODAVÍA LE PESA</t>
  </si>
  <si>
    <t>CLARITINE: PARA LA ALERGÍA 15 GOTAS DIARIAS</t>
  </si>
  <si>
    <t>CALCIO, HIERRO Y MULTIVITAMÍNICO</t>
  </si>
  <si>
    <t>HIPÓXIA AL NACER</t>
  </si>
  <si>
    <t>NO LLORÓ</t>
  </si>
  <si>
    <t>SANGRADO DURANTE EL PARTO DE LA MADRE</t>
  </si>
  <si>
    <t xml:space="preserve">RUIZ ROMAN </t>
  </si>
  <si>
    <t>JEREMY JENKO</t>
  </si>
  <si>
    <t>16 Y 4TO CALLEJO DOMINGO SABIO</t>
  </si>
  <si>
    <t>RUIZ SANTOS HUGO RUBEN</t>
  </si>
  <si>
    <t>CHOFER</t>
  </si>
  <si>
    <t>ROMAN LARA PRISCILA JAZMIN</t>
  </si>
  <si>
    <t>PROFESORA</t>
  </si>
  <si>
    <t>1 SEMANA</t>
  </si>
  <si>
    <t>TORAX</t>
  </si>
  <si>
    <t>SANCHEZ AGUIRRE</t>
  </si>
  <si>
    <t>ANDREA JULIANNE</t>
  </si>
  <si>
    <t>CDLA MORAN VALVERDE</t>
  </si>
  <si>
    <t>SANCHEZ HERMIDA GALO ANDRÉS</t>
  </si>
  <si>
    <t>ESTUDIANTE</t>
  </si>
  <si>
    <t>SECUNDARIA</t>
  </si>
  <si>
    <t>AGUIRRE SALGUERO GÉNESIS PAOLA</t>
  </si>
  <si>
    <t>0982205691</t>
  </si>
  <si>
    <t>AHORA NO</t>
  </si>
  <si>
    <t>FINAL</t>
  </si>
  <si>
    <t>4 DÍAS EN TERMOCUNA</t>
  </si>
  <si>
    <t>CORDOVA LOOR</t>
  </si>
  <si>
    <t>SHADAY</t>
  </si>
  <si>
    <t>BOLIVAR</t>
  </si>
  <si>
    <t>COOP. SAN FRANCISCO MZ: 1083 SOLAR 3</t>
  </si>
  <si>
    <t>GARCÍA ARIAS GIANCARLO ANTONIO</t>
  </si>
  <si>
    <t xml:space="preserve">LOS RÍOS </t>
  </si>
  <si>
    <t xml:space="preserve">LOOR MENDOZA SONIA </t>
  </si>
  <si>
    <t>SOLIS CAMAÑO</t>
  </si>
  <si>
    <t>SAMANTHA VALENTINA</t>
  </si>
  <si>
    <t xml:space="preserve">COOP NUEVA JERUSALEN </t>
  </si>
  <si>
    <t xml:space="preserve">SOLIS MEDINA GILBERTO EFREN </t>
  </si>
  <si>
    <t>BABA</t>
  </si>
  <si>
    <t>RECICLADORA</t>
  </si>
  <si>
    <t>RECINOVA</t>
  </si>
  <si>
    <t>KM 26,5 VÍA PERIMETRAL</t>
  </si>
  <si>
    <t>CAAMAÑO RUTH MABEL</t>
  </si>
  <si>
    <t>MACHALA</t>
  </si>
  <si>
    <t>LE RONCA EL PECHO ESTUVO CON TOS, TONO MUSCOSIDAD</t>
  </si>
  <si>
    <t>LLANTO FUERTE</t>
  </si>
  <si>
    <t>UCI 18 DÍAS(TUBO EN EL PULMÓN)</t>
  </si>
  <si>
    <t>ZAMBRANO LIMONES</t>
  </si>
  <si>
    <t>BLAIBUG VICENTE</t>
  </si>
  <si>
    <t>GUERRERO MARTINEZ 2410 Y COLOMBIA</t>
  </si>
  <si>
    <t>ZAMBRANO ESPINOZA JORGE HUMBERTO</t>
  </si>
  <si>
    <t>SUPERIOR</t>
  </si>
  <si>
    <t>LUDISTIC S.A</t>
  </si>
  <si>
    <t>AV. AMÉRICAS BLOQUE TERMINAL</t>
  </si>
  <si>
    <t>LIMONES SOLORZANO CINTHYA FLORES</t>
  </si>
  <si>
    <t>EDESA S.A</t>
  </si>
  <si>
    <t>AV.25 DE JULIO Y JOSE DE LA CUADRA</t>
  </si>
  <si>
    <t>2331854</t>
  </si>
  <si>
    <t>ROSA BRIONES</t>
  </si>
  <si>
    <t>OVARIOS POLIQUÍSTICOS</t>
  </si>
  <si>
    <t>NOVIEMBRE</t>
  </si>
  <si>
    <t>PEDRO PABLO GOMEZ Y AYACUCHO</t>
  </si>
  <si>
    <t>ESTUVO EN CUIDADO INTENSIVOS ¿QUÉ TIEMPO?(DÍAS)</t>
  </si>
  <si>
    <t>CINTHYA LARISA</t>
  </si>
  <si>
    <t>PEDRO PABLO GOMEZ Y 6 DE MARZO</t>
  </si>
  <si>
    <t>SU CABEZA ES OVALADA Y MUY ALARGADA CUANDO NACIÒ, TUVO HEMORRAGÌA DE GRADO 2 Y SE REABSORVIO, EL ECO DEL 7-2014 SALIO QUE TENIA VENTRICULOMEGAGLOGIA INTROVENLICULAR INTERIOR.</t>
  </si>
  <si>
    <t>HOSPITAL ROBERTO GILBERTH</t>
  </si>
  <si>
    <t>CASADOS CIVIL Y ECLESIASTICO</t>
  </si>
  <si>
    <t>LIA JORDANA</t>
  </si>
  <si>
    <t xml:space="preserve">DISPLACIA BRONCOPULMONAR </t>
  </si>
  <si>
    <t>ROSA BRIONES, CEDEÑO, FELIX CANMA</t>
  </si>
  <si>
    <t>UNA VEZ</t>
  </si>
  <si>
    <t>JORGE EMILIANO</t>
  </si>
  <si>
    <t>DR NEOLATÒLOGO JARA WASHINGTON</t>
  </si>
  <si>
    <t xml:space="preserve">ROBERTO GILBERT </t>
  </si>
  <si>
    <t xml:space="preserve">GUALLPA URGILES </t>
  </si>
  <si>
    <t>MARIA GUADALUPE</t>
  </si>
  <si>
    <t>MUCHO LOTE 7MA ETAPA MZ 8322 V 8</t>
  </si>
  <si>
    <t>GUALLPA URGILES LUZ MARIA</t>
  </si>
  <si>
    <t>DOCENTE</t>
  </si>
  <si>
    <t>COLEGIO MILITAR TENIENTE HUGO ORTIZ</t>
  </si>
  <si>
    <t>AV FRANCISCO DE ORELLANA FRENTE A SAMANES 6</t>
  </si>
  <si>
    <t xml:space="preserve">ZAMBRANO ANA </t>
  </si>
  <si>
    <t>IESS</t>
  </si>
  <si>
    <t xml:space="preserve">HEMATOMA EN LA ENCIA LABIO DERECHO </t>
  </si>
  <si>
    <t>ANA ZAMBRANO</t>
  </si>
  <si>
    <t>LA NIÑA LLEVA SOLO APELLIDO MATERNO</t>
  </si>
  <si>
    <t>FUI RECANALIZADA PARA TENER MI BB YA QUE ESTUVE LIGADA 2 AÑOS</t>
  </si>
  <si>
    <t>PROGESTERONA</t>
  </si>
  <si>
    <t>DE LA CRUZ LEON</t>
  </si>
  <si>
    <t>VICTORIA ANAHI</t>
  </si>
  <si>
    <t>COOP. JACOBO BUCARAN MZ 12512</t>
  </si>
  <si>
    <t>LEON CORREA ZULLY IVONNE</t>
  </si>
  <si>
    <t>DE LA CRUZ DE LA CRUZ ENRIQUE RODOLFO</t>
  </si>
  <si>
    <t>LOS RIOS/ BUENA FE</t>
  </si>
  <si>
    <t>REPARADOR DE PALLET</t>
  </si>
  <si>
    <t xml:space="preserve">MADERERA Y PALLET ANGEL EDUARDO </t>
  </si>
  <si>
    <t>2319309</t>
  </si>
  <si>
    <t>NEUMONÌA</t>
  </si>
  <si>
    <t>GALO SAMANIEGO</t>
  </si>
  <si>
    <t>1: REHABILITACION FISICA      2:ESTIMULACION TEMPRANA 3: AMBAS</t>
  </si>
  <si>
    <t>VITAMINAS,HIERRO</t>
  </si>
  <si>
    <t>DESPRENDIMIENTO DE PLACENTA E INFECCION EN LAS VIAS URINARIAS</t>
  </si>
  <si>
    <t>6 DE MARZO Y AYACUCHO</t>
  </si>
  <si>
    <t>1:HORMONAS               2:EXAMEN PARA DETERMINAR LECHE MATERNA             0:NO 3:AMBAS</t>
  </si>
  <si>
    <t>NACIO PREMATURO POR LA INFECCION DE LA MADRE</t>
  </si>
  <si>
    <t>AV</t>
  </si>
  <si>
    <t>FLORES PALAÉZ</t>
  </si>
  <si>
    <t>SARA VALENTINA</t>
  </si>
  <si>
    <t>FLORESTA 2 MZ 118 V 22</t>
  </si>
  <si>
    <t>FLORES BENITES MIGUEL GEOVANNY</t>
  </si>
  <si>
    <t>TECNÓLOGO DISEÑO GRÁFICO</t>
  </si>
  <si>
    <t>SAFIROT S.A.</t>
  </si>
  <si>
    <t xml:space="preserve">P.ICAZA 630 Y BOYACA </t>
  </si>
  <si>
    <t xml:space="preserve">PELAÉS JORDAN ERIKA KARINA  </t>
  </si>
  <si>
    <t>ING COMERCIAL</t>
  </si>
  <si>
    <t>SAFIRAT S.A.</t>
  </si>
  <si>
    <t>2305201</t>
  </si>
  <si>
    <t xml:space="preserve">DRA STEVES </t>
  </si>
  <si>
    <t>HOSTITAL DEL IEES</t>
  </si>
  <si>
    <t xml:space="preserve">PIERNAS ARQUEADAS Y RIGIDES EN LA DERECHA </t>
  </si>
  <si>
    <t>SERLI</t>
  </si>
  <si>
    <t>BOLIVIA 1900 Y J. ANTEPARA</t>
  </si>
  <si>
    <t>ACIDO FÓLICO, CALCIO, VITAMINAS</t>
  </si>
  <si>
    <t>GRIPE</t>
  </si>
  <si>
    <t>IEES</t>
  </si>
  <si>
    <t xml:space="preserve">HOLGUIN PINCAY </t>
  </si>
  <si>
    <t>BELLA KATHERINE</t>
  </si>
  <si>
    <t>COOP JUAN MONTALVO MZ 1738 SL20</t>
  </si>
  <si>
    <t xml:space="preserve">HOLGUIM PLUAS FERNANDO ERWIN </t>
  </si>
  <si>
    <t>DAULE</t>
  </si>
  <si>
    <t>JORNALERO</t>
  </si>
  <si>
    <t xml:space="preserve">FERRETERIA ESPINOZA </t>
  </si>
  <si>
    <t>RUMICHACA</t>
  </si>
  <si>
    <t xml:space="preserve">PINCAY MORÁN NARCISA MERCEDES </t>
  </si>
  <si>
    <t>DORADO RAÚL</t>
  </si>
  <si>
    <t>ALERGIAS, MAL COMPORTAMIENTO, MANOTEA A LA GENTE</t>
  </si>
  <si>
    <t xml:space="preserve">HIERRO, CALCIO, COMPLEJO, SUEROS DE VITAMINAS </t>
  </si>
  <si>
    <t xml:space="preserve">INTRIAGO ALAVA </t>
  </si>
  <si>
    <t xml:space="preserve">EDDY JOEL </t>
  </si>
  <si>
    <t xml:space="preserve">COOP. PARQUE INDUSTRIAL DE LA FLORIDA </t>
  </si>
  <si>
    <t xml:space="preserve">INTRIAGO MACIAS EDISON VICENTE </t>
  </si>
  <si>
    <t>ALAVA RAMIREZ DIANA JENNIFER</t>
  </si>
  <si>
    <t>2254387</t>
  </si>
  <si>
    <t>JARAMILLO GÓMEZ</t>
  </si>
  <si>
    <t xml:space="preserve">JAVIER EMANUEL </t>
  </si>
  <si>
    <t>SAUCES 1 MZ F12 V 28</t>
  </si>
  <si>
    <t>5028409-0988218269</t>
  </si>
  <si>
    <t xml:space="preserve">JARAMILLO CAZAR JAVIER EDUARDO </t>
  </si>
  <si>
    <t xml:space="preserve">EBANISTERÍA </t>
  </si>
  <si>
    <t>TALLER ARTESANAL T14</t>
  </si>
  <si>
    <t>BARASIL 4016 ENTRE LA 14 Y LA 15</t>
  </si>
  <si>
    <t>GÓMEZ MONTEALEGRE VERONICA ALEXANDRA</t>
  </si>
  <si>
    <t>SAUCES 1 MZ F12 V28</t>
  </si>
  <si>
    <t>5028409</t>
  </si>
  <si>
    <t xml:space="preserve">WASHINGTON JARA </t>
  </si>
  <si>
    <t>MATERNIDAD ENRIQUE SOTO MAYOR</t>
  </si>
  <si>
    <t xml:space="preserve">SINDROME DOWN, LE PREOCUPA LA CABEZA PORQUE NO LA SOSTIENE </t>
  </si>
  <si>
    <t xml:space="preserve">LCDA ANA MELISSA VERA </t>
  </si>
  <si>
    <t xml:space="preserve">MATERNIDAD SOTOMAYOR </t>
  </si>
  <si>
    <t>ESTUVO EN REPOSO RELATIVO A PARTIR DEL 5 MES</t>
  </si>
  <si>
    <t xml:space="preserve">UN MDICO QUE NO ERA DE LA MATERNIDAD LE HIZO 1 ECO Y DETERMINÓ QUE LOS LATIDOS ERAN BAJOS </t>
  </si>
  <si>
    <t xml:space="preserve">SANTA GEMA </t>
  </si>
  <si>
    <t>MOGOLBAY PIN</t>
  </si>
  <si>
    <t>MEYID JAMIL</t>
  </si>
  <si>
    <t xml:space="preserve">DURÁN </t>
  </si>
  <si>
    <t>CDLA EL RECREO 3 ETAPA MZ 363 V35</t>
  </si>
  <si>
    <t>MOGOLBAY  JAIME MRYTO JAMIL</t>
  </si>
  <si>
    <t xml:space="preserve">SAN CRISTOBAL </t>
  </si>
  <si>
    <t xml:space="preserve">COMERCIANTE </t>
  </si>
  <si>
    <t>CEVICHERÍA DELICIAS DEL MAR</t>
  </si>
  <si>
    <t xml:space="preserve">SAN CRISTOBAL GALÁPAGOS </t>
  </si>
  <si>
    <t>PIN CORDOVA EDDA ELIZABETH</t>
  </si>
  <si>
    <t>PORTOVIEJO</t>
  </si>
  <si>
    <t>MÉDICO GENERAL</t>
  </si>
  <si>
    <t>DPS-E</t>
  </si>
  <si>
    <t>ELOY ALFARO Y HUMBRETO OBANDO</t>
  </si>
  <si>
    <t>062786545</t>
  </si>
  <si>
    <t>BAJO PESO AL NACER</t>
  </si>
  <si>
    <t>DRA JARA</t>
  </si>
  <si>
    <t>ENERO</t>
  </si>
  <si>
    <t>ABRIL</t>
  </si>
  <si>
    <t>BLAQUETA, CLEXCRE</t>
  </si>
  <si>
    <t>EN ABRIL ESTUVO EN REPOSO POR FOSFOLIPOLIPIDICO</t>
  </si>
  <si>
    <t>HERNIONOPIA UMBILICAL</t>
  </si>
  <si>
    <t>OLIGODRAMNIOS</t>
  </si>
  <si>
    <t>PEDRO PABLO GÓMEZ</t>
  </si>
  <si>
    <t>SEGMENTARIA POR EMERGENCIA</t>
  </si>
  <si>
    <t>FOTOTERAPIA</t>
  </si>
  <si>
    <t>SINDROME RESTRESS RESPIRATORIO BAJO PESO</t>
  </si>
  <si>
    <t>BRIONES ARREAGA</t>
  </si>
  <si>
    <t>EZEQUIEL DIMITRI</t>
  </si>
  <si>
    <t>SAUCES IV MZ 375 V23</t>
  </si>
  <si>
    <t>BRIONES SOLORZANO LIVINGTON LEONEL</t>
  </si>
  <si>
    <t>SALITRE</t>
  </si>
  <si>
    <t xml:space="preserve">ING EN TELECOMUNICACIONES </t>
  </si>
  <si>
    <t xml:space="preserve"> </t>
  </si>
  <si>
    <t>TEPROYEC</t>
  </si>
  <si>
    <t>MALL DEL SOL</t>
  </si>
  <si>
    <t>ARREGA CASQUETE MAGGIE LISSETTE</t>
  </si>
  <si>
    <t>OBSTETRIZ</t>
  </si>
  <si>
    <t>0995160849</t>
  </si>
  <si>
    <t>ZUÑIGA</t>
  </si>
  <si>
    <t>SAUCES IV</t>
  </si>
  <si>
    <t xml:space="preserve">DUERME MUCHO </t>
  </si>
  <si>
    <t>LLANTO 1</t>
  </si>
  <si>
    <t>LE PUSIERON OXIGENO UNA HORA</t>
  </si>
  <si>
    <t>HOLGUIN BARRO</t>
  </si>
  <si>
    <t xml:space="preserve"> JHONNY DAMIAN</t>
  </si>
  <si>
    <t>COOP JUAN MONTALVO MZ1738 SL20</t>
  </si>
  <si>
    <t>HOLGUIN PLUAS JHONNY OMAR</t>
  </si>
  <si>
    <t>AUXILIAR DE BODEGA</t>
  </si>
  <si>
    <t>FERRETERIA ESPINOZA</t>
  </si>
  <si>
    <t xml:space="preserve">MARTHA DE ROLDOS </t>
  </si>
  <si>
    <t>BARRO MENDEZ ESTEFANIA CAROLINA</t>
  </si>
  <si>
    <t xml:space="preserve">PRIMARIA </t>
  </si>
  <si>
    <t xml:space="preserve">EL LLORA MUCHO Y ES ESTREÑIDO </t>
  </si>
  <si>
    <t>CADA 3 HORAS</t>
  </si>
  <si>
    <t xml:space="preserve">NO PODÍA TENER HIJOS POR QUE TENÍA UN QUISTE Y PARA SALIR EMBARAZADA TENÍA QUE HACER UN TRATAMIENTO POR 6 MESES </t>
  </si>
  <si>
    <t>ACIDO FOLICO, HIERRO, CALCIO, VITAMINAS</t>
  </si>
  <si>
    <t xml:space="preserve">FIEBRE, DOLOR DE CABEZA, INFECCIÓN EN LAS VÍAS URINARIAS </t>
  </si>
  <si>
    <t>ACCIDENTE DE TRANSITO</t>
  </si>
  <si>
    <t>CALLE CHILÁN</t>
  </si>
  <si>
    <t>MARILYN DE JESÚS</t>
  </si>
  <si>
    <t>BASTION POPULAR</t>
  </si>
  <si>
    <t>CALLE ANGEL</t>
  </si>
  <si>
    <t>MECANICO</t>
  </si>
  <si>
    <t>INDUSTRIAL</t>
  </si>
  <si>
    <t>0986963762</t>
  </si>
  <si>
    <t>CHILAN CLAUDINA</t>
  </si>
  <si>
    <t>LLORA MUCHO, SE LE TAPA LA NARIZ</t>
  </si>
  <si>
    <t>FALTA DE APETITO</t>
  </si>
  <si>
    <t>TUVO QUE ESPERAR QUE TENGA 1500 GR PARA HACER LA OPERACION ESTUVO 1 MES Y 27 DIAS LE PUSIERON VALVULA E HIZO PLAN CANGURO</t>
  </si>
  <si>
    <t>CECILIA LAM</t>
  </si>
  <si>
    <t>CARVAJAL DURAZNO</t>
  </si>
  <si>
    <t>CARLA</t>
  </si>
  <si>
    <t xml:space="preserve">47 Y SEDALANA </t>
  </si>
  <si>
    <t>CARVAJAL DEL ROSARIO CARLOS FABRICIO</t>
  </si>
  <si>
    <t>DURAZNO PUMA MARÍA ANGELICA</t>
  </si>
  <si>
    <t>CUENCA</t>
  </si>
  <si>
    <t>CHIQUITO SOLORZANO</t>
  </si>
  <si>
    <t>MELINA</t>
  </si>
  <si>
    <t>CALLE G ENTRE GUERRERO MARTINEZ Y NICOLAS SEGOVIA</t>
  </si>
  <si>
    <t>CHIQUITO AVILA ROBERTO CIRILO</t>
  </si>
  <si>
    <t>INSPECTOR DE CALIDAD</t>
  </si>
  <si>
    <t>FADESA</t>
  </si>
  <si>
    <t>DOMINGO COMIN</t>
  </si>
  <si>
    <t>SOLORZANO MOREIRA LISSETTE ELIZABETH</t>
  </si>
  <si>
    <t>CHONES</t>
  </si>
  <si>
    <t>INGENIERO EN MARKETING</t>
  </si>
  <si>
    <t>0939222527</t>
  </si>
  <si>
    <t>JARA WASHINGTON</t>
  </si>
  <si>
    <t>AYACUCHO Y 6 DE MARZO</t>
  </si>
  <si>
    <t>CALCIBON FOLIC, HIERRO</t>
  </si>
  <si>
    <t>REPOSO</t>
  </si>
  <si>
    <t>CHIQUITO  SOLORZANO</t>
  </si>
  <si>
    <t>MATERNIDAD SOTOMAYOR</t>
  </si>
  <si>
    <t xml:space="preserve">LA 'G' ENTRE GUERRERO MARTINEZ Y  NICOLAS </t>
  </si>
  <si>
    <t>CHUQUITO ALIVO ALBERTO</t>
  </si>
  <si>
    <t xml:space="preserve">SOLORZANO MOREIRA LISSETTE </t>
  </si>
  <si>
    <t>ING.MARKETING</t>
  </si>
  <si>
    <t>JAN WASHINGTON</t>
  </si>
  <si>
    <t>28 SEMANAS</t>
  </si>
  <si>
    <t>1 MES POR PROBLEMASRESPIRATORIOS E INFECCION</t>
  </si>
  <si>
    <t>CRUZ CABRERA</t>
  </si>
  <si>
    <t xml:space="preserve"> MIA VALENTINA</t>
  </si>
  <si>
    <t>38 2621 LA C. Y CH</t>
  </si>
  <si>
    <t>CRUZ HOLGUIN WILSON ALFONSO</t>
  </si>
  <si>
    <t>ENCARGADO LOCAL</t>
  </si>
  <si>
    <t>TELEPIZZA</t>
  </si>
  <si>
    <t>CENTRO COMERCIAL BOCOA SAMBORONDON</t>
  </si>
  <si>
    <t>CABRERA QUIÑONEZ MONICA ARELLY</t>
  </si>
  <si>
    <t>JEFA DE RECURSOS HUMANOS</t>
  </si>
  <si>
    <t>6023030</t>
  </si>
  <si>
    <t>LE DA MUCHA GRIPE, CADA VEZ QUE SALE SE ENFERMA</t>
  </si>
  <si>
    <t>NO LLORO</t>
  </si>
  <si>
    <t xml:space="preserve">COFRE CARRILLO </t>
  </si>
  <si>
    <t>AYLEEN ADRIANA</t>
  </si>
  <si>
    <t>SA MARTIN Y LA34</t>
  </si>
  <si>
    <t>COFRE SUAREZ MANUEL ALEJANDRO</t>
  </si>
  <si>
    <t>BACHILLERATO</t>
  </si>
  <si>
    <t>ESCUELA LICEO ANDRES</t>
  </si>
  <si>
    <t>MAPASINGUE ESTE</t>
  </si>
  <si>
    <t>CARRILLO CHAVEZ LORENA</t>
  </si>
  <si>
    <t>0986977055</t>
  </si>
  <si>
    <t>NO LEHAN PODIDO HACER LE AUDIOMTRIA</t>
  </si>
  <si>
    <t>ESTABA DORMIDA</t>
  </si>
  <si>
    <t xml:space="preserve">TIFFANY NAOMI </t>
  </si>
  <si>
    <t>LEON BRAVO</t>
  </si>
  <si>
    <t>COOP. BALERIO ESTACIO MZ 81 S 15</t>
  </si>
  <si>
    <t>LEON PINCAY ANGEL ALBERTO</t>
  </si>
  <si>
    <t>MANABI</t>
  </si>
  <si>
    <t>PINTOR</t>
  </si>
  <si>
    <t>BRAVO ARTEAGA MARIA MAGDALENA</t>
  </si>
  <si>
    <t>TRABAJO EN CYBER</t>
  </si>
  <si>
    <t>0993217421</t>
  </si>
  <si>
    <t>AJOY DE GENCON</t>
  </si>
  <si>
    <t>PARAISO DE LAFLOR BOLQUE 3</t>
  </si>
  <si>
    <t>ELHIJO TIENE 9 MESES Y MEDIO Y NO SE SIENTE TAMPOCO PONE SUS PIERNITAS DURAS SON AGUADITAS SUS HO</t>
  </si>
  <si>
    <t xml:space="preserve">DRA. MARIANA AJOY DE  GENCON PARAISO DE LA FLOR </t>
  </si>
  <si>
    <t>AILIN VALENTINA</t>
  </si>
  <si>
    <t xml:space="preserve"> DEL POZO ESPINOZA</t>
  </si>
  <si>
    <t>CALLEJON 20 ENTREVACAS GALINDO Y EL ORO</t>
  </si>
  <si>
    <t xml:space="preserve">DELPOZO POZO JAVIER GERMAN </t>
  </si>
  <si>
    <t>ESPINOZA CHAVEZ RUTH PIEDAD</t>
  </si>
  <si>
    <t>Q.D.</t>
  </si>
  <si>
    <t>0980035130</t>
  </si>
  <si>
    <t>CALLEJON 20 ENTRE VACAS GALINDO Y EL ORG</t>
  </si>
  <si>
    <t>BARROS ALUAS ELIZABETH</t>
  </si>
  <si>
    <t xml:space="preserve">VOMITA MUCHO </t>
  </si>
  <si>
    <t xml:space="preserve"> SAID JOSHUE</t>
  </si>
  <si>
    <t>DIAZ LITARDO</t>
  </si>
  <si>
    <t>CDLA.ABELGILBERT MZ B52</t>
  </si>
  <si>
    <t>V8</t>
  </si>
  <si>
    <t>DIAZ URRA JOHNATAN JACINTO</t>
  </si>
  <si>
    <t>CONTROL DE CALIDAD, UNIVERSITARIO</t>
  </si>
  <si>
    <t>AMCOR</t>
  </si>
  <si>
    <t xml:space="preserve">FRANCISCO DE ORELLANA Y LA PERIMETRAL </t>
  </si>
  <si>
    <t>LITARDO BUENO</t>
  </si>
  <si>
    <t>LINA RAQUEL</t>
  </si>
  <si>
    <t>SECUNDARIA,AMA DE CASA</t>
  </si>
  <si>
    <t>0994893167</t>
  </si>
  <si>
    <t>TIENE UN TIPS NERVIOSO YA QUE MUEVE ,MUCHO LA CABEZA. LEPREOCUPA Q NO GATEA</t>
  </si>
  <si>
    <t>MATER. ENRIQUE SOTOMAYOR DOCTOR DIAZ</t>
  </si>
  <si>
    <t>3 MESES DE EDAD</t>
  </si>
  <si>
    <t>SE LE SUBIO EL P.A. ALFINAL DELEMBARAZO</t>
  </si>
  <si>
    <t>LLANTO DEBIL</t>
  </si>
  <si>
    <t xml:space="preserve">UNA SEMANA EN LAMATERNIDAD </t>
  </si>
  <si>
    <t>ESPINOZA IRRAZABA</t>
  </si>
  <si>
    <t>GUASMO NORTE CUERP PRIMERO DE MARZO MZ 3 S 6</t>
  </si>
  <si>
    <t xml:space="preserve">ESPINOZA IRRAZABAL TANIA ESPINOZA </t>
  </si>
  <si>
    <t>CABO FEERNANDO</t>
  </si>
  <si>
    <t>CDLA. PRACHERO UNO MZ 4 VILLA 1</t>
  </si>
  <si>
    <t xml:space="preserve">QUEZADA QUEZADA </t>
  </si>
  <si>
    <t>JOSUE ALEJANDRO</t>
  </si>
  <si>
    <t>SAUCES 9 MZ 559 VILLA 11</t>
  </si>
  <si>
    <t>QUEZADA MARIA GUILLERMINA</t>
  </si>
  <si>
    <t>20/5/19980</t>
  </si>
  <si>
    <t>QUEZADA MARIA</t>
  </si>
  <si>
    <t>SAUCES 9 MZ 2559 V11</t>
  </si>
  <si>
    <t>ALREGIA, PROBLEMA DE LENGUAJE Y PROBLEMA DE APRENDIZAJE</t>
  </si>
  <si>
    <t>POR NEOROLOGA EN EL HOSPITAL DEL NIÑO PINO ICAZA BUSTAMANTE</t>
  </si>
  <si>
    <t>EL NIÑO FUE CREADO EN BASE A UNA VIDACION</t>
  </si>
  <si>
    <t xml:space="preserve">SOTOMAYOR </t>
  </si>
  <si>
    <t>GALLO QUINTO</t>
  </si>
  <si>
    <t>GUILERMO EDUARDO</t>
  </si>
  <si>
    <t>27 Y GARCIA GOYENA 1420</t>
  </si>
  <si>
    <t>GALLO CAMACHO VICTOR EDUARDO</t>
  </si>
  <si>
    <t>PERU-PIURA</t>
  </si>
  <si>
    <t>TECNICO EN REGRIGERACION</t>
  </si>
  <si>
    <t>QUINTO NEVAREZ TANIA NORALUA</t>
  </si>
  <si>
    <t>REFLEJO GASTRICO ,AERONOSIS, TOS</t>
  </si>
  <si>
    <t xml:space="preserve">VARGAS SALDAÑO </t>
  </si>
  <si>
    <t>CINDDY NARCISA</t>
  </si>
  <si>
    <t>VARGAS  SALDAÑO ANGELA EUDOCIA</t>
  </si>
  <si>
    <t>ESCUELA FISCAL MIXTA #2 MANUELA CAÑIZARES</t>
  </si>
  <si>
    <t>SANTA LUCIA</t>
  </si>
  <si>
    <t>PAPA</t>
  </si>
  <si>
    <t>MAMA</t>
  </si>
  <si>
    <t>PADRES</t>
  </si>
  <si>
    <t>MATIAS</t>
  </si>
  <si>
    <t>MILENA</t>
  </si>
  <si>
    <t xml:space="preserve">AV </t>
  </si>
  <si>
    <t>TERAPIA CON O SIN DIRECCION</t>
  </si>
  <si>
    <t>TIENE SU NIÑO UN PROBLEMA PARA VER</t>
  </si>
  <si>
    <t>TIENE SU NIÑO UN PROBLEMA PARA OIR</t>
  </si>
  <si>
    <t>TIENE SU NIÑO UN PROBLEMA EN SU COMPORTAMIENTO</t>
  </si>
  <si>
    <t xml:space="preserve">NO   </t>
  </si>
  <si>
    <t>si</t>
  </si>
  <si>
    <t>no</t>
  </si>
  <si>
    <t>fuera de casa</t>
  </si>
  <si>
    <t>en casa</t>
  </si>
  <si>
    <t xml:space="preserve">tiempo completa </t>
  </si>
  <si>
    <t>medio tiempo</t>
  </si>
  <si>
    <t>por horas</t>
  </si>
  <si>
    <t>Padre</t>
  </si>
  <si>
    <t>Madre</t>
  </si>
  <si>
    <t xml:space="preserve"> Abuelos </t>
  </si>
  <si>
    <t>Parientes</t>
  </si>
  <si>
    <t>Otros</t>
  </si>
  <si>
    <t>hasta ahora no</t>
  </si>
  <si>
    <t>Frecuencia</t>
  </si>
  <si>
    <t>Porcentaje</t>
  </si>
  <si>
    <t>Porcentaje válido</t>
  </si>
  <si>
    <t>Porcentaje acumulado</t>
  </si>
  <si>
    <t>Válidos</t>
  </si>
  <si>
    <t>Total</t>
  </si>
  <si>
    <t>Perdidos</t>
  </si>
  <si>
    <t>Sistema</t>
  </si>
  <si>
    <t>1</t>
  </si>
  <si>
    <t>2</t>
  </si>
  <si>
    <t>0</t>
  </si>
  <si>
    <t>19-Jan-2015</t>
  </si>
  <si>
    <t>15-Apr-2013</t>
  </si>
  <si>
    <t>05-Jan-2015</t>
  </si>
  <si>
    <t>14-Aug-2014</t>
  </si>
  <si>
    <t>21-Apr-2014</t>
  </si>
  <si>
    <t>23-Apr-2013</t>
  </si>
  <si>
    <t>07-Aug-2013</t>
  </si>
  <si>
    <t>27-Jan-2014</t>
  </si>
  <si>
    <t>AÑO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</si>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</sst>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/>
      <name val="Calibri"/>
      <family val="2"/>
      <scheme val="minor"/>
    </font>
    <font>
      <u/>
      <sz val="8"/>
      <color theme="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5">
    <xf numFmtId="0" fontId="0" fillId="0" borderId="0"/>
    <xf numFmtId="9" fontId="12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</cellStyleXfs>
  <cellXfs count="16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0" fillId="4" borderId="0" xfId="0" applyFill="1" applyBorder="1"/>
    <xf numFmtId="0" fontId="7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wrapText="1"/>
    </xf>
    <xf numFmtId="14" fontId="7" fillId="2" borderId="0" xfId="0" applyNumberFormat="1" applyFont="1" applyFill="1" applyBorder="1" applyAlignment="1">
      <alignment wrapText="1"/>
    </xf>
    <xf numFmtId="20" fontId="7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10" borderId="0" xfId="0" applyFill="1" applyBorder="1"/>
    <xf numFmtId="0" fontId="0" fillId="1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9" fontId="0" fillId="0" borderId="0" xfId="1" applyFont="1"/>
    <xf numFmtId="0" fontId="13" fillId="4" borderId="0" xfId="0" applyFont="1" applyFill="1" applyBorder="1"/>
    <xf numFmtId="17" fontId="13" fillId="0" borderId="0" xfId="0" applyNumberFormat="1" applyFont="1" applyBorder="1" applyAlignment="1">
      <alignment wrapText="1"/>
    </xf>
    <xf numFmtId="0" fontId="13" fillId="0" borderId="0" xfId="0" applyFont="1" applyBorder="1" applyAlignment="1">
      <alignment wrapText="1"/>
    </xf>
    <xf numFmtId="14" fontId="13" fillId="0" borderId="0" xfId="0" applyNumberFormat="1" applyFont="1" applyBorder="1" applyAlignment="1">
      <alignment wrapText="1"/>
    </xf>
    <xf numFmtId="49" fontId="13" fillId="0" borderId="0" xfId="0" applyNumberFormat="1" applyFont="1" applyBorder="1" applyAlignment="1">
      <alignment wrapText="1"/>
    </xf>
    <xf numFmtId="21" fontId="13" fillId="0" borderId="0" xfId="0" applyNumberFormat="1" applyFont="1" applyBorder="1" applyAlignment="1">
      <alignment wrapText="1"/>
    </xf>
    <xf numFmtId="14" fontId="14" fillId="0" borderId="0" xfId="0" applyNumberFormat="1" applyFont="1" applyBorder="1" applyAlignment="1">
      <alignment wrapText="1"/>
    </xf>
    <xf numFmtId="0" fontId="14" fillId="0" borderId="0" xfId="0" applyFont="1" applyBorder="1" applyAlignment="1">
      <alignment wrapText="1"/>
    </xf>
    <xf numFmtId="16" fontId="13" fillId="0" borderId="0" xfId="0" applyNumberFormat="1" applyFont="1" applyBorder="1" applyAlignment="1">
      <alignment wrapText="1"/>
    </xf>
    <xf numFmtId="20" fontId="13" fillId="0" borderId="0" xfId="0" applyNumberFormat="1" applyFont="1" applyBorder="1" applyAlignment="1">
      <alignment wrapText="1"/>
    </xf>
    <xf numFmtId="14" fontId="15" fillId="0" borderId="0" xfId="0" applyNumberFormat="1" applyFont="1" applyBorder="1" applyAlignment="1">
      <alignment wrapText="1"/>
    </xf>
    <xf numFmtId="0" fontId="13" fillId="10" borderId="0" xfId="0" applyFont="1" applyFill="1" applyBorder="1"/>
    <xf numFmtId="14" fontId="14" fillId="10" borderId="0" xfId="0" applyNumberFormat="1" applyFont="1" applyFill="1" applyBorder="1" applyAlignment="1">
      <alignment wrapText="1"/>
    </xf>
    <xf numFmtId="0" fontId="13" fillId="10" borderId="0" xfId="0" applyFont="1" applyFill="1" applyBorder="1" applyAlignment="1">
      <alignment wrapText="1"/>
    </xf>
    <xf numFmtId="14" fontId="13" fillId="10" borderId="0" xfId="0" applyNumberFormat="1" applyFont="1" applyFill="1" applyBorder="1" applyAlignment="1">
      <alignment wrapText="1"/>
    </xf>
    <xf numFmtId="49" fontId="13" fillId="10" borderId="0" xfId="0" applyNumberFormat="1" applyFont="1" applyFill="1" applyBorder="1" applyAlignment="1">
      <alignment wrapText="1"/>
    </xf>
    <xf numFmtId="17" fontId="14" fillId="0" borderId="0" xfId="0" applyNumberFormat="1" applyFont="1" applyBorder="1" applyAlignment="1">
      <alignment wrapText="1"/>
    </xf>
    <xf numFmtId="0" fontId="13" fillId="4" borderId="0" xfId="0" applyFont="1" applyFill="1" applyBorder="1" applyAlignment="1">
      <alignment wrapText="1"/>
    </xf>
    <xf numFmtId="0" fontId="0" fillId="0" borderId="4" xfId="0" applyBorder="1" applyAlignment="1">
      <alignment wrapText="1"/>
    </xf>
    <xf numFmtId="16" fontId="14" fillId="0" borderId="0" xfId="0" applyNumberFormat="1" applyFont="1" applyBorder="1" applyAlignment="1">
      <alignment wrapText="1"/>
    </xf>
    <xf numFmtId="0" fontId="13" fillId="0" borderId="0" xfId="0" applyFont="1" applyBorder="1" applyAlignment="1"/>
    <xf numFmtId="1" fontId="13" fillId="0" borderId="0" xfId="0" applyNumberFormat="1" applyFont="1" applyBorder="1" applyAlignment="1">
      <alignment wrapText="1"/>
    </xf>
    <xf numFmtId="49" fontId="13" fillId="0" borderId="0" xfId="0" applyNumberFormat="1" applyFont="1" applyBorder="1" applyAlignment="1"/>
    <xf numFmtId="15" fontId="13" fillId="0" borderId="0" xfId="0" applyNumberFormat="1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vertical="center" wrapText="1"/>
    </xf>
    <xf numFmtId="14" fontId="8" fillId="9" borderId="0" xfId="0" applyNumberFormat="1" applyFont="1" applyFill="1" applyBorder="1" applyAlignment="1">
      <alignment vertical="center" wrapText="1"/>
    </xf>
    <xf numFmtId="0" fontId="10" fillId="9" borderId="0" xfId="0" applyFont="1" applyFill="1" applyBorder="1" applyAlignment="1">
      <alignment vertical="center" wrapText="1"/>
    </xf>
    <xf numFmtId="0" fontId="18" fillId="0" borderId="0" xfId="2"/>
    <xf numFmtId="0" fontId="20" fillId="0" borderId="7" xfId="2" applyFont="1" applyBorder="1" applyAlignment="1">
      <alignment horizontal="center" wrapText="1"/>
    </xf>
    <xf numFmtId="0" fontId="20" fillId="0" borderId="8" xfId="2" applyFont="1" applyBorder="1" applyAlignment="1">
      <alignment horizontal="center" wrapText="1"/>
    </xf>
    <xf numFmtId="0" fontId="20" fillId="0" borderId="9" xfId="2" applyFont="1" applyBorder="1" applyAlignment="1">
      <alignment horizontal="center" wrapText="1"/>
    </xf>
    <xf numFmtId="0" fontId="20" fillId="0" borderId="11" xfId="2" applyFont="1" applyBorder="1" applyAlignment="1">
      <alignment horizontal="left" vertical="top" wrapText="1"/>
    </xf>
    <xf numFmtId="164" fontId="20" fillId="0" borderId="12" xfId="2" applyNumberFormat="1" applyFont="1" applyBorder="1" applyAlignment="1">
      <alignment horizontal="right" vertical="top"/>
    </xf>
    <xf numFmtId="165" fontId="20" fillId="0" borderId="13" xfId="2" applyNumberFormat="1" applyFont="1" applyBorder="1" applyAlignment="1">
      <alignment horizontal="right" vertical="top"/>
    </xf>
    <xf numFmtId="165" fontId="20" fillId="0" borderId="14" xfId="2" applyNumberFormat="1" applyFont="1" applyBorder="1" applyAlignment="1">
      <alignment horizontal="right" vertical="top"/>
    </xf>
    <xf numFmtId="0" fontId="20" fillId="0" borderId="16" xfId="2" applyFont="1" applyBorder="1" applyAlignment="1">
      <alignment horizontal="left" vertical="top" wrapText="1"/>
    </xf>
    <xf numFmtId="164" fontId="20" fillId="0" borderId="17" xfId="2" applyNumberFormat="1" applyFont="1" applyBorder="1" applyAlignment="1">
      <alignment horizontal="right" vertical="top"/>
    </xf>
    <xf numFmtId="165" fontId="20" fillId="0" borderId="18" xfId="2" applyNumberFormat="1" applyFont="1" applyBorder="1" applyAlignment="1">
      <alignment horizontal="right" vertical="top"/>
    </xf>
    <xf numFmtId="165" fontId="20" fillId="0" borderId="19" xfId="2" applyNumberFormat="1" applyFont="1" applyBorder="1" applyAlignment="1">
      <alignment horizontal="right" vertical="top"/>
    </xf>
    <xf numFmtId="0" fontId="20" fillId="0" borderId="19" xfId="2" applyFont="1" applyBorder="1" applyAlignment="1">
      <alignment horizontal="left" vertical="top" wrapText="1"/>
    </xf>
    <xf numFmtId="0" fontId="20" fillId="0" borderId="15" xfId="2" applyFont="1" applyBorder="1" applyAlignment="1">
      <alignment horizontal="left" vertical="top" wrapText="1"/>
    </xf>
    <xf numFmtId="0" fontId="20" fillId="0" borderId="18" xfId="2" applyFont="1" applyBorder="1" applyAlignment="1">
      <alignment horizontal="left" vertical="top" wrapText="1"/>
    </xf>
    <xf numFmtId="164" fontId="20" fillId="0" borderId="22" xfId="2" applyNumberFormat="1" applyFont="1" applyBorder="1" applyAlignment="1">
      <alignment horizontal="right" vertical="top"/>
    </xf>
    <xf numFmtId="165" fontId="20" fillId="0" borderId="23" xfId="2" applyNumberFormat="1" applyFont="1" applyBorder="1" applyAlignment="1">
      <alignment horizontal="right" vertical="top"/>
    </xf>
    <xf numFmtId="0" fontId="20" fillId="0" borderId="23" xfId="2" applyFont="1" applyBorder="1" applyAlignment="1">
      <alignment horizontal="left" vertical="top" wrapText="1"/>
    </xf>
    <xf numFmtId="0" fontId="20" fillId="0" borderId="24" xfId="2" applyFont="1" applyBorder="1" applyAlignment="1">
      <alignment horizontal="left" vertical="top" wrapText="1"/>
    </xf>
    <xf numFmtId="0" fontId="18" fillId="0" borderId="0" xfId="3"/>
    <xf numFmtId="0" fontId="20" fillId="0" borderId="7" xfId="3" applyFont="1" applyBorder="1" applyAlignment="1">
      <alignment horizontal="center" wrapText="1"/>
    </xf>
    <xf numFmtId="0" fontId="20" fillId="0" borderId="8" xfId="3" applyFont="1" applyBorder="1" applyAlignment="1">
      <alignment horizontal="center" wrapText="1"/>
    </xf>
    <xf numFmtId="0" fontId="20" fillId="0" borderId="9" xfId="3" applyFont="1" applyBorder="1" applyAlignment="1">
      <alignment horizontal="center" wrapText="1"/>
    </xf>
    <xf numFmtId="0" fontId="20" fillId="0" borderId="11" xfId="3" applyFont="1" applyBorder="1" applyAlignment="1">
      <alignment horizontal="left" vertical="top"/>
    </xf>
    <xf numFmtId="164" fontId="20" fillId="0" borderId="12" xfId="3" applyNumberFormat="1" applyFont="1" applyBorder="1" applyAlignment="1">
      <alignment horizontal="right" vertical="top"/>
    </xf>
    <xf numFmtId="165" fontId="20" fillId="0" borderId="13" xfId="3" applyNumberFormat="1" applyFont="1" applyBorder="1" applyAlignment="1">
      <alignment horizontal="right" vertical="top"/>
    </xf>
    <xf numFmtId="165" fontId="20" fillId="0" borderId="14" xfId="3" applyNumberFormat="1" applyFont="1" applyBorder="1" applyAlignment="1">
      <alignment horizontal="right" vertical="top"/>
    </xf>
    <xf numFmtId="0" fontId="20" fillId="0" borderId="16" xfId="3" applyFont="1" applyBorder="1" applyAlignment="1">
      <alignment horizontal="left" vertical="top"/>
    </xf>
    <xf numFmtId="164" fontId="20" fillId="0" borderId="17" xfId="3" applyNumberFormat="1" applyFont="1" applyBorder="1" applyAlignment="1">
      <alignment horizontal="right" vertical="top"/>
    </xf>
    <xf numFmtId="165" fontId="20" fillId="0" borderId="18" xfId="3" applyNumberFormat="1" applyFont="1" applyBorder="1" applyAlignment="1">
      <alignment horizontal="right" vertical="top"/>
    </xf>
    <xf numFmtId="165" fontId="20" fillId="0" borderId="19" xfId="3" applyNumberFormat="1" applyFont="1" applyBorder="1" applyAlignment="1">
      <alignment horizontal="right" vertical="top"/>
    </xf>
    <xf numFmtId="0" fontId="20" fillId="0" borderId="16" xfId="3" applyFont="1" applyBorder="1" applyAlignment="1">
      <alignment horizontal="left" vertical="top" wrapText="1"/>
    </xf>
    <xf numFmtId="0" fontId="20" fillId="0" borderId="19" xfId="3" applyFont="1" applyBorder="1" applyAlignment="1">
      <alignment horizontal="left" vertical="top" wrapText="1"/>
    </xf>
    <xf numFmtId="0" fontId="20" fillId="0" borderId="15" xfId="3" applyFont="1" applyBorder="1" applyAlignment="1">
      <alignment horizontal="left" vertical="top" wrapText="1"/>
    </xf>
    <xf numFmtId="0" fontId="20" fillId="0" borderId="18" xfId="3" applyFont="1" applyBorder="1" applyAlignment="1">
      <alignment horizontal="left" vertical="top" wrapText="1"/>
    </xf>
    <xf numFmtId="164" fontId="20" fillId="0" borderId="22" xfId="3" applyNumberFormat="1" applyFont="1" applyBorder="1" applyAlignment="1">
      <alignment horizontal="right" vertical="top"/>
    </xf>
    <xf numFmtId="165" fontId="20" fillId="0" borderId="23" xfId="3" applyNumberFormat="1" applyFont="1" applyBorder="1" applyAlignment="1">
      <alignment horizontal="right" vertical="top"/>
    </xf>
    <xf numFmtId="0" fontId="20" fillId="0" borderId="23" xfId="3" applyFont="1" applyBorder="1" applyAlignment="1">
      <alignment horizontal="left" vertical="top" wrapText="1"/>
    </xf>
    <xf numFmtId="0" fontId="20" fillId="0" borderId="24" xfId="3" applyFont="1" applyBorder="1" applyAlignment="1">
      <alignment horizontal="left" vertical="top" wrapText="1"/>
    </xf>
    <xf numFmtId="0" fontId="18" fillId="0" borderId="0" xfId="4"/>
    <xf numFmtId="0" fontId="20" fillId="0" borderId="7" xfId="4" applyFont="1" applyBorder="1" applyAlignment="1">
      <alignment horizontal="center" wrapText="1"/>
    </xf>
    <xf numFmtId="0" fontId="20" fillId="0" borderId="8" xfId="4" applyFont="1" applyBorder="1" applyAlignment="1">
      <alignment horizontal="center" wrapText="1"/>
    </xf>
    <xf numFmtId="0" fontId="20" fillId="0" borderId="9" xfId="4" applyFont="1" applyBorder="1" applyAlignment="1">
      <alignment horizontal="center" wrapText="1"/>
    </xf>
    <xf numFmtId="0" fontId="20" fillId="0" borderId="11" xfId="4" applyFont="1" applyBorder="1" applyAlignment="1">
      <alignment horizontal="left" vertical="top"/>
    </xf>
    <xf numFmtId="164" fontId="20" fillId="0" borderId="12" xfId="4" applyNumberFormat="1" applyFont="1" applyBorder="1" applyAlignment="1">
      <alignment horizontal="right" vertical="top"/>
    </xf>
    <xf numFmtId="165" fontId="20" fillId="0" borderId="13" xfId="4" applyNumberFormat="1" applyFont="1" applyBorder="1" applyAlignment="1">
      <alignment horizontal="right" vertical="top"/>
    </xf>
    <xf numFmtId="165" fontId="20" fillId="0" borderId="14" xfId="4" applyNumberFormat="1" applyFont="1" applyBorder="1" applyAlignment="1">
      <alignment horizontal="right" vertical="top"/>
    </xf>
    <xf numFmtId="0" fontId="20" fillId="0" borderId="16" xfId="4" applyFont="1" applyBorder="1" applyAlignment="1">
      <alignment horizontal="left" vertical="top"/>
    </xf>
    <xf numFmtId="164" fontId="20" fillId="0" borderId="17" xfId="4" applyNumberFormat="1" applyFont="1" applyBorder="1" applyAlignment="1">
      <alignment horizontal="right" vertical="top"/>
    </xf>
    <xf numFmtId="165" fontId="20" fillId="0" borderId="18" xfId="4" applyNumberFormat="1" applyFont="1" applyBorder="1" applyAlignment="1">
      <alignment horizontal="right" vertical="top"/>
    </xf>
    <xf numFmtId="165" fontId="20" fillId="0" borderId="19" xfId="4" applyNumberFormat="1" applyFont="1" applyBorder="1" applyAlignment="1">
      <alignment horizontal="right" vertical="top"/>
    </xf>
    <xf numFmtId="0" fontId="20" fillId="0" borderId="16" xfId="4" applyFont="1" applyBorder="1" applyAlignment="1">
      <alignment horizontal="left" vertical="top" wrapText="1"/>
    </xf>
    <xf numFmtId="0" fontId="20" fillId="0" borderId="19" xfId="4" applyFont="1" applyBorder="1" applyAlignment="1">
      <alignment horizontal="left" vertical="top" wrapText="1"/>
    </xf>
    <xf numFmtId="0" fontId="20" fillId="0" borderId="15" xfId="4" applyFont="1" applyBorder="1" applyAlignment="1">
      <alignment horizontal="left" vertical="top" wrapText="1"/>
    </xf>
    <xf numFmtId="0" fontId="20" fillId="0" borderId="18" xfId="4" applyFont="1" applyBorder="1" applyAlignment="1">
      <alignment horizontal="left" vertical="top" wrapText="1"/>
    </xf>
    <xf numFmtId="164" fontId="20" fillId="0" borderId="22" xfId="4" applyNumberFormat="1" applyFont="1" applyBorder="1" applyAlignment="1">
      <alignment horizontal="right" vertical="top"/>
    </xf>
    <xf numFmtId="165" fontId="20" fillId="0" borderId="23" xfId="4" applyNumberFormat="1" applyFont="1" applyBorder="1" applyAlignment="1">
      <alignment horizontal="right" vertical="top"/>
    </xf>
    <xf numFmtId="0" fontId="20" fillId="0" borderId="23" xfId="4" applyFont="1" applyBorder="1" applyAlignment="1">
      <alignment horizontal="left" vertical="top" wrapText="1"/>
    </xf>
    <xf numFmtId="0" fontId="20" fillId="0" borderId="24" xfId="4" applyFont="1" applyBorder="1" applyAlignment="1">
      <alignment horizontal="left" vertical="top" wrapText="1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19" fillId="0" borderId="0" xfId="2" applyFont="1" applyBorder="1" applyAlignment="1">
      <alignment horizontal="center" vertical="center" wrapText="1"/>
    </xf>
    <xf numFmtId="0" fontId="20" fillId="0" borderId="5" xfId="2" applyFont="1" applyBorder="1" applyAlignment="1">
      <alignment horizontal="left" wrapText="1"/>
    </xf>
    <xf numFmtId="0" fontId="20" fillId="0" borderId="6" xfId="2" applyFont="1" applyBorder="1" applyAlignment="1">
      <alignment horizontal="left" wrapText="1"/>
    </xf>
    <xf numFmtId="0" fontId="20" fillId="0" borderId="10" xfId="2" applyFont="1" applyBorder="1" applyAlignment="1">
      <alignment horizontal="left" vertical="top" wrapText="1"/>
    </xf>
    <xf numFmtId="0" fontId="20" fillId="0" borderId="15" xfId="2" applyFont="1" applyBorder="1" applyAlignment="1">
      <alignment horizontal="left" vertical="top" wrapText="1"/>
    </xf>
    <xf numFmtId="0" fontId="20" fillId="0" borderId="20" xfId="2" applyFont="1" applyBorder="1" applyAlignment="1">
      <alignment horizontal="left" vertical="top" wrapText="1"/>
    </xf>
    <xf numFmtId="0" fontId="20" fillId="0" borderId="21" xfId="2" applyFont="1" applyBorder="1" applyAlignment="1">
      <alignment horizontal="left" vertical="top" wrapText="1"/>
    </xf>
    <xf numFmtId="0" fontId="19" fillId="0" borderId="0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wrapText="1"/>
    </xf>
    <xf numFmtId="0" fontId="20" fillId="0" borderId="6" xfId="3" applyFont="1" applyBorder="1" applyAlignment="1">
      <alignment horizontal="left" wrapText="1"/>
    </xf>
    <xf numFmtId="0" fontId="20" fillId="0" borderId="10" xfId="3" applyFont="1" applyBorder="1" applyAlignment="1">
      <alignment horizontal="left" vertical="top" wrapText="1"/>
    </xf>
    <xf numFmtId="0" fontId="20" fillId="0" borderId="15" xfId="3" applyFont="1" applyBorder="1" applyAlignment="1">
      <alignment horizontal="left" vertical="top" wrapText="1"/>
    </xf>
    <xf numFmtId="0" fontId="20" fillId="0" borderId="20" xfId="3" applyFont="1" applyBorder="1" applyAlignment="1">
      <alignment horizontal="left" vertical="top" wrapText="1"/>
    </xf>
    <xf numFmtId="0" fontId="20" fillId="0" borderId="21" xfId="3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0" borderId="0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left" wrapText="1"/>
    </xf>
    <xf numFmtId="0" fontId="20" fillId="0" borderId="6" xfId="4" applyFont="1" applyBorder="1" applyAlignment="1">
      <alignment horizontal="left" wrapText="1"/>
    </xf>
    <xf numFmtId="0" fontId="20" fillId="0" borderId="10" xfId="4" applyFont="1" applyBorder="1" applyAlignment="1">
      <alignment horizontal="left" vertical="top" wrapText="1"/>
    </xf>
    <xf numFmtId="0" fontId="20" fillId="0" borderId="15" xfId="4" applyFont="1" applyBorder="1" applyAlignment="1">
      <alignment horizontal="left" vertical="top" wrapText="1"/>
    </xf>
    <xf numFmtId="0" fontId="20" fillId="0" borderId="20" xfId="4" applyFont="1" applyBorder="1" applyAlignment="1">
      <alignment horizontal="left" vertical="top" wrapText="1"/>
    </xf>
    <xf numFmtId="0" fontId="20" fillId="0" borderId="21" xfId="4" applyFont="1" applyBorder="1" applyAlignment="1">
      <alignment horizontal="left" vertical="top" wrapText="1"/>
    </xf>
    <xf numFmtId="0" fontId="17" fillId="4" borderId="0" xfId="0" applyFont="1" applyFill="1" applyBorder="1" applyAlignment="1">
      <alignment horizontal="center" vertical="center" wrapText="1"/>
    </xf>
  </cellXfs>
  <cellStyles count="5">
    <cellStyle name="Normal" xfId="0" builtinId="0"/>
    <cellStyle name="Normal_ALGUN TRATA" xfId="3"/>
    <cellStyle name="Normal_PROBLEMASSS" xfId="4"/>
    <cellStyle name="Normal_VIVE CON" xfId="2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Año de ingreso del paciente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'año de ingreso'!$D$2:$D$5</c:f>
              <c:numCache>
                <c:formatCode>General</c:formatCode>
                <c:ptCount val="4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</c:numCache>
            </c:numRef>
          </c:cat>
          <c:val>
            <c:numRef>
              <c:f>'año de ingreso'!$E$2:$E$4</c:f>
              <c:numCache>
                <c:formatCode>General</c:formatCode>
                <c:ptCount val="3"/>
                <c:pt idx="0">
                  <c:v>7.0</c:v>
                </c:pt>
                <c:pt idx="1">
                  <c:v>13.0</c:v>
                </c:pt>
                <c:pt idx="2">
                  <c:v>2.0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Limitaciòn Motora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'limitacion motora'!$B$1:$C$2</c:f>
              <c:multiLvlStrCache>
                <c:ptCount val="2"/>
                <c:lvl>
                  <c:pt idx="0">
                    <c:v>si</c:v>
                  </c:pt>
                  <c:pt idx="1">
                    <c:v>no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'limitacion motora'!$D$1:$D$2</c:f>
              <c:numCache>
                <c:formatCode>General</c:formatCode>
                <c:ptCount val="2"/>
                <c:pt idx="0">
                  <c:v>3.0</c:v>
                </c:pt>
                <c:pt idx="1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convulciones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convulciones!$D$1:$D$2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convulciones!$E$1:$E$2</c:f>
              <c:numCache>
                <c:formatCode>General</c:formatCode>
                <c:ptCount val="2"/>
                <c:pt idx="0">
                  <c:v>1.0</c:v>
                </c:pt>
                <c:pt idx="1">
                  <c:v>17.0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lactancia!$C$1:$C$2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lactancia!$D$1:$D$2</c:f>
              <c:numCache>
                <c:formatCode>General</c:formatCode>
                <c:ptCount val="2"/>
                <c:pt idx="0">
                  <c:v>18.0</c:v>
                </c:pt>
                <c:pt idx="1">
                  <c:v>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Alimentado</a:t>
            </a:r>
            <a:r>
              <a:rPr lang="es-EC" baseline="0"/>
              <a:t> con Sonda</a:t>
            </a:r>
            <a:endParaRPr lang="es-EC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sonda!$C$1:$C$2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sonda!$D$1:$D$2</c:f>
              <c:numCache>
                <c:formatCode>General</c:formatCode>
                <c:ptCount val="2"/>
                <c:pt idx="0">
                  <c:v>6.0</c:v>
                </c:pt>
                <c:pt idx="1">
                  <c:v>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tomò biberon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'tomò biberon'!$C$1:$C$2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'tomò biberon'!$D$1:$D$2</c:f>
              <c:numCache>
                <c:formatCode>General</c:formatCode>
                <c:ptCount val="2"/>
                <c:pt idx="0">
                  <c:v>14.0</c:v>
                </c:pt>
                <c:pt idx="1">
                  <c:v>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estreñido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estreñido!$C$1:$C$2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estreñido!$D$1:$D$2</c:f>
              <c:numCache>
                <c:formatCode>General</c:formatCode>
                <c:ptCount val="2"/>
                <c:pt idx="0">
                  <c:v>12.0</c:v>
                </c:pt>
                <c:pt idx="1">
                  <c:v>13.0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'deposicion liquida'!$C$1:$C$2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'deposicion liquida'!$D$1:$D$2</c:f>
              <c:numCache>
                <c:formatCode>General</c:formatCode>
                <c:ptCount val="2"/>
                <c:pt idx="0">
                  <c:v>3.0</c:v>
                </c:pt>
                <c:pt idx="1">
                  <c:v>12.0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infecciones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476845414861287"/>
          <c:y val="0.246615589232932"/>
          <c:w val="0.804267520964158"/>
          <c:h val="0.63684624735238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'enfermedades del niño'!$D$6:$D$7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'enfermedades del niño'!$E$6:$E$7</c:f>
              <c:numCache>
                <c:formatCode>General</c:formatCode>
                <c:ptCount val="2"/>
                <c:pt idx="0">
                  <c:v>4.0</c:v>
                </c:pt>
                <c:pt idx="1">
                  <c:v>11.0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infecciones de oido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'enfermedades del niño'!$J$6:$J$7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'enfermedades del niño'!$K$6:$K$7</c:f>
              <c:numCache>
                <c:formatCode>General</c:formatCode>
                <c:ptCount val="2"/>
                <c:pt idx="0">
                  <c:v>0.0</c:v>
                </c:pt>
                <c:pt idx="1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fiebre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'enfermedades del niño'!$O$6:$O$7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'enfermedades del niño'!$P$6:$P$7</c:f>
              <c:numCache>
                <c:formatCode>General</c:formatCode>
                <c:ptCount val="2"/>
                <c:pt idx="0">
                  <c:v>1.0</c:v>
                </c:pt>
                <c:pt idx="1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alergias!$D$1:$D$3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hasta ahora no</c:v>
                </c:pt>
              </c:strCache>
            </c:strRef>
          </c:cat>
          <c:val>
            <c:numRef>
              <c:f>alergias!$E$1:$E$3</c:f>
              <c:numCache>
                <c:formatCode>General</c:formatCode>
                <c:ptCount val="3"/>
                <c:pt idx="0">
                  <c:v>3.0</c:v>
                </c:pt>
                <c:pt idx="1">
                  <c:v>11.0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trabaja!$D$2:$D$3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trabaja!$E$2:$E$3</c:f>
              <c:numCache>
                <c:formatCode>General</c:formatCode>
                <c:ptCount val="2"/>
                <c:pt idx="0">
                  <c:v>14.0</c:v>
                </c:pt>
                <c:pt idx="1">
                  <c:v>8.0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modalidad!$D$2:$D$3</c:f>
              <c:strCache>
                <c:ptCount val="2"/>
                <c:pt idx="0">
                  <c:v>en casa</c:v>
                </c:pt>
                <c:pt idx="1">
                  <c:v>fuera de casa</c:v>
                </c:pt>
              </c:strCache>
            </c:strRef>
          </c:cat>
          <c:val>
            <c:numRef>
              <c:f>modalidad!$E$2:$E$3</c:f>
              <c:numCache>
                <c:formatCode>General</c:formatCode>
                <c:ptCount val="2"/>
                <c:pt idx="0">
                  <c:v>3.0</c:v>
                </c:pt>
                <c:pt idx="1">
                  <c:v>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jornada!$D$2:$D$4</c:f>
              <c:strCache>
                <c:ptCount val="3"/>
                <c:pt idx="0">
                  <c:v>tiempo completa </c:v>
                </c:pt>
                <c:pt idx="1">
                  <c:v>medio tiempo</c:v>
                </c:pt>
                <c:pt idx="2">
                  <c:v>por horas</c:v>
                </c:pt>
              </c:strCache>
            </c:strRef>
          </c:cat>
          <c:val>
            <c:numRef>
              <c:f>jornada!$E$2:$E$4</c:f>
              <c:numCache>
                <c:formatCode>General</c:formatCode>
                <c:ptCount val="3"/>
                <c:pt idx="0">
                  <c:v>6.0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'quien cuida al niño'!$D$2:$D$6</c:f>
              <c:strCache>
                <c:ptCount val="5"/>
                <c:pt idx="0">
                  <c:v>Madre</c:v>
                </c:pt>
                <c:pt idx="1">
                  <c:v>Padre</c:v>
                </c:pt>
                <c:pt idx="2">
                  <c:v> Abuelos </c:v>
                </c:pt>
                <c:pt idx="3">
                  <c:v>Parientes</c:v>
                </c:pt>
                <c:pt idx="4">
                  <c:v>Otros</c:v>
                </c:pt>
              </c:strCache>
            </c:strRef>
          </c:cat>
          <c:val>
            <c:numRef>
              <c:f>'quien cuida al niño'!$E$2:$E$6</c:f>
              <c:numCache>
                <c:formatCode>General</c:formatCode>
                <c:ptCount val="5"/>
                <c:pt idx="0">
                  <c:v>17.0</c:v>
                </c:pt>
                <c:pt idx="1">
                  <c:v>1.0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'padres separados'!$C$2:$C$3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'padres separados'!$D$2:$D$3</c:f>
              <c:numCache>
                <c:formatCode>General</c:formatCode>
                <c:ptCount val="2"/>
                <c:pt idx="0">
                  <c:v>6.0</c:v>
                </c:pt>
                <c:pt idx="1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'VIVE CON'!$D$5:$D$11</c:f>
              <c:strCache>
                <c:ptCount val="7"/>
                <c:pt idx="0">
                  <c:v>PAPA</c:v>
                </c:pt>
                <c:pt idx="1">
                  <c:v>MAMA</c:v>
                </c:pt>
                <c:pt idx="2">
                  <c:v>PADRES</c:v>
                </c:pt>
                <c:pt idx="3">
                  <c:v>PADRE ADOPTIVO</c:v>
                </c:pt>
                <c:pt idx="4">
                  <c:v>ABUELO</c:v>
                </c:pt>
                <c:pt idx="5">
                  <c:v>GUARDERIA</c:v>
                </c:pt>
                <c:pt idx="6">
                  <c:v>APODERADO</c:v>
                </c:pt>
              </c:strCache>
            </c:strRef>
          </c:cat>
          <c:val>
            <c:numRef>
              <c:f>'VIVE CON'!$F$5:$F$11</c:f>
              <c:numCache>
                <c:formatCode>0%</c:formatCode>
                <c:ptCount val="7"/>
                <c:pt idx="0" formatCode="General">
                  <c:v>0.0</c:v>
                </c:pt>
                <c:pt idx="1">
                  <c:v>0.27027027027027</c:v>
                </c:pt>
                <c:pt idx="2">
                  <c:v>0.702702702702703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</c:numCache>
            </c:numRef>
          </c:val>
        </c:ser>
        <c:ser>
          <c:idx val="0"/>
          <c:order val="0"/>
          <c:cat>
            <c:strRef>
              <c:f>'VIVE CON'!$D$5:$D$11</c:f>
              <c:strCache>
                <c:ptCount val="7"/>
                <c:pt idx="0">
                  <c:v>PAPA</c:v>
                </c:pt>
                <c:pt idx="1">
                  <c:v>MAMA</c:v>
                </c:pt>
                <c:pt idx="2">
                  <c:v>PADRES</c:v>
                </c:pt>
                <c:pt idx="3">
                  <c:v>PADRE ADOPTIVO</c:v>
                </c:pt>
                <c:pt idx="4">
                  <c:v>ABUELO</c:v>
                </c:pt>
                <c:pt idx="5">
                  <c:v>GUARDERIA</c:v>
                </c:pt>
                <c:pt idx="6">
                  <c:v>APODERADO</c:v>
                </c:pt>
              </c:strCache>
            </c:strRef>
          </c:cat>
          <c:val>
            <c:numRef>
              <c:f>'VIVE CON'!$E$5:$E$11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27.0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Vive con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'VIVE CON'!$J$7:$J$8</c:f>
              <c:strCache>
                <c:ptCount val="2"/>
                <c:pt idx="0">
                  <c:v>MAMA</c:v>
                </c:pt>
                <c:pt idx="1">
                  <c:v>PADRES</c:v>
                </c:pt>
              </c:strCache>
            </c:strRef>
          </c:cat>
          <c:val>
            <c:numRef>
              <c:f>'VIVE CON'!$K$7:$K$8</c:f>
              <c:numCache>
                <c:formatCode>###0</c:formatCode>
                <c:ptCount val="2"/>
                <c:pt idx="0">
                  <c:v>9.0</c:v>
                </c:pt>
                <c:pt idx="1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C"/>
              <a:t> ¿SE ENCUENTRA EL NIÑO EN ALGUN TRATAMIENTO?</a:t>
            </a:r>
          </a:p>
        </c:rich>
      </c:tx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'ALGUN TRATA'!$G$4:$G$5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'ALGUN TRATA'!$H$4:$H$5</c:f>
              <c:numCache>
                <c:formatCode>0%</c:formatCode>
                <c:ptCount val="2"/>
                <c:pt idx="0">
                  <c:v>0.647058823529412</c:v>
                </c:pt>
                <c:pt idx="1">
                  <c:v>0.352941176470588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C"/>
              <a:t>TERAPIA CON O SIN DIRECCION</a:t>
            </a:r>
          </a:p>
        </c:rich>
      </c:tx>
      <c:overlay val="0"/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PROBLEMASSS!$K$8:$K$9</c:f>
              <c:strCache>
                <c:ptCount val="2"/>
                <c:pt idx="0">
                  <c:v>SI</c:v>
                </c:pt>
                <c:pt idx="1">
                  <c:v>NO   </c:v>
                </c:pt>
              </c:strCache>
            </c:strRef>
          </c:cat>
          <c:val>
            <c:numRef>
              <c:f>PROBLEMASSS!$L$8:$L$9</c:f>
              <c:numCache>
                <c:formatCode>0%</c:formatCode>
                <c:ptCount val="2"/>
                <c:pt idx="0">
                  <c:v>0.555555555555556</c:v>
                </c:pt>
                <c:pt idx="1">
                  <c:v>0.444444444444444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chemeClr val="tx1"/>
                </a:solidFill>
              </a:rPr>
              <a:t>TIENE SU NIÑO UN PROBLEMA PARA OIR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PROBLEMASSS!$M$7:$M$9</c:f>
              <c:strCache>
                <c:ptCount val="3"/>
                <c:pt idx="0">
                  <c:v>NO INVESTIGADO</c:v>
                </c:pt>
                <c:pt idx="1">
                  <c:v>SI</c:v>
                </c:pt>
                <c:pt idx="2">
                  <c:v>NO   </c:v>
                </c:pt>
              </c:strCache>
            </c:strRef>
          </c:cat>
          <c:val>
            <c:numRef>
              <c:f>PROBLEMASSS!$N$7:$N$9</c:f>
              <c:numCache>
                <c:formatCode>0%</c:formatCode>
                <c:ptCount val="3"/>
                <c:pt idx="0">
                  <c:v>0.277777777777778</c:v>
                </c:pt>
                <c:pt idx="1">
                  <c:v>0.0555555555555555</c:v>
                </c:pt>
                <c:pt idx="2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C"/>
              <a:t>TIENE SU NIÑO UN PROBLEMA PARA VER</a:t>
            </a:r>
          </a:p>
        </c:rich>
      </c:tx>
      <c:overlay val="0"/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PROBLEMASSS!$O$7:$O$9</c:f>
              <c:strCache>
                <c:ptCount val="3"/>
                <c:pt idx="0">
                  <c:v>NO INVESTIGADO</c:v>
                </c:pt>
                <c:pt idx="1">
                  <c:v>SI</c:v>
                </c:pt>
                <c:pt idx="2">
                  <c:v>NO   </c:v>
                </c:pt>
              </c:strCache>
            </c:strRef>
          </c:cat>
          <c:val>
            <c:numRef>
              <c:f>PROBLEMASSS!$P$7:$P$9</c:f>
              <c:numCache>
                <c:formatCode>0%</c:formatCode>
                <c:ptCount val="3"/>
                <c:pt idx="0">
                  <c:v>0.111111111111111</c:v>
                </c:pt>
                <c:pt idx="1">
                  <c:v>0.0555555555555555</c:v>
                </c:pt>
                <c:pt idx="2">
                  <c:v>0.833333333333333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PROBLEMAS</a:t>
            </a:r>
            <a:r>
              <a:rPr lang="es-EC" baseline="0"/>
              <a:t> EN SU COMPORTAMIENTO</a:t>
            </a:r>
            <a:endParaRPr lang="es-EC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PROBLEMASSS!$Q$8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GRITA MUCHO</c:v>
              </c:pt>
              <c:pt idx="1">
                <c:v>TEMEROSO</c:v>
              </c:pt>
              <c:pt idx="2">
                <c:v>DORMIR</c:v>
              </c:pt>
              <c:pt idx="3">
                <c:v>COMER</c:v>
              </c:pt>
            </c:strLit>
          </c:cat>
          <c:val>
            <c:numRef>
              <c:f>PROBLEMASSS!$R$8:$U$8</c:f>
              <c:numCache>
                <c:formatCode>0%</c:formatCode>
                <c:ptCount val="4"/>
                <c:pt idx="0">
                  <c:v>0.35</c:v>
                </c:pt>
                <c:pt idx="1">
                  <c:v>0.333333333333333</c:v>
                </c:pt>
                <c:pt idx="2">
                  <c:v>0.454545454545454</c:v>
                </c:pt>
                <c:pt idx="3">
                  <c:v>0.235294117647059</c:v>
                </c:pt>
              </c:numCache>
            </c:numRef>
          </c:val>
        </c:ser>
        <c:ser>
          <c:idx val="1"/>
          <c:order val="1"/>
          <c:tx>
            <c:strRef>
              <c:f>PROBLEMASSS!$Q$9</c:f>
              <c:strCache>
                <c:ptCount val="1"/>
                <c:pt idx="0">
                  <c:v>NO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GRITA MUCHO</c:v>
              </c:pt>
              <c:pt idx="1">
                <c:v>TEMEROSO</c:v>
              </c:pt>
              <c:pt idx="2">
                <c:v>DORMIR</c:v>
              </c:pt>
              <c:pt idx="3">
                <c:v>COMER</c:v>
              </c:pt>
            </c:strLit>
          </c:cat>
          <c:val>
            <c:numRef>
              <c:f>PROBLEMASSS!$R$9:$U$9</c:f>
              <c:numCache>
                <c:formatCode>0%</c:formatCode>
                <c:ptCount val="4"/>
                <c:pt idx="0">
                  <c:v>0.65</c:v>
                </c:pt>
                <c:pt idx="1">
                  <c:v>0.666666666666667</c:v>
                </c:pt>
                <c:pt idx="2">
                  <c:v>0.545454545454545</c:v>
                </c:pt>
                <c:pt idx="3">
                  <c:v>0.764705882352941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2143720"/>
        <c:axId val="2112166072"/>
        <c:axId val="0"/>
      </c:bar3DChart>
      <c:catAx>
        <c:axId val="-211214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2166072"/>
        <c:crosses val="autoZero"/>
        <c:auto val="1"/>
        <c:lblAlgn val="ctr"/>
        <c:lblOffset val="100"/>
        <c:noMultiLvlLbl val="0"/>
      </c:catAx>
      <c:valAx>
        <c:axId val="21121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121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4762</xdr:rowOff>
    </xdr:from>
    <xdr:to>
      <xdr:col>13</xdr:col>
      <xdr:colOff>266700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309562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309562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309562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8</xdr:row>
      <xdr:rowOff>104775</xdr:rowOff>
    </xdr:from>
    <xdr:to>
      <xdr:col>5</xdr:col>
      <xdr:colOff>752475</xdr:colOff>
      <xdr:row>18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642937</xdr:colOff>
      <xdr:row>8</xdr:row>
      <xdr:rowOff>57149</xdr:rowOff>
    </xdr:from>
    <xdr:to>
      <xdr:col>11</xdr:col>
      <xdr:colOff>609600</xdr:colOff>
      <xdr:row>17</xdr:row>
      <xdr:rowOff>71436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233362</xdr:colOff>
      <xdr:row>8</xdr:row>
      <xdr:rowOff>66676</xdr:rowOff>
    </xdr:from>
    <xdr:to>
      <xdr:col>18</xdr:col>
      <xdr:colOff>66675</xdr:colOff>
      <xdr:row>17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623887</xdr:colOff>
      <xdr:row>7</xdr:row>
      <xdr:rowOff>9525</xdr:rowOff>
    </xdr:from>
    <xdr:to>
      <xdr:col>7</xdr:col>
      <xdr:colOff>457200</xdr:colOff>
      <xdr:row>17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309562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7</xdr:col>
      <xdr:colOff>661987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309562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309562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52387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12</xdr:row>
      <xdr:rowOff>80962</xdr:rowOff>
    </xdr:from>
    <xdr:to>
      <xdr:col>8</xdr:col>
      <xdr:colOff>442912</xdr:colOff>
      <xdr:row>26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</xdr:row>
      <xdr:rowOff>180975</xdr:rowOff>
    </xdr:from>
    <xdr:to>
      <xdr:col>7</xdr:col>
      <xdr:colOff>357187</xdr:colOff>
      <xdr:row>10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6</xdr:row>
      <xdr:rowOff>71437</xdr:rowOff>
    </xdr:from>
    <xdr:to>
      <xdr:col>9</xdr:col>
      <xdr:colOff>566737</xdr:colOff>
      <xdr:row>20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12</xdr:row>
      <xdr:rowOff>23812</xdr:rowOff>
    </xdr:from>
    <xdr:to>
      <xdr:col>6</xdr:col>
      <xdr:colOff>242887</xdr:colOff>
      <xdr:row>26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233362</xdr:colOff>
      <xdr:row>12</xdr:row>
      <xdr:rowOff>4762</xdr:rowOff>
    </xdr:from>
    <xdr:to>
      <xdr:col>12</xdr:col>
      <xdr:colOff>233362</xdr:colOff>
      <xdr:row>26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233362</xdr:colOff>
      <xdr:row>12</xdr:row>
      <xdr:rowOff>4762</xdr:rowOff>
    </xdr:from>
    <xdr:to>
      <xdr:col>18</xdr:col>
      <xdr:colOff>0</xdr:colOff>
      <xdr:row>26</xdr:row>
      <xdr:rowOff>80962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</xdr:colOff>
      <xdr:row>11</xdr:row>
      <xdr:rowOff>176212</xdr:rowOff>
    </xdr:from>
    <xdr:to>
      <xdr:col>24</xdr:col>
      <xdr:colOff>14287</xdr:colOff>
      <xdr:row>26</xdr:row>
      <xdr:rowOff>61912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2</xdr:row>
      <xdr:rowOff>100012</xdr:rowOff>
    </xdr:from>
    <xdr:to>
      <xdr:col>10</xdr:col>
      <xdr:colOff>33337</xdr:colOff>
      <xdr:row>16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309561</xdr:colOff>
      <xdr:row>8</xdr:row>
      <xdr:rowOff>61912</xdr:rowOff>
    </xdr:from>
    <xdr:to>
      <xdr:col>7</xdr:col>
      <xdr:colOff>333374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5</xdr:row>
      <xdr:rowOff>76199</xdr:rowOff>
    </xdr:from>
    <xdr:to>
      <xdr:col>7</xdr:col>
      <xdr:colOff>652461</xdr:colOff>
      <xdr:row>17</xdr:row>
      <xdr:rowOff>185736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8</xdr:row>
      <xdr:rowOff>61912</xdr:rowOff>
    </xdr:from>
    <xdr:to>
      <xdr:col>8</xdr:col>
      <xdr:colOff>309562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"/>
  <sheetViews>
    <sheetView topLeftCell="A262" workbookViewId="0">
      <selection activeCell="A11" sqref="A11"/>
    </sheetView>
  </sheetViews>
  <sheetFormatPr baseColWidth="10" defaultColWidth="11.5" defaultRowHeight="14" x14ac:dyDescent="0"/>
  <cols>
    <col min="1" max="1" width="118.5" bestFit="1" customWidth="1"/>
    <col min="2" max="2" width="14.6640625" bestFit="1" customWidth="1"/>
  </cols>
  <sheetData>
    <row r="1" spans="1:2">
      <c r="A1" s="4" t="s">
        <v>0</v>
      </c>
      <c r="B1" s="4" t="s">
        <v>210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3</v>
      </c>
    </row>
    <row r="5" spans="1:2">
      <c r="A5" s="1" t="s">
        <v>4</v>
      </c>
    </row>
    <row r="6" spans="1:2">
      <c r="A6" s="1" t="s">
        <v>5</v>
      </c>
    </row>
    <row r="7" spans="1:2">
      <c r="A7" s="1" t="s">
        <v>6</v>
      </c>
    </row>
    <row r="8" spans="1:2">
      <c r="A8" s="3" t="s">
        <v>7</v>
      </c>
    </row>
    <row r="9" spans="1:2">
      <c r="A9" s="3" t="s">
        <v>8</v>
      </c>
    </row>
    <row r="10" spans="1:2">
      <c r="A10" s="3" t="s">
        <v>9</v>
      </c>
    </row>
    <row r="11" spans="1:2">
      <c r="A11" s="3" t="s">
        <v>10</v>
      </c>
    </row>
    <row r="12" spans="1:2">
      <c r="A12" s="3" t="s">
        <v>11</v>
      </c>
    </row>
    <row r="13" spans="1:2">
      <c r="A13" s="3" t="s">
        <v>12</v>
      </c>
    </row>
    <row r="14" spans="1:2">
      <c r="A14" s="1" t="s">
        <v>13</v>
      </c>
    </row>
    <row r="15" spans="1:2">
      <c r="A15" s="1" t="s">
        <v>14</v>
      </c>
    </row>
    <row r="16" spans="1:2">
      <c r="A16" s="1" t="s">
        <v>15</v>
      </c>
    </row>
    <row r="17" spans="1:1">
      <c r="A17" s="4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5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14</v>
      </c>
    </row>
    <row r="24" spans="1:1">
      <c r="A24" s="1" t="s">
        <v>15</v>
      </c>
    </row>
    <row r="25" spans="1:1">
      <c r="A25" s="2" t="s">
        <v>21</v>
      </c>
    </row>
    <row r="26" spans="1:1">
      <c r="A26" s="2" t="s">
        <v>22</v>
      </c>
    </row>
    <row r="27" spans="1:1">
      <c r="A27" s="2" t="s">
        <v>23</v>
      </c>
    </row>
    <row r="28" spans="1:1">
      <c r="A28" s="4" t="s">
        <v>24</v>
      </c>
    </row>
    <row r="29" spans="1:1">
      <c r="A29" s="1" t="s">
        <v>17</v>
      </c>
    </row>
    <row r="30" spans="1:1">
      <c r="A30" s="1" t="s">
        <v>18</v>
      </c>
    </row>
    <row r="31" spans="1:1">
      <c r="A31" s="1" t="s">
        <v>5</v>
      </c>
    </row>
    <row r="32" spans="1:1">
      <c r="A32" s="1" t="s">
        <v>19</v>
      </c>
    </row>
    <row r="33" spans="1:1">
      <c r="A33" s="1" t="s">
        <v>20</v>
      </c>
    </row>
    <row r="34" spans="1:1">
      <c r="A34" s="1" t="s">
        <v>14</v>
      </c>
    </row>
    <row r="35" spans="1:1">
      <c r="A35" s="1" t="s">
        <v>15</v>
      </c>
    </row>
    <row r="36" spans="1:1">
      <c r="A36" s="3" t="s">
        <v>21</v>
      </c>
    </row>
    <row r="37" spans="1:1">
      <c r="A37" s="3" t="s">
        <v>22</v>
      </c>
    </row>
    <row r="38" spans="1:1">
      <c r="A38" s="3" t="s">
        <v>23</v>
      </c>
    </row>
    <row r="39" spans="1:1">
      <c r="A39" s="4" t="s">
        <v>9</v>
      </c>
    </row>
    <row r="40" spans="1:1">
      <c r="A40" s="1" t="s">
        <v>17</v>
      </c>
    </row>
    <row r="41" spans="1:1">
      <c r="A41" s="1" t="s">
        <v>18</v>
      </c>
    </row>
    <row r="42" spans="1:1">
      <c r="A42" s="1" t="s">
        <v>14</v>
      </c>
    </row>
    <row r="43" spans="1:1">
      <c r="A43" s="1" t="s">
        <v>15</v>
      </c>
    </row>
    <row r="44" spans="1:1">
      <c r="A44" s="4" t="s">
        <v>25</v>
      </c>
    </row>
    <row r="45" spans="1:1">
      <c r="A45" s="1" t="s">
        <v>17</v>
      </c>
    </row>
    <row r="46" spans="1:1">
      <c r="A46" s="1" t="s">
        <v>18</v>
      </c>
    </row>
    <row r="47" spans="1:1">
      <c r="A47" s="1" t="s">
        <v>14</v>
      </c>
    </row>
    <row r="48" spans="1:1">
      <c r="A48" s="1" t="s">
        <v>15</v>
      </c>
    </row>
    <row r="49" spans="1:1">
      <c r="A49" s="4" t="s">
        <v>26</v>
      </c>
    </row>
    <row r="50" spans="1:1">
      <c r="A50" s="1" t="s">
        <v>31</v>
      </c>
    </row>
    <row r="51" spans="1:1">
      <c r="A51" s="1" t="s">
        <v>27</v>
      </c>
    </row>
    <row r="52" spans="1:1">
      <c r="A52" s="2" t="s">
        <v>28</v>
      </c>
    </row>
    <row r="53" spans="1:1">
      <c r="A53" s="2" t="s">
        <v>29</v>
      </c>
    </row>
    <row r="54" spans="1:1">
      <c r="A54" s="1" t="s">
        <v>30</v>
      </c>
    </row>
    <row r="55" spans="1:1">
      <c r="A55" s="2" t="s">
        <v>28</v>
      </c>
    </row>
    <row r="56" spans="1:1">
      <c r="A56" s="2" t="s">
        <v>29</v>
      </c>
    </row>
    <row r="57" spans="1:1">
      <c r="A57" s="1" t="s">
        <v>32</v>
      </c>
    </row>
    <row r="58" spans="1:1">
      <c r="A58" s="3" t="s">
        <v>33</v>
      </c>
    </row>
    <row r="59" spans="1:1">
      <c r="A59" s="3" t="s">
        <v>29</v>
      </c>
    </row>
    <row r="60" spans="1:1">
      <c r="A60" s="1" t="s">
        <v>34</v>
      </c>
    </row>
    <row r="61" spans="1:1">
      <c r="A61" s="1" t="s">
        <v>35</v>
      </c>
    </row>
    <row r="62" spans="1:1">
      <c r="A62" t="s">
        <v>28</v>
      </c>
    </row>
    <row r="63" spans="1:1">
      <c r="A63" t="s">
        <v>29</v>
      </c>
    </row>
    <row r="64" spans="1:1">
      <c r="A64" s="1" t="s">
        <v>36</v>
      </c>
    </row>
    <row r="65" spans="1:1">
      <c r="A65" s="1" t="s">
        <v>37</v>
      </c>
    </row>
    <row r="66" spans="1:1">
      <c r="A66" s="1" t="s">
        <v>38</v>
      </c>
    </row>
    <row r="67" spans="1:1">
      <c r="A67" t="s">
        <v>28</v>
      </c>
    </row>
    <row r="68" spans="1:1">
      <c r="A68" t="s">
        <v>29</v>
      </c>
    </row>
    <row r="69" spans="1:1">
      <c r="A69" s="1" t="s">
        <v>39</v>
      </c>
    </row>
    <row r="70" spans="1:1">
      <c r="A70" t="s">
        <v>40</v>
      </c>
    </row>
    <row r="71" spans="1:1">
      <c r="A71" t="s">
        <v>28</v>
      </c>
    </row>
    <row r="72" spans="1:1">
      <c r="A72" t="s">
        <v>29</v>
      </c>
    </row>
    <row r="73" spans="1:1">
      <c r="A73" s="1" t="s">
        <v>41</v>
      </c>
    </row>
    <row r="74" spans="1:1">
      <c r="A74" t="s">
        <v>40</v>
      </c>
    </row>
    <row r="75" spans="1:1">
      <c r="A75" t="s">
        <v>28</v>
      </c>
    </row>
    <row r="76" spans="1:1">
      <c r="A76" t="s">
        <v>29</v>
      </c>
    </row>
    <row r="77" spans="1:1">
      <c r="A77" s="1" t="s">
        <v>42</v>
      </c>
    </row>
    <row r="78" spans="1:1">
      <c r="A78" s="1" t="s">
        <v>43</v>
      </c>
    </row>
    <row r="79" spans="1:1">
      <c r="A79" s="2" t="s">
        <v>33</v>
      </c>
    </row>
    <row r="80" spans="1:1">
      <c r="A80" s="2" t="s">
        <v>29</v>
      </c>
    </row>
    <row r="81" spans="1:1">
      <c r="A81" s="1" t="s">
        <v>44</v>
      </c>
    </row>
    <row r="82" spans="1:1">
      <c r="A82" s="2" t="s">
        <v>28</v>
      </c>
    </row>
    <row r="83" spans="1:1">
      <c r="A83" s="2" t="s">
        <v>29</v>
      </c>
    </row>
    <row r="84" spans="1:1">
      <c r="A84" s="1" t="s">
        <v>45</v>
      </c>
    </row>
    <row r="85" spans="1:1">
      <c r="A85" s="2" t="s">
        <v>33</v>
      </c>
    </row>
    <row r="86" spans="1:1">
      <c r="A86" s="2" t="s">
        <v>29</v>
      </c>
    </row>
    <row r="87" spans="1:1">
      <c r="A87" s="1" t="s">
        <v>46</v>
      </c>
    </row>
    <row r="88" spans="1:1">
      <c r="A88" s="2" t="s">
        <v>28</v>
      </c>
    </row>
    <row r="89" spans="1:1">
      <c r="A89" s="2" t="s">
        <v>29</v>
      </c>
    </row>
    <row r="90" spans="1:1">
      <c r="A90" s="1" t="s">
        <v>47</v>
      </c>
    </row>
    <row r="91" spans="1:1">
      <c r="A91" s="3" t="s">
        <v>28</v>
      </c>
    </row>
    <row r="92" spans="1:1">
      <c r="A92" s="3" t="s">
        <v>29</v>
      </c>
    </row>
    <row r="93" spans="1:1">
      <c r="A93" s="1" t="s">
        <v>48</v>
      </c>
    </row>
    <row r="94" spans="1:1">
      <c r="A94" t="s">
        <v>28</v>
      </c>
    </row>
    <row r="95" spans="1:1">
      <c r="A95" t="s">
        <v>29</v>
      </c>
    </row>
    <row r="96" spans="1:1">
      <c r="A96" s="6" t="s">
        <v>49</v>
      </c>
    </row>
    <row r="97" spans="1:1">
      <c r="A97" s="1" t="s">
        <v>50</v>
      </c>
    </row>
    <row r="98" spans="1:1">
      <c r="A98" s="1" t="s">
        <v>51</v>
      </c>
    </row>
    <row r="99" spans="1:1">
      <c r="A99" s="1" t="s">
        <v>52</v>
      </c>
    </row>
    <row r="100" spans="1:1">
      <c r="A100" s="5" t="s">
        <v>53</v>
      </c>
    </row>
    <row r="101" spans="1:1">
      <c r="A101" s="5" t="s">
        <v>54</v>
      </c>
    </row>
    <row r="102" spans="1:1">
      <c r="A102" s="5" t="s">
        <v>55</v>
      </c>
    </row>
    <row r="103" spans="1:1">
      <c r="A103" s="5" t="s">
        <v>56</v>
      </c>
    </row>
    <row r="104" spans="1:1">
      <c r="A104" s="5" t="s">
        <v>57</v>
      </c>
    </row>
    <row r="105" spans="1:1">
      <c r="A105" s="4" t="s">
        <v>58</v>
      </c>
    </row>
    <row r="106" spans="1:1">
      <c r="A106" s="1" t="s">
        <v>59</v>
      </c>
    </row>
    <row r="107" spans="1:1">
      <c r="A107" s="3" t="s">
        <v>28</v>
      </c>
    </row>
    <row r="108" spans="1:1">
      <c r="A108" s="3" t="s">
        <v>29</v>
      </c>
    </row>
    <row r="109" spans="1:1">
      <c r="A109" s="5" t="s">
        <v>61</v>
      </c>
    </row>
    <row r="110" spans="1:1">
      <c r="A110" s="3" t="s">
        <v>62</v>
      </c>
    </row>
    <row r="111" spans="1:1">
      <c r="A111" s="3" t="s">
        <v>63</v>
      </c>
    </row>
    <row r="112" spans="1:1">
      <c r="A112" s="1" t="s">
        <v>60</v>
      </c>
    </row>
    <row r="113" spans="1:1">
      <c r="A113" s="3" t="s">
        <v>28</v>
      </c>
    </row>
    <row r="114" spans="1:1">
      <c r="A114" s="3" t="s">
        <v>29</v>
      </c>
    </row>
    <row r="115" spans="1:1">
      <c r="A115" s="1" t="s">
        <v>64</v>
      </c>
    </row>
    <row r="116" spans="1:1">
      <c r="A116" s="3" t="s">
        <v>28</v>
      </c>
    </row>
    <row r="117" spans="1:1">
      <c r="A117" s="3" t="s">
        <v>29</v>
      </c>
    </row>
    <row r="118" spans="1:1">
      <c r="A118" s="1" t="s">
        <v>65</v>
      </c>
    </row>
    <row r="119" spans="1:1">
      <c r="A119" s="3" t="s">
        <v>28</v>
      </c>
    </row>
    <row r="120" spans="1:1">
      <c r="A120" s="3" t="s">
        <v>29</v>
      </c>
    </row>
    <row r="121" spans="1:1">
      <c r="A121" s="1" t="s">
        <v>66</v>
      </c>
    </row>
    <row r="122" spans="1:1">
      <c r="A122" s="3" t="s">
        <v>28</v>
      </c>
    </row>
    <row r="123" spans="1:1">
      <c r="A123" s="3" t="s">
        <v>29</v>
      </c>
    </row>
    <row r="124" spans="1:1">
      <c r="A124" s="7" t="s">
        <v>67</v>
      </c>
    </row>
    <row r="125" spans="1:1">
      <c r="A125" s="1" t="s">
        <v>68</v>
      </c>
    </row>
    <row r="126" spans="1:1">
      <c r="A126" s="2" t="s">
        <v>28</v>
      </c>
    </row>
    <row r="127" spans="1:1">
      <c r="A127" s="2" t="s">
        <v>29</v>
      </c>
    </row>
    <row r="128" spans="1:1">
      <c r="A128" s="1" t="s">
        <v>69</v>
      </c>
    </row>
    <row r="129" spans="1:1">
      <c r="A129" s="2" t="s">
        <v>28</v>
      </c>
    </row>
    <row r="130" spans="1:1">
      <c r="A130" s="2" t="s">
        <v>29</v>
      </c>
    </row>
    <row r="131" spans="1:1">
      <c r="A131" s="1" t="s">
        <v>70</v>
      </c>
    </row>
    <row r="132" spans="1:1">
      <c r="A132" s="2" t="s">
        <v>28</v>
      </c>
    </row>
    <row r="133" spans="1:1">
      <c r="A133" s="2" t="s">
        <v>29</v>
      </c>
    </row>
    <row r="134" spans="1:1">
      <c r="A134" s="4" t="s">
        <v>71</v>
      </c>
    </row>
    <row r="135" spans="1:1">
      <c r="A135" s="1" t="s">
        <v>72</v>
      </c>
    </row>
    <row r="136" spans="1:1">
      <c r="A136" s="3" t="s">
        <v>28</v>
      </c>
    </row>
    <row r="137" spans="1:1">
      <c r="A137" s="3" t="s">
        <v>73</v>
      </c>
    </row>
    <row r="138" spans="1:1">
      <c r="A138" s="3" t="s">
        <v>74</v>
      </c>
    </row>
    <row r="139" spans="1:1">
      <c r="A139" s="3" t="s">
        <v>75</v>
      </c>
    </row>
    <row r="140" spans="1:1">
      <c r="A140" s="3" t="s">
        <v>76</v>
      </c>
    </row>
    <row r="141" spans="1:1">
      <c r="A141" s="3" t="s">
        <v>77</v>
      </c>
    </row>
    <row r="142" spans="1:1">
      <c r="A142" s="3" t="s">
        <v>29</v>
      </c>
    </row>
    <row r="143" spans="1:1">
      <c r="A143" s="1" t="s">
        <v>78</v>
      </c>
    </row>
    <row r="144" spans="1:1">
      <c r="A144" s="3" t="s">
        <v>79</v>
      </c>
    </row>
    <row r="145" spans="1:1">
      <c r="A145" s="3" t="s">
        <v>80</v>
      </c>
    </row>
    <row r="146" spans="1:1">
      <c r="A146" s="3" t="s">
        <v>81</v>
      </c>
    </row>
    <row r="147" spans="1:1">
      <c r="A147" s="3" t="s">
        <v>82</v>
      </c>
    </row>
    <row r="148" spans="1:1">
      <c r="A148" s="3" t="s">
        <v>83</v>
      </c>
    </row>
    <row r="149" spans="1:1">
      <c r="A149" s="1" t="s">
        <v>84</v>
      </c>
    </row>
    <row r="150" spans="1:1">
      <c r="A150" s="3" t="s">
        <v>28</v>
      </c>
    </row>
    <row r="151" spans="1:1">
      <c r="A151" s="3" t="s">
        <v>29</v>
      </c>
    </row>
    <row r="152" spans="1:1">
      <c r="A152" s="1" t="s">
        <v>85</v>
      </c>
    </row>
    <row r="153" spans="1:1">
      <c r="A153" s="4" t="s">
        <v>86</v>
      </c>
    </row>
    <row r="154" spans="1:1">
      <c r="A154" s="1" t="s">
        <v>87</v>
      </c>
    </row>
    <row r="155" spans="1:1">
      <c r="A155" s="3" t="s">
        <v>33</v>
      </c>
    </row>
    <row r="156" spans="1:1">
      <c r="A156" s="3" t="s">
        <v>29</v>
      </c>
    </row>
    <row r="157" spans="1:1">
      <c r="A157" s="7" t="s">
        <v>88</v>
      </c>
    </row>
    <row r="158" spans="1:1">
      <c r="A158" s="1" t="s">
        <v>89</v>
      </c>
    </row>
    <row r="159" spans="1:1">
      <c r="A159" s="2" t="s">
        <v>33</v>
      </c>
    </row>
    <row r="160" spans="1:1">
      <c r="A160" s="2" t="s">
        <v>29</v>
      </c>
    </row>
    <row r="161" spans="1:1">
      <c r="A161" s="2" t="s">
        <v>90</v>
      </c>
    </row>
    <row r="162" spans="1:1">
      <c r="A162" s="1" t="s">
        <v>91</v>
      </c>
    </row>
    <row r="163" spans="1:1">
      <c r="A163" s="2" t="s">
        <v>28</v>
      </c>
    </row>
    <row r="164" spans="1:1">
      <c r="A164" s="2" t="s">
        <v>29</v>
      </c>
    </row>
    <row r="165" spans="1:1">
      <c r="A165" s="2" t="s">
        <v>90</v>
      </c>
    </row>
    <row r="166" spans="1:1">
      <c r="A166" s="1" t="s">
        <v>92</v>
      </c>
    </row>
    <row r="167" spans="1:1">
      <c r="A167" s="2" t="s">
        <v>28</v>
      </c>
    </row>
    <row r="168" spans="1:1">
      <c r="A168" s="2" t="s">
        <v>29</v>
      </c>
    </row>
    <row r="169" spans="1:1">
      <c r="A169" s="2" t="s">
        <v>90</v>
      </c>
    </row>
    <row r="170" spans="1:1">
      <c r="A170" s="1" t="s">
        <v>93</v>
      </c>
    </row>
    <row r="171" spans="1:1">
      <c r="A171" s="2" t="s">
        <v>28</v>
      </c>
    </row>
    <row r="172" spans="1:1">
      <c r="A172" s="2" t="s">
        <v>29</v>
      </c>
    </row>
    <row r="173" spans="1:1">
      <c r="A173" s="1" t="s">
        <v>94</v>
      </c>
    </row>
    <row r="174" spans="1:1">
      <c r="A174" s="2" t="s">
        <v>28</v>
      </c>
    </row>
    <row r="175" spans="1:1">
      <c r="A175" s="2" t="s">
        <v>29</v>
      </c>
    </row>
    <row r="176" spans="1:1">
      <c r="A176" s="1" t="s">
        <v>95</v>
      </c>
    </row>
    <row r="177" spans="1:1">
      <c r="A177" s="2" t="s">
        <v>28</v>
      </c>
    </row>
    <row r="178" spans="1:1">
      <c r="A178" s="2" t="s">
        <v>29</v>
      </c>
    </row>
    <row r="179" spans="1:1">
      <c r="A179" s="1" t="s">
        <v>96</v>
      </c>
    </row>
    <row r="180" spans="1:1">
      <c r="A180" s="2" t="s">
        <v>28</v>
      </c>
    </row>
    <row r="181" spans="1:1">
      <c r="A181" s="2" t="s">
        <v>29</v>
      </c>
    </row>
    <row r="182" spans="1:1">
      <c r="A182" s="1" t="s">
        <v>213</v>
      </c>
    </row>
    <row r="183" spans="1:1">
      <c r="A183" s="2" t="s">
        <v>28</v>
      </c>
    </row>
    <row r="184" spans="1:1">
      <c r="A184" s="2" t="s">
        <v>29</v>
      </c>
    </row>
    <row r="185" spans="1:1">
      <c r="A185" s="1" t="s">
        <v>97</v>
      </c>
    </row>
    <row r="186" spans="1:1">
      <c r="A186" s="3" t="s">
        <v>28</v>
      </c>
    </row>
    <row r="187" spans="1:1">
      <c r="A187" s="3" t="s">
        <v>29</v>
      </c>
    </row>
    <row r="188" spans="1:1">
      <c r="A188" s="1" t="s">
        <v>98</v>
      </c>
    </row>
    <row r="189" spans="1:1">
      <c r="A189" s="1" t="s">
        <v>99</v>
      </c>
    </row>
    <row r="190" spans="1:1">
      <c r="A190" s="3" t="s">
        <v>28</v>
      </c>
    </row>
    <row r="191" spans="1:1">
      <c r="A191" s="3" t="s">
        <v>29</v>
      </c>
    </row>
    <row r="192" spans="1:1">
      <c r="A192" s="1" t="s">
        <v>100</v>
      </c>
    </row>
    <row r="193" spans="1:2">
      <c r="A193" s="1" t="s">
        <v>101</v>
      </c>
    </row>
    <row r="194" spans="1:2">
      <c r="A194" s="4" t="s">
        <v>211</v>
      </c>
    </row>
    <row r="195" spans="1:2">
      <c r="A195" s="1" t="s">
        <v>212</v>
      </c>
    </row>
    <row r="196" spans="1:2">
      <c r="A196" s="1" t="s">
        <v>102</v>
      </c>
    </row>
    <row r="197" spans="1:2">
      <c r="A197" s="3" t="s">
        <v>28</v>
      </c>
    </row>
    <row r="198" spans="1:2">
      <c r="A198" s="3" t="s">
        <v>29</v>
      </c>
    </row>
    <row r="199" spans="1:2">
      <c r="A199" s="1" t="s">
        <v>103</v>
      </c>
    </row>
    <row r="200" spans="1:2">
      <c r="A200" s="3" t="s">
        <v>28</v>
      </c>
    </row>
    <row r="201" spans="1:2">
      <c r="A201" s="3" t="s">
        <v>29</v>
      </c>
    </row>
    <row r="202" spans="1:2">
      <c r="A202" s="1" t="s">
        <v>104</v>
      </c>
    </row>
    <row r="203" spans="1:2">
      <c r="A203" s="3" t="s">
        <v>28</v>
      </c>
    </row>
    <row r="204" spans="1:2">
      <c r="A204" s="3" t="s">
        <v>29</v>
      </c>
    </row>
    <row r="205" spans="1:2">
      <c r="A205" s="1" t="s">
        <v>105</v>
      </c>
      <c r="B205" s="1"/>
    </row>
    <row r="206" spans="1:2">
      <c r="A206" s="1" t="s">
        <v>106</v>
      </c>
      <c r="B206" s="1"/>
    </row>
    <row r="207" spans="1:2">
      <c r="A207" s="1" t="s">
        <v>107</v>
      </c>
      <c r="B207" s="1"/>
    </row>
    <row r="208" spans="1:2">
      <c r="A208" s="3" t="s">
        <v>28</v>
      </c>
      <c r="B208" s="1"/>
    </row>
    <row r="209" spans="1:2">
      <c r="A209" s="3" t="s">
        <v>29</v>
      </c>
      <c r="B209" s="1"/>
    </row>
    <row r="210" spans="1:2">
      <c r="A210" s="1" t="s">
        <v>108</v>
      </c>
      <c r="B210" s="1"/>
    </row>
    <row r="211" spans="1:2">
      <c r="A211" s="3" t="s">
        <v>28</v>
      </c>
      <c r="B211" s="1"/>
    </row>
    <row r="212" spans="1:2">
      <c r="A212" s="3" t="s">
        <v>29</v>
      </c>
      <c r="B212" s="1"/>
    </row>
    <row r="213" spans="1:2">
      <c r="A213" s="1" t="s">
        <v>109</v>
      </c>
      <c r="B213" s="1"/>
    </row>
    <row r="214" spans="1:2">
      <c r="A214" s="3" t="s">
        <v>28</v>
      </c>
      <c r="B214" s="1"/>
    </row>
    <row r="215" spans="1:2">
      <c r="A215" s="3" t="s">
        <v>29</v>
      </c>
      <c r="B215" s="1"/>
    </row>
    <row r="216" spans="1:2">
      <c r="A216" s="1" t="s">
        <v>57</v>
      </c>
      <c r="B216" s="1"/>
    </row>
    <row r="217" spans="1:2">
      <c r="A217" s="1" t="s">
        <v>110</v>
      </c>
      <c r="B217" s="1"/>
    </row>
    <row r="218" spans="1:2">
      <c r="A218" s="3" t="s">
        <v>28</v>
      </c>
      <c r="B218" s="1"/>
    </row>
    <row r="219" spans="1:2">
      <c r="A219" s="3" t="s">
        <v>29</v>
      </c>
      <c r="B219" s="1"/>
    </row>
    <row r="220" spans="1:2">
      <c r="A220" s="2" t="s">
        <v>111</v>
      </c>
      <c r="B220" s="1"/>
    </row>
    <row r="221" spans="1:2">
      <c r="A221" s="2" t="s">
        <v>112</v>
      </c>
      <c r="B221" s="1"/>
    </row>
    <row r="222" spans="1:2">
      <c r="A222" s="2" t="s">
        <v>113</v>
      </c>
      <c r="B222" s="1"/>
    </row>
    <row r="223" spans="1:2">
      <c r="A223" s="2" t="s">
        <v>114</v>
      </c>
      <c r="B223" s="1"/>
    </row>
    <row r="224" spans="1:2">
      <c r="A224" s="2" t="s">
        <v>23</v>
      </c>
      <c r="B224" s="1"/>
    </row>
    <row r="225" spans="1:2">
      <c r="A225" s="1" t="s">
        <v>115</v>
      </c>
      <c r="B225" s="1"/>
    </row>
    <row r="226" spans="1:2">
      <c r="A226" s="3" t="s">
        <v>33</v>
      </c>
      <c r="B226" s="1"/>
    </row>
    <row r="227" spans="1:2">
      <c r="A227" s="3" t="s">
        <v>116</v>
      </c>
      <c r="B227" s="1"/>
    </row>
    <row r="228" spans="1:2">
      <c r="A228" s="1" t="s">
        <v>117</v>
      </c>
      <c r="B228" s="1"/>
    </row>
    <row r="229" spans="1:2">
      <c r="A229" s="1" t="s">
        <v>118</v>
      </c>
      <c r="B229" s="1"/>
    </row>
    <row r="230" spans="1:2">
      <c r="A230" s="3" t="s">
        <v>119</v>
      </c>
      <c r="B230" s="1"/>
    </row>
    <row r="231" spans="1:2">
      <c r="A231" s="1" t="s">
        <v>120</v>
      </c>
      <c r="B231" s="1"/>
    </row>
    <row r="232" spans="1:2">
      <c r="A232" s="8" t="s">
        <v>121</v>
      </c>
      <c r="B232" s="1"/>
    </row>
    <row r="233" spans="1:2">
      <c r="A233" s="8" t="s">
        <v>122</v>
      </c>
      <c r="B233" s="1"/>
    </row>
    <row r="234" spans="1:2">
      <c r="A234" s="7" t="s">
        <v>123</v>
      </c>
      <c r="B234" s="1"/>
    </row>
    <row r="235" spans="1:2">
      <c r="A235" s="1" t="s">
        <v>124</v>
      </c>
      <c r="B235" s="1"/>
    </row>
    <row r="236" spans="1:2">
      <c r="A236" s="2" t="s">
        <v>125</v>
      </c>
      <c r="B236" s="1"/>
    </row>
    <row r="237" spans="1:2">
      <c r="A237" s="2" t="s">
        <v>126</v>
      </c>
      <c r="B237" s="1"/>
    </row>
    <row r="238" spans="1:2">
      <c r="A238" s="2" t="s">
        <v>116</v>
      </c>
      <c r="B238" s="1"/>
    </row>
    <row r="239" spans="1:2">
      <c r="A239" s="1" t="s">
        <v>127</v>
      </c>
      <c r="B239" s="1"/>
    </row>
    <row r="240" spans="1:2">
      <c r="A240" s="2" t="s">
        <v>125</v>
      </c>
      <c r="B240" s="1"/>
    </row>
    <row r="241" spans="1:2">
      <c r="A241" s="2" t="s">
        <v>126</v>
      </c>
      <c r="B241" s="1"/>
    </row>
    <row r="242" spans="1:2">
      <c r="A242" s="2" t="s">
        <v>116</v>
      </c>
      <c r="B242" s="1"/>
    </row>
    <row r="243" spans="1:2">
      <c r="A243" s="1" t="s">
        <v>128</v>
      </c>
      <c r="B243" s="1"/>
    </row>
    <row r="244" spans="1:2">
      <c r="A244" s="2" t="s">
        <v>125</v>
      </c>
      <c r="B244" s="1"/>
    </row>
    <row r="245" spans="1:2">
      <c r="A245" s="2" t="s">
        <v>126</v>
      </c>
      <c r="B245" s="1"/>
    </row>
    <row r="246" spans="1:2">
      <c r="A246" s="2" t="s">
        <v>116</v>
      </c>
      <c r="B246" s="1"/>
    </row>
    <row r="247" spans="1:2">
      <c r="A247" s="1" t="s">
        <v>129</v>
      </c>
      <c r="B247" s="1"/>
    </row>
    <row r="248" spans="1:2">
      <c r="A248" s="1" t="s">
        <v>130</v>
      </c>
      <c r="B248" s="1"/>
    </row>
    <row r="249" spans="1:2">
      <c r="A249" s="2" t="s">
        <v>125</v>
      </c>
      <c r="B249" s="1"/>
    </row>
    <row r="250" spans="1:2">
      <c r="A250" s="2" t="s">
        <v>126</v>
      </c>
      <c r="B250" s="1"/>
    </row>
    <row r="251" spans="1:2">
      <c r="A251" s="2" t="s">
        <v>116</v>
      </c>
      <c r="B251" s="1"/>
    </row>
    <row r="252" spans="1:2">
      <c r="A252" s="1" t="s">
        <v>131</v>
      </c>
      <c r="B252" s="1"/>
    </row>
    <row r="253" spans="1:2">
      <c r="A253" s="2" t="s">
        <v>125</v>
      </c>
      <c r="B253" s="1"/>
    </row>
    <row r="254" spans="1:2">
      <c r="A254" s="2" t="s">
        <v>126</v>
      </c>
      <c r="B254" s="1"/>
    </row>
    <row r="255" spans="1:2">
      <c r="A255" s="2" t="s">
        <v>116</v>
      </c>
      <c r="B255" s="1"/>
    </row>
    <row r="256" spans="1:2">
      <c r="A256" s="1" t="s">
        <v>129</v>
      </c>
      <c r="B256" s="1"/>
    </row>
    <row r="257" spans="1:2">
      <c r="A257" s="1" t="s">
        <v>132</v>
      </c>
      <c r="B257" s="1"/>
    </row>
    <row r="258" spans="1:2">
      <c r="A258" s="2" t="s">
        <v>125</v>
      </c>
      <c r="B258" s="1"/>
    </row>
    <row r="259" spans="1:2">
      <c r="A259" s="2" t="s">
        <v>126</v>
      </c>
      <c r="B259" s="1"/>
    </row>
    <row r="260" spans="1:2">
      <c r="A260" s="2" t="s">
        <v>116</v>
      </c>
      <c r="B260" s="1"/>
    </row>
    <row r="261" spans="1:2">
      <c r="A261" s="1" t="s">
        <v>133</v>
      </c>
      <c r="B261" s="1"/>
    </row>
    <row r="262" spans="1:2">
      <c r="A262" s="2" t="s">
        <v>125</v>
      </c>
      <c r="B262" s="1"/>
    </row>
    <row r="263" spans="1:2">
      <c r="A263" s="2" t="s">
        <v>126</v>
      </c>
      <c r="B263" s="1"/>
    </row>
    <row r="264" spans="1:2">
      <c r="A264" s="2" t="s">
        <v>116</v>
      </c>
      <c r="B264" s="1"/>
    </row>
    <row r="265" spans="1:2">
      <c r="A265" s="1" t="s">
        <v>134</v>
      </c>
      <c r="B265" s="1"/>
    </row>
    <row r="266" spans="1:2">
      <c r="A266" s="2" t="s">
        <v>125</v>
      </c>
      <c r="B266" s="1"/>
    </row>
    <row r="267" spans="1:2">
      <c r="A267" s="2" t="s">
        <v>126</v>
      </c>
      <c r="B267" s="1"/>
    </row>
    <row r="268" spans="1:2">
      <c r="A268" s="2" t="s">
        <v>116</v>
      </c>
      <c r="B268" s="1"/>
    </row>
    <row r="269" spans="1:2">
      <c r="A269" s="1" t="s">
        <v>135</v>
      </c>
      <c r="B269" s="1"/>
    </row>
    <row r="270" spans="1:2">
      <c r="A270" s="2" t="s">
        <v>125</v>
      </c>
      <c r="B270" s="1"/>
    </row>
    <row r="271" spans="1:2">
      <c r="A271" s="2" t="s">
        <v>126</v>
      </c>
      <c r="B271" s="1"/>
    </row>
    <row r="272" spans="1:2">
      <c r="A272" s="2" t="s">
        <v>116</v>
      </c>
      <c r="B272" s="1"/>
    </row>
    <row r="273" spans="1:2">
      <c r="A273" s="1" t="s">
        <v>136</v>
      </c>
      <c r="B273" s="1"/>
    </row>
    <row r="274" spans="1:2">
      <c r="A274" s="2" t="s">
        <v>125</v>
      </c>
      <c r="B274" s="1"/>
    </row>
    <row r="275" spans="1:2">
      <c r="A275" s="2" t="s">
        <v>126</v>
      </c>
      <c r="B275" s="1"/>
    </row>
    <row r="276" spans="1:2">
      <c r="A276" s="2" t="s">
        <v>116</v>
      </c>
      <c r="B276" s="1"/>
    </row>
    <row r="277" spans="1:2">
      <c r="A277" s="1" t="s">
        <v>137</v>
      </c>
      <c r="B277" s="1"/>
    </row>
    <row r="278" spans="1:2">
      <c r="A278" s="2" t="s">
        <v>125</v>
      </c>
      <c r="B278" s="1"/>
    </row>
    <row r="279" spans="1:2">
      <c r="A279" s="2" t="s">
        <v>126</v>
      </c>
      <c r="B279" s="1"/>
    </row>
    <row r="280" spans="1:2">
      <c r="A280" s="2" t="s">
        <v>116</v>
      </c>
      <c r="B280" s="1"/>
    </row>
    <row r="281" spans="1:2">
      <c r="A281" s="1" t="s">
        <v>138</v>
      </c>
      <c r="B281" s="1"/>
    </row>
    <row r="282" spans="1:2">
      <c r="A282" s="2" t="s">
        <v>125</v>
      </c>
      <c r="B282" s="1"/>
    </row>
    <row r="283" spans="1:2">
      <c r="A283" s="2" t="s">
        <v>126</v>
      </c>
      <c r="B283" s="1"/>
    </row>
    <row r="284" spans="1:2">
      <c r="A284" s="2" t="s">
        <v>116</v>
      </c>
      <c r="B284" s="1"/>
    </row>
    <row r="285" spans="1:2">
      <c r="A285" s="1" t="s">
        <v>129</v>
      </c>
      <c r="B285" s="1"/>
    </row>
    <row r="286" spans="1:2">
      <c r="A286" s="1" t="s">
        <v>139</v>
      </c>
    </row>
    <row r="287" spans="1:2">
      <c r="A287" s="2" t="s">
        <v>125</v>
      </c>
    </row>
    <row r="288" spans="1:2">
      <c r="A288" s="2" t="s">
        <v>126</v>
      </c>
    </row>
    <row r="289" spans="1:1">
      <c r="A289" s="2" t="s">
        <v>116</v>
      </c>
    </row>
    <row r="290" spans="1:1">
      <c r="A290" s="1" t="s">
        <v>140</v>
      </c>
    </row>
    <row r="291" spans="1:1">
      <c r="A291" s="1" t="s">
        <v>141</v>
      </c>
    </row>
    <row r="292" spans="1:1">
      <c r="A292" s="1" t="s">
        <v>142</v>
      </c>
    </row>
    <row r="293" spans="1:1">
      <c r="A293" s="7" t="s">
        <v>143</v>
      </c>
    </row>
    <row r="294" spans="1:1">
      <c r="A294" s="1" t="s">
        <v>144</v>
      </c>
    </row>
    <row r="295" spans="1:1">
      <c r="A295" s="2" t="s">
        <v>28</v>
      </c>
    </row>
    <row r="296" spans="1:1">
      <c r="A296" s="2" t="s">
        <v>29</v>
      </c>
    </row>
    <row r="297" spans="1:1">
      <c r="A297" s="1" t="s">
        <v>145</v>
      </c>
    </row>
    <row r="298" spans="1:1">
      <c r="A298" s="1" t="s">
        <v>146</v>
      </c>
    </row>
    <row r="299" spans="1:1">
      <c r="A299" s="1" t="s">
        <v>147</v>
      </c>
    </row>
    <row r="300" spans="1:1">
      <c r="A300" s="3" t="s">
        <v>28</v>
      </c>
    </row>
    <row r="301" spans="1:1">
      <c r="A301" s="3" t="s">
        <v>29</v>
      </c>
    </row>
    <row r="302" spans="1:1">
      <c r="A302" s="1" t="s">
        <v>148</v>
      </c>
    </row>
    <row r="303" spans="1:1">
      <c r="A303" s="1" t="s">
        <v>57</v>
      </c>
    </row>
    <row r="304" spans="1:1">
      <c r="A304" s="4" t="s">
        <v>214</v>
      </c>
    </row>
    <row r="305" spans="1:1">
      <c r="A305" s="1" t="s">
        <v>149</v>
      </c>
    </row>
    <row r="306" spans="1:1">
      <c r="A306" s="3" t="s">
        <v>150</v>
      </c>
    </row>
    <row r="307" spans="1:1">
      <c r="A307" s="3" t="s">
        <v>151</v>
      </c>
    </row>
    <row r="308" spans="1:1">
      <c r="A308" s="3" t="s">
        <v>152</v>
      </c>
    </row>
    <row r="309" spans="1:1">
      <c r="A309" s="1" t="s">
        <v>73</v>
      </c>
    </row>
    <row r="310" spans="1:1">
      <c r="A310" s="2" t="s">
        <v>33</v>
      </c>
    </row>
    <row r="311" spans="1:1">
      <c r="A311" s="2" t="s">
        <v>116</v>
      </c>
    </row>
    <row r="312" spans="1:1">
      <c r="A312" s="1" t="s">
        <v>153</v>
      </c>
    </row>
    <row r="313" spans="1:1">
      <c r="A313" s="1" t="s">
        <v>154</v>
      </c>
    </row>
    <row r="314" spans="1:1">
      <c r="A314" s="3" t="s">
        <v>28</v>
      </c>
    </row>
    <row r="315" spans="1:1">
      <c r="A315" s="3" t="s">
        <v>29</v>
      </c>
    </row>
    <row r="316" spans="1:1">
      <c r="A316" s="5" t="s">
        <v>155</v>
      </c>
    </row>
    <row r="317" spans="1:1">
      <c r="A317" s="1" t="s">
        <v>156</v>
      </c>
    </row>
    <row r="318" spans="1:1">
      <c r="A318" s="3" t="s">
        <v>28</v>
      </c>
    </row>
    <row r="319" spans="1:1">
      <c r="A319" s="3" t="s">
        <v>29</v>
      </c>
    </row>
    <row r="320" spans="1:1">
      <c r="A320" s="5" t="s">
        <v>157</v>
      </c>
    </row>
    <row r="321" spans="1:1">
      <c r="A321" s="3" t="s">
        <v>28</v>
      </c>
    </row>
    <row r="322" spans="1:1">
      <c r="A322" s="3" t="s">
        <v>29</v>
      </c>
    </row>
    <row r="323" spans="1:1">
      <c r="A323" s="5" t="s">
        <v>158</v>
      </c>
    </row>
    <row r="324" spans="1:1">
      <c r="A324" s="3" t="s">
        <v>28</v>
      </c>
    </row>
    <row r="325" spans="1:1">
      <c r="A325" s="3" t="s">
        <v>29</v>
      </c>
    </row>
    <row r="326" spans="1:1">
      <c r="A326" s="5" t="s">
        <v>159</v>
      </c>
    </row>
    <row r="327" spans="1:1">
      <c r="A327" s="3" t="s">
        <v>28</v>
      </c>
    </row>
    <row r="328" spans="1:1">
      <c r="A328" s="3" t="s">
        <v>29</v>
      </c>
    </row>
    <row r="329" spans="1:1">
      <c r="A329" s="1" t="s">
        <v>160</v>
      </c>
    </row>
    <row r="330" spans="1:1">
      <c r="A330" s="3" t="s">
        <v>28</v>
      </c>
    </row>
    <row r="331" spans="1:1">
      <c r="A331" s="3" t="s">
        <v>29</v>
      </c>
    </row>
    <row r="332" spans="1:1">
      <c r="A332" s="5" t="s">
        <v>161</v>
      </c>
    </row>
    <row r="333" spans="1:1">
      <c r="A333" s="1" t="s">
        <v>162</v>
      </c>
    </row>
    <row r="334" spans="1:1">
      <c r="A334" s="3" t="s">
        <v>163</v>
      </c>
    </row>
    <row r="335" spans="1:1">
      <c r="A335" s="3" t="s">
        <v>164</v>
      </c>
    </row>
    <row r="336" spans="1:1">
      <c r="A336" s="1" t="s">
        <v>165</v>
      </c>
    </row>
    <row r="337" spans="1:1">
      <c r="A337" s="3" t="s">
        <v>28</v>
      </c>
    </row>
    <row r="338" spans="1:1">
      <c r="A338" s="3" t="s">
        <v>29</v>
      </c>
    </row>
    <row r="339" spans="1:1">
      <c r="A339" s="1" t="s">
        <v>166</v>
      </c>
    </row>
    <row r="340" spans="1:1">
      <c r="A340" s="3" t="s">
        <v>28</v>
      </c>
    </row>
    <row r="341" spans="1:1">
      <c r="A341" s="3" t="s">
        <v>29</v>
      </c>
    </row>
    <row r="342" spans="1:1">
      <c r="A342" s="1" t="s">
        <v>167</v>
      </c>
    </row>
    <row r="343" spans="1:1">
      <c r="A343" s="3" t="s">
        <v>168</v>
      </c>
    </row>
    <row r="344" spans="1:1">
      <c r="A344" s="3" t="s">
        <v>169</v>
      </c>
    </row>
    <row r="345" spans="1:1">
      <c r="A345" s="3" t="s">
        <v>170</v>
      </c>
    </row>
    <row r="346" spans="1:1">
      <c r="A346" s="3" t="s">
        <v>171</v>
      </c>
    </row>
    <row r="347" spans="1:1">
      <c r="A347" s="1" t="s">
        <v>172</v>
      </c>
    </row>
    <row r="348" spans="1:1">
      <c r="A348" s="3" t="s">
        <v>173</v>
      </c>
    </row>
    <row r="349" spans="1:1">
      <c r="A349" s="3" t="s">
        <v>28</v>
      </c>
    </row>
    <row r="350" spans="1:1">
      <c r="A350" s="3" t="s">
        <v>116</v>
      </c>
    </row>
    <row r="351" spans="1:1">
      <c r="A351" s="1" t="s">
        <v>174</v>
      </c>
    </row>
    <row r="352" spans="1:1">
      <c r="A352" s="3" t="s">
        <v>173</v>
      </c>
    </row>
    <row r="353" spans="1:1">
      <c r="A353" s="3" t="s">
        <v>28</v>
      </c>
    </row>
    <row r="354" spans="1:1">
      <c r="A354" s="3" t="s">
        <v>116</v>
      </c>
    </row>
    <row r="355" spans="1:1">
      <c r="A355" s="4" t="s">
        <v>175</v>
      </c>
    </row>
    <row r="356" spans="1:1">
      <c r="A356" s="1" t="s">
        <v>176</v>
      </c>
    </row>
    <row r="357" spans="1:1">
      <c r="A357" s="2" t="s">
        <v>173</v>
      </c>
    </row>
    <row r="358" spans="1:1">
      <c r="A358" s="1" t="s">
        <v>177</v>
      </c>
    </row>
    <row r="359" spans="1:1">
      <c r="A359" s="2" t="s">
        <v>173</v>
      </c>
    </row>
    <row r="360" spans="1:1">
      <c r="A360" s="1" t="s">
        <v>178</v>
      </c>
    </row>
    <row r="361" spans="1:1">
      <c r="A361" s="2" t="s">
        <v>173</v>
      </c>
    </row>
    <row r="362" spans="1:1">
      <c r="A362" s="7" t="s">
        <v>179</v>
      </c>
    </row>
    <row r="363" spans="1:1">
      <c r="A363" s="1" t="s">
        <v>180</v>
      </c>
    </row>
    <row r="364" spans="1:1">
      <c r="A364" s="2" t="s">
        <v>173</v>
      </c>
    </row>
    <row r="365" spans="1:1">
      <c r="A365" s="1" t="s">
        <v>181</v>
      </c>
    </row>
    <row r="366" spans="1:1">
      <c r="A366" s="2" t="s">
        <v>173</v>
      </c>
    </row>
    <row r="367" spans="1:1">
      <c r="A367" s="1" t="s">
        <v>182</v>
      </c>
    </row>
    <row r="368" spans="1:1">
      <c r="A368" s="2" t="s">
        <v>173</v>
      </c>
    </row>
    <row r="369" spans="1:1">
      <c r="A369" s="1" t="s">
        <v>183</v>
      </c>
    </row>
    <row r="370" spans="1:1">
      <c r="A370" s="3" t="s">
        <v>173</v>
      </c>
    </row>
    <row r="371" spans="1:1">
      <c r="A371" s="3" t="s">
        <v>28</v>
      </c>
    </row>
    <row r="372" spans="1:1">
      <c r="A372" s="3" t="s">
        <v>116</v>
      </c>
    </row>
    <row r="373" spans="1:1">
      <c r="A373" s="1" t="s">
        <v>184</v>
      </c>
    </row>
    <row r="374" spans="1:1">
      <c r="A374" s="3" t="s">
        <v>28</v>
      </c>
    </row>
    <row r="375" spans="1:1">
      <c r="A375" s="3" t="s">
        <v>116</v>
      </c>
    </row>
    <row r="376" spans="1:1">
      <c r="A376" s="1" t="s">
        <v>215</v>
      </c>
    </row>
    <row r="377" spans="1:1">
      <c r="A377" s="4" t="s">
        <v>185</v>
      </c>
    </row>
    <row r="378" spans="1:1">
      <c r="A378" s="1" t="s">
        <v>186</v>
      </c>
    </row>
    <row r="379" spans="1:1">
      <c r="A379" s="3" t="s">
        <v>28</v>
      </c>
    </row>
    <row r="380" spans="1:1">
      <c r="A380" s="3" t="s">
        <v>116</v>
      </c>
    </row>
    <row r="381" spans="1:1">
      <c r="A381" s="1" t="s">
        <v>187</v>
      </c>
    </row>
    <row r="382" spans="1:1">
      <c r="A382" s="1" t="s">
        <v>188</v>
      </c>
    </row>
    <row r="383" spans="1:1">
      <c r="A383" s="3" t="s">
        <v>173</v>
      </c>
    </row>
    <row r="384" spans="1:1">
      <c r="A384" s="3" t="s">
        <v>28</v>
      </c>
    </row>
    <row r="385" spans="1:1">
      <c r="A385" s="3" t="s">
        <v>116</v>
      </c>
    </row>
    <row r="386" spans="1:1">
      <c r="A386" s="5" t="s">
        <v>189</v>
      </c>
    </row>
    <row r="387" spans="1:1">
      <c r="A387" s="1" t="s">
        <v>190</v>
      </c>
    </row>
    <row r="388" spans="1:1">
      <c r="A388" s="3" t="s">
        <v>173</v>
      </c>
    </row>
    <row r="389" spans="1:1">
      <c r="A389" s="3" t="s">
        <v>28</v>
      </c>
    </row>
    <row r="390" spans="1:1">
      <c r="A390" s="3" t="s">
        <v>116</v>
      </c>
    </row>
    <row r="391" spans="1:1">
      <c r="A391" s="1" t="s">
        <v>191</v>
      </c>
    </row>
    <row r="392" spans="1:1">
      <c r="A392" s="3" t="s">
        <v>192</v>
      </c>
    </row>
    <row r="393" spans="1:1">
      <c r="A393" s="3" t="s">
        <v>193</v>
      </c>
    </row>
    <row r="394" spans="1:1">
      <c r="A394" s="3" t="s">
        <v>194</v>
      </c>
    </row>
    <row r="395" spans="1:1">
      <c r="A395" s="1" t="s">
        <v>195</v>
      </c>
    </row>
    <row r="396" spans="1:1">
      <c r="A396" s="3" t="s">
        <v>196</v>
      </c>
    </row>
    <row r="397" spans="1:1">
      <c r="A397" s="3" t="s">
        <v>197</v>
      </c>
    </row>
    <row r="398" spans="1:1">
      <c r="A398" s="1" t="s">
        <v>198</v>
      </c>
    </row>
    <row r="399" spans="1:1">
      <c r="A399" s="5" t="s">
        <v>199</v>
      </c>
    </row>
    <row r="400" spans="1:1">
      <c r="A400" s="3" t="s">
        <v>28</v>
      </c>
    </row>
    <row r="401" spans="1:1">
      <c r="A401" s="3" t="s">
        <v>116</v>
      </c>
    </row>
    <row r="402" spans="1:1">
      <c r="A402" s="5" t="s">
        <v>200</v>
      </c>
    </row>
    <row r="403" spans="1:1">
      <c r="A403" s="3" t="s">
        <v>28</v>
      </c>
    </row>
    <row r="404" spans="1:1">
      <c r="A404" s="3" t="s">
        <v>116</v>
      </c>
    </row>
    <row r="405" spans="1:1">
      <c r="A405" s="1" t="s">
        <v>201</v>
      </c>
    </row>
    <row r="406" spans="1:1">
      <c r="A406" s="1" t="s">
        <v>202</v>
      </c>
    </row>
    <row r="407" spans="1:1">
      <c r="A407" s="4" t="s">
        <v>203</v>
      </c>
    </row>
    <row r="408" spans="1:1">
      <c r="A408" s="1" t="s">
        <v>204</v>
      </c>
    </row>
    <row r="409" spans="1:1">
      <c r="A409" s="1" t="s">
        <v>18</v>
      </c>
    </row>
    <row r="410" spans="1:1">
      <c r="A410" s="1" t="s">
        <v>205</v>
      </c>
    </row>
    <row r="411" spans="1:1">
      <c r="A411" s="1" t="s">
        <v>206</v>
      </c>
    </row>
    <row r="412" spans="1:1">
      <c r="A412" s="3" t="s">
        <v>173</v>
      </c>
    </row>
    <row r="413" spans="1:1">
      <c r="A413" s="3" t="s">
        <v>28</v>
      </c>
    </row>
    <row r="414" spans="1:1">
      <c r="A414" s="3" t="s">
        <v>116</v>
      </c>
    </row>
    <row r="415" spans="1:1">
      <c r="A415" s="1" t="s">
        <v>207</v>
      </c>
    </row>
    <row r="416" spans="1:1">
      <c r="A416" s="1" t="s">
        <v>208</v>
      </c>
    </row>
    <row r="417" spans="1:1">
      <c r="A417" s="3" t="s">
        <v>173</v>
      </c>
    </row>
    <row r="418" spans="1:1">
      <c r="A418" s="3" t="s">
        <v>28</v>
      </c>
    </row>
    <row r="419" spans="1:1">
      <c r="A419" s="3" t="s">
        <v>116</v>
      </c>
    </row>
    <row r="420" spans="1:1">
      <c r="A420" s="1" t="s">
        <v>209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L10" sqref="L10"/>
    </sheetView>
  </sheetViews>
  <sheetFormatPr baseColWidth="10" defaultColWidth="11.5" defaultRowHeight="14" x14ac:dyDescent="0"/>
  <sheetData>
    <row r="1" spans="1:4">
      <c r="A1" s="38"/>
      <c r="B1">
        <v>1</v>
      </c>
      <c r="C1" t="s">
        <v>673</v>
      </c>
      <c r="D1">
        <f>COUNTIF(A1:A32,A3)</f>
        <v>3</v>
      </c>
    </row>
    <row r="2" spans="1:4">
      <c r="A2" s="38"/>
      <c r="B2">
        <v>2</v>
      </c>
      <c r="C2" t="s">
        <v>674</v>
      </c>
      <c r="D2">
        <f>COUNTIF(A1:A32,A9)</f>
        <v>14</v>
      </c>
    </row>
    <row r="3" spans="1:4">
      <c r="A3" s="38">
        <v>1</v>
      </c>
    </row>
    <row r="4" spans="1:4">
      <c r="A4" s="38">
        <v>2</v>
      </c>
    </row>
    <row r="5" spans="1:4">
      <c r="A5" s="38"/>
    </row>
    <row r="6" spans="1:4">
      <c r="A6" s="38"/>
    </row>
    <row r="7" spans="1:4">
      <c r="A7" s="38"/>
    </row>
    <row r="8" spans="1:4">
      <c r="A8" s="38">
        <v>2</v>
      </c>
    </row>
    <row r="9" spans="1:4">
      <c r="A9" s="38">
        <v>2</v>
      </c>
    </row>
    <row r="10" spans="1:4">
      <c r="A10" s="38">
        <v>2</v>
      </c>
    </row>
    <row r="11" spans="1:4">
      <c r="A11" s="38"/>
    </row>
    <row r="12" spans="1:4">
      <c r="A12" s="38">
        <v>2</v>
      </c>
    </row>
    <row r="13" spans="1:4">
      <c r="A13" s="38">
        <v>2</v>
      </c>
    </row>
    <row r="14" spans="1:4">
      <c r="A14" s="38">
        <v>2</v>
      </c>
    </row>
    <row r="15" spans="1:4">
      <c r="A15" s="38">
        <v>2</v>
      </c>
    </row>
    <row r="16" spans="1:4">
      <c r="A16" s="38"/>
    </row>
    <row r="17" spans="1:1">
      <c r="A17" s="49">
        <v>2</v>
      </c>
    </row>
    <row r="18" spans="1:1">
      <c r="A18" s="38"/>
    </row>
    <row r="19" spans="1:1">
      <c r="A19" s="38">
        <v>2</v>
      </c>
    </row>
    <row r="20" spans="1:1">
      <c r="A20" s="38"/>
    </row>
    <row r="21" spans="1:1">
      <c r="A21" s="38"/>
    </row>
    <row r="22" spans="1:1">
      <c r="A22" s="38"/>
    </row>
    <row r="23" spans="1:1">
      <c r="A23" s="38">
        <v>2</v>
      </c>
    </row>
    <row r="24" spans="1:1">
      <c r="A24" s="38"/>
    </row>
    <row r="25" spans="1:1">
      <c r="A25" s="38"/>
    </row>
    <row r="26" spans="1:1">
      <c r="A26" s="38"/>
    </row>
    <row r="27" spans="1:1">
      <c r="A27" s="38">
        <v>1</v>
      </c>
    </row>
    <row r="28" spans="1:1">
      <c r="A28" s="38">
        <v>2</v>
      </c>
    </row>
    <row r="29" spans="1:1">
      <c r="A29" s="38"/>
    </row>
    <row r="30" spans="1:1">
      <c r="A30" s="38">
        <v>2</v>
      </c>
    </row>
    <row r="31" spans="1:1">
      <c r="A31" s="38">
        <v>1</v>
      </c>
    </row>
    <row r="32" spans="1:1">
      <c r="A32" s="38">
        <v>2</v>
      </c>
    </row>
    <row r="33" spans="1:1">
      <c r="A33" s="38"/>
    </row>
  </sheetData>
  <dataValidations count="1">
    <dataValidation type="whole" allowBlank="1" showInputMessage="1" showErrorMessage="1" sqref="A24:A33 A1:A20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12" sqref="A12"/>
    </sheetView>
  </sheetViews>
  <sheetFormatPr baseColWidth="10" defaultColWidth="11.5" defaultRowHeight="14" x14ac:dyDescent="0"/>
  <sheetData>
    <row r="1" spans="1:5">
      <c r="A1" s="38"/>
      <c r="C1">
        <v>1</v>
      </c>
      <c r="D1" t="s">
        <v>673</v>
      </c>
      <c r="E1">
        <f>COUNTIF(A1:A32,A10)</f>
        <v>1</v>
      </c>
    </row>
    <row r="2" spans="1:5">
      <c r="A2" s="38"/>
      <c r="C2">
        <v>2</v>
      </c>
      <c r="D2" t="s">
        <v>674</v>
      </c>
      <c r="E2">
        <f>COUNTIF(A1:A32,A3)</f>
        <v>17</v>
      </c>
    </row>
    <row r="3" spans="1:5">
      <c r="A3" s="38">
        <v>2</v>
      </c>
    </row>
    <row r="4" spans="1:5">
      <c r="A4" s="38">
        <v>2</v>
      </c>
    </row>
    <row r="5" spans="1:5">
      <c r="A5" s="38"/>
    </row>
    <row r="6" spans="1:5">
      <c r="A6" s="38"/>
    </row>
    <row r="7" spans="1:5">
      <c r="A7" s="38"/>
    </row>
    <row r="8" spans="1:5">
      <c r="A8" s="38">
        <v>2</v>
      </c>
    </row>
    <row r="9" spans="1:5">
      <c r="A9" s="38">
        <v>2</v>
      </c>
    </row>
    <row r="10" spans="1:5">
      <c r="A10" s="38">
        <v>1</v>
      </c>
    </row>
    <row r="11" spans="1:5">
      <c r="A11" s="38">
        <v>2</v>
      </c>
    </row>
    <row r="12" spans="1:5">
      <c r="A12" s="38">
        <v>2</v>
      </c>
    </row>
    <row r="13" spans="1:5">
      <c r="A13" s="38">
        <v>2</v>
      </c>
    </row>
    <row r="14" spans="1:5">
      <c r="A14" s="38">
        <v>2</v>
      </c>
    </row>
    <row r="15" spans="1:5">
      <c r="A15" s="38">
        <v>2</v>
      </c>
    </row>
    <row r="16" spans="1:5">
      <c r="A16" s="38"/>
    </row>
    <row r="17" spans="1:1">
      <c r="A17" s="49"/>
    </row>
    <row r="18" spans="1:1">
      <c r="A18" s="38"/>
    </row>
    <row r="19" spans="1:1">
      <c r="A19" s="38">
        <v>2</v>
      </c>
    </row>
    <row r="20" spans="1:1">
      <c r="A20" s="38"/>
    </row>
    <row r="21" spans="1:1">
      <c r="A21" s="38">
        <v>2</v>
      </c>
    </row>
    <row r="22" spans="1:1">
      <c r="A22" s="38"/>
    </row>
    <row r="23" spans="1:1">
      <c r="A23" s="38">
        <v>2</v>
      </c>
    </row>
    <row r="24" spans="1:1">
      <c r="A24" s="38"/>
    </row>
    <row r="25" spans="1:1">
      <c r="A25" s="38"/>
    </row>
    <row r="26" spans="1:1">
      <c r="A26" s="38"/>
    </row>
    <row r="27" spans="1:1">
      <c r="A27" s="38"/>
    </row>
    <row r="28" spans="1:1">
      <c r="A28" s="38">
        <v>2</v>
      </c>
    </row>
    <row r="29" spans="1:1">
      <c r="A29" s="38">
        <v>2</v>
      </c>
    </row>
    <row r="30" spans="1:1">
      <c r="A30" s="38">
        <v>2</v>
      </c>
    </row>
    <row r="31" spans="1:1">
      <c r="A31" s="38">
        <v>2</v>
      </c>
    </row>
    <row r="32" spans="1:1">
      <c r="A32" s="38">
        <v>2</v>
      </c>
    </row>
    <row r="33" spans="1:1">
      <c r="A33" s="38"/>
    </row>
  </sheetData>
  <dataValidations count="1">
    <dataValidation type="whole" allowBlank="1" showInputMessage="1" showErrorMessage="1" sqref="A24:A33 A1:A20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J19" sqref="J19"/>
    </sheetView>
  </sheetViews>
  <sheetFormatPr baseColWidth="10" defaultColWidth="11.5" defaultRowHeight="14" x14ac:dyDescent="0"/>
  <sheetData>
    <row r="1" spans="1:4">
      <c r="A1" s="38">
        <v>2</v>
      </c>
      <c r="B1">
        <v>1</v>
      </c>
      <c r="C1" t="s">
        <v>673</v>
      </c>
      <c r="D1">
        <f>COUNTIF(A1:A37,A2)</f>
        <v>18</v>
      </c>
    </row>
    <row r="2" spans="1:4">
      <c r="A2" s="38">
        <v>1</v>
      </c>
      <c r="B2">
        <v>2</v>
      </c>
      <c r="C2" t="s">
        <v>674</v>
      </c>
      <c r="D2">
        <f>COUNTIF(A1:A37,A1)</f>
        <v>4</v>
      </c>
    </row>
    <row r="3" spans="1:4">
      <c r="A3" s="38">
        <v>1</v>
      </c>
    </row>
    <row r="4" spans="1:4">
      <c r="A4" s="38">
        <v>3</v>
      </c>
    </row>
    <row r="5" spans="1:4">
      <c r="A5" s="38">
        <v>1</v>
      </c>
    </row>
    <row r="6" spans="1:4">
      <c r="A6" s="38"/>
    </row>
    <row r="7" spans="1:4">
      <c r="A7" s="38">
        <v>1</v>
      </c>
    </row>
    <row r="8" spans="1:4">
      <c r="A8" s="38">
        <v>3</v>
      </c>
    </row>
    <row r="9" spans="1:4">
      <c r="A9" s="38">
        <v>1</v>
      </c>
    </row>
    <row r="10" spans="1:4">
      <c r="A10" s="38">
        <v>3</v>
      </c>
    </row>
    <row r="11" spans="1:4">
      <c r="A11" s="38">
        <v>3</v>
      </c>
    </row>
    <row r="12" spans="1:4">
      <c r="A12" s="38">
        <v>3</v>
      </c>
    </row>
    <row r="13" spans="1:4">
      <c r="A13" s="38">
        <v>1</v>
      </c>
    </row>
    <row r="14" spans="1:4">
      <c r="A14" s="38">
        <v>3</v>
      </c>
    </row>
    <row r="15" spans="1:4">
      <c r="A15" s="38">
        <v>1</v>
      </c>
    </row>
    <row r="16" spans="1:4">
      <c r="A16" s="38"/>
    </row>
    <row r="17" spans="1:1">
      <c r="A17" s="49">
        <v>2</v>
      </c>
    </row>
    <row r="18" spans="1:1">
      <c r="A18" s="38">
        <v>1</v>
      </c>
    </row>
    <row r="19" spans="1:1">
      <c r="A19" s="38">
        <v>1</v>
      </c>
    </row>
    <row r="20" spans="1:1">
      <c r="A20" s="38">
        <v>1</v>
      </c>
    </row>
    <row r="21" spans="1:1">
      <c r="A21" s="38"/>
    </row>
    <row r="22" spans="1:1">
      <c r="A22" s="38"/>
    </row>
    <row r="23" spans="1:1">
      <c r="A23" s="38">
        <v>1</v>
      </c>
    </row>
    <row r="24" spans="1:1">
      <c r="A24" s="38">
        <v>1</v>
      </c>
    </row>
    <row r="25" spans="1:1">
      <c r="A25" s="38">
        <v>2</v>
      </c>
    </row>
    <row r="26" spans="1:1">
      <c r="A26" s="38">
        <v>1</v>
      </c>
    </row>
    <row r="27" spans="1:1">
      <c r="A27" s="38">
        <v>2</v>
      </c>
    </row>
    <row r="28" spans="1:1">
      <c r="A28" s="38">
        <v>1</v>
      </c>
    </row>
    <row r="29" spans="1:1">
      <c r="A29" s="38">
        <v>1</v>
      </c>
    </row>
    <row r="30" spans="1:1">
      <c r="A30" s="38">
        <v>1</v>
      </c>
    </row>
    <row r="31" spans="1:1">
      <c r="A31" s="38">
        <v>1</v>
      </c>
    </row>
    <row r="32" spans="1:1">
      <c r="A32" s="38">
        <v>1</v>
      </c>
    </row>
    <row r="33" spans="1:1">
      <c r="A33" s="38"/>
    </row>
  </sheetData>
  <dataValidations count="2">
    <dataValidation type="whole" allowBlank="1" showInputMessage="1" showErrorMessage="1" sqref="A1:A3 A19:A33">
      <formula1>1</formula1>
      <formula2>2</formula2>
    </dataValidation>
    <dataValidation type="whole" allowBlank="1" showInputMessage="1" showErrorMessage="1" sqref="A4:A18">
      <formula1>1</formula1>
      <formula2>3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1" workbookViewId="0">
      <selection activeCell="I26" sqref="I26"/>
    </sheetView>
  </sheetViews>
  <sheetFormatPr baseColWidth="10" defaultColWidth="11.5" defaultRowHeight="14" x14ac:dyDescent="0"/>
  <sheetData>
    <row r="1" spans="1:4">
      <c r="A1" s="38"/>
      <c r="B1">
        <v>1</v>
      </c>
      <c r="C1" t="s">
        <v>673</v>
      </c>
      <c r="D1">
        <f>COUNTIF(A1:A37,A10)</f>
        <v>6</v>
      </c>
    </row>
    <row r="2" spans="1:4">
      <c r="A2" s="38"/>
      <c r="B2">
        <v>2</v>
      </c>
      <c r="C2" t="s">
        <v>674</v>
      </c>
      <c r="D2">
        <f>COUNTIF(A1:A37,A4)</f>
        <v>10</v>
      </c>
    </row>
    <row r="3" spans="1:4">
      <c r="A3" s="38"/>
    </row>
    <row r="4" spans="1:4">
      <c r="A4" s="38">
        <v>2</v>
      </c>
    </row>
    <row r="5" spans="1:4">
      <c r="A5" s="38"/>
    </row>
    <row r="6" spans="1:4">
      <c r="A6" s="38"/>
    </row>
    <row r="7" spans="1:4">
      <c r="A7" s="38"/>
    </row>
    <row r="8" spans="1:4">
      <c r="A8" s="38">
        <v>2</v>
      </c>
    </row>
    <row r="9" spans="1:4">
      <c r="A9" s="38">
        <v>2</v>
      </c>
    </row>
    <row r="10" spans="1:4">
      <c r="A10" s="38">
        <v>1</v>
      </c>
    </row>
    <row r="11" spans="1:4">
      <c r="A11" s="38">
        <v>2</v>
      </c>
    </row>
    <row r="12" spans="1:4">
      <c r="A12" s="38">
        <v>1</v>
      </c>
    </row>
    <row r="13" spans="1:4">
      <c r="A13" s="38">
        <v>1</v>
      </c>
    </row>
    <row r="14" spans="1:4">
      <c r="A14" s="38">
        <v>2</v>
      </c>
    </row>
    <row r="15" spans="1:4">
      <c r="A15" s="38">
        <v>2</v>
      </c>
    </row>
    <row r="16" spans="1:4">
      <c r="A16" s="38"/>
    </row>
    <row r="17" spans="1:1">
      <c r="A17" s="49"/>
    </row>
    <row r="18" spans="1:1">
      <c r="A18" s="38">
        <v>1</v>
      </c>
    </row>
    <row r="19" spans="1:1">
      <c r="A19" s="38">
        <v>2</v>
      </c>
    </row>
    <row r="20" spans="1:1">
      <c r="A20" s="38">
        <v>2</v>
      </c>
    </row>
    <row r="21" spans="1:1">
      <c r="A21" s="38"/>
    </row>
    <row r="22" spans="1:1">
      <c r="A22" s="38"/>
    </row>
    <row r="23" spans="1:1">
      <c r="A23" s="38"/>
    </row>
    <row r="24" spans="1:1">
      <c r="A24" s="38"/>
    </row>
    <row r="25" spans="1:1">
      <c r="A25" s="38"/>
    </row>
    <row r="26" spans="1:1">
      <c r="A26" s="38"/>
    </row>
    <row r="27" spans="1:1">
      <c r="A27" s="38">
        <v>2</v>
      </c>
    </row>
    <row r="28" spans="1:1">
      <c r="A28" s="38">
        <v>1</v>
      </c>
    </row>
    <row r="29" spans="1:1">
      <c r="A29" s="38"/>
    </row>
    <row r="30" spans="1:1">
      <c r="A30" s="38"/>
    </row>
    <row r="31" spans="1:1">
      <c r="A31" s="38">
        <v>2</v>
      </c>
    </row>
    <row r="32" spans="1:1">
      <c r="A32" s="38">
        <v>1</v>
      </c>
    </row>
    <row r="33" spans="1:1">
      <c r="A33" s="38"/>
    </row>
  </sheetData>
  <dataValidations count="1">
    <dataValidation type="whole" allowBlank="1" showInputMessage="1" showErrorMessage="1" sqref="A1:A33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H25" sqref="H25"/>
    </sheetView>
  </sheetViews>
  <sheetFormatPr baseColWidth="10" defaultColWidth="11.5" defaultRowHeight="14" x14ac:dyDescent="0"/>
  <sheetData>
    <row r="1" spans="1:4">
      <c r="A1" s="38"/>
      <c r="B1">
        <v>1</v>
      </c>
      <c r="C1" t="s">
        <v>673</v>
      </c>
      <c r="D1">
        <f>COUNTIF(A1:A37,A8)</f>
        <v>14</v>
      </c>
    </row>
    <row r="2" spans="1:4">
      <c r="A2" s="38"/>
      <c r="B2">
        <v>2</v>
      </c>
      <c r="C2" t="s">
        <v>674</v>
      </c>
      <c r="D2">
        <f>COUNTIF(A1:A37,A15)</f>
        <v>2</v>
      </c>
    </row>
    <row r="3" spans="1:4">
      <c r="A3" s="38"/>
    </row>
    <row r="4" spans="1:4">
      <c r="A4" s="38"/>
    </row>
    <row r="5" spans="1:4">
      <c r="A5" s="38"/>
    </row>
    <row r="6" spans="1:4">
      <c r="A6" s="38"/>
    </row>
    <row r="7" spans="1:4">
      <c r="A7" s="38"/>
    </row>
    <row r="8" spans="1:4">
      <c r="A8" s="38">
        <v>1</v>
      </c>
    </row>
    <row r="9" spans="1:4">
      <c r="A9" s="38">
        <v>1</v>
      </c>
    </row>
    <row r="10" spans="1:4">
      <c r="A10" s="38">
        <v>1</v>
      </c>
    </row>
    <row r="11" spans="1:4">
      <c r="A11" s="38">
        <v>1</v>
      </c>
    </row>
    <row r="12" spans="1:4">
      <c r="A12" s="38">
        <v>1</v>
      </c>
    </row>
    <row r="13" spans="1:4">
      <c r="A13" s="38">
        <v>2</v>
      </c>
    </row>
    <row r="14" spans="1:4">
      <c r="A14" s="38">
        <v>1</v>
      </c>
    </row>
    <row r="15" spans="1:4">
      <c r="A15" s="38">
        <v>2</v>
      </c>
    </row>
    <row r="16" spans="1:4">
      <c r="A16" s="38"/>
    </row>
    <row r="17" spans="1:1">
      <c r="A17" s="49"/>
    </row>
    <row r="18" spans="1:1">
      <c r="A18" s="38"/>
    </row>
    <row r="19" spans="1:1">
      <c r="A19" s="38">
        <v>1</v>
      </c>
    </row>
    <row r="20" spans="1:1">
      <c r="A20" s="38">
        <v>1</v>
      </c>
    </row>
    <row r="21" spans="1:1">
      <c r="A21" s="38"/>
    </row>
    <row r="22" spans="1:1">
      <c r="A22" s="38"/>
    </row>
    <row r="23" spans="1:1">
      <c r="A23" s="38">
        <v>1</v>
      </c>
    </row>
    <row r="24" spans="1:1">
      <c r="A24" s="38"/>
    </row>
    <row r="25" spans="1:1">
      <c r="A25" s="38"/>
    </row>
    <row r="26" spans="1:1">
      <c r="A26" s="38"/>
    </row>
    <row r="27" spans="1:1">
      <c r="A27" s="38">
        <v>1</v>
      </c>
    </row>
    <row r="28" spans="1:1">
      <c r="A28" s="38">
        <v>1</v>
      </c>
    </row>
    <row r="29" spans="1:1">
      <c r="A29" s="38"/>
    </row>
    <row r="30" spans="1:1">
      <c r="A30" s="38">
        <v>1</v>
      </c>
    </row>
    <row r="31" spans="1:1">
      <c r="A31" s="38">
        <v>1</v>
      </c>
    </row>
    <row r="32" spans="1:1">
      <c r="A32" s="38">
        <v>1</v>
      </c>
    </row>
    <row r="33" spans="1:1">
      <c r="A33" s="38"/>
    </row>
  </sheetData>
  <dataValidations count="1">
    <dataValidation type="whole" allowBlank="1" showInputMessage="1" showErrorMessage="1" sqref="A1:A33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J16" sqref="J16"/>
    </sheetView>
  </sheetViews>
  <sheetFormatPr baseColWidth="10" defaultColWidth="11.5" defaultRowHeight="14" x14ac:dyDescent="0"/>
  <sheetData>
    <row r="1" spans="1:4">
      <c r="A1" s="38"/>
      <c r="B1">
        <v>1</v>
      </c>
      <c r="C1" t="s">
        <v>673</v>
      </c>
      <c r="D1">
        <f>COUNTIF(A1:A37,A3)</f>
        <v>12</v>
      </c>
    </row>
    <row r="2" spans="1:4">
      <c r="A2" s="38"/>
      <c r="B2">
        <v>2</v>
      </c>
      <c r="C2" t="s">
        <v>674</v>
      </c>
      <c r="D2">
        <f>COUNTIF(A1:A37,A4)</f>
        <v>13</v>
      </c>
    </row>
    <row r="3" spans="1:4">
      <c r="A3" s="38">
        <v>1</v>
      </c>
    </row>
    <row r="4" spans="1:4">
      <c r="A4" s="38">
        <v>2</v>
      </c>
    </row>
    <row r="5" spans="1:4">
      <c r="A5" s="38">
        <v>2</v>
      </c>
    </row>
    <row r="6" spans="1:4">
      <c r="A6" s="38"/>
    </row>
    <row r="7" spans="1:4">
      <c r="A7" s="38">
        <v>1</v>
      </c>
    </row>
    <row r="8" spans="1:4">
      <c r="A8" s="38">
        <v>1</v>
      </c>
    </row>
    <row r="9" spans="1:4">
      <c r="A9" s="38">
        <v>2</v>
      </c>
    </row>
    <row r="10" spans="1:4">
      <c r="A10" s="38">
        <v>1</v>
      </c>
    </row>
    <row r="11" spans="1:4">
      <c r="A11" s="38">
        <v>2</v>
      </c>
    </row>
    <row r="12" spans="1:4">
      <c r="A12" s="38">
        <v>2</v>
      </c>
    </row>
    <row r="13" spans="1:4">
      <c r="A13" s="38">
        <v>2</v>
      </c>
    </row>
    <row r="14" spans="1:4">
      <c r="A14" s="38">
        <v>2</v>
      </c>
    </row>
    <row r="15" spans="1:4">
      <c r="A15" s="38">
        <v>2</v>
      </c>
    </row>
    <row r="16" spans="1:4">
      <c r="A16" s="38"/>
    </row>
    <row r="17" spans="1:1">
      <c r="A17" s="49">
        <v>1</v>
      </c>
    </row>
    <row r="18" spans="1:1">
      <c r="A18" s="38">
        <v>1</v>
      </c>
    </row>
    <row r="19" spans="1:1">
      <c r="A19" s="38">
        <v>2</v>
      </c>
    </row>
    <row r="20" spans="1:1">
      <c r="A20" s="38">
        <v>1</v>
      </c>
    </row>
    <row r="21" spans="1:1">
      <c r="A21" s="38">
        <v>1</v>
      </c>
    </row>
    <row r="22" spans="1:1">
      <c r="A22" s="38"/>
    </row>
    <row r="23" spans="1:1">
      <c r="A23" s="38">
        <v>1</v>
      </c>
    </row>
    <row r="24" spans="1:1">
      <c r="A24" s="38">
        <v>2</v>
      </c>
    </row>
    <row r="25" spans="1:1">
      <c r="A25" s="38"/>
    </row>
    <row r="26" spans="1:1">
      <c r="A26" s="38">
        <v>1</v>
      </c>
    </row>
    <row r="27" spans="1:1">
      <c r="A27" s="38">
        <v>2</v>
      </c>
    </row>
    <row r="28" spans="1:1">
      <c r="A28" s="38"/>
    </row>
    <row r="29" spans="1:1">
      <c r="A29" s="38">
        <v>2</v>
      </c>
    </row>
    <row r="30" spans="1:1">
      <c r="A30" s="38">
        <v>2</v>
      </c>
    </row>
    <row r="31" spans="1:1">
      <c r="A31" s="38">
        <v>1</v>
      </c>
    </row>
    <row r="32" spans="1:1">
      <c r="A32" s="38">
        <v>1</v>
      </c>
    </row>
    <row r="33" spans="1:1">
      <c r="A33" s="38"/>
    </row>
  </sheetData>
  <dataValidations count="1">
    <dataValidation type="whole" allowBlank="1" showInputMessage="1" showErrorMessage="1" sqref="A1:A33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J26" sqref="J26"/>
    </sheetView>
  </sheetViews>
  <sheetFormatPr baseColWidth="10" defaultColWidth="11.5" defaultRowHeight="14" x14ac:dyDescent="0"/>
  <sheetData>
    <row r="1" spans="1:4">
      <c r="A1" s="38"/>
      <c r="B1">
        <v>1</v>
      </c>
      <c r="C1" t="s">
        <v>673</v>
      </c>
      <c r="D1">
        <f>COUNTIF(A1:A37,A15)</f>
        <v>3</v>
      </c>
    </row>
    <row r="2" spans="1:4">
      <c r="A2" s="38"/>
      <c r="B2">
        <v>2</v>
      </c>
      <c r="C2" t="s">
        <v>674</v>
      </c>
      <c r="D2">
        <f>COUNTIF(A1:A37,A4)</f>
        <v>12</v>
      </c>
    </row>
    <row r="3" spans="1:4">
      <c r="A3" s="38"/>
    </row>
    <row r="4" spans="1:4">
      <c r="A4" s="38">
        <v>2</v>
      </c>
    </row>
    <row r="5" spans="1:4">
      <c r="A5" s="38"/>
    </row>
    <row r="6" spans="1:4">
      <c r="A6" s="38"/>
    </row>
    <row r="7" spans="1:4">
      <c r="A7" s="38"/>
    </row>
    <row r="8" spans="1:4">
      <c r="A8" s="38">
        <v>2</v>
      </c>
    </row>
    <row r="9" spans="1:4">
      <c r="A9" s="38">
        <v>2</v>
      </c>
    </row>
    <row r="10" spans="1:4">
      <c r="A10" s="38">
        <v>2</v>
      </c>
    </row>
    <row r="11" spans="1:4">
      <c r="A11" s="38">
        <v>2</v>
      </c>
    </row>
    <row r="12" spans="1:4">
      <c r="A12" s="38">
        <v>2</v>
      </c>
    </row>
    <row r="13" spans="1:4">
      <c r="A13" s="38">
        <v>2</v>
      </c>
    </row>
    <row r="14" spans="1:4">
      <c r="A14" s="38">
        <v>2</v>
      </c>
    </row>
    <row r="15" spans="1:4">
      <c r="A15" s="38">
        <v>1</v>
      </c>
    </row>
    <row r="16" spans="1:4">
      <c r="A16" s="38"/>
    </row>
    <row r="17" spans="1:1">
      <c r="A17" s="49"/>
    </row>
    <row r="18" spans="1:1">
      <c r="A18" s="38"/>
    </row>
    <row r="19" spans="1:1">
      <c r="A19" s="38">
        <v>2</v>
      </c>
    </row>
    <row r="20" spans="1:1">
      <c r="A20" s="38"/>
    </row>
    <row r="21" spans="1:1">
      <c r="A21" s="38"/>
    </row>
    <row r="22" spans="1:1">
      <c r="A22" s="38"/>
    </row>
    <row r="23" spans="1:1">
      <c r="A23" s="38">
        <v>1</v>
      </c>
    </row>
    <row r="24" spans="1:1">
      <c r="A24" s="38"/>
    </row>
    <row r="25" spans="1:1">
      <c r="A25" s="38"/>
    </row>
    <row r="26" spans="1:1">
      <c r="A26" s="38"/>
    </row>
    <row r="27" spans="1:1">
      <c r="A27" s="38">
        <v>2</v>
      </c>
    </row>
    <row r="28" spans="1:1">
      <c r="A28" s="38">
        <v>1</v>
      </c>
    </row>
    <row r="29" spans="1:1">
      <c r="A29" s="38"/>
    </row>
    <row r="30" spans="1:1">
      <c r="A30" s="38">
        <v>2</v>
      </c>
    </row>
    <row r="31" spans="1:1">
      <c r="A31" s="38">
        <v>2</v>
      </c>
    </row>
    <row r="32" spans="1:1">
      <c r="A32" s="38"/>
    </row>
    <row r="33" spans="1:1">
      <c r="A33" s="38"/>
    </row>
  </sheetData>
  <dataValidations count="1">
    <dataValidation type="whole" allowBlank="1" showInputMessage="1" showErrorMessage="1" sqref="A1:A33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A20" sqref="A20"/>
    </sheetView>
  </sheetViews>
  <sheetFormatPr baseColWidth="10" defaultColWidth="11.5" defaultRowHeight="14" x14ac:dyDescent="0"/>
  <sheetData>
    <row r="1" spans="1:17">
      <c r="A1" s="38"/>
      <c r="G1" s="38"/>
      <c r="M1" s="38"/>
    </row>
    <row r="2" spans="1:17">
      <c r="A2" s="38"/>
      <c r="G2" s="38"/>
      <c r="M2" s="38"/>
    </row>
    <row r="3" spans="1:17" ht="45" customHeight="1">
      <c r="A3" s="38"/>
      <c r="C3" s="161" t="s">
        <v>68</v>
      </c>
      <c r="D3" s="161"/>
      <c r="G3" s="38"/>
      <c r="I3" s="161" t="s">
        <v>69</v>
      </c>
      <c r="J3" s="161"/>
      <c r="M3" s="38"/>
      <c r="P3" s="161" t="s">
        <v>70</v>
      </c>
      <c r="Q3" s="161"/>
    </row>
    <row r="4" spans="1:17">
      <c r="A4" s="38">
        <v>2</v>
      </c>
      <c r="C4" s="161"/>
      <c r="D4" s="161"/>
      <c r="G4" s="38">
        <v>2</v>
      </c>
      <c r="I4" s="161"/>
      <c r="J4" s="161"/>
      <c r="M4" s="38">
        <v>2</v>
      </c>
      <c r="P4" s="161"/>
      <c r="Q4" s="161"/>
    </row>
    <row r="5" spans="1:17">
      <c r="A5" s="38"/>
      <c r="G5" s="38"/>
      <c r="M5" s="38"/>
    </row>
    <row r="6" spans="1:17">
      <c r="A6" s="38"/>
      <c r="C6">
        <v>1</v>
      </c>
      <c r="D6" t="s">
        <v>673</v>
      </c>
      <c r="E6">
        <f>COUNTIF(A1:A37,A10)</f>
        <v>4</v>
      </c>
      <c r="G6" s="38"/>
      <c r="I6">
        <v>1</v>
      </c>
      <c r="J6" t="s">
        <v>673</v>
      </c>
      <c r="K6">
        <f>COUNTIF(G1:G37,I6)</f>
        <v>0</v>
      </c>
      <c r="M6" s="38"/>
      <c r="N6">
        <v>1</v>
      </c>
      <c r="O6" t="s">
        <v>673</v>
      </c>
      <c r="P6">
        <f>COUNTIF(M1:M37,N6)</f>
        <v>1</v>
      </c>
    </row>
    <row r="7" spans="1:17">
      <c r="A7" s="38"/>
      <c r="C7">
        <v>2</v>
      </c>
      <c r="D7" t="s">
        <v>674</v>
      </c>
      <c r="E7">
        <f>COUNTIF(A2:A38,A11)</f>
        <v>11</v>
      </c>
      <c r="G7" s="38"/>
      <c r="I7">
        <v>2</v>
      </c>
      <c r="J7" t="s">
        <v>674</v>
      </c>
      <c r="K7">
        <f>COUNTIF(G1:G38,I7)</f>
        <v>14</v>
      </c>
      <c r="M7" s="38"/>
      <c r="N7">
        <v>2</v>
      </c>
      <c r="O7" t="s">
        <v>674</v>
      </c>
      <c r="P7">
        <f>COUNTIF(M2:M38,N7)</f>
        <v>14</v>
      </c>
    </row>
    <row r="8" spans="1:17">
      <c r="A8" s="38">
        <v>2</v>
      </c>
      <c r="G8" s="38">
        <v>2</v>
      </c>
      <c r="M8" s="38">
        <v>2</v>
      </c>
    </row>
    <row r="9" spans="1:17">
      <c r="A9" s="38">
        <v>2</v>
      </c>
      <c r="G9" s="38">
        <v>2</v>
      </c>
      <c r="M9" s="38">
        <v>2</v>
      </c>
    </row>
    <row r="10" spans="1:17">
      <c r="A10" s="38">
        <v>1</v>
      </c>
      <c r="G10" s="38">
        <v>2</v>
      </c>
      <c r="M10" s="38">
        <v>2</v>
      </c>
    </row>
    <row r="11" spans="1:17">
      <c r="A11" s="38">
        <v>2</v>
      </c>
      <c r="G11" s="38">
        <v>2</v>
      </c>
      <c r="M11" s="38">
        <v>2</v>
      </c>
    </row>
    <row r="12" spans="1:17">
      <c r="A12" s="38">
        <v>2</v>
      </c>
      <c r="G12" s="38">
        <v>2</v>
      </c>
      <c r="M12" s="38">
        <v>2</v>
      </c>
    </row>
    <row r="13" spans="1:17">
      <c r="A13" s="38">
        <v>1</v>
      </c>
      <c r="G13" s="38">
        <v>2</v>
      </c>
      <c r="M13" s="38">
        <v>2</v>
      </c>
    </row>
    <row r="14" spans="1:17">
      <c r="A14" s="38">
        <v>1</v>
      </c>
      <c r="G14" s="38">
        <v>2</v>
      </c>
      <c r="M14" s="38">
        <v>2</v>
      </c>
    </row>
    <row r="15" spans="1:17">
      <c r="A15" s="38">
        <v>1</v>
      </c>
      <c r="G15" s="38"/>
      <c r="M15" s="38">
        <v>1</v>
      </c>
    </row>
    <row r="16" spans="1:17">
      <c r="A16" s="38"/>
      <c r="G16" s="38"/>
      <c r="M16" s="38"/>
    </row>
    <row r="17" spans="1:13">
      <c r="A17" s="49"/>
      <c r="G17" s="49"/>
      <c r="M17" s="49"/>
    </row>
    <row r="18" spans="1:13">
      <c r="A18" s="38">
        <v>2</v>
      </c>
      <c r="G18" s="38">
        <v>2</v>
      </c>
      <c r="M18" s="38">
        <v>2</v>
      </c>
    </row>
    <row r="19" spans="1:13">
      <c r="A19" s="38">
        <v>2</v>
      </c>
      <c r="G19" s="38">
        <v>2</v>
      </c>
      <c r="M19" s="38">
        <v>2</v>
      </c>
    </row>
    <row r="20" spans="1:13">
      <c r="A20" s="38">
        <v>2</v>
      </c>
      <c r="G20" s="38">
        <v>2</v>
      </c>
      <c r="M20" s="38">
        <v>2</v>
      </c>
    </row>
    <row r="21" spans="1:13">
      <c r="A21" s="38"/>
      <c r="G21" s="38"/>
      <c r="M21" s="38"/>
    </row>
    <row r="22" spans="1:13">
      <c r="A22" s="38"/>
      <c r="G22" s="38"/>
      <c r="M22" s="38"/>
    </row>
    <row r="23" spans="1:13">
      <c r="A23" s="38"/>
      <c r="G23" s="38"/>
      <c r="M23" s="38"/>
    </row>
    <row r="24" spans="1:13">
      <c r="A24" s="38"/>
      <c r="G24" s="38"/>
      <c r="M24" s="38"/>
    </row>
    <row r="25" spans="1:13">
      <c r="A25" s="38"/>
      <c r="G25" s="38"/>
      <c r="M25" s="38"/>
    </row>
    <row r="26" spans="1:13">
      <c r="A26" s="38"/>
      <c r="G26" s="38"/>
      <c r="M26" s="38"/>
    </row>
    <row r="27" spans="1:13">
      <c r="A27" s="38">
        <v>2</v>
      </c>
      <c r="G27" s="38">
        <v>2</v>
      </c>
      <c r="M27" s="38">
        <v>2</v>
      </c>
    </row>
    <row r="28" spans="1:13">
      <c r="A28" s="38">
        <v>2</v>
      </c>
      <c r="G28" s="38">
        <v>2</v>
      </c>
      <c r="M28" s="38">
        <v>2</v>
      </c>
    </row>
    <row r="29" spans="1:13">
      <c r="A29" s="38"/>
      <c r="G29" s="38"/>
      <c r="M29" s="38"/>
    </row>
    <row r="30" spans="1:13">
      <c r="A30" s="38">
        <v>2</v>
      </c>
      <c r="G30" s="38">
        <v>2</v>
      </c>
      <c r="M30" s="38">
        <v>2</v>
      </c>
    </row>
    <row r="31" spans="1:13">
      <c r="A31" s="38"/>
      <c r="G31" s="38"/>
      <c r="M31" s="38"/>
    </row>
    <row r="32" spans="1:13">
      <c r="A32" s="38"/>
      <c r="G32" s="38"/>
      <c r="M32" s="38"/>
    </row>
    <row r="33" spans="1:13">
      <c r="A33" s="38"/>
      <c r="G33" s="38"/>
      <c r="M33" s="38"/>
    </row>
  </sheetData>
  <mergeCells count="3">
    <mergeCell ref="C3:D4"/>
    <mergeCell ref="I3:J4"/>
    <mergeCell ref="P3:Q4"/>
  </mergeCells>
  <dataValidations count="3">
    <dataValidation type="whole" allowBlank="1" showInputMessage="1" showErrorMessage="1" sqref="A24:A33 A1:A20 G24:G33 G1:G20 M24:M33 M1:M20">
      <formula1>1</formula1>
      <formula2>2</formula2>
    </dataValidation>
    <dataValidation type="whole" allowBlank="1" showInputMessage="1" showErrorMessage="1" sqref="G21:G23">
      <formula1>1</formula1>
      <formula2>7</formula2>
    </dataValidation>
    <dataValidation type="whole" allowBlank="1" showInputMessage="1" showErrorMessage="1" sqref="M21:M23">
      <formula1>1</formula1>
      <formula2>5</formula2>
    </dataValidation>
  </dataValidation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" sqref="D2:E3"/>
    </sheetView>
  </sheetViews>
  <sheetFormatPr baseColWidth="10" defaultColWidth="11.5" defaultRowHeight="14" x14ac:dyDescent="0"/>
  <sheetData>
    <row r="1" spans="1:5">
      <c r="A1" s="38">
        <v>1</v>
      </c>
    </row>
    <row r="2" spans="1:5">
      <c r="A2" s="38"/>
      <c r="C2">
        <v>1</v>
      </c>
      <c r="D2" t="s">
        <v>673</v>
      </c>
      <c r="E2">
        <f>COUNTIF(A1:A37,C2)</f>
        <v>14</v>
      </c>
    </row>
    <row r="3" spans="1:5">
      <c r="A3" s="38">
        <v>1</v>
      </c>
      <c r="C3">
        <v>2</v>
      </c>
      <c r="D3" t="s">
        <v>674</v>
      </c>
      <c r="E3">
        <f>COUNTIF(A2:A38,C3)</f>
        <v>8</v>
      </c>
    </row>
    <row r="4" spans="1:5">
      <c r="A4" s="38">
        <v>2</v>
      </c>
    </row>
    <row r="5" spans="1:5">
      <c r="A5" s="38">
        <v>1</v>
      </c>
    </row>
    <row r="6" spans="1:5">
      <c r="A6" s="38"/>
    </row>
    <row r="7" spans="1:5">
      <c r="A7" s="38">
        <v>2</v>
      </c>
    </row>
    <row r="8" spans="1:5">
      <c r="A8" s="38">
        <v>1</v>
      </c>
    </row>
    <row r="9" spans="1:5">
      <c r="A9" s="38">
        <v>1</v>
      </c>
    </row>
    <row r="10" spans="1:5">
      <c r="A10" s="38">
        <v>1</v>
      </c>
    </row>
    <row r="11" spans="1:5">
      <c r="A11" s="38">
        <v>1</v>
      </c>
    </row>
    <row r="12" spans="1:5">
      <c r="A12" s="38">
        <v>1</v>
      </c>
    </row>
    <row r="13" spans="1:5">
      <c r="A13" s="38">
        <v>2</v>
      </c>
    </row>
    <row r="14" spans="1:5">
      <c r="A14" s="38">
        <v>1</v>
      </c>
    </row>
    <row r="15" spans="1:5">
      <c r="A15" s="38"/>
    </row>
    <row r="16" spans="1:5">
      <c r="A16" s="38"/>
    </row>
    <row r="17" spans="1:1">
      <c r="A17" s="49">
        <v>2</v>
      </c>
    </row>
    <row r="18" spans="1:1">
      <c r="A18" s="38">
        <v>1</v>
      </c>
    </row>
    <row r="19" spans="1:1">
      <c r="A19" s="38">
        <v>1</v>
      </c>
    </row>
    <row r="20" spans="1:1">
      <c r="A20" s="38">
        <v>2</v>
      </c>
    </row>
    <row r="21" spans="1:1">
      <c r="A21" s="38">
        <v>2</v>
      </c>
    </row>
    <row r="22" spans="1:1">
      <c r="A22" s="38"/>
    </row>
    <row r="23" spans="1:1">
      <c r="A23" s="38">
        <v>2</v>
      </c>
    </row>
    <row r="24" spans="1:1">
      <c r="A24" s="38"/>
    </row>
    <row r="25" spans="1:1">
      <c r="A25" s="38">
        <v>1</v>
      </c>
    </row>
    <row r="26" spans="1:1">
      <c r="A26" s="38"/>
    </row>
    <row r="27" spans="1:1">
      <c r="A27" s="38">
        <v>1</v>
      </c>
    </row>
    <row r="28" spans="1:1">
      <c r="A28" s="38">
        <v>2</v>
      </c>
    </row>
    <row r="29" spans="1:1">
      <c r="A29" s="38"/>
    </row>
    <row r="30" spans="1:1">
      <c r="A30" s="38">
        <v>1</v>
      </c>
    </row>
    <row r="31" spans="1:1">
      <c r="A31" s="38"/>
    </row>
    <row r="32" spans="1:1">
      <c r="A32" s="38"/>
    </row>
    <row r="33" spans="1:1">
      <c r="A33" s="38"/>
    </row>
  </sheetData>
  <dataValidations count="2">
    <dataValidation type="whole" allowBlank="1" showInputMessage="1" showErrorMessage="1" sqref="A1:A20 A24:A33">
      <formula1>1</formula1>
      <formula2>7</formula2>
    </dataValidation>
    <dataValidation type="whole" allowBlank="1" showInputMessage="1" showErrorMessage="1" sqref="A21:A23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7" sqref="E6:F7"/>
    </sheetView>
  </sheetViews>
  <sheetFormatPr baseColWidth="10" defaultColWidth="11.5" defaultRowHeight="14" x14ac:dyDescent="0"/>
  <sheetData>
    <row r="1" spans="1:5">
      <c r="A1" s="38">
        <v>2</v>
      </c>
    </row>
    <row r="2" spans="1:5">
      <c r="A2" s="38"/>
      <c r="C2">
        <v>1</v>
      </c>
      <c r="D2" t="s">
        <v>676</v>
      </c>
      <c r="E2">
        <f>COUNTIF(A1:A37,C2)</f>
        <v>3</v>
      </c>
    </row>
    <row r="3" spans="1:5">
      <c r="A3" s="38">
        <v>1</v>
      </c>
      <c r="C3">
        <v>2</v>
      </c>
      <c r="D3" t="s">
        <v>675</v>
      </c>
      <c r="E3">
        <f>COUNTIF(A2:A38,C3)</f>
        <v>7</v>
      </c>
    </row>
    <row r="4" spans="1:5">
      <c r="A4" s="38"/>
    </row>
    <row r="5" spans="1:5">
      <c r="A5" s="38"/>
    </row>
    <row r="6" spans="1:5">
      <c r="A6" s="38"/>
    </row>
    <row r="7" spans="1:5">
      <c r="A7" s="38"/>
    </row>
    <row r="8" spans="1:5">
      <c r="A8" s="38">
        <v>2</v>
      </c>
    </row>
    <row r="9" spans="1:5">
      <c r="A9" s="38">
        <v>2</v>
      </c>
    </row>
    <row r="10" spans="1:5">
      <c r="A10" s="38">
        <v>2</v>
      </c>
    </row>
    <row r="11" spans="1:5">
      <c r="A11" s="38">
        <v>2</v>
      </c>
    </row>
    <row r="12" spans="1:5">
      <c r="A12" s="38">
        <v>2</v>
      </c>
    </row>
    <row r="13" spans="1:5">
      <c r="A13" s="38"/>
    </row>
    <row r="14" spans="1:5">
      <c r="A14" s="38">
        <v>2</v>
      </c>
    </row>
    <row r="15" spans="1:5">
      <c r="A15" s="38">
        <v>1</v>
      </c>
    </row>
    <row r="16" spans="1:5">
      <c r="A16" s="38"/>
    </row>
    <row r="17" spans="1:1">
      <c r="A17" s="49"/>
    </row>
    <row r="18" spans="1:1">
      <c r="A18" s="38"/>
    </row>
    <row r="19" spans="1:1">
      <c r="A19" s="38">
        <v>1</v>
      </c>
    </row>
    <row r="20" spans="1:1">
      <c r="A20" s="38"/>
    </row>
    <row r="21" spans="1:1">
      <c r="A21" s="38"/>
    </row>
    <row r="22" spans="1:1">
      <c r="A22" s="38"/>
    </row>
    <row r="23" spans="1:1">
      <c r="A23" s="38"/>
    </row>
    <row r="24" spans="1:1">
      <c r="A24" s="38"/>
    </row>
    <row r="25" spans="1:1">
      <c r="A25" s="38"/>
    </row>
    <row r="26" spans="1:1">
      <c r="A26" s="38"/>
    </row>
    <row r="27" spans="1:1">
      <c r="A27" s="38">
        <v>2</v>
      </c>
    </row>
    <row r="28" spans="1:1">
      <c r="A28" s="38"/>
    </row>
    <row r="29" spans="1:1">
      <c r="A29" s="38"/>
    </row>
    <row r="30" spans="1:1">
      <c r="A30" s="38"/>
    </row>
    <row r="31" spans="1:1">
      <c r="A31" s="38"/>
    </row>
    <row r="32" spans="1:1">
      <c r="A32" s="38"/>
    </row>
    <row r="33" spans="1:1">
      <c r="A33" s="38"/>
    </row>
  </sheetData>
  <dataValidations count="1">
    <dataValidation type="whole" allowBlank="1" showInputMessage="1" showErrorMessage="1" sqref="A1:A20 A24:A33">
      <formula1>1</formula1>
      <formula2>7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08"/>
  <sheetViews>
    <sheetView tabSelected="1" topLeftCell="AZ2" zoomScale="110" zoomScaleNormal="110" zoomScalePageLayoutView="110" workbookViewId="0">
      <pane ySplit="1" topLeftCell="A3" activePane="bottomLeft" state="frozen"/>
      <selection activeCell="T2" sqref="T2"/>
      <selection pane="bottomLeft" activeCell="BN2" sqref="BN2"/>
    </sheetView>
  </sheetViews>
  <sheetFormatPr baseColWidth="10" defaultColWidth="11.5" defaultRowHeight="14" x14ac:dyDescent="0"/>
  <cols>
    <col min="1" max="1" width="11.5" style="9"/>
    <col min="2" max="2" width="16" style="19" customWidth="1"/>
    <col min="3" max="3" width="12" style="19" bestFit="1" customWidth="1"/>
    <col min="4" max="4" width="22.6640625" style="19" customWidth="1"/>
    <col min="5" max="5" width="25.5" style="19" customWidth="1"/>
    <col min="6" max="6" width="12.5" style="19" customWidth="1"/>
    <col min="7" max="7" width="14.1640625" style="20" customWidth="1"/>
    <col min="8" max="8" width="7.5" style="19" customWidth="1"/>
    <col min="9" max="9" width="11.5" style="19"/>
    <col min="10" max="10" width="14.5" style="19" customWidth="1"/>
    <col min="11" max="11" width="13.33203125" style="19" customWidth="1"/>
    <col min="12" max="13" width="20.6640625" style="19" customWidth="1"/>
    <col min="14" max="15" width="18.5" style="19" customWidth="1"/>
    <col min="16" max="16" width="19.33203125" style="19" customWidth="1"/>
    <col min="17" max="18" width="11.5" style="19"/>
    <col min="19" max="19" width="13.5" style="19" bestFit="1" customWidth="1"/>
    <col min="20" max="20" width="12.6640625" style="19" customWidth="1"/>
    <col min="21" max="21" width="14.33203125" style="19" customWidth="1"/>
    <col min="22" max="22" width="11.5" style="19"/>
    <col min="23" max="23" width="11.5" style="19" bestFit="1" customWidth="1"/>
    <col min="24" max="24" width="11.5" style="19"/>
    <col min="25" max="25" width="12.5" style="19" customWidth="1"/>
    <col min="26" max="27" width="11.5" style="19"/>
    <col min="28" max="28" width="15.33203125" style="21" customWidth="1"/>
    <col min="29" max="29" width="14.33203125" style="19" customWidth="1"/>
    <col min="30" max="31" width="11.5" style="19"/>
    <col min="32" max="32" width="11.5" style="19" bestFit="1" customWidth="1"/>
    <col min="33" max="34" width="11.5" style="19"/>
    <col min="35" max="35" width="11.6640625" style="19" bestFit="1" customWidth="1"/>
    <col min="36" max="36" width="17.1640625" style="19" customWidth="1"/>
    <col min="37" max="39" width="11.5" style="19" bestFit="1" customWidth="1"/>
    <col min="40" max="40" width="11.5" style="19"/>
    <col min="41" max="41" width="11.6640625" style="19" bestFit="1" customWidth="1"/>
    <col min="42" max="45" width="11.5" style="19" bestFit="1" customWidth="1"/>
    <col min="46" max="46" width="13" style="19" customWidth="1"/>
    <col min="47" max="50" width="13.6640625" style="19" customWidth="1"/>
    <col min="51" max="51" width="15" style="19" customWidth="1"/>
    <col min="52" max="52" width="12.83203125" style="19" customWidth="1"/>
    <col min="53" max="53" width="11.5" style="19" bestFit="1" customWidth="1"/>
    <col min="54" max="61" width="11.5" style="19" customWidth="1"/>
    <col min="62" max="70" width="11.5" style="19" bestFit="1" customWidth="1"/>
    <col min="71" max="73" width="15.5" style="19" customWidth="1"/>
    <col min="74" max="74" width="12.5" style="19" customWidth="1"/>
    <col min="75" max="75" width="13.5" style="19" customWidth="1"/>
    <col min="76" max="76" width="15.33203125" style="19" customWidth="1"/>
    <col min="77" max="87" width="11.5" style="19" bestFit="1" customWidth="1"/>
    <col min="88" max="88" width="12.5" style="19" customWidth="1"/>
    <col min="89" max="94" width="11.5" style="19" bestFit="1" customWidth="1"/>
    <col min="95" max="95" width="11.5" style="19" customWidth="1"/>
    <col min="96" max="97" width="11.5" style="19" bestFit="1" customWidth="1"/>
    <col min="98" max="98" width="11.5" style="19"/>
    <col min="99" max="104" width="11.5" style="19" bestFit="1" customWidth="1"/>
    <col min="105" max="106" width="11.5" style="19"/>
    <col min="107" max="110" width="11.5" style="19" bestFit="1" customWidth="1"/>
    <col min="111" max="111" width="11.5" style="19"/>
    <col min="112" max="113" width="11.5" style="19" bestFit="1" customWidth="1"/>
    <col min="114" max="114" width="11.5" style="19"/>
    <col min="115" max="121" width="11.5" style="19" bestFit="1" customWidth="1"/>
    <col min="122" max="122" width="11.5" style="19"/>
    <col min="123" max="123" width="11.5" style="19" bestFit="1" customWidth="1"/>
    <col min="124" max="124" width="11.5" style="19"/>
    <col min="125" max="126" width="11.5" style="19" bestFit="1" customWidth="1"/>
    <col min="127" max="127" width="11.5" style="19" customWidth="1"/>
    <col min="128" max="130" width="11.5" style="19" bestFit="1" customWidth="1"/>
    <col min="131" max="131" width="11.5" style="19"/>
    <col min="132" max="132" width="12.6640625" style="19" customWidth="1"/>
    <col min="133" max="133" width="11.5" style="19"/>
    <col min="134" max="139" width="11.5" style="19" bestFit="1" customWidth="1"/>
    <col min="140" max="140" width="12.6640625" style="19" customWidth="1"/>
    <col min="141" max="141" width="11.5" style="19" bestFit="1" customWidth="1"/>
    <col min="142" max="142" width="12.33203125" style="19" customWidth="1"/>
    <col min="143" max="143" width="11.5" style="19"/>
    <col min="144" max="144" width="10.5" style="19" customWidth="1"/>
    <col min="145" max="145" width="12.5" style="19" customWidth="1"/>
    <col min="146" max="151" width="11.5" style="19" bestFit="1" customWidth="1"/>
    <col min="152" max="152" width="12" style="19" customWidth="1"/>
    <col min="153" max="153" width="11.5" style="19" bestFit="1" customWidth="1"/>
    <col min="154" max="154" width="11.5" style="19"/>
    <col min="155" max="155" width="11.5" style="19" bestFit="1" customWidth="1"/>
    <col min="156" max="156" width="11.6640625" style="19" customWidth="1"/>
    <col min="157" max="157" width="11.5" style="19"/>
    <col min="158" max="158" width="11.6640625" style="19" customWidth="1"/>
    <col min="159" max="159" width="16" style="19" customWidth="1"/>
    <col min="160" max="160" width="14" style="19" customWidth="1"/>
    <col min="161" max="163" width="11.5" style="19" bestFit="1" customWidth="1"/>
    <col min="164" max="164" width="11.5" style="19"/>
    <col min="165" max="166" width="11.5" style="19" bestFit="1" customWidth="1"/>
    <col min="167" max="167" width="10.83203125" style="19" customWidth="1"/>
    <col min="168" max="170" width="11.5" style="19" bestFit="1" customWidth="1"/>
    <col min="171" max="171" width="11.5" style="9" bestFit="1" customWidth="1"/>
    <col min="172" max="16384" width="11.5" style="9"/>
  </cols>
  <sheetData>
    <row r="1" spans="1:171" ht="30" hidden="1" customHeight="1"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1" t="s">
        <v>216</v>
      </c>
      <c r="M1" s="131"/>
      <c r="N1" s="131"/>
      <c r="O1" s="131"/>
      <c r="P1" s="131"/>
      <c r="Q1" s="131"/>
      <c r="R1" s="131"/>
      <c r="S1" s="131"/>
      <c r="T1" s="131"/>
      <c r="U1" s="131" t="s">
        <v>219</v>
      </c>
      <c r="V1" s="131"/>
      <c r="W1" s="131"/>
      <c r="X1" s="131"/>
      <c r="Y1" s="131"/>
      <c r="Z1" s="131"/>
      <c r="AA1" s="131"/>
      <c r="AB1" s="131"/>
      <c r="AC1" s="131"/>
      <c r="AD1" s="131" t="s">
        <v>221</v>
      </c>
      <c r="AE1" s="131"/>
      <c r="AF1" s="131"/>
      <c r="AG1" s="131" t="s">
        <v>25</v>
      </c>
      <c r="AH1" s="131"/>
      <c r="AI1" s="131"/>
      <c r="AJ1" s="134" t="s">
        <v>26</v>
      </c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3" t="s">
        <v>58</v>
      </c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  <c r="CT1" s="132"/>
      <c r="CU1" s="132"/>
      <c r="CV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132"/>
      <c r="DN1" s="132"/>
      <c r="DO1" s="132"/>
      <c r="DP1" s="132"/>
      <c r="DQ1" s="132"/>
      <c r="DR1" s="132"/>
      <c r="DS1" s="132"/>
      <c r="DT1" s="132"/>
      <c r="DU1" s="132"/>
      <c r="DV1" s="132"/>
      <c r="DW1" s="132"/>
      <c r="DX1" s="132"/>
      <c r="DY1" s="132"/>
      <c r="DZ1" s="132"/>
      <c r="EA1" s="132"/>
      <c r="EB1" s="137" t="s">
        <v>214</v>
      </c>
      <c r="EC1" s="137"/>
      <c r="ED1" s="137"/>
      <c r="EE1" s="137"/>
      <c r="EF1" s="137"/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7"/>
      <c r="EU1" s="137"/>
      <c r="EV1" s="137"/>
      <c r="EW1" s="137"/>
      <c r="EX1" s="137"/>
      <c r="EY1" s="137"/>
      <c r="EZ1" s="137"/>
      <c r="FA1" s="137"/>
      <c r="FB1" s="137"/>
      <c r="FC1" s="137"/>
      <c r="FD1" s="137"/>
      <c r="FE1" s="137"/>
      <c r="FF1" s="137"/>
      <c r="FG1" s="137"/>
      <c r="FH1" s="137"/>
      <c r="FI1" s="137"/>
      <c r="FJ1" s="136" t="s">
        <v>203</v>
      </c>
      <c r="FK1" s="136"/>
      <c r="FL1" s="136"/>
      <c r="FM1" s="136"/>
      <c r="FN1" s="136"/>
      <c r="FO1" s="9" t="s">
        <v>237</v>
      </c>
    </row>
    <row r="2" spans="1:171" s="11" customFormat="1" ht="45" customHeight="1">
      <c r="A2" s="64" t="s">
        <v>275</v>
      </c>
      <c r="B2" s="12" t="s">
        <v>1</v>
      </c>
      <c r="C2" s="12" t="s">
        <v>2</v>
      </c>
      <c r="D2" s="12" t="s">
        <v>244</v>
      </c>
      <c r="E2" s="12" t="s">
        <v>243</v>
      </c>
      <c r="F2" s="12" t="s">
        <v>239</v>
      </c>
      <c r="G2" s="65" t="s">
        <v>205</v>
      </c>
      <c r="H2" s="12" t="s">
        <v>6</v>
      </c>
      <c r="I2" s="12" t="s">
        <v>13</v>
      </c>
      <c r="J2" s="12" t="s">
        <v>14</v>
      </c>
      <c r="K2" s="12" t="s">
        <v>15</v>
      </c>
      <c r="L2" s="12" t="s">
        <v>218</v>
      </c>
      <c r="M2" s="12" t="s">
        <v>240</v>
      </c>
      <c r="N2" s="12" t="s">
        <v>241</v>
      </c>
      <c r="O2" s="12" t="s">
        <v>246</v>
      </c>
      <c r="P2" s="12" t="s">
        <v>247</v>
      </c>
      <c r="Q2" s="12" t="s">
        <v>20</v>
      </c>
      <c r="R2" s="12" t="s">
        <v>14</v>
      </c>
      <c r="S2" s="12" t="s">
        <v>15</v>
      </c>
      <c r="T2" s="12" t="s">
        <v>217</v>
      </c>
      <c r="U2" s="12" t="s">
        <v>218</v>
      </c>
      <c r="V2" s="12" t="s">
        <v>240</v>
      </c>
      <c r="W2" s="12" t="s">
        <v>242</v>
      </c>
      <c r="X2" s="12" t="s">
        <v>246</v>
      </c>
      <c r="Y2" s="12" t="s">
        <v>256</v>
      </c>
      <c r="Z2" s="129" t="s">
        <v>257</v>
      </c>
      <c r="AA2" s="129"/>
      <c r="AB2" s="129"/>
      <c r="AC2" s="129"/>
      <c r="AD2" s="12" t="s">
        <v>220</v>
      </c>
      <c r="AE2" s="12" t="s">
        <v>14</v>
      </c>
      <c r="AF2" s="12" t="s">
        <v>15</v>
      </c>
      <c r="AG2" s="12" t="s">
        <v>220</v>
      </c>
      <c r="AH2" s="12" t="s">
        <v>14</v>
      </c>
      <c r="AI2" s="12" t="s">
        <v>15</v>
      </c>
      <c r="AJ2" s="12" t="s">
        <v>31</v>
      </c>
      <c r="AK2" s="12" t="s">
        <v>27</v>
      </c>
      <c r="AL2" s="12" t="s">
        <v>32</v>
      </c>
      <c r="AM2" s="12" t="s">
        <v>249</v>
      </c>
      <c r="AN2" s="12" t="s">
        <v>250</v>
      </c>
      <c r="AO2" s="12" t="s">
        <v>251</v>
      </c>
      <c r="AP2" s="12" t="s">
        <v>35</v>
      </c>
      <c r="AQ2" s="12" t="s">
        <v>260</v>
      </c>
      <c r="AR2" s="12" t="s">
        <v>37</v>
      </c>
      <c r="AS2" s="12" t="s">
        <v>267</v>
      </c>
      <c r="AT2" s="12" t="s">
        <v>39</v>
      </c>
      <c r="AU2" s="12" t="s">
        <v>41</v>
      </c>
      <c r="AV2" s="12" t="s">
        <v>42</v>
      </c>
      <c r="AW2" s="12"/>
      <c r="AX2" s="12"/>
      <c r="AY2" s="12"/>
      <c r="AZ2" s="12" t="s">
        <v>47</v>
      </c>
      <c r="BA2" s="12" t="s">
        <v>48</v>
      </c>
      <c r="BB2" s="12" t="s">
        <v>49</v>
      </c>
      <c r="BC2" s="12" t="s">
        <v>50</v>
      </c>
      <c r="BD2" s="12" t="s">
        <v>52</v>
      </c>
      <c r="BE2" s="12" t="s">
        <v>53</v>
      </c>
      <c r="BF2" s="12" t="s">
        <v>54</v>
      </c>
      <c r="BG2" s="12" t="s">
        <v>55</v>
      </c>
      <c r="BH2" s="12" t="s">
        <v>56</v>
      </c>
      <c r="BI2" s="12" t="s">
        <v>57</v>
      </c>
      <c r="BJ2" s="12" t="s">
        <v>59</v>
      </c>
      <c r="BK2" s="12" t="s">
        <v>261</v>
      </c>
      <c r="BL2" s="12" t="s">
        <v>60</v>
      </c>
      <c r="BM2" s="12" t="s">
        <v>64</v>
      </c>
      <c r="BN2" s="12" t="s">
        <v>274</v>
      </c>
      <c r="BO2" s="12" t="s">
        <v>66</v>
      </c>
      <c r="BP2" s="130" t="s">
        <v>67</v>
      </c>
      <c r="BQ2" s="130"/>
      <c r="BR2" s="130"/>
      <c r="BS2" s="129" t="s">
        <v>71</v>
      </c>
      <c r="BT2" s="129"/>
      <c r="BU2" s="129"/>
      <c r="BV2" s="129"/>
      <c r="BW2" s="129"/>
      <c r="BX2" s="129"/>
      <c r="BY2" s="130" t="s">
        <v>88</v>
      </c>
      <c r="BZ2" s="130"/>
      <c r="CA2" s="130"/>
      <c r="CB2" s="130"/>
      <c r="CC2" s="130"/>
      <c r="CD2" s="130"/>
      <c r="CE2" s="130"/>
      <c r="CF2" s="130"/>
      <c r="CG2" s="66" t="s">
        <v>97</v>
      </c>
      <c r="CH2" s="66" t="s">
        <v>98</v>
      </c>
      <c r="CI2" s="12" t="s">
        <v>99</v>
      </c>
      <c r="CJ2" s="12" t="s">
        <v>100</v>
      </c>
      <c r="CK2" s="12" t="s">
        <v>101</v>
      </c>
      <c r="CL2" s="12" t="s">
        <v>102</v>
      </c>
      <c r="CM2" s="12" t="s">
        <v>103</v>
      </c>
      <c r="CN2" s="12" t="s">
        <v>104</v>
      </c>
      <c r="CO2" s="12" t="s">
        <v>225</v>
      </c>
      <c r="CP2" s="12" t="s">
        <v>106</v>
      </c>
      <c r="CQ2" s="12" t="s">
        <v>107</v>
      </c>
      <c r="CR2" s="12" t="s">
        <v>108</v>
      </c>
      <c r="CS2" s="12" t="s">
        <v>109</v>
      </c>
      <c r="CT2" s="12" t="s">
        <v>57</v>
      </c>
      <c r="CU2" s="12" t="s">
        <v>110</v>
      </c>
      <c r="CV2" s="12" t="s">
        <v>111</v>
      </c>
      <c r="CW2" s="12" t="s">
        <v>112</v>
      </c>
      <c r="CX2" s="12" t="s">
        <v>217</v>
      </c>
      <c r="CY2" s="12" t="s">
        <v>115</v>
      </c>
      <c r="CZ2" s="12" t="s">
        <v>117</v>
      </c>
      <c r="DA2" s="12" t="s">
        <v>118</v>
      </c>
      <c r="DB2" s="12" t="s">
        <v>121</v>
      </c>
      <c r="DC2" s="12" t="s">
        <v>122</v>
      </c>
      <c r="DD2" s="130" t="s">
        <v>123</v>
      </c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2" t="s">
        <v>139</v>
      </c>
      <c r="DT2" s="12" t="s">
        <v>140</v>
      </c>
      <c r="DU2" s="12" t="s">
        <v>141</v>
      </c>
      <c r="DV2" s="12" t="s">
        <v>142</v>
      </c>
      <c r="DW2" s="12" t="s">
        <v>229</v>
      </c>
      <c r="DX2" s="12" t="s">
        <v>146</v>
      </c>
      <c r="DY2" s="12" t="s">
        <v>147</v>
      </c>
      <c r="DZ2" s="12" t="s">
        <v>148</v>
      </c>
      <c r="EA2" s="12" t="s">
        <v>57</v>
      </c>
      <c r="EB2" s="12" t="s">
        <v>149</v>
      </c>
      <c r="EC2" s="12" t="s">
        <v>153</v>
      </c>
      <c r="ED2" s="12" t="s">
        <v>154</v>
      </c>
      <c r="EE2" s="12" t="s">
        <v>155</v>
      </c>
      <c r="EF2" s="12" t="s">
        <v>270</v>
      </c>
      <c r="EG2" s="12" t="s">
        <v>160</v>
      </c>
      <c r="EH2" s="12" t="s">
        <v>161</v>
      </c>
      <c r="EI2" s="12" t="s">
        <v>162</v>
      </c>
      <c r="EJ2" s="12" t="s">
        <v>165</v>
      </c>
      <c r="EK2" s="12" t="s">
        <v>166</v>
      </c>
      <c r="EL2" s="12" t="s">
        <v>167</v>
      </c>
      <c r="EM2" s="12" t="s">
        <v>171</v>
      </c>
      <c r="EN2" s="12" t="s">
        <v>172</v>
      </c>
      <c r="EO2" s="12" t="s">
        <v>174</v>
      </c>
      <c r="EP2" s="130" t="s">
        <v>175</v>
      </c>
      <c r="EQ2" s="130"/>
      <c r="ER2" s="130"/>
      <c r="ES2" s="130" t="s">
        <v>179</v>
      </c>
      <c r="ET2" s="130"/>
      <c r="EU2" s="130"/>
      <c r="EV2" s="12" t="s">
        <v>183</v>
      </c>
      <c r="EW2" s="12" t="s">
        <v>184</v>
      </c>
      <c r="EX2" s="12" t="s">
        <v>215</v>
      </c>
      <c r="EY2" s="130" t="s">
        <v>185</v>
      </c>
      <c r="EZ2" s="130"/>
      <c r="FA2" s="130"/>
      <c r="FB2" s="12" t="s">
        <v>190</v>
      </c>
      <c r="FC2" s="12" t="s">
        <v>191</v>
      </c>
      <c r="FD2" s="12" t="s">
        <v>195</v>
      </c>
      <c r="FE2" s="12" t="s">
        <v>198</v>
      </c>
      <c r="FF2" s="12" t="s">
        <v>199</v>
      </c>
      <c r="FG2" s="12" t="s">
        <v>200</v>
      </c>
      <c r="FH2" s="12" t="s">
        <v>201</v>
      </c>
      <c r="FI2" s="12" t="s">
        <v>367</v>
      </c>
      <c r="FJ2" s="12" t="s">
        <v>204</v>
      </c>
      <c r="FK2" s="12" t="s">
        <v>206</v>
      </c>
      <c r="FL2" s="12" t="s">
        <v>265</v>
      </c>
      <c r="FM2" s="12" t="s">
        <v>208</v>
      </c>
      <c r="FN2" s="12" t="s">
        <v>209</v>
      </c>
      <c r="FO2" s="12" t="s">
        <v>266</v>
      </c>
    </row>
    <row r="3" spans="1:171" s="11" customFormat="1" ht="41.25" customHeight="1">
      <c r="A3" s="64"/>
      <c r="B3" s="12"/>
      <c r="C3" s="12"/>
      <c r="D3" s="12"/>
      <c r="E3" s="12"/>
      <c r="F3" s="12"/>
      <c r="G3" s="6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s">
        <v>20</v>
      </c>
      <c r="AA3" s="12" t="s">
        <v>14</v>
      </c>
      <c r="AB3" s="12" t="s">
        <v>15</v>
      </c>
      <c r="AC3" s="12" t="s">
        <v>217</v>
      </c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3" t="s">
        <v>43</v>
      </c>
      <c r="AW3" s="63" t="s">
        <v>44</v>
      </c>
      <c r="AX3" s="63" t="s">
        <v>268</v>
      </c>
      <c r="AY3" s="12" t="s">
        <v>269</v>
      </c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3" t="s">
        <v>68</v>
      </c>
      <c r="BQ3" s="13" t="s">
        <v>69</v>
      </c>
      <c r="BR3" s="13" t="s">
        <v>70</v>
      </c>
      <c r="BS3" s="12" t="s">
        <v>72</v>
      </c>
      <c r="BT3" s="12" t="s">
        <v>252</v>
      </c>
      <c r="BU3" s="12" t="s">
        <v>217</v>
      </c>
      <c r="BV3" s="12" t="s">
        <v>78</v>
      </c>
      <c r="BW3" s="12" t="s">
        <v>84</v>
      </c>
      <c r="BX3" s="12" t="s">
        <v>85</v>
      </c>
      <c r="BY3" s="13" t="s">
        <v>89</v>
      </c>
      <c r="BZ3" s="13" t="s">
        <v>91</v>
      </c>
      <c r="CA3" s="13" t="s">
        <v>92</v>
      </c>
      <c r="CB3" s="13" t="s">
        <v>93</v>
      </c>
      <c r="CC3" s="13" t="s">
        <v>94</v>
      </c>
      <c r="CD3" s="13" t="s">
        <v>95</v>
      </c>
      <c r="CE3" s="13" t="s">
        <v>96</v>
      </c>
      <c r="CF3" s="13" t="s">
        <v>213</v>
      </c>
      <c r="CG3" s="66"/>
      <c r="CH3" s="66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3" t="s">
        <v>226</v>
      </c>
      <c r="DE3" s="13" t="s">
        <v>127</v>
      </c>
      <c r="DF3" s="13" t="s">
        <v>128</v>
      </c>
      <c r="DG3" s="13" t="s">
        <v>129</v>
      </c>
      <c r="DH3" s="13" t="s">
        <v>130</v>
      </c>
      <c r="DI3" s="13" t="s">
        <v>131</v>
      </c>
      <c r="DJ3" s="13" t="s">
        <v>129</v>
      </c>
      <c r="DK3" s="13" t="s">
        <v>132</v>
      </c>
      <c r="DL3" s="13" t="s">
        <v>133</v>
      </c>
      <c r="DM3" s="13" t="s">
        <v>134</v>
      </c>
      <c r="DN3" s="13" t="s">
        <v>135</v>
      </c>
      <c r="DO3" s="13" t="s">
        <v>136</v>
      </c>
      <c r="DP3" s="13" t="s">
        <v>137</v>
      </c>
      <c r="DQ3" s="13" t="s">
        <v>138</v>
      </c>
      <c r="DR3" s="13" t="s">
        <v>129</v>
      </c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3" t="s">
        <v>176</v>
      </c>
      <c r="EQ3" s="13" t="s">
        <v>177</v>
      </c>
      <c r="ER3" s="13" t="s">
        <v>178</v>
      </c>
      <c r="ES3" s="13" t="s">
        <v>180</v>
      </c>
      <c r="ET3" s="13" t="s">
        <v>181</v>
      </c>
      <c r="EU3" s="13" t="s">
        <v>182</v>
      </c>
      <c r="EV3" s="12"/>
      <c r="EW3" s="12"/>
      <c r="EX3" s="12"/>
      <c r="EY3" s="13" t="s">
        <v>186</v>
      </c>
      <c r="EZ3" s="13" t="s">
        <v>188</v>
      </c>
      <c r="FA3" s="13" t="s">
        <v>189</v>
      </c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</row>
    <row r="4" spans="1:171" s="10" customFormat="1" ht="41.25" customHeight="1">
      <c r="A4" s="14"/>
      <c r="B4" s="14"/>
      <c r="C4" s="14"/>
      <c r="D4" s="14"/>
      <c r="E4" s="14"/>
      <c r="F4" s="14"/>
      <c r="G4" s="15"/>
      <c r="H4" s="16" t="s">
        <v>259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7" t="s">
        <v>245</v>
      </c>
      <c r="U4" s="14"/>
      <c r="V4" s="14"/>
      <c r="W4" s="14"/>
      <c r="X4" s="14"/>
      <c r="Y4" s="14"/>
      <c r="Z4" s="14"/>
      <c r="AA4" s="14"/>
      <c r="AB4" s="14"/>
      <c r="AC4" s="17" t="s">
        <v>248</v>
      </c>
      <c r="AD4" s="14"/>
      <c r="AE4" s="14"/>
      <c r="AF4" s="14"/>
      <c r="AG4" s="14"/>
      <c r="AH4" s="14"/>
      <c r="AI4" s="14"/>
      <c r="AJ4" s="14"/>
      <c r="AK4" s="17" t="s">
        <v>258</v>
      </c>
      <c r="AL4" s="17" t="s">
        <v>222</v>
      </c>
      <c r="AM4" s="17"/>
      <c r="AN4" s="14"/>
      <c r="AO4" s="14"/>
      <c r="AP4" s="17" t="s">
        <v>222</v>
      </c>
      <c r="AQ4" s="14" t="s">
        <v>405</v>
      </c>
      <c r="AR4" s="14"/>
      <c r="AS4" s="17" t="s">
        <v>222</v>
      </c>
      <c r="AT4" s="17" t="s">
        <v>223</v>
      </c>
      <c r="AU4" s="17" t="s">
        <v>223</v>
      </c>
      <c r="AV4" s="17" t="s">
        <v>222</v>
      </c>
      <c r="AW4" s="17" t="s">
        <v>222</v>
      </c>
      <c r="AX4" s="17" t="s">
        <v>222</v>
      </c>
      <c r="AY4" s="17" t="s">
        <v>222</v>
      </c>
      <c r="AZ4" s="17" t="s">
        <v>222</v>
      </c>
      <c r="BA4" s="17" t="s">
        <v>222</v>
      </c>
      <c r="BB4" s="14"/>
      <c r="BC4" s="14"/>
      <c r="BD4" s="14"/>
      <c r="BE4" s="14"/>
      <c r="BF4" s="14"/>
      <c r="BG4" s="14"/>
      <c r="BH4" s="14"/>
      <c r="BI4" s="14"/>
      <c r="BJ4" s="17" t="s">
        <v>262</v>
      </c>
      <c r="BK4" s="14"/>
      <c r="BL4" s="17" t="s">
        <v>222</v>
      </c>
      <c r="BM4" s="17" t="s">
        <v>222</v>
      </c>
      <c r="BN4" s="17" t="s">
        <v>222</v>
      </c>
      <c r="BO4" s="17" t="s">
        <v>222</v>
      </c>
      <c r="BP4" s="17" t="s">
        <v>222</v>
      </c>
      <c r="BQ4" s="17" t="s">
        <v>222</v>
      </c>
      <c r="BR4" s="17" t="s">
        <v>222</v>
      </c>
      <c r="BS4" s="17" t="s">
        <v>254</v>
      </c>
      <c r="BT4" s="17" t="s">
        <v>263</v>
      </c>
      <c r="BU4" s="17" t="s">
        <v>253</v>
      </c>
      <c r="BV4" s="17" t="s">
        <v>255</v>
      </c>
      <c r="BW4" s="17" t="s">
        <v>222</v>
      </c>
      <c r="BX4" s="14"/>
      <c r="BY4" s="17" t="s">
        <v>224</v>
      </c>
      <c r="BZ4" s="17" t="s">
        <v>224</v>
      </c>
      <c r="CA4" s="17" t="s">
        <v>224</v>
      </c>
      <c r="CB4" s="17" t="s">
        <v>222</v>
      </c>
      <c r="CC4" s="17" t="s">
        <v>222</v>
      </c>
      <c r="CD4" s="17" t="s">
        <v>222</v>
      </c>
      <c r="CE4" s="17" t="s">
        <v>222</v>
      </c>
      <c r="CF4" s="17" t="s">
        <v>222</v>
      </c>
      <c r="CG4" s="17" t="s">
        <v>222</v>
      </c>
      <c r="CH4" s="14"/>
      <c r="CI4" s="17" t="s">
        <v>222</v>
      </c>
      <c r="CJ4" s="14"/>
      <c r="CK4" s="14"/>
      <c r="CL4" s="17" t="s">
        <v>222</v>
      </c>
      <c r="CM4" s="17" t="s">
        <v>222</v>
      </c>
      <c r="CN4" s="17" t="s">
        <v>222</v>
      </c>
      <c r="CO4" s="14"/>
      <c r="CP4" s="14"/>
      <c r="CQ4" s="17" t="s">
        <v>222</v>
      </c>
      <c r="CR4" s="17" t="s">
        <v>222</v>
      </c>
      <c r="CS4" s="17" t="s">
        <v>222</v>
      </c>
      <c r="CT4" s="14"/>
      <c r="CU4" s="17" t="s">
        <v>222</v>
      </c>
      <c r="CV4" s="128" t="s">
        <v>52</v>
      </c>
      <c r="CW4" s="128"/>
      <c r="CX4" s="17" t="s">
        <v>245</v>
      </c>
      <c r="CY4" s="17" t="s">
        <v>222</v>
      </c>
      <c r="CZ4" s="17" t="s">
        <v>222</v>
      </c>
      <c r="DA4" s="14"/>
      <c r="DB4" s="14"/>
      <c r="DC4" s="14"/>
      <c r="DD4" s="17" t="s">
        <v>227</v>
      </c>
      <c r="DE4" s="17" t="s">
        <v>227</v>
      </c>
      <c r="DF4" s="17" t="s">
        <v>227</v>
      </c>
      <c r="DG4" s="14"/>
      <c r="DH4" s="17" t="s">
        <v>227</v>
      </c>
      <c r="DI4" s="17" t="s">
        <v>227</v>
      </c>
      <c r="DJ4" s="14"/>
      <c r="DK4" s="17" t="s">
        <v>227</v>
      </c>
      <c r="DL4" s="17" t="s">
        <v>227</v>
      </c>
      <c r="DM4" s="17" t="s">
        <v>227</v>
      </c>
      <c r="DN4" s="17" t="s">
        <v>227</v>
      </c>
      <c r="DO4" s="17" t="s">
        <v>227</v>
      </c>
      <c r="DP4" s="17" t="s">
        <v>227</v>
      </c>
      <c r="DQ4" s="17" t="s">
        <v>227</v>
      </c>
      <c r="DR4" s="14"/>
      <c r="DS4" s="17" t="s">
        <v>227</v>
      </c>
      <c r="DT4" s="14"/>
      <c r="DU4" s="14"/>
      <c r="DV4" s="17" t="s">
        <v>264</v>
      </c>
      <c r="DW4" s="17" t="s">
        <v>228</v>
      </c>
      <c r="DX4" s="14"/>
      <c r="DY4" s="17" t="s">
        <v>230</v>
      </c>
      <c r="DZ4" s="14"/>
      <c r="EA4" s="14"/>
      <c r="EB4" s="17" t="s">
        <v>231</v>
      </c>
      <c r="EC4" s="14"/>
      <c r="ED4" s="17" t="s">
        <v>230</v>
      </c>
      <c r="EE4" s="14"/>
      <c r="EF4" s="17" t="s">
        <v>271</v>
      </c>
      <c r="EG4" s="17" t="s">
        <v>230</v>
      </c>
      <c r="EH4" s="14"/>
      <c r="EI4" s="18" t="s">
        <v>232</v>
      </c>
      <c r="EJ4" s="17" t="s">
        <v>230</v>
      </c>
      <c r="EK4" s="17" t="s">
        <v>230</v>
      </c>
      <c r="EL4" s="17" t="s">
        <v>233</v>
      </c>
      <c r="EM4" s="14"/>
      <c r="EN4" s="17" t="s">
        <v>234</v>
      </c>
      <c r="EO4" s="17" t="s">
        <v>234</v>
      </c>
      <c r="EP4" s="14"/>
      <c r="EQ4" s="14"/>
      <c r="ER4" s="14"/>
      <c r="ES4" s="14"/>
      <c r="ET4" s="14"/>
      <c r="EU4" s="14"/>
      <c r="EV4" s="17" t="s">
        <v>234</v>
      </c>
      <c r="EW4" s="17" t="s">
        <v>230</v>
      </c>
      <c r="EX4" s="14"/>
      <c r="EY4" s="17" t="s">
        <v>230</v>
      </c>
      <c r="EZ4" s="17" t="s">
        <v>234</v>
      </c>
      <c r="FA4" s="14"/>
      <c r="FB4" s="17" t="s">
        <v>234</v>
      </c>
      <c r="FC4" s="17" t="s">
        <v>235</v>
      </c>
      <c r="FD4" s="17" t="s">
        <v>409</v>
      </c>
      <c r="FE4" s="14"/>
      <c r="FF4" s="17" t="s">
        <v>230</v>
      </c>
      <c r="FG4" s="17" t="s">
        <v>230</v>
      </c>
      <c r="FH4" s="14"/>
      <c r="FI4" s="14"/>
      <c r="FJ4" s="14"/>
      <c r="FK4" s="17" t="s">
        <v>236</v>
      </c>
      <c r="FL4" s="14"/>
      <c r="FM4" s="17" t="s">
        <v>236</v>
      </c>
      <c r="FN4" s="14"/>
      <c r="FO4" s="17" t="s">
        <v>230</v>
      </c>
    </row>
    <row r="5" spans="1:171" s="10" customFormat="1" ht="15" customHeight="1">
      <c r="A5" s="36" t="s">
        <v>276</v>
      </c>
      <c r="B5" s="37">
        <v>41913</v>
      </c>
      <c r="C5" s="38"/>
      <c r="D5" s="38" t="s">
        <v>277</v>
      </c>
      <c r="E5" s="38" t="s">
        <v>278</v>
      </c>
      <c r="F5" s="38" t="s">
        <v>238</v>
      </c>
      <c r="G5" s="39">
        <v>41633</v>
      </c>
      <c r="H5" s="38">
        <v>3</v>
      </c>
      <c r="I5" s="38" t="s">
        <v>238</v>
      </c>
      <c r="J5" s="38" t="s">
        <v>279</v>
      </c>
      <c r="K5" s="38">
        <v>2757072</v>
      </c>
      <c r="L5" s="38" t="s">
        <v>280</v>
      </c>
      <c r="M5" s="38" t="s">
        <v>238</v>
      </c>
      <c r="N5" s="38">
        <v>1974</v>
      </c>
      <c r="O5" s="38"/>
      <c r="P5" s="38" t="s">
        <v>281</v>
      </c>
      <c r="Q5" s="36"/>
      <c r="R5" s="38"/>
      <c r="S5" s="38"/>
      <c r="T5" s="38">
        <v>1</v>
      </c>
      <c r="U5" s="38" t="s">
        <v>282</v>
      </c>
      <c r="V5" s="38"/>
      <c r="W5" s="38">
        <v>1973</v>
      </c>
      <c r="X5" s="38"/>
      <c r="Y5" s="38" t="s">
        <v>283</v>
      </c>
      <c r="Z5" s="38"/>
      <c r="AA5" s="38"/>
      <c r="AB5" s="40"/>
      <c r="AC5" s="38">
        <v>1</v>
      </c>
      <c r="AD5" s="38"/>
      <c r="AE5" s="38"/>
      <c r="AF5" s="38"/>
      <c r="AG5" s="38"/>
      <c r="AH5" s="38"/>
      <c r="AI5" s="38"/>
      <c r="AJ5" s="38" t="s">
        <v>284</v>
      </c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>
        <v>1</v>
      </c>
      <c r="AW5" s="38"/>
      <c r="AX5" s="38">
        <v>1</v>
      </c>
      <c r="AY5" s="38">
        <v>1</v>
      </c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>
        <v>2</v>
      </c>
      <c r="BK5" s="38"/>
      <c r="BL5" s="38"/>
      <c r="BM5" s="38"/>
      <c r="BN5" s="38"/>
      <c r="BO5" s="38"/>
      <c r="BP5" s="38"/>
      <c r="BQ5" s="38"/>
      <c r="BR5" s="38"/>
      <c r="BS5" s="38">
        <v>1</v>
      </c>
      <c r="BT5" s="38">
        <v>2</v>
      </c>
      <c r="BU5" s="38">
        <v>2</v>
      </c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>
        <v>2</v>
      </c>
      <c r="CH5" s="38"/>
      <c r="CI5" s="38"/>
      <c r="CJ5" s="38">
        <v>1</v>
      </c>
      <c r="CK5" s="38"/>
      <c r="CL5" s="38"/>
      <c r="CM5" s="38"/>
      <c r="CN5" s="38"/>
      <c r="CO5" s="38">
        <v>40</v>
      </c>
      <c r="CP5" s="38">
        <v>39</v>
      </c>
      <c r="CQ5" s="38"/>
      <c r="CR5" s="38"/>
      <c r="CS5" s="38"/>
      <c r="CT5" s="38"/>
      <c r="CU5" s="38">
        <v>1</v>
      </c>
      <c r="CV5" s="38" t="s">
        <v>285</v>
      </c>
      <c r="CW5" s="38">
        <v>4</v>
      </c>
      <c r="CX5" s="38">
        <v>2</v>
      </c>
      <c r="CY5" s="38"/>
      <c r="CZ5" s="38"/>
      <c r="DA5" s="38"/>
      <c r="DB5" s="38"/>
      <c r="DC5" s="38"/>
      <c r="DD5" s="38">
        <v>2</v>
      </c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>
        <v>2</v>
      </c>
      <c r="EC5" s="38"/>
      <c r="ED5" s="38">
        <v>1</v>
      </c>
      <c r="EE5" s="38">
        <v>28</v>
      </c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>
        <v>1200</v>
      </c>
      <c r="EQ5" s="38"/>
      <c r="ER5" s="38"/>
      <c r="ES5" s="38" t="s">
        <v>286</v>
      </c>
      <c r="ET5" s="38"/>
      <c r="EU5" s="38"/>
      <c r="EV5" s="38"/>
      <c r="EW5" s="38">
        <v>1</v>
      </c>
      <c r="EX5" s="38" t="s">
        <v>287</v>
      </c>
      <c r="EY5" s="38"/>
      <c r="EZ5" s="38"/>
      <c r="FA5" s="38"/>
      <c r="FB5" s="38">
        <v>2</v>
      </c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6">
        <v>2</v>
      </c>
    </row>
    <row r="6" spans="1:171" s="10" customFormat="1" ht="15" customHeight="1">
      <c r="A6" s="36" t="s">
        <v>276</v>
      </c>
      <c r="B6" s="39">
        <v>41970</v>
      </c>
      <c r="C6" s="38"/>
      <c r="D6" s="38" t="s">
        <v>288</v>
      </c>
      <c r="E6" s="38" t="s">
        <v>289</v>
      </c>
      <c r="F6" s="38" t="s">
        <v>238</v>
      </c>
      <c r="G6" s="39">
        <v>41855</v>
      </c>
      <c r="H6" s="38">
        <v>3</v>
      </c>
      <c r="I6" s="38" t="s">
        <v>238</v>
      </c>
      <c r="J6" s="38" t="s">
        <v>290</v>
      </c>
      <c r="K6" s="38"/>
      <c r="L6" s="38" t="s">
        <v>291</v>
      </c>
      <c r="M6" s="38"/>
      <c r="N6" s="38">
        <v>1980</v>
      </c>
      <c r="O6" s="38"/>
      <c r="P6" s="38" t="s">
        <v>292</v>
      </c>
      <c r="Q6" s="36"/>
      <c r="R6" s="38"/>
      <c r="S6" s="38"/>
      <c r="T6" s="38"/>
      <c r="U6" s="38" t="s">
        <v>293</v>
      </c>
      <c r="V6" s="38"/>
      <c r="W6" s="38">
        <v>1980</v>
      </c>
      <c r="X6" s="38"/>
      <c r="Y6" s="38" t="s">
        <v>294</v>
      </c>
      <c r="Z6" s="38"/>
      <c r="AA6" s="38"/>
      <c r="AB6" s="40" t="s">
        <v>295</v>
      </c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>
        <v>1</v>
      </c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>
        <v>2</v>
      </c>
      <c r="CJ6" s="38">
        <v>3</v>
      </c>
      <c r="CK6" s="38">
        <v>2</v>
      </c>
      <c r="CL6" s="38"/>
      <c r="CM6" s="38"/>
      <c r="CN6" s="38"/>
      <c r="CO6" s="38">
        <v>34</v>
      </c>
      <c r="CP6" s="38">
        <v>34</v>
      </c>
      <c r="CQ6" s="38"/>
      <c r="CR6" s="38"/>
      <c r="CS6" s="38"/>
      <c r="CT6" s="38"/>
      <c r="CU6" s="38">
        <v>2</v>
      </c>
      <c r="CV6" s="38"/>
      <c r="CW6" s="38"/>
      <c r="CX6" s="38"/>
      <c r="CY6" s="38"/>
      <c r="CZ6" s="38"/>
      <c r="DA6" s="38"/>
      <c r="DB6" s="38"/>
      <c r="DC6" s="38"/>
      <c r="DD6" s="38">
        <v>1</v>
      </c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>
        <v>2</v>
      </c>
      <c r="EC6" s="38"/>
      <c r="ED6" s="38">
        <v>1</v>
      </c>
      <c r="EE6" s="38">
        <v>28</v>
      </c>
      <c r="EF6" s="38"/>
      <c r="EG6" s="38">
        <v>1</v>
      </c>
      <c r="EH6" s="38"/>
      <c r="EI6" s="38"/>
      <c r="EJ6" s="38"/>
      <c r="EK6" s="38"/>
      <c r="EL6" s="38"/>
      <c r="EM6" s="38"/>
      <c r="EN6" s="38"/>
      <c r="EO6" s="38">
        <v>2</v>
      </c>
      <c r="EP6" s="38">
        <v>1060</v>
      </c>
      <c r="EQ6" s="38"/>
      <c r="ER6" s="38"/>
      <c r="ES6" s="38" t="s">
        <v>286</v>
      </c>
      <c r="ET6" s="38"/>
      <c r="EU6" s="38"/>
      <c r="EV6" s="38"/>
      <c r="EW6" s="38">
        <v>1</v>
      </c>
      <c r="EX6" s="38" t="s">
        <v>296</v>
      </c>
      <c r="EY6" s="38"/>
      <c r="EZ6" s="38"/>
      <c r="FA6" s="38"/>
      <c r="FB6" s="38">
        <v>1</v>
      </c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6">
        <v>2</v>
      </c>
    </row>
    <row r="7" spans="1:171" s="10" customFormat="1" ht="15" customHeight="1">
      <c r="A7" s="36" t="s">
        <v>276</v>
      </c>
      <c r="B7" s="39">
        <v>41713</v>
      </c>
      <c r="C7" s="38"/>
      <c r="D7" s="38" t="s">
        <v>297</v>
      </c>
      <c r="E7" s="38" t="s">
        <v>298</v>
      </c>
      <c r="F7" s="38" t="s">
        <v>238</v>
      </c>
      <c r="G7" s="39">
        <v>41438</v>
      </c>
      <c r="H7" s="38">
        <v>3</v>
      </c>
      <c r="I7" s="38" t="s">
        <v>238</v>
      </c>
      <c r="J7" s="38" t="s">
        <v>299</v>
      </c>
      <c r="K7" s="38">
        <v>2937564</v>
      </c>
      <c r="L7" s="38" t="s">
        <v>300</v>
      </c>
      <c r="M7" s="38" t="s">
        <v>301</v>
      </c>
      <c r="N7" s="39">
        <v>23902</v>
      </c>
      <c r="O7" s="38"/>
      <c r="P7" s="38" t="s">
        <v>283</v>
      </c>
      <c r="Q7" s="38" t="s">
        <v>73</v>
      </c>
      <c r="R7" s="38"/>
      <c r="S7" s="38"/>
      <c r="T7" s="38">
        <v>1</v>
      </c>
      <c r="U7" s="38" t="s">
        <v>302</v>
      </c>
      <c r="V7" s="38" t="s">
        <v>303</v>
      </c>
      <c r="W7" s="39">
        <v>25873</v>
      </c>
      <c r="X7" s="38"/>
      <c r="Y7" s="38" t="s">
        <v>272</v>
      </c>
      <c r="Z7" s="38"/>
      <c r="AA7" s="38"/>
      <c r="AB7" s="38">
        <v>2937564</v>
      </c>
      <c r="AC7" s="38"/>
      <c r="AD7" s="38"/>
      <c r="AE7" s="38"/>
      <c r="AF7" s="38"/>
      <c r="AG7" s="38" t="s">
        <v>304</v>
      </c>
      <c r="AH7" s="38" t="s">
        <v>305</v>
      </c>
      <c r="AI7" s="38"/>
      <c r="AJ7" s="38" t="s">
        <v>306</v>
      </c>
      <c r="AK7" s="38">
        <v>1</v>
      </c>
      <c r="AL7" s="38">
        <v>2</v>
      </c>
      <c r="AM7" s="38"/>
      <c r="AN7" s="38"/>
      <c r="AO7" s="38"/>
      <c r="AP7" s="38">
        <v>2</v>
      </c>
      <c r="AQ7" s="38"/>
      <c r="AR7" s="38"/>
      <c r="AS7" s="38">
        <v>1</v>
      </c>
      <c r="AT7" s="38">
        <v>0</v>
      </c>
      <c r="AU7" s="38">
        <v>2</v>
      </c>
      <c r="AV7" s="38"/>
      <c r="AW7" s="38">
        <v>1</v>
      </c>
      <c r="AX7" s="38"/>
      <c r="AY7" s="38"/>
      <c r="AZ7" s="38">
        <v>1</v>
      </c>
      <c r="BA7" s="38">
        <v>2</v>
      </c>
      <c r="BB7" s="38"/>
      <c r="BC7" s="38"/>
      <c r="BD7" s="38"/>
      <c r="BE7" s="38"/>
      <c r="BF7" s="38"/>
      <c r="BG7" s="38" t="s">
        <v>307</v>
      </c>
      <c r="BH7" s="38"/>
      <c r="BI7" s="38"/>
      <c r="BJ7" s="38">
        <v>1</v>
      </c>
      <c r="BK7" s="38"/>
      <c r="BL7" s="38"/>
      <c r="BM7" s="38"/>
      <c r="BN7" s="38">
        <v>1</v>
      </c>
      <c r="BO7" s="38"/>
      <c r="BP7" s="38"/>
      <c r="BQ7" s="38"/>
      <c r="BR7" s="38"/>
      <c r="BS7" s="38">
        <v>1</v>
      </c>
      <c r="BT7" s="38">
        <v>1</v>
      </c>
      <c r="BU7" s="38"/>
      <c r="BV7" s="38">
        <v>1</v>
      </c>
      <c r="BW7" s="38">
        <v>2</v>
      </c>
      <c r="BX7" s="38"/>
      <c r="BY7" s="38">
        <v>2</v>
      </c>
      <c r="BZ7" s="38">
        <v>2</v>
      </c>
      <c r="CA7" s="38">
        <v>2</v>
      </c>
      <c r="CB7" s="38">
        <v>2</v>
      </c>
      <c r="CC7" s="38">
        <v>2</v>
      </c>
      <c r="CD7" s="38">
        <v>2</v>
      </c>
      <c r="CE7" s="38">
        <v>2</v>
      </c>
      <c r="CF7" s="38">
        <v>2</v>
      </c>
      <c r="CG7" s="38">
        <v>2</v>
      </c>
      <c r="CH7" s="38">
        <v>2</v>
      </c>
      <c r="CI7" s="38">
        <v>2</v>
      </c>
      <c r="CJ7" s="38">
        <v>6</v>
      </c>
      <c r="CK7" s="38">
        <v>3</v>
      </c>
      <c r="CL7" s="38">
        <v>2</v>
      </c>
      <c r="CM7" s="38">
        <v>2</v>
      </c>
      <c r="CN7" s="38">
        <v>2</v>
      </c>
      <c r="CO7" s="38">
        <v>43</v>
      </c>
      <c r="CP7" s="38">
        <v>48</v>
      </c>
      <c r="CQ7" s="38">
        <v>2</v>
      </c>
      <c r="CR7" s="38">
        <v>2</v>
      </c>
      <c r="CS7" s="38">
        <v>2</v>
      </c>
      <c r="CT7" s="38"/>
      <c r="CU7" s="38">
        <v>1</v>
      </c>
      <c r="CV7" s="38" t="s">
        <v>285</v>
      </c>
      <c r="CW7" s="38">
        <v>6</v>
      </c>
      <c r="CX7" s="38">
        <v>3</v>
      </c>
      <c r="CY7" s="38">
        <v>2</v>
      </c>
      <c r="CZ7" s="38">
        <v>1</v>
      </c>
      <c r="DA7" s="38" t="s">
        <v>308</v>
      </c>
      <c r="DB7" s="38"/>
      <c r="DC7" s="38"/>
      <c r="DD7" s="38">
        <v>1</v>
      </c>
      <c r="DE7" s="38">
        <v>3</v>
      </c>
      <c r="DF7" s="38">
        <v>3</v>
      </c>
      <c r="DG7" s="38"/>
      <c r="DH7" s="38">
        <v>3</v>
      </c>
      <c r="DI7" s="38">
        <v>3</v>
      </c>
      <c r="DJ7" s="38"/>
      <c r="DK7" s="38">
        <v>3</v>
      </c>
      <c r="DL7" s="38">
        <v>3</v>
      </c>
      <c r="DM7" s="38">
        <v>3</v>
      </c>
      <c r="DN7" s="38">
        <v>3</v>
      </c>
      <c r="DO7" s="38">
        <v>3</v>
      </c>
      <c r="DP7" s="38">
        <v>3</v>
      </c>
      <c r="DQ7" s="38">
        <v>3</v>
      </c>
      <c r="DR7" s="38"/>
      <c r="DS7" s="38">
        <v>1</v>
      </c>
      <c r="DT7" s="38"/>
      <c r="DU7" s="38"/>
      <c r="DV7" s="38">
        <v>1</v>
      </c>
      <c r="DW7" s="38">
        <v>1</v>
      </c>
      <c r="DX7" s="38">
        <v>10</v>
      </c>
      <c r="DY7" s="38">
        <v>2</v>
      </c>
      <c r="DZ7" s="38"/>
      <c r="EA7" s="38"/>
      <c r="EB7" s="38">
        <v>2</v>
      </c>
      <c r="EC7" s="38"/>
      <c r="ED7" s="38">
        <v>2</v>
      </c>
      <c r="EE7" s="38">
        <v>34</v>
      </c>
      <c r="EF7" s="38"/>
      <c r="EG7" s="38">
        <v>2</v>
      </c>
      <c r="EH7" s="38"/>
      <c r="EI7" s="38"/>
      <c r="EJ7" s="38"/>
      <c r="EK7" s="38"/>
      <c r="EL7" s="38"/>
      <c r="EM7" s="38"/>
      <c r="EN7" s="38">
        <v>0</v>
      </c>
      <c r="EO7" s="38">
        <v>0</v>
      </c>
      <c r="EP7" s="38">
        <v>2200</v>
      </c>
      <c r="EQ7" s="38">
        <v>46</v>
      </c>
      <c r="ER7" s="38"/>
      <c r="ES7" s="38" t="s">
        <v>309</v>
      </c>
      <c r="ET7" s="38" t="s">
        <v>310</v>
      </c>
      <c r="EU7" s="38"/>
      <c r="EV7" s="38">
        <v>1</v>
      </c>
      <c r="EW7" s="38">
        <v>1</v>
      </c>
      <c r="EX7" s="38" t="s">
        <v>311</v>
      </c>
      <c r="EY7" s="38">
        <v>1</v>
      </c>
      <c r="EZ7" s="38">
        <v>0</v>
      </c>
      <c r="FA7" s="38"/>
      <c r="FB7" s="38">
        <v>2</v>
      </c>
      <c r="FC7" s="38">
        <v>1</v>
      </c>
      <c r="FD7" s="38"/>
      <c r="FE7" s="38"/>
      <c r="FF7" s="38">
        <v>1</v>
      </c>
      <c r="FG7" s="38">
        <v>1</v>
      </c>
      <c r="FH7" s="38"/>
      <c r="FI7" s="38">
        <v>15</v>
      </c>
      <c r="FJ7" s="38">
        <v>3</v>
      </c>
      <c r="FK7" s="38">
        <v>2</v>
      </c>
      <c r="FL7" s="38"/>
      <c r="FM7" s="38"/>
      <c r="FN7" s="38"/>
      <c r="FO7" s="36">
        <v>2</v>
      </c>
    </row>
    <row r="8" spans="1:171" s="10" customFormat="1" ht="15" customHeight="1">
      <c r="A8" s="36" t="s">
        <v>276</v>
      </c>
      <c r="B8" s="38"/>
      <c r="C8" s="38"/>
      <c r="D8" s="38" t="s">
        <v>312</v>
      </c>
      <c r="E8" s="38" t="s">
        <v>313</v>
      </c>
      <c r="F8" s="38" t="s">
        <v>238</v>
      </c>
      <c r="G8" s="39">
        <v>41476</v>
      </c>
      <c r="H8" s="38">
        <v>3</v>
      </c>
      <c r="I8" s="38" t="s">
        <v>238</v>
      </c>
      <c r="J8" s="38" t="s">
        <v>314</v>
      </c>
      <c r="K8" s="38">
        <v>2441852</v>
      </c>
      <c r="L8" s="38" t="s">
        <v>315</v>
      </c>
      <c r="M8" s="38" t="s">
        <v>238</v>
      </c>
      <c r="N8" s="38"/>
      <c r="O8" s="38"/>
      <c r="P8" s="38" t="s">
        <v>316</v>
      </c>
      <c r="Q8" s="38"/>
      <c r="R8" s="38"/>
      <c r="S8" s="38"/>
      <c r="T8" s="38">
        <v>1</v>
      </c>
      <c r="U8" s="38" t="s">
        <v>317</v>
      </c>
      <c r="V8" s="38" t="s">
        <v>238</v>
      </c>
      <c r="W8" s="39">
        <v>27175</v>
      </c>
      <c r="X8" s="38"/>
      <c r="Y8" s="38" t="s">
        <v>318</v>
      </c>
      <c r="Z8" s="38"/>
      <c r="AA8" s="38"/>
      <c r="AB8" s="40"/>
      <c r="AC8" s="38"/>
      <c r="AD8" s="38"/>
      <c r="AE8" s="38"/>
      <c r="AF8" s="38"/>
      <c r="AG8" s="38"/>
      <c r="AH8" s="38"/>
      <c r="AI8" s="38"/>
      <c r="AJ8" s="38"/>
      <c r="AK8" s="38">
        <v>2</v>
      </c>
      <c r="AL8" s="38">
        <v>2</v>
      </c>
      <c r="AM8" s="38"/>
      <c r="AN8" s="38"/>
      <c r="AO8" s="38"/>
      <c r="AP8" s="38">
        <v>1</v>
      </c>
      <c r="AQ8" s="38"/>
      <c r="AR8" s="38" t="s">
        <v>319</v>
      </c>
      <c r="AS8" s="38">
        <v>1</v>
      </c>
      <c r="AT8" s="38"/>
      <c r="AU8" s="38"/>
      <c r="AV8" s="38"/>
      <c r="AW8" s="38"/>
      <c r="AX8" s="38">
        <v>1</v>
      </c>
      <c r="AY8" s="38"/>
      <c r="AZ8" s="38">
        <v>2</v>
      </c>
      <c r="BA8" s="38">
        <v>2</v>
      </c>
      <c r="BB8" s="38"/>
      <c r="BC8" s="38"/>
      <c r="BD8" s="38"/>
      <c r="BE8" s="38"/>
      <c r="BF8" s="38"/>
      <c r="BG8" s="38"/>
      <c r="BH8" s="38"/>
      <c r="BI8" s="38"/>
      <c r="BJ8" s="38">
        <v>3</v>
      </c>
      <c r="BK8" s="38"/>
      <c r="BL8" s="38">
        <v>2</v>
      </c>
      <c r="BM8" s="38"/>
      <c r="BN8" s="38">
        <v>2</v>
      </c>
      <c r="BO8" s="38">
        <v>2</v>
      </c>
      <c r="BP8" s="38">
        <v>2</v>
      </c>
      <c r="BQ8" s="38">
        <v>2</v>
      </c>
      <c r="BR8" s="38">
        <v>2</v>
      </c>
      <c r="BS8" s="38">
        <v>2</v>
      </c>
      <c r="BT8" s="38"/>
      <c r="BU8" s="38"/>
      <c r="BV8" s="38">
        <v>1</v>
      </c>
      <c r="BW8" s="38">
        <v>2</v>
      </c>
      <c r="BX8" s="38" t="s">
        <v>320</v>
      </c>
      <c r="BY8" s="38">
        <v>1</v>
      </c>
      <c r="BZ8" s="38"/>
      <c r="CA8" s="38"/>
      <c r="CB8" s="38"/>
      <c r="CC8" s="38"/>
      <c r="CD8" s="38"/>
      <c r="CE8" s="38"/>
      <c r="CF8" s="38"/>
      <c r="CG8" s="38">
        <v>1</v>
      </c>
      <c r="CH8" s="38">
        <v>1</v>
      </c>
      <c r="CI8" s="38">
        <v>2</v>
      </c>
      <c r="CJ8" s="38"/>
      <c r="CK8" s="38">
        <v>1</v>
      </c>
      <c r="CL8" s="38">
        <v>1</v>
      </c>
      <c r="CM8" s="38">
        <v>1</v>
      </c>
      <c r="CN8" s="38">
        <v>2</v>
      </c>
      <c r="CO8" s="38">
        <v>38</v>
      </c>
      <c r="CP8" s="38">
        <v>40</v>
      </c>
      <c r="CQ8" s="38">
        <v>2</v>
      </c>
      <c r="CR8" s="38">
        <v>2</v>
      </c>
      <c r="CS8" s="38">
        <v>1</v>
      </c>
      <c r="CT8" s="38"/>
      <c r="CU8" s="38">
        <v>1</v>
      </c>
      <c r="CV8" s="38"/>
      <c r="CW8" s="38"/>
      <c r="CX8" s="38">
        <v>3</v>
      </c>
      <c r="CY8" s="38">
        <v>2</v>
      </c>
      <c r="CZ8" s="38"/>
      <c r="DA8" s="38"/>
      <c r="DB8" s="38"/>
      <c r="DC8" s="38"/>
      <c r="DD8" s="38">
        <v>3</v>
      </c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>
        <v>1</v>
      </c>
      <c r="DX8" s="38"/>
      <c r="DY8" s="38">
        <v>2</v>
      </c>
      <c r="DZ8" s="38"/>
      <c r="EA8" s="38"/>
      <c r="EB8" s="38">
        <v>2</v>
      </c>
      <c r="EC8" s="38"/>
      <c r="ED8" s="38">
        <v>1</v>
      </c>
      <c r="EE8" s="38"/>
      <c r="EF8" s="38">
        <v>6</v>
      </c>
      <c r="EG8" s="38">
        <v>2</v>
      </c>
      <c r="EH8" s="38"/>
      <c r="EI8" s="41">
        <v>4.1666666666666664E-2</v>
      </c>
      <c r="EJ8" s="38"/>
      <c r="EK8" s="38"/>
      <c r="EL8" s="38"/>
      <c r="EM8" s="38"/>
      <c r="EN8" s="38"/>
      <c r="EO8" s="38">
        <v>1</v>
      </c>
      <c r="EP8" s="38"/>
      <c r="EQ8" s="38">
        <v>50</v>
      </c>
      <c r="ER8" s="38"/>
      <c r="ES8" s="38"/>
      <c r="ET8" s="38"/>
      <c r="EU8" s="38"/>
      <c r="EV8" s="38">
        <v>2</v>
      </c>
      <c r="EW8" s="38">
        <v>2</v>
      </c>
      <c r="EX8" s="38"/>
      <c r="EY8" s="38"/>
      <c r="EZ8" s="38"/>
      <c r="FA8" s="38"/>
      <c r="FB8" s="38">
        <v>1</v>
      </c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6">
        <v>2</v>
      </c>
    </row>
    <row r="9" spans="1:171" s="10" customFormat="1" ht="15" customHeight="1">
      <c r="A9" s="36" t="s">
        <v>276</v>
      </c>
      <c r="B9" s="39">
        <v>41709</v>
      </c>
      <c r="C9" s="38"/>
      <c r="D9" s="38" t="s">
        <v>321</v>
      </c>
      <c r="E9" s="38" t="s">
        <v>322</v>
      </c>
      <c r="F9" s="38" t="s">
        <v>238</v>
      </c>
      <c r="G9" s="39">
        <v>41532</v>
      </c>
      <c r="H9" s="38">
        <v>2</v>
      </c>
      <c r="I9" s="38" t="s">
        <v>238</v>
      </c>
      <c r="J9" s="38" t="s">
        <v>323</v>
      </c>
      <c r="K9" s="38">
        <v>2434932</v>
      </c>
      <c r="L9" s="38" t="s">
        <v>324</v>
      </c>
      <c r="M9" s="38" t="s">
        <v>238</v>
      </c>
      <c r="N9" s="39">
        <v>32554</v>
      </c>
      <c r="O9" s="38" t="s">
        <v>326</v>
      </c>
      <c r="P9" s="38" t="s">
        <v>325</v>
      </c>
      <c r="Q9" s="38"/>
      <c r="R9" s="38"/>
      <c r="S9" s="38">
        <v>984390317</v>
      </c>
      <c r="T9" s="38"/>
      <c r="U9" s="38" t="s">
        <v>327</v>
      </c>
      <c r="V9" s="38" t="s">
        <v>238</v>
      </c>
      <c r="W9" s="39">
        <v>34367</v>
      </c>
      <c r="X9" s="38" t="s">
        <v>326</v>
      </c>
      <c r="Y9" s="38" t="s">
        <v>325</v>
      </c>
      <c r="Z9" s="38"/>
      <c r="AA9" s="38"/>
      <c r="AB9" s="40" t="s">
        <v>328</v>
      </c>
      <c r="AC9" s="38">
        <v>3</v>
      </c>
      <c r="AD9" s="38"/>
      <c r="AE9" s="38"/>
      <c r="AF9" s="38"/>
      <c r="AG9" s="38"/>
      <c r="AH9" s="38"/>
      <c r="AI9" s="38"/>
      <c r="AJ9" s="38" t="s">
        <v>329</v>
      </c>
      <c r="AK9" s="38"/>
      <c r="AL9" s="38">
        <v>2</v>
      </c>
      <c r="AM9" s="38"/>
      <c r="AN9" s="38"/>
      <c r="AO9" s="38"/>
      <c r="AP9" s="38"/>
      <c r="AQ9" s="38"/>
      <c r="AR9" s="38"/>
      <c r="AS9" s="38"/>
      <c r="AT9" s="38"/>
      <c r="AU9" s="38"/>
      <c r="AV9" s="38">
        <v>2</v>
      </c>
      <c r="AW9" s="38">
        <v>2</v>
      </c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>
        <v>1</v>
      </c>
      <c r="BK9" s="38"/>
      <c r="BL9" s="38"/>
      <c r="BM9" s="38"/>
      <c r="BN9" s="38">
        <v>2</v>
      </c>
      <c r="BO9" s="38"/>
      <c r="BP9" s="38"/>
      <c r="BQ9" s="38"/>
      <c r="BR9" s="38"/>
      <c r="BS9" s="38">
        <v>1</v>
      </c>
      <c r="BT9" s="38"/>
      <c r="BU9" s="38"/>
      <c r="BV9" s="38">
        <v>4</v>
      </c>
      <c r="BW9" s="38">
        <v>1</v>
      </c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>
        <v>1</v>
      </c>
      <c r="CK9" s="38"/>
      <c r="CL9" s="38"/>
      <c r="CM9" s="38"/>
      <c r="CN9" s="38"/>
      <c r="CO9" s="38">
        <v>19</v>
      </c>
      <c r="CP9" s="38">
        <v>24</v>
      </c>
      <c r="CQ9" s="38"/>
      <c r="CR9" s="38"/>
      <c r="CS9" s="38"/>
      <c r="CT9" s="38"/>
      <c r="CU9" s="38">
        <v>1</v>
      </c>
      <c r="CV9" s="38" t="s">
        <v>285</v>
      </c>
      <c r="CW9" s="38" t="s">
        <v>330</v>
      </c>
      <c r="CX9" s="38">
        <v>3</v>
      </c>
      <c r="CY9" s="38"/>
      <c r="CZ9" s="38">
        <v>2</v>
      </c>
      <c r="DA9" s="38"/>
      <c r="DB9" s="38"/>
      <c r="DC9" s="38"/>
      <c r="DD9" s="38">
        <v>1</v>
      </c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>
        <v>3</v>
      </c>
      <c r="DQ9" s="38">
        <v>3</v>
      </c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>
        <v>2</v>
      </c>
      <c r="EC9" s="38"/>
      <c r="ED9" s="38">
        <v>2</v>
      </c>
      <c r="EE9" s="38">
        <v>34</v>
      </c>
      <c r="EF9" s="38">
        <v>2</v>
      </c>
      <c r="EG9" s="38">
        <v>2</v>
      </c>
      <c r="EH9" s="38"/>
      <c r="EI9" s="38"/>
      <c r="EJ9" s="38"/>
      <c r="EK9" s="38"/>
      <c r="EL9" s="38"/>
      <c r="EM9" s="38"/>
      <c r="EN9" s="38"/>
      <c r="EO9" s="38"/>
      <c r="EP9" s="38">
        <v>1958</v>
      </c>
      <c r="EQ9" s="38"/>
      <c r="ER9" s="38"/>
      <c r="ES9" s="38" t="s">
        <v>273</v>
      </c>
      <c r="ET9" s="38"/>
      <c r="EU9" s="38"/>
      <c r="EV9" s="38"/>
      <c r="EW9" s="38">
        <v>1</v>
      </c>
      <c r="EX9" s="38" t="s">
        <v>331</v>
      </c>
      <c r="EY9" s="38"/>
      <c r="EZ9" s="38"/>
      <c r="FA9" s="38"/>
      <c r="FB9" s="38">
        <v>1</v>
      </c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6">
        <v>2</v>
      </c>
    </row>
    <row r="10" spans="1:171" s="10" customFormat="1" ht="15" customHeight="1">
      <c r="A10" s="36" t="s">
        <v>276</v>
      </c>
      <c r="B10" s="38"/>
      <c r="C10" s="38"/>
      <c r="D10" s="38" t="s">
        <v>332</v>
      </c>
      <c r="E10" s="38" t="s">
        <v>333</v>
      </c>
      <c r="F10" s="38" t="s">
        <v>334</v>
      </c>
      <c r="G10" s="39">
        <v>41712</v>
      </c>
      <c r="H10" s="38"/>
      <c r="I10" s="38" t="s">
        <v>238</v>
      </c>
      <c r="J10" s="38" t="s">
        <v>335</v>
      </c>
      <c r="K10" s="38">
        <v>991236431</v>
      </c>
      <c r="L10" s="38" t="s">
        <v>336</v>
      </c>
      <c r="M10" s="38" t="s">
        <v>337</v>
      </c>
      <c r="N10" s="39">
        <v>33459</v>
      </c>
      <c r="O10" s="38"/>
      <c r="P10" s="38"/>
      <c r="Q10" s="38"/>
      <c r="R10" s="38"/>
      <c r="S10" s="38"/>
      <c r="T10" s="38"/>
      <c r="U10" s="38" t="s">
        <v>338</v>
      </c>
      <c r="V10" s="38"/>
      <c r="W10" s="38"/>
      <c r="X10" s="38"/>
      <c r="Y10" s="38"/>
      <c r="Z10" s="38"/>
      <c r="AA10" s="38"/>
      <c r="AB10" s="40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6"/>
    </row>
    <row r="11" spans="1:171" s="10" customFormat="1" ht="15" customHeight="1">
      <c r="A11" s="36" t="s">
        <v>276</v>
      </c>
      <c r="B11" s="42">
        <v>41970</v>
      </c>
      <c r="C11" s="38">
        <v>2051646130</v>
      </c>
      <c r="D11" s="38" t="s">
        <v>339</v>
      </c>
      <c r="E11" s="38" t="s">
        <v>340</v>
      </c>
      <c r="F11" s="38" t="s">
        <v>238</v>
      </c>
      <c r="G11" s="39">
        <v>41872</v>
      </c>
      <c r="H11" s="38">
        <v>3</v>
      </c>
      <c r="I11" s="38" t="s">
        <v>238</v>
      </c>
      <c r="J11" s="38" t="s">
        <v>341</v>
      </c>
      <c r="K11" s="38">
        <v>2266262</v>
      </c>
      <c r="L11" s="38" t="s">
        <v>342</v>
      </c>
      <c r="M11" s="38" t="s">
        <v>343</v>
      </c>
      <c r="N11" s="39">
        <v>22271</v>
      </c>
      <c r="O11" s="38"/>
      <c r="P11" s="38" t="s">
        <v>344</v>
      </c>
      <c r="Q11" s="38" t="s">
        <v>345</v>
      </c>
      <c r="R11" s="38" t="s">
        <v>346</v>
      </c>
      <c r="S11" s="38"/>
      <c r="T11" s="38">
        <v>1</v>
      </c>
      <c r="U11" s="38" t="s">
        <v>347</v>
      </c>
      <c r="V11" s="38" t="s">
        <v>348</v>
      </c>
      <c r="W11" s="39">
        <v>27784</v>
      </c>
      <c r="X11" s="38"/>
      <c r="Y11" s="38" t="s">
        <v>272</v>
      </c>
      <c r="Z11" s="38"/>
      <c r="AA11" s="38"/>
      <c r="AB11" s="40"/>
      <c r="AC11" s="38">
        <v>1</v>
      </c>
      <c r="AD11" s="38"/>
      <c r="AE11" s="38"/>
      <c r="AF11" s="38"/>
      <c r="AG11" s="38"/>
      <c r="AH11" s="38"/>
      <c r="AI11" s="38"/>
      <c r="AJ11" s="38" t="s">
        <v>349</v>
      </c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>
        <v>2</v>
      </c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>
        <v>1</v>
      </c>
      <c r="BK11" s="38" t="s">
        <v>63</v>
      </c>
      <c r="BL11" s="38"/>
      <c r="BM11" s="38"/>
      <c r="BN11" s="38">
        <v>1</v>
      </c>
      <c r="BO11" s="38"/>
      <c r="BP11" s="38"/>
      <c r="BQ11" s="38"/>
      <c r="BR11" s="38"/>
      <c r="BS11" s="38">
        <v>2</v>
      </c>
      <c r="BT11" s="38"/>
      <c r="BU11" s="38"/>
      <c r="BV11" s="38">
        <v>1</v>
      </c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>
        <v>1</v>
      </c>
      <c r="CH11" s="38">
        <v>1</v>
      </c>
      <c r="CI11" s="38"/>
      <c r="CJ11" s="38">
        <v>4</v>
      </c>
      <c r="CK11" s="38"/>
      <c r="CL11" s="38"/>
      <c r="CM11" s="38"/>
      <c r="CN11" s="38"/>
      <c r="CO11" s="38">
        <v>38</v>
      </c>
      <c r="CP11" s="38">
        <v>54</v>
      </c>
      <c r="CQ11" s="38"/>
      <c r="CR11" s="38"/>
      <c r="CS11" s="38"/>
      <c r="CT11" s="38"/>
      <c r="CU11" s="38">
        <v>2</v>
      </c>
      <c r="CV11" s="38"/>
      <c r="CW11" s="38"/>
      <c r="CX11" s="38"/>
      <c r="CY11" s="38"/>
      <c r="CZ11" s="38">
        <v>1</v>
      </c>
      <c r="DA11" s="38"/>
      <c r="DB11" s="38"/>
      <c r="DC11" s="38"/>
      <c r="DD11" s="38"/>
      <c r="DE11" s="38">
        <v>2</v>
      </c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>
        <v>2</v>
      </c>
      <c r="EC11" s="38"/>
      <c r="ED11" s="38">
        <v>2</v>
      </c>
      <c r="EE11" s="38">
        <v>34</v>
      </c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>
        <v>2110</v>
      </c>
      <c r="EQ11" s="38"/>
      <c r="ER11" s="38"/>
      <c r="ES11" s="38" t="s">
        <v>273</v>
      </c>
      <c r="ET11" s="38" t="s">
        <v>350</v>
      </c>
      <c r="EU11" s="38"/>
      <c r="EV11" s="38">
        <v>1</v>
      </c>
      <c r="EW11" s="38">
        <v>1</v>
      </c>
      <c r="EX11" s="38" t="s">
        <v>351</v>
      </c>
      <c r="EY11" s="38">
        <v>1</v>
      </c>
      <c r="EZ11" s="38"/>
      <c r="FA11" s="38"/>
      <c r="FB11" s="38">
        <v>2</v>
      </c>
      <c r="FC11" s="38"/>
      <c r="FD11" s="38"/>
      <c r="FE11" s="38"/>
      <c r="FF11" s="38">
        <v>2</v>
      </c>
      <c r="FG11" s="38">
        <v>1</v>
      </c>
      <c r="FH11" s="38"/>
      <c r="FI11" s="38"/>
      <c r="FJ11" s="38">
        <v>3</v>
      </c>
      <c r="FK11" s="38"/>
      <c r="FL11" s="38"/>
      <c r="FM11" s="38"/>
      <c r="FN11" s="38"/>
      <c r="FO11" s="36"/>
    </row>
    <row r="12" spans="1:171" ht="15" customHeight="1">
      <c r="A12" s="36" t="s">
        <v>276</v>
      </c>
      <c r="B12" s="43"/>
      <c r="C12" s="38"/>
      <c r="D12" s="38" t="s">
        <v>352</v>
      </c>
      <c r="E12" s="38" t="s">
        <v>353</v>
      </c>
      <c r="F12" s="38" t="s">
        <v>238</v>
      </c>
      <c r="G12" s="39">
        <v>41763</v>
      </c>
      <c r="H12" s="38">
        <v>3</v>
      </c>
      <c r="I12" s="38" t="s">
        <v>238</v>
      </c>
      <c r="J12" s="38" t="s">
        <v>354</v>
      </c>
      <c r="K12" s="38">
        <v>2150138</v>
      </c>
      <c r="L12" s="38" t="s">
        <v>355</v>
      </c>
      <c r="M12" s="38" t="s">
        <v>238</v>
      </c>
      <c r="N12" s="39">
        <v>30137</v>
      </c>
      <c r="O12" s="38" t="s">
        <v>356</v>
      </c>
      <c r="P12" s="38" t="s">
        <v>325</v>
      </c>
      <c r="Q12" s="38" t="s">
        <v>357</v>
      </c>
      <c r="R12" s="38" t="s">
        <v>358</v>
      </c>
      <c r="S12" s="38"/>
      <c r="T12" s="38"/>
      <c r="U12" s="38" t="s">
        <v>359</v>
      </c>
      <c r="V12" s="38" t="s">
        <v>238</v>
      </c>
      <c r="W12" s="39">
        <v>30429</v>
      </c>
      <c r="X12" s="38" t="s">
        <v>356</v>
      </c>
      <c r="Y12" s="38" t="s">
        <v>325</v>
      </c>
      <c r="Z12" s="38" t="s">
        <v>360</v>
      </c>
      <c r="AA12" s="38" t="s">
        <v>361</v>
      </c>
      <c r="AB12" s="40" t="s">
        <v>362</v>
      </c>
      <c r="AC12" s="38">
        <v>1</v>
      </c>
      <c r="AD12" s="38"/>
      <c r="AE12" s="38"/>
      <c r="AF12" s="38"/>
      <c r="AG12" s="38"/>
      <c r="AH12" s="38"/>
      <c r="AI12" s="38"/>
      <c r="AJ12" s="38"/>
      <c r="AK12" s="38">
        <v>2</v>
      </c>
      <c r="AL12" s="38">
        <v>1</v>
      </c>
      <c r="AM12" s="38" t="s">
        <v>363</v>
      </c>
      <c r="AN12" s="38"/>
      <c r="AO12" s="38"/>
      <c r="AP12" s="38">
        <v>1</v>
      </c>
      <c r="AQ12" s="38">
        <v>2</v>
      </c>
      <c r="AR12" s="39">
        <v>42023</v>
      </c>
      <c r="AS12" s="38">
        <v>1</v>
      </c>
      <c r="AT12" s="38">
        <v>2</v>
      </c>
      <c r="AU12" s="38">
        <v>2</v>
      </c>
      <c r="AV12" s="38">
        <v>2</v>
      </c>
      <c r="AW12" s="38">
        <v>2</v>
      </c>
      <c r="AX12" s="38">
        <v>2</v>
      </c>
      <c r="AY12" s="38">
        <v>2</v>
      </c>
      <c r="AZ12" s="38">
        <v>2</v>
      </c>
      <c r="BA12" s="38">
        <v>2</v>
      </c>
      <c r="BB12" s="38"/>
      <c r="BC12" s="38"/>
      <c r="BD12" s="38"/>
      <c r="BE12" s="38"/>
      <c r="BF12" s="38"/>
      <c r="BG12" s="38"/>
      <c r="BH12" s="38"/>
      <c r="BI12" s="38"/>
      <c r="BJ12" s="38">
        <v>3</v>
      </c>
      <c r="BK12" s="38">
        <v>12</v>
      </c>
      <c r="BL12" s="38">
        <v>2</v>
      </c>
      <c r="BM12" s="38">
        <v>1</v>
      </c>
      <c r="BN12" s="38">
        <v>1</v>
      </c>
      <c r="BO12" s="38">
        <v>2</v>
      </c>
      <c r="BP12" s="38">
        <v>2</v>
      </c>
      <c r="BQ12" s="38">
        <v>2</v>
      </c>
      <c r="BR12" s="38">
        <v>2</v>
      </c>
      <c r="BS12" s="38">
        <v>1</v>
      </c>
      <c r="BT12" s="38">
        <v>2</v>
      </c>
      <c r="BU12" s="38">
        <v>1</v>
      </c>
      <c r="BV12" s="38">
        <v>4</v>
      </c>
      <c r="BW12" s="38">
        <v>2</v>
      </c>
      <c r="BX12" s="38"/>
      <c r="BY12" s="38">
        <v>2</v>
      </c>
      <c r="BZ12" s="38">
        <v>1</v>
      </c>
      <c r="CA12" s="38">
        <v>2</v>
      </c>
      <c r="CB12" s="38">
        <v>2</v>
      </c>
      <c r="CC12" s="38">
        <v>1</v>
      </c>
      <c r="CD12" s="38">
        <v>2</v>
      </c>
      <c r="CE12" s="38">
        <v>2</v>
      </c>
      <c r="CF12" s="38">
        <v>2</v>
      </c>
      <c r="CG12" s="38">
        <v>1</v>
      </c>
      <c r="CH12" s="38">
        <v>3</v>
      </c>
      <c r="CI12" s="38">
        <v>2</v>
      </c>
      <c r="CJ12" s="38">
        <v>3</v>
      </c>
      <c r="CK12" s="38">
        <v>3</v>
      </c>
      <c r="CL12" s="38">
        <v>2</v>
      </c>
      <c r="CM12" s="38">
        <v>2</v>
      </c>
      <c r="CN12" s="38">
        <v>2</v>
      </c>
      <c r="CO12" s="38">
        <v>31</v>
      </c>
      <c r="CP12" s="38">
        <v>32</v>
      </c>
      <c r="CQ12" s="38">
        <v>2</v>
      </c>
      <c r="CR12" s="38"/>
      <c r="CS12" s="38">
        <v>1</v>
      </c>
      <c r="CT12" s="38" t="s">
        <v>364</v>
      </c>
      <c r="CU12" s="38">
        <v>1</v>
      </c>
      <c r="CV12" s="38" t="s">
        <v>365</v>
      </c>
      <c r="CW12" s="44">
        <v>42083</v>
      </c>
      <c r="CX12" s="38">
        <v>1</v>
      </c>
      <c r="CY12" s="38">
        <v>2</v>
      </c>
      <c r="CZ12" s="38">
        <v>1</v>
      </c>
      <c r="DA12" s="38"/>
      <c r="DB12" s="38"/>
      <c r="DC12" s="38"/>
      <c r="DD12" s="38">
        <v>1</v>
      </c>
      <c r="DE12" s="38">
        <v>3</v>
      </c>
      <c r="DF12" s="38">
        <v>3</v>
      </c>
      <c r="DG12" s="38"/>
      <c r="DH12" s="38">
        <v>3</v>
      </c>
      <c r="DI12" s="38">
        <v>3</v>
      </c>
      <c r="DJ12" s="38"/>
      <c r="DK12" s="38">
        <v>3</v>
      </c>
      <c r="DL12" s="38">
        <v>3</v>
      </c>
      <c r="DM12" s="38">
        <v>3</v>
      </c>
      <c r="DN12" s="38">
        <v>3</v>
      </c>
      <c r="DO12" s="38">
        <v>3</v>
      </c>
      <c r="DP12" s="38">
        <v>3</v>
      </c>
      <c r="DQ12" s="38">
        <v>3</v>
      </c>
      <c r="DR12" s="38"/>
      <c r="DS12" s="38">
        <v>1</v>
      </c>
      <c r="DT12" s="38"/>
      <c r="DU12" s="38"/>
      <c r="DV12" s="38">
        <v>1</v>
      </c>
      <c r="DW12" s="38">
        <v>2</v>
      </c>
      <c r="DX12" s="38">
        <v>20</v>
      </c>
      <c r="DY12" s="38">
        <v>2</v>
      </c>
      <c r="DZ12" s="38"/>
      <c r="EA12" s="38"/>
      <c r="EB12" s="38">
        <v>2</v>
      </c>
      <c r="EC12" s="38" t="s">
        <v>366</v>
      </c>
      <c r="ED12" s="38">
        <v>2</v>
      </c>
      <c r="EE12" s="38">
        <v>27.2</v>
      </c>
      <c r="EF12" s="38">
        <v>1</v>
      </c>
      <c r="EG12" s="38">
        <v>1</v>
      </c>
      <c r="EH12" s="38">
        <v>3</v>
      </c>
      <c r="EI12" s="41">
        <v>4.1666666666666664E-2</v>
      </c>
      <c r="EJ12" s="38">
        <v>1</v>
      </c>
      <c r="EK12" s="38">
        <v>1</v>
      </c>
      <c r="EL12" s="38">
        <v>1</v>
      </c>
      <c r="EM12" s="38"/>
      <c r="EN12" s="38">
        <v>1</v>
      </c>
      <c r="EO12" s="38">
        <v>0</v>
      </c>
      <c r="EP12" s="38">
        <v>750</v>
      </c>
      <c r="EQ12" s="38"/>
      <c r="ER12" s="38"/>
      <c r="ES12" s="38"/>
      <c r="ET12" s="38">
        <v>5</v>
      </c>
      <c r="EU12" s="38"/>
      <c r="EV12" s="38">
        <v>1</v>
      </c>
      <c r="EW12" s="38">
        <v>2</v>
      </c>
      <c r="EX12" s="38"/>
      <c r="EY12" s="38">
        <v>1</v>
      </c>
      <c r="EZ12" s="38"/>
      <c r="FA12" s="38"/>
      <c r="FB12" s="38">
        <v>1</v>
      </c>
      <c r="FC12" s="38"/>
      <c r="FD12" s="38"/>
      <c r="FE12" s="38"/>
      <c r="FF12" s="38">
        <v>1</v>
      </c>
      <c r="FG12" s="38">
        <v>1</v>
      </c>
      <c r="FH12" s="38"/>
      <c r="FI12" s="38">
        <v>37</v>
      </c>
      <c r="FJ12" s="38">
        <v>3</v>
      </c>
      <c r="FK12" s="38">
        <v>0</v>
      </c>
      <c r="FL12" s="38"/>
      <c r="FM12" s="38">
        <v>0</v>
      </c>
      <c r="FN12" s="38"/>
      <c r="FO12" s="36">
        <v>2</v>
      </c>
    </row>
    <row r="13" spans="1:171" ht="15" customHeight="1">
      <c r="A13" s="36" t="s">
        <v>276</v>
      </c>
      <c r="B13" s="42">
        <v>41844</v>
      </c>
      <c r="C13" s="38"/>
      <c r="D13" s="38" t="s">
        <v>352</v>
      </c>
      <c r="E13" s="38" t="s">
        <v>368</v>
      </c>
      <c r="F13" s="38" t="s">
        <v>238</v>
      </c>
      <c r="G13" s="39">
        <v>41763</v>
      </c>
      <c r="H13" s="38">
        <v>3</v>
      </c>
      <c r="I13" s="38" t="s">
        <v>238</v>
      </c>
      <c r="J13" s="38" t="s">
        <v>354</v>
      </c>
      <c r="K13" s="38">
        <v>2150138</v>
      </c>
      <c r="L13" s="38" t="s">
        <v>355</v>
      </c>
      <c r="M13" s="38" t="s">
        <v>238</v>
      </c>
      <c r="N13" s="39">
        <v>30137</v>
      </c>
      <c r="O13" s="38" t="s">
        <v>356</v>
      </c>
      <c r="P13" s="38" t="s">
        <v>325</v>
      </c>
      <c r="Q13" s="38" t="s">
        <v>357</v>
      </c>
      <c r="R13" s="38" t="s">
        <v>358</v>
      </c>
      <c r="S13" s="38"/>
      <c r="T13" s="38"/>
      <c r="U13" s="38" t="s">
        <v>359</v>
      </c>
      <c r="V13" s="38" t="s">
        <v>238</v>
      </c>
      <c r="W13" s="39">
        <v>30429</v>
      </c>
      <c r="X13" s="38" t="s">
        <v>356</v>
      </c>
      <c r="Y13" s="38" t="s">
        <v>325</v>
      </c>
      <c r="Z13" s="38" t="s">
        <v>360</v>
      </c>
      <c r="AA13" s="38" t="s">
        <v>361</v>
      </c>
      <c r="AB13" s="40" t="s">
        <v>362</v>
      </c>
      <c r="AC13" s="38">
        <v>1</v>
      </c>
      <c r="AD13" s="38"/>
      <c r="AE13" s="38"/>
      <c r="AF13" s="38"/>
      <c r="AG13" s="38" t="s">
        <v>378</v>
      </c>
      <c r="AH13" s="38" t="s">
        <v>369</v>
      </c>
      <c r="AI13" s="38">
        <v>2324060</v>
      </c>
      <c r="AJ13" s="38" t="s">
        <v>370</v>
      </c>
      <c r="AK13" s="38">
        <v>2</v>
      </c>
      <c r="AL13" s="38">
        <v>1</v>
      </c>
      <c r="AM13" s="38"/>
      <c r="AN13" s="38" t="s">
        <v>371</v>
      </c>
      <c r="AO13" s="38"/>
      <c r="AP13" s="38">
        <v>1</v>
      </c>
      <c r="AQ13" s="38"/>
      <c r="AR13" s="39">
        <v>41855</v>
      </c>
      <c r="AS13" s="38">
        <v>2</v>
      </c>
      <c r="AT13" s="38">
        <v>0</v>
      </c>
      <c r="AU13" s="38">
        <v>2</v>
      </c>
      <c r="AV13" s="38">
        <v>2</v>
      </c>
      <c r="AW13" s="38">
        <v>1</v>
      </c>
      <c r="AX13" s="38">
        <v>1</v>
      </c>
      <c r="AY13" s="38">
        <v>2</v>
      </c>
      <c r="AZ13" s="38">
        <v>2</v>
      </c>
      <c r="BA13" s="38">
        <v>2</v>
      </c>
      <c r="BB13" s="38"/>
      <c r="BC13" s="38"/>
      <c r="BD13" s="38"/>
      <c r="BE13" s="38"/>
      <c r="BF13" s="38"/>
      <c r="BG13" s="38"/>
      <c r="BH13" s="38"/>
      <c r="BI13" s="38"/>
      <c r="BJ13" s="38">
        <v>1</v>
      </c>
      <c r="BK13" s="38">
        <v>2</v>
      </c>
      <c r="BL13" s="38">
        <v>2</v>
      </c>
      <c r="BM13" s="38">
        <v>1</v>
      </c>
      <c r="BN13" s="38">
        <v>2</v>
      </c>
      <c r="BO13" s="38">
        <v>2</v>
      </c>
      <c r="BP13" s="38">
        <v>2</v>
      </c>
      <c r="BQ13" s="38">
        <v>2</v>
      </c>
      <c r="BR13" s="38">
        <v>2</v>
      </c>
      <c r="BS13" s="38">
        <v>1</v>
      </c>
      <c r="BT13" s="38">
        <v>2</v>
      </c>
      <c r="BU13" s="38">
        <v>1</v>
      </c>
      <c r="BV13" s="38">
        <v>3</v>
      </c>
      <c r="BW13" s="38"/>
      <c r="BX13" s="38" t="s">
        <v>372</v>
      </c>
      <c r="BY13" s="38">
        <v>2</v>
      </c>
      <c r="BZ13" s="38">
        <v>1</v>
      </c>
      <c r="CA13" s="38">
        <v>2</v>
      </c>
      <c r="CB13" s="38">
        <v>2</v>
      </c>
      <c r="CC13" s="38">
        <v>1</v>
      </c>
      <c r="CD13" s="38">
        <v>2</v>
      </c>
      <c r="CE13" s="38">
        <v>2</v>
      </c>
      <c r="CF13" s="38">
        <v>2</v>
      </c>
      <c r="CG13" s="38">
        <v>1</v>
      </c>
      <c r="CH13" s="38">
        <v>3</v>
      </c>
      <c r="CI13" s="38">
        <v>2</v>
      </c>
      <c r="CJ13" s="38">
        <v>3</v>
      </c>
      <c r="CK13" s="38">
        <v>3</v>
      </c>
      <c r="CL13" s="38">
        <v>1</v>
      </c>
      <c r="CM13" s="38"/>
      <c r="CN13" s="38">
        <v>2</v>
      </c>
      <c r="CO13" s="38">
        <v>31</v>
      </c>
      <c r="CP13" s="38">
        <v>32</v>
      </c>
      <c r="CQ13" s="38">
        <v>2</v>
      </c>
      <c r="CR13" s="38"/>
      <c r="CS13" s="38">
        <v>1</v>
      </c>
      <c r="CT13" s="38" t="s">
        <v>364</v>
      </c>
      <c r="CU13" s="38">
        <v>1</v>
      </c>
      <c r="CV13" s="39">
        <v>41548</v>
      </c>
      <c r="CW13" s="39">
        <v>41725</v>
      </c>
      <c r="CX13" s="38">
        <v>1</v>
      </c>
      <c r="CY13" s="38">
        <v>2</v>
      </c>
      <c r="CZ13" s="38">
        <v>1</v>
      </c>
      <c r="DA13" s="38"/>
      <c r="DB13" s="38"/>
      <c r="DC13" s="38"/>
      <c r="DD13" s="38">
        <v>1</v>
      </c>
      <c r="DE13" s="38">
        <v>3</v>
      </c>
      <c r="DF13" s="38">
        <v>3</v>
      </c>
      <c r="DG13" s="38"/>
      <c r="DH13" s="38">
        <v>3</v>
      </c>
      <c r="DI13" s="38">
        <v>3</v>
      </c>
      <c r="DJ13" s="38"/>
      <c r="DK13" s="38">
        <v>3</v>
      </c>
      <c r="DL13" s="38">
        <v>3</v>
      </c>
      <c r="DM13" s="38">
        <v>3</v>
      </c>
      <c r="DN13" s="38">
        <v>3</v>
      </c>
      <c r="DO13" s="38">
        <v>3</v>
      </c>
      <c r="DP13" s="38">
        <v>3</v>
      </c>
      <c r="DQ13" s="38">
        <v>3</v>
      </c>
      <c r="DR13" s="38"/>
      <c r="DS13" s="38">
        <v>1</v>
      </c>
      <c r="DT13" s="38"/>
      <c r="DU13" s="38"/>
      <c r="DV13" s="38">
        <v>1</v>
      </c>
      <c r="DW13" s="38">
        <v>2</v>
      </c>
      <c r="DX13" s="38">
        <v>20</v>
      </c>
      <c r="DY13" s="38">
        <v>2</v>
      </c>
      <c r="DZ13" s="38"/>
      <c r="EA13" s="38"/>
      <c r="EB13" s="38">
        <v>2</v>
      </c>
      <c r="EC13" s="38"/>
      <c r="ED13" s="38">
        <v>2</v>
      </c>
      <c r="EE13" s="38">
        <v>27</v>
      </c>
      <c r="EF13" s="38">
        <v>1</v>
      </c>
      <c r="EG13" s="38">
        <v>1</v>
      </c>
      <c r="EH13" s="38">
        <v>3</v>
      </c>
      <c r="EI13" s="41">
        <v>2.0833333333333332E-2</v>
      </c>
      <c r="EJ13" s="38">
        <v>1</v>
      </c>
      <c r="EK13" s="38">
        <v>1</v>
      </c>
      <c r="EL13" s="38">
        <v>1</v>
      </c>
      <c r="EM13" s="38"/>
      <c r="EN13" s="38">
        <v>1</v>
      </c>
      <c r="EO13" s="38">
        <v>0</v>
      </c>
      <c r="EP13" s="38">
        <v>1000</v>
      </c>
      <c r="EQ13" s="38">
        <v>33</v>
      </c>
      <c r="ER13" s="38"/>
      <c r="ES13" s="38"/>
      <c r="ET13" s="38"/>
      <c r="EU13" s="38"/>
      <c r="EV13" s="38">
        <v>1</v>
      </c>
      <c r="EW13" s="38">
        <v>2</v>
      </c>
      <c r="EX13" s="38"/>
      <c r="EY13" s="38">
        <v>1</v>
      </c>
      <c r="EZ13" s="38"/>
      <c r="FA13" s="38"/>
      <c r="FB13" s="38">
        <v>1</v>
      </c>
      <c r="FC13" s="38">
        <v>1</v>
      </c>
      <c r="FD13" s="38">
        <v>0</v>
      </c>
      <c r="FE13" s="38"/>
      <c r="FF13" s="38">
        <v>1</v>
      </c>
      <c r="FG13" s="38">
        <v>1</v>
      </c>
      <c r="FH13" s="38"/>
      <c r="FI13" s="38"/>
      <c r="FJ13" s="38">
        <v>3</v>
      </c>
      <c r="FK13" s="38">
        <v>0</v>
      </c>
      <c r="FL13" s="38"/>
      <c r="FM13" s="38"/>
      <c r="FN13" s="38"/>
      <c r="FO13" s="36">
        <v>2</v>
      </c>
    </row>
    <row r="14" spans="1:171" ht="15" customHeight="1">
      <c r="A14" s="36" t="s">
        <v>276</v>
      </c>
      <c r="B14" s="42">
        <v>42023</v>
      </c>
      <c r="C14" s="38"/>
      <c r="D14" s="38" t="s">
        <v>352</v>
      </c>
      <c r="E14" s="38" t="s">
        <v>373</v>
      </c>
      <c r="F14" s="38" t="s">
        <v>238</v>
      </c>
      <c r="G14" s="39">
        <v>41763</v>
      </c>
      <c r="H14" s="38">
        <v>3</v>
      </c>
      <c r="I14" s="38" t="s">
        <v>238</v>
      </c>
      <c r="J14" s="38" t="s">
        <v>354</v>
      </c>
      <c r="K14" s="38">
        <v>2150138</v>
      </c>
      <c r="L14" s="38" t="s">
        <v>355</v>
      </c>
      <c r="M14" s="38" t="s">
        <v>238</v>
      </c>
      <c r="N14" s="39">
        <v>30137</v>
      </c>
      <c r="O14" s="38" t="s">
        <v>356</v>
      </c>
      <c r="P14" s="38" t="s">
        <v>325</v>
      </c>
      <c r="Q14" s="38" t="s">
        <v>357</v>
      </c>
      <c r="R14" s="38" t="s">
        <v>358</v>
      </c>
      <c r="S14" s="38"/>
      <c r="T14" s="38"/>
      <c r="U14" s="38" t="s">
        <v>359</v>
      </c>
      <c r="V14" s="38" t="s">
        <v>238</v>
      </c>
      <c r="W14" s="39">
        <v>30429</v>
      </c>
      <c r="X14" s="38" t="s">
        <v>356</v>
      </c>
      <c r="Y14" s="38" t="s">
        <v>325</v>
      </c>
      <c r="Z14" s="38" t="s">
        <v>360</v>
      </c>
      <c r="AA14" s="38" t="s">
        <v>361</v>
      </c>
      <c r="AB14" s="40" t="s">
        <v>362</v>
      </c>
      <c r="AC14" s="38">
        <v>1</v>
      </c>
      <c r="AD14" s="38"/>
      <c r="AE14" s="38"/>
      <c r="AF14" s="38"/>
      <c r="AG14" s="38"/>
      <c r="AH14" s="38"/>
      <c r="AI14" s="38"/>
      <c r="AJ14" s="38" t="s">
        <v>374</v>
      </c>
      <c r="AK14" s="38">
        <v>2</v>
      </c>
      <c r="AL14" s="38">
        <v>1</v>
      </c>
      <c r="AM14" s="38" t="s">
        <v>375</v>
      </c>
      <c r="AN14" s="38"/>
      <c r="AO14" s="38"/>
      <c r="AP14" s="38">
        <v>1</v>
      </c>
      <c r="AQ14" s="38">
        <v>2</v>
      </c>
      <c r="AR14" s="39">
        <v>42039</v>
      </c>
      <c r="AS14" s="38">
        <v>1</v>
      </c>
      <c r="AT14" s="38">
        <v>2</v>
      </c>
      <c r="AU14" s="38">
        <v>2</v>
      </c>
      <c r="AV14" s="38">
        <v>2</v>
      </c>
      <c r="AW14" s="38">
        <v>2</v>
      </c>
      <c r="AX14" s="38">
        <v>2</v>
      </c>
      <c r="AY14" s="38">
        <v>2</v>
      </c>
      <c r="AZ14" s="38">
        <v>2</v>
      </c>
      <c r="BA14" s="38">
        <v>1</v>
      </c>
      <c r="BB14" s="38">
        <v>2</v>
      </c>
      <c r="BC14" s="38"/>
      <c r="BD14" s="38"/>
      <c r="BE14" s="38"/>
      <c r="BF14" s="38"/>
      <c r="BG14" s="38"/>
      <c r="BH14" s="38"/>
      <c r="BI14" s="38" t="s">
        <v>376</v>
      </c>
      <c r="BJ14" s="38">
        <v>3</v>
      </c>
      <c r="BK14" s="38">
        <v>3</v>
      </c>
      <c r="BL14" s="38">
        <v>1</v>
      </c>
      <c r="BM14" s="38">
        <v>1</v>
      </c>
      <c r="BN14" s="38">
        <v>1</v>
      </c>
      <c r="BO14" s="38">
        <v>2</v>
      </c>
      <c r="BP14" s="38">
        <v>1</v>
      </c>
      <c r="BQ14" s="38">
        <v>2</v>
      </c>
      <c r="BR14" s="38">
        <v>2</v>
      </c>
      <c r="BS14" s="38">
        <v>1</v>
      </c>
      <c r="BT14" s="38">
        <v>2</v>
      </c>
      <c r="BU14" s="38">
        <v>1</v>
      </c>
      <c r="BV14" s="38">
        <v>3</v>
      </c>
      <c r="BW14" s="38">
        <v>2</v>
      </c>
      <c r="BX14" s="38"/>
      <c r="BY14" s="38">
        <v>2</v>
      </c>
      <c r="BZ14" s="38">
        <v>1</v>
      </c>
      <c r="CA14" s="38">
        <v>2</v>
      </c>
      <c r="CB14" s="38">
        <v>2</v>
      </c>
      <c r="CC14" s="38">
        <v>1</v>
      </c>
      <c r="CD14" s="38">
        <v>2</v>
      </c>
      <c r="CE14" s="38">
        <v>2</v>
      </c>
      <c r="CF14" s="38">
        <v>2</v>
      </c>
      <c r="CG14" s="38">
        <v>1</v>
      </c>
      <c r="CH14" s="38">
        <v>3</v>
      </c>
      <c r="CI14" s="38">
        <v>2</v>
      </c>
      <c r="CJ14" s="38">
        <v>3</v>
      </c>
      <c r="CK14" s="38">
        <v>3</v>
      </c>
      <c r="CL14" s="38">
        <v>1</v>
      </c>
      <c r="CM14" s="38"/>
      <c r="CN14" s="38">
        <v>2</v>
      </c>
      <c r="CO14" s="38">
        <v>31</v>
      </c>
      <c r="CP14" s="38">
        <v>32</v>
      </c>
      <c r="CQ14" s="38">
        <v>2</v>
      </c>
      <c r="CR14" s="38"/>
      <c r="CS14" s="38">
        <v>1</v>
      </c>
      <c r="CT14" s="38" t="s">
        <v>364</v>
      </c>
      <c r="CU14" s="38">
        <v>1</v>
      </c>
      <c r="CV14" s="39">
        <v>41548</v>
      </c>
      <c r="CW14" s="39">
        <v>41725</v>
      </c>
      <c r="CX14" s="38">
        <v>1</v>
      </c>
      <c r="CY14" s="38">
        <v>2</v>
      </c>
      <c r="CZ14" s="38">
        <v>1</v>
      </c>
      <c r="DA14" s="38"/>
      <c r="DB14" s="38"/>
      <c r="DC14" s="38"/>
      <c r="DD14" s="38">
        <v>1</v>
      </c>
      <c r="DE14" s="38">
        <v>3</v>
      </c>
      <c r="DF14" s="38">
        <v>3</v>
      </c>
      <c r="DG14" s="38"/>
      <c r="DH14" s="38">
        <v>3</v>
      </c>
      <c r="DI14" s="38">
        <v>3</v>
      </c>
      <c r="DJ14" s="38"/>
      <c r="DK14" s="38">
        <v>3</v>
      </c>
      <c r="DL14" s="38">
        <v>3</v>
      </c>
      <c r="DM14" s="38">
        <v>3</v>
      </c>
      <c r="DN14" s="38">
        <v>3</v>
      </c>
      <c r="DO14" s="38">
        <v>3</v>
      </c>
      <c r="DP14" s="38">
        <v>3</v>
      </c>
      <c r="DQ14" s="38">
        <v>3</v>
      </c>
      <c r="DR14" s="38"/>
      <c r="DS14" s="38">
        <v>1</v>
      </c>
      <c r="DT14" s="38"/>
      <c r="DU14" s="38"/>
      <c r="DV14" s="38">
        <v>1</v>
      </c>
      <c r="DW14" s="38">
        <v>2</v>
      </c>
      <c r="DX14" s="38">
        <v>20</v>
      </c>
      <c r="DY14" s="38">
        <v>2</v>
      </c>
      <c r="DZ14" s="38"/>
      <c r="EA14" s="38"/>
      <c r="EB14" s="38">
        <v>2</v>
      </c>
      <c r="EC14" s="38"/>
      <c r="ED14" s="38">
        <v>2</v>
      </c>
      <c r="EE14" s="38">
        <v>27.2</v>
      </c>
      <c r="EF14" s="38">
        <v>1</v>
      </c>
      <c r="EG14" s="38">
        <v>1</v>
      </c>
      <c r="EH14" s="38">
        <v>3</v>
      </c>
      <c r="EI14" s="41">
        <v>4.1666666666666664E-2</v>
      </c>
      <c r="EJ14" s="38">
        <v>1</v>
      </c>
      <c r="EK14" s="38">
        <v>1</v>
      </c>
      <c r="EL14" s="38">
        <v>1</v>
      </c>
      <c r="EM14" s="38"/>
      <c r="EN14" s="38">
        <v>1</v>
      </c>
      <c r="EO14" s="38">
        <v>0</v>
      </c>
      <c r="EP14" s="38">
        <v>1000</v>
      </c>
      <c r="EQ14" s="38"/>
      <c r="ER14" s="38"/>
      <c r="ES14" s="38"/>
      <c r="ET14" s="38">
        <v>5</v>
      </c>
      <c r="EU14" s="38"/>
      <c r="EV14" s="38">
        <v>1</v>
      </c>
      <c r="EW14" s="38">
        <v>2</v>
      </c>
      <c r="EX14" s="38"/>
      <c r="EY14" s="38">
        <v>1</v>
      </c>
      <c r="EZ14" s="38"/>
      <c r="FA14" s="38"/>
      <c r="FB14" s="38">
        <v>1</v>
      </c>
      <c r="FC14" s="38">
        <v>1</v>
      </c>
      <c r="FD14" s="38"/>
      <c r="FE14" s="38">
        <v>36</v>
      </c>
      <c r="FF14" s="38">
        <v>1</v>
      </c>
      <c r="FG14" s="38">
        <v>1</v>
      </c>
      <c r="FH14" s="38"/>
      <c r="FI14" s="38">
        <v>24</v>
      </c>
      <c r="FJ14" s="38">
        <v>3</v>
      </c>
      <c r="FK14" s="38">
        <v>0</v>
      </c>
      <c r="FL14" s="38"/>
      <c r="FM14" s="38">
        <v>0</v>
      </c>
      <c r="FN14" s="38"/>
      <c r="FO14" s="36">
        <v>2</v>
      </c>
    </row>
    <row r="15" spans="1:171" ht="15" customHeight="1">
      <c r="A15" s="36" t="s">
        <v>276</v>
      </c>
      <c r="B15" s="42">
        <v>41844</v>
      </c>
      <c r="C15" s="38"/>
      <c r="D15" s="38" t="s">
        <v>352</v>
      </c>
      <c r="E15" s="38" t="s">
        <v>377</v>
      </c>
      <c r="F15" s="38" t="s">
        <v>238</v>
      </c>
      <c r="G15" s="39">
        <v>41763</v>
      </c>
      <c r="H15" s="38">
        <v>3</v>
      </c>
      <c r="I15" s="38" t="s">
        <v>238</v>
      </c>
      <c r="J15" s="38" t="s">
        <v>354</v>
      </c>
      <c r="K15" s="38">
        <v>2150138</v>
      </c>
      <c r="L15" s="38" t="s">
        <v>355</v>
      </c>
      <c r="M15" s="38" t="s">
        <v>238</v>
      </c>
      <c r="N15" s="39">
        <v>30137</v>
      </c>
      <c r="O15" s="38" t="s">
        <v>356</v>
      </c>
      <c r="P15" s="38" t="s">
        <v>325</v>
      </c>
      <c r="Q15" s="38" t="s">
        <v>357</v>
      </c>
      <c r="R15" s="38" t="s">
        <v>358</v>
      </c>
      <c r="S15" s="38"/>
      <c r="T15" s="38"/>
      <c r="U15" s="38" t="s">
        <v>359</v>
      </c>
      <c r="V15" s="38" t="s">
        <v>238</v>
      </c>
      <c r="W15" s="39">
        <v>30429</v>
      </c>
      <c r="X15" s="38" t="s">
        <v>356</v>
      </c>
      <c r="Y15" s="38" t="s">
        <v>325</v>
      </c>
      <c r="Z15" s="38" t="s">
        <v>360</v>
      </c>
      <c r="AA15" s="38" t="s">
        <v>361</v>
      </c>
      <c r="AB15" s="40" t="s">
        <v>362</v>
      </c>
      <c r="AC15" s="38">
        <v>1</v>
      </c>
      <c r="AD15" s="38"/>
      <c r="AE15" s="38"/>
      <c r="AF15" s="38"/>
      <c r="AG15" s="38" t="s">
        <v>378</v>
      </c>
      <c r="AH15" s="38" t="s">
        <v>369</v>
      </c>
      <c r="AI15" s="38">
        <v>2324060</v>
      </c>
      <c r="AJ15" s="38" t="s">
        <v>370</v>
      </c>
      <c r="AK15" s="38">
        <v>2</v>
      </c>
      <c r="AL15" s="38">
        <v>1</v>
      </c>
      <c r="AM15" s="38"/>
      <c r="AN15" s="38" t="s">
        <v>379</v>
      </c>
      <c r="AO15" s="38"/>
      <c r="AP15" s="38">
        <v>1</v>
      </c>
      <c r="AQ15" s="38">
        <v>1</v>
      </c>
      <c r="AR15" s="39">
        <v>41674</v>
      </c>
      <c r="AS15" s="38">
        <v>2</v>
      </c>
      <c r="AT15" s="38">
        <v>0</v>
      </c>
      <c r="AU15" s="38">
        <v>2</v>
      </c>
      <c r="AV15" s="38">
        <v>2</v>
      </c>
      <c r="AW15" s="38">
        <v>1</v>
      </c>
      <c r="AX15" s="38">
        <v>1</v>
      </c>
      <c r="AY15" s="38">
        <v>2</v>
      </c>
      <c r="AZ15" s="38"/>
      <c r="BA15" s="38">
        <v>2</v>
      </c>
      <c r="BB15" s="38"/>
      <c r="BC15" s="38"/>
      <c r="BD15" s="38"/>
      <c r="BE15" s="38"/>
      <c r="BF15" s="38"/>
      <c r="BG15" s="38"/>
      <c r="BH15" s="38"/>
      <c r="BI15" s="38"/>
      <c r="BJ15" s="38">
        <v>3</v>
      </c>
      <c r="BK15" s="38">
        <v>2</v>
      </c>
      <c r="BL15" s="38">
        <v>2</v>
      </c>
      <c r="BM15" s="38">
        <v>1</v>
      </c>
      <c r="BN15" s="38">
        <v>2</v>
      </c>
      <c r="BO15" s="38">
        <v>2</v>
      </c>
      <c r="BP15" s="38">
        <v>2</v>
      </c>
      <c r="BQ15" s="38">
        <v>2</v>
      </c>
      <c r="BR15" s="38">
        <v>2</v>
      </c>
      <c r="BS15" s="38">
        <v>1</v>
      </c>
      <c r="BT15" s="38">
        <v>2</v>
      </c>
      <c r="BU15" s="38">
        <v>1</v>
      </c>
      <c r="BV15" s="38">
        <v>3</v>
      </c>
      <c r="BW15" s="38">
        <v>2</v>
      </c>
      <c r="BX15" s="38"/>
      <c r="BY15" s="38">
        <v>2</v>
      </c>
      <c r="BZ15" s="38">
        <v>1</v>
      </c>
      <c r="CA15" s="38">
        <v>2</v>
      </c>
      <c r="CB15" s="38">
        <v>2</v>
      </c>
      <c r="CC15" s="38">
        <v>1</v>
      </c>
      <c r="CD15" s="38">
        <v>2</v>
      </c>
      <c r="CE15" s="38">
        <v>2</v>
      </c>
      <c r="CF15" s="38">
        <v>2</v>
      </c>
      <c r="CG15" s="38">
        <v>1</v>
      </c>
      <c r="CH15" s="38">
        <v>3</v>
      </c>
      <c r="CI15" s="38">
        <v>2</v>
      </c>
      <c r="CJ15" s="38">
        <v>3</v>
      </c>
      <c r="CK15" s="38">
        <v>3</v>
      </c>
      <c r="CL15" s="38">
        <v>1</v>
      </c>
      <c r="CM15" s="38"/>
      <c r="CN15" s="38">
        <v>2</v>
      </c>
      <c r="CO15" s="38">
        <v>31</v>
      </c>
      <c r="CP15" s="38">
        <v>32</v>
      </c>
      <c r="CQ15" s="38">
        <v>2</v>
      </c>
      <c r="CR15" s="38"/>
      <c r="CS15" s="38">
        <v>1</v>
      </c>
      <c r="CT15" s="38" t="s">
        <v>364</v>
      </c>
      <c r="CU15" s="38">
        <v>1</v>
      </c>
      <c r="CV15" s="39">
        <v>41548</v>
      </c>
      <c r="CW15" s="39">
        <v>41725</v>
      </c>
      <c r="CX15" s="38">
        <v>1</v>
      </c>
      <c r="CY15" s="38">
        <v>2</v>
      </c>
      <c r="CZ15" s="38">
        <v>1</v>
      </c>
      <c r="DA15" s="38"/>
      <c r="DB15" s="38"/>
      <c r="DC15" s="38"/>
      <c r="DD15" s="38">
        <v>1</v>
      </c>
      <c r="DE15" s="38">
        <v>3</v>
      </c>
      <c r="DF15" s="38">
        <v>3</v>
      </c>
      <c r="DG15" s="38"/>
      <c r="DH15" s="38">
        <v>3</v>
      </c>
      <c r="DI15" s="38">
        <v>3</v>
      </c>
      <c r="DJ15" s="38"/>
      <c r="DK15" s="38">
        <v>3</v>
      </c>
      <c r="DL15" s="38">
        <v>3</v>
      </c>
      <c r="DM15" s="38">
        <v>3</v>
      </c>
      <c r="DN15" s="38">
        <v>3</v>
      </c>
      <c r="DO15" s="38">
        <v>3</v>
      </c>
      <c r="DP15" s="38">
        <v>3</v>
      </c>
      <c r="DQ15" s="38">
        <v>3</v>
      </c>
      <c r="DR15" s="38"/>
      <c r="DS15" s="38">
        <v>1</v>
      </c>
      <c r="DT15" s="38"/>
      <c r="DU15" s="38"/>
      <c r="DV15" s="38">
        <v>1</v>
      </c>
      <c r="DW15" s="38">
        <v>2</v>
      </c>
      <c r="DX15" s="38">
        <v>10</v>
      </c>
      <c r="DY15" s="38">
        <v>2</v>
      </c>
      <c r="DZ15" s="38"/>
      <c r="EA15" s="38"/>
      <c r="EB15" s="38">
        <v>2</v>
      </c>
      <c r="EC15" s="38"/>
      <c r="ED15" s="38">
        <v>2</v>
      </c>
      <c r="EE15" s="38">
        <v>27</v>
      </c>
      <c r="EF15" s="38">
        <v>1</v>
      </c>
      <c r="EG15" s="38">
        <v>1</v>
      </c>
      <c r="EH15" s="38">
        <v>2.5</v>
      </c>
      <c r="EI15" s="45">
        <v>2.0833333333333332E-2</v>
      </c>
      <c r="EJ15" s="38">
        <v>2</v>
      </c>
      <c r="EK15" s="38">
        <v>1</v>
      </c>
      <c r="EL15" s="38">
        <v>1</v>
      </c>
      <c r="EM15" s="38"/>
      <c r="EN15" s="38">
        <v>1</v>
      </c>
      <c r="EO15" s="38">
        <v>0</v>
      </c>
      <c r="EP15" s="38">
        <v>800</v>
      </c>
      <c r="EQ15" s="38">
        <v>32</v>
      </c>
      <c r="ER15" s="38">
        <v>25.5</v>
      </c>
      <c r="ES15" s="44">
        <v>42223</v>
      </c>
      <c r="ET15" s="38"/>
      <c r="EU15" s="38"/>
      <c r="EV15" s="38">
        <v>1</v>
      </c>
      <c r="EW15" s="38">
        <v>2</v>
      </c>
      <c r="EX15" s="38"/>
      <c r="EY15" s="38">
        <v>1</v>
      </c>
      <c r="EZ15" s="38"/>
      <c r="FA15" s="38"/>
      <c r="FB15" s="38">
        <v>1</v>
      </c>
      <c r="FC15" s="38">
        <v>1</v>
      </c>
      <c r="FD15" s="38"/>
      <c r="FE15" s="38"/>
      <c r="FF15" s="38">
        <v>1</v>
      </c>
      <c r="FG15" s="38">
        <v>1</v>
      </c>
      <c r="FH15" s="38"/>
      <c r="FI15" s="38"/>
      <c r="FJ15" s="38"/>
      <c r="FK15" s="38">
        <v>0</v>
      </c>
      <c r="FL15" s="38"/>
      <c r="FM15" s="38">
        <v>0</v>
      </c>
      <c r="FN15" s="38"/>
      <c r="FO15" s="36">
        <v>2</v>
      </c>
    </row>
    <row r="16" spans="1:171" ht="15" customHeight="1">
      <c r="A16" s="36" t="s">
        <v>276</v>
      </c>
      <c r="B16" s="42">
        <v>41582</v>
      </c>
      <c r="C16" s="38"/>
      <c r="D16" s="38" t="s">
        <v>380</v>
      </c>
      <c r="E16" s="38" t="s">
        <v>381</v>
      </c>
      <c r="F16" s="38" t="s">
        <v>238</v>
      </c>
      <c r="G16" s="39">
        <v>41434</v>
      </c>
      <c r="H16" s="38">
        <v>2</v>
      </c>
      <c r="I16" s="38" t="s">
        <v>238</v>
      </c>
      <c r="J16" s="38" t="s">
        <v>382</v>
      </c>
      <c r="K16" s="38">
        <v>896104</v>
      </c>
      <c r="L16" s="38" t="s">
        <v>383</v>
      </c>
      <c r="M16" s="38" t="s">
        <v>238</v>
      </c>
      <c r="N16" s="39">
        <v>25060</v>
      </c>
      <c r="O16" s="38" t="s">
        <v>356</v>
      </c>
      <c r="P16" s="38" t="s">
        <v>384</v>
      </c>
      <c r="Q16" s="38" t="s">
        <v>385</v>
      </c>
      <c r="R16" s="38" t="s">
        <v>386</v>
      </c>
      <c r="S16" s="38"/>
      <c r="T16" s="38">
        <v>2</v>
      </c>
      <c r="U16" s="38"/>
      <c r="V16" s="38"/>
      <c r="W16" s="38"/>
      <c r="X16" s="38"/>
      <c r="Y16" s="38"/>
      <c r="Z16" s="38"/>
      <c r="AA16" s="38"/>
      <c r="AB16" s="40"/>
      <c r="AC16" s="38"/>
      <c r="AD16" s="38"/>
      <c r="AE16" s="38"/>
      <c r="AF16" s="38"/>
      <c r="AG16" s="38" t="s">
        <v>387</v>
      </c>
      <c r="AH16" s="38" t="s">
        <v>388</v>
      </c>
      <c r="AI16" s="38">
        <v>991342509</v>
      </c>
      <c r="AJ16" s="38" t="s">
        <v>389</v>
      </c>
      <c r="AK16" s="38">
        <v>1</v>
      </c>
      <c r="AL16" s="38">
        <v>1</v>
      </c>
      <c r="AM16" s="38" t="s">
        <v>390</v>
      </c>
      <c r="AN16" s="38" t="s">
        <v>388</v>
      </c>
      <c r="AO16" s="38">
        <v>991342509</v>
      </c>
      <c r="AP16" s="38">
        <v>2</v>
      </c>
      <c r="AQ16" s="38"/>
      <c r="AR16" s="38"/>
      <c r="AS16" s="38">
        <v>1</v>
      </c>
      <c r="AT16" s="38">
        <v>2</v>
      </c>
      <c r="AU16" s="38">
        <v>2</v>
      </c>
      <c r="AV16" s="38">
        <v>2</v>
      </c>
      <c r="AW16" s="38">
        <v>2</v>
      </c>
      <c r="AX16" s="38">
        <v>2</v>
      </c>
      <c r="AY16" s="38">
        <v>2</v>
      </c>
      <c r="AZ16" s="38">
        <v>2</v>
      </c>
      <c r="BA16" s="38">
        <v>2</v>
      </c>
      <c r="BB16" s="38"/>
      <c r="BC16" s="38"/>
      <c r="BD16" s="38"/>
      <c r="BE16" s="38"/>
      <c r="BF16" s="38"/>
      <c r="BG16" s="38"/>
      <c r="BH16" s="38"/>
      <c r="BI16" s="38"/>
      <c r="BJ16" s="38">
        <v>3</v>
      </c>
      <c r="BK16" s="38"/>
      <c r="BL16" s="38">
        <v>1</v>
      </c>
      <c r="BM16" s="38">
        <v>1</v>
      </c>
      <c r="BN16" s="38">
        <v>2</v>
      </c>
      <c r="BO16" s="38">
        <v>2</v>
      </c>
      <c r="BP16" s="38">
        <v>2</v>
      </c>
      <c r="BQ16" s="38">
        <v>2</v>
      </c>
      <c r="BR16" s="38">
        <v>2</v>
      </c>
      <c r="BS16" s="38">
        <v>1</v>
      </c>
      <c r="BT16" s="38">
        <v>2</v>
      </c>
      <c r="BU16" s="38">
        <v>2</v>
      </c>
      <c r="BV16" s="38">
        <v>5</v>
      </c>
      <c r="BW16" s="38">
        <v>1</v>
      </c>
      <c r="BX16" s="38" t="s">
        <v>391</v>
      </c>
      <c r="BY16" s="38"/>
      <c r="BZ16" s="38"/>
      <c r="CA16" s="38">
        <v>1</v>
      </c>
      <c r="CB16" s="38">
        <v>2</v>
      </c>
      <c r="CC16" s="38">
        <v>1</v>
      </c>
      <c r="CD16" s="38">
        <v>2</v>
      </c>
      <c r="CE16" s="38"/>
      <c r="CF16" s="38"/>
      <c r="CG16" s="38">
        <v>2</v>
      </c>
      <c r="CH16" s="38"/>
      <c r="CI16" s="38">
        <v>1</v>
      </c>
      <c r="CJ16" s="38">
        <v>3</v>
      </c>
      <c r="CK16" s="38">
        <v>4</v>
      </c>
      <c r="CL16" s="38">
        <v>1</v>
      </c>
      <c r="CM16" s="38">
        <v>2</v>
      </c>
      <c r="CN16" s="38">
        <v>2</v>
      </c>
      <c r="CO16" s="38">
        <v>44</v>
      </c>
      <c r="CP16" s="38">
        <v>38</v>
      </c>
      <c r="CQ16" s="38">
        <v>2</v>
      </c>
      <c r="CR16" s="38">
        <v>2</v>
      </c>
      <c r="CS16" s="38">
        <v>1</v>
      </c>
      <c r="CT16" s="38" t="s">
        <v>392</v>
      </c>
      <c r="CU16" s="38">
        <v>2</v>
      </c>
      <c r="CV16" s="38"/>
      <c r="CW16" s="38"/>
      <c r="CX16" s="38"/>
      <c r="CY16" s="38">
        <v>2</v>
      </c>
      <c r="CZ16" s="38">
        <v>2</v>
      </c>
      <c r="DA16" s="38" t="s">
        <v>393</v>
      </c>
      <c r="DB16" s="38"/>
      <c r="DC16" s="38">
        <v>7</v>
      </c>
      <c r="DD16" s="38">
        <v>2</v>
      </c>
      <c r="DE16" s="38">
        <v>2</v>
      </c>
      <c r="DF16" s="38">
        <v>3</v>
      </c>
      <c r="DG16" s="38"/>
      <c r="DH16" s="38">
        <v>3</v>
      </c>
      <c r="DI16" s="38">
        <v>3</v>
      </c>
      <c r="DJ16" s="38"/>
      <c r="DK16" s="38">
        <v>3</v>
      </c>
      <c r="DL16" s="38">
        <v>3</v>
      </c>
      <c r="DM16" s="38">
        <v>3</v>
      </c>
      <c r="DN16" s="38">
        <v>3</v>
      </c>
      <c r="DO16" s="38">
        <v>2</v>
      </c>
      <c r="DP16" s="38">
        <v>3</v>
      </c>
      <c r="DQ16" s="38">
        <v>3</v>
      </c>
      <c r="DR16" s="38"/>
      <c r="DS16" s="38">
        <v>3</v>
      </c>
      <c r="DT16" s="38"/>
      <c r="DU16" s="38"/>
      <c r="DV16" s="38">
        <v>1</v>
      </c>
      <c r="DW16" s="38">
        <v>1</v>
      </c>
      <c r="DX16" s="38">
        <v>20</v>
      </c>
      <c r="DY16" s="38"/>
      <c r="DZ16" s="38"/>
      <c r="EA16" s="38"/>
      <c r="EB16" s="38">
        <v>3</v>
      </c>
      <c r="EC16" s="38" t="s">
        <v>388</v>
      </c>
      <c r="ED16" s="38">
        <v>2</v>
      </c>
      <c r="EE16" s="38">
        <v>34</v>
      </c>
      <c r="EF16" s="38">
        <v>6</v>
      </c>
      <c r="EG16" s="38"/>
      <c r="EH16" s="38"/>
      <c r="EI16" s="38"/>
      <c r="EJ16" s="38"/>
      <c r="EK16" s="38">
        <v>2</v>
      </c>
      <c r="EL16" s="38"/>
      <c r="EM16" s="38"/>
      <c r="EN16" s="38">
        <v>1</v>
      </c>
      <c r="EO16" s="38">
        <v>0</v>
      </c>
      <c r="EP16" s="38"/>
      <c r="EQ16" s="38"/>
      <c r="ER16" s="38"/>
      <c r="ES16" s="38"/>
      <c r="ET16" s="38"/>
      <c r="EU16" s="38"/>
      <c r="EV16" s="38"/>
      <c r="EW16" s="38"/>
      <c r="EX16" s="38"/>
      <c r="EY16" s="38">
        <v>1</v>
      </c>
      <c r="EZ16" s="38">
        <v>0</v>
      </c>
      <c r="FA16" s="38"/>
      <c r="FB16" s="38">
        <v>2</v>
      </c>
      <c r="FC16" s="38">
        <v>2</v>
      </c>
      <c r="FD16" s="38"/>
      <c r="FE16" s="38">
        <v>30</v>
      </c>
      <c r="FF16" s="38"/>
      <c r="FG16" s="38"/>
      <c r="FH16" s="38"/>
      <c r="FI16" s="38">
        <v>30</v>
      </c>
      <c r="FJ16" s="38">
        <v>4</v>
      </c>
      <c r="FK16" s="38">
        <v>2</v>
      </c>
      <c r="FL16" s="38"/>
      <c r="FM16" s="38">
        <v>0</v>
      </c>
      <c r="FN16" s="38"/>
      <c r="FO16" s="36">
        <v>2</v>
      </c>
    </row>
    <row r="17" spans="1:175" ht="15" customHeight="1">
      <c r="A17" s="36" t="s">
        <v>276</v>
      </c>
      <c r="B17" s="43"/>
      <c r="C17" s="38">
        <v>30034862</v>
      </c>
      <c r="D17" s="38" t="s">
        <v>394</v>
      </c>
      <c r="E17" s="38" t="s">
        <v>395</v>
      </c>
      <c r="F17" s="38" t="s">
        <v>238</v>
      </c>
      <c r="G17" s="39">
        <v>41453</v>
      </c>
      <c r="H17" s="38">
        <v>3</v>
      </c>
      <c r="I17" s="38" t="s">
        <v>238</v>
      </c>
      <c r="J17" s="38" t="s">
        <v>396</v>
      </c>
      <c r="K17" s="38">
        <v>2319309</v>
      </c>
      <c r="L17" s="38" t="s">
        <v>397</v>
      </c>
      <c r="M17" s="38" t="s">
        <v>238</v>
      </c>
      <c r="N17" s="39">
        <v>31240</v>
      </c>
      <c r="O17" s="38"/>
      <c r="P17" s="38" t="s">
        <v>272</v>
      </c>
      <c r="Q17" s="38"/>
      <c r="R17" s="38"/>
      <c r="S17" s="38"/>
      <c r="T17" s="38"/>
      <c r="U17" s="38" t="s">
        <v>398</v>
      </c>
      <c r="V17" s="38" t="s">
        <v>399</v>
      </c>
      <c r="W17" s="39">
        <v>31149</v>
      </c>
      <c r="X17" s="38"/>
      <c r="Y17" s="38" t="s">
        <v>400</v>
      </c>
      <c r="Z17" s="38" t="s">
        <v>401</v>
      </c>
      <c r="AA17" s="38" t="s">
        <v>396</v>
      </c>
      <c r="AB17" s="40" t="s">
        <v>402</v>
      </c>
      <c r="AC17" s="38">
        <v>1</v>
      </c>
      <c r="AD17" s="38"/>
      <c r="AE17" s="38"/>
      <c r="AF17" s="38"/>
      <c r="AG17" s="38"/>
      <c r="AH17" s="38"/>
      <c r="AI17" s="38"/>
      <c r="AJ17" s="38" t="s">
        <v>403</v>
      </c>
      <c r="AK17" s="38">
        <v>2</v>
      </c>
      <c r="AL17" s="38"/>
      <c r="AM17" s="38" t="s">
        <v>404</v>
      </c>
      <c r="AN17" s="38" t="s">
        <v>379</v>
      </c>
      <c r="AO17" s="38"/>
      <c r="AP17" s="38">
        <v>1</v>
      </c>
      <c r="AQ17" s="38">
        <v>3</v>
      </c>
      <c r="AR17" s="38"/>
      <c r="AS17" s="38">
        <v>2</v>
      </c>
      <c r="AT17" s="38">
        <v>2</v>
      </c>
      <c r="AU17" s="38">
        <v>2</v>
      </c>
      <c r="AV17" s="38">
        <v>2</v>
      </c>
      <c r="AW17" s="38">
        <v>2</v>
      </c>
      <c r="AX17" s="38">
        <v>2</v>
      </c>
      <c r="AY17" s="38">
        <v>2</v>
      </c>
      <c r="AZ17" s="38">
        <v>2</v>
      </c>
      <c r="BA17" s="38">
        <v>2</v>
      </c>
      <c r="BB17" s="38"/>
      <c r="BC17" s="38"/>
      <c r="BD17" s="38"/>
      <c r="BE17" s="38"/>
      <c r="BF17" s="38"/>
      <c r="BG17" s="38"/>
      <c r="BH17" s="38"/>
      <c r="BI17" s="38"/>
      <c r="BJ17" s="38">
        <v>1</v>
      </c>
      <c r="BK17" s="38"/>
      <c r="BL17" s="38">
        <v>1</v>
      </c>
      <c r="BM17" s="38">
        <v>2</v>
      </c>
      <c r="BN17" s="38">
        <v>2</v>
      </c>
      <c r="BO17" s="38">
        <v>2</v>
      </c>
      <c r="BP17" s="38">
        <v>1</v>
      </c>
      <c r="BQ17" s="38">
        <v>2</v>
      </c>
      <c r="BR17" s="38">
        <v>2</v>
      </c>
      <c r="BS17" s="38">
        <v>2</v>
      </c>
      <c r="BT17" s="38"/>
      <c r="BU17" s="38"/>
      <c r="BV17" s="38">
        <v>1</v>
      </c>
      <c r="BW17" s="38">
        <v>2</v>
      </c>
      <c r="BX17" s="38"/>
      <c r="BY17" s="38">
        <v>2</v>
      </c>
      <c r="BZ17" s="38">
        <v>2</v>
      </c>
      <c r="CA17" s="38">
        <v>2</v>
      </c>
      <c r="CB17" s="38">
        <v>2</v>
      </c>
      <c r="CC17" s="38">
        <v>2</v>
      </c>
      <c r="CD17" s="38">
        <v>2</v>
      </c>
      <c r="CE17" s="38">
        <v>2</v>
      </c>
      <c r="CF17" s="38">
        <v>2</v>
      </c>
      <c r="CG17" s="38">
        <v>2</v>
      </c>
      <c r="CH17" s="38"/>
      <c r="CI17" s="38">
        <v>2</v>
      </c>
      <c r="CJ17" s="38"/>
      <c r="CK17" s="38"/>
      <c r="CL17" s="38">
        <v>2</v>
      </c>
      <c r="CM17" s="38">
        <v>1</v>
      </c>
      <c r="CN17" s="38">
        <v>1</v>
      </c>
      <c r="CO17" s="38">
        <v>27</v>
      </c>
      <c r="CP17" s="38">
        <v>28</v>
      </c>
      <c r="CQ17" s="38">
        <v>2</v>
      </c>
      <c r="CR17" s="38">
        <v>2</v>
      </c>
      <c r="CS17" s="38">
        <v>1</v>
      </c>
      <c r="CT17" s="38"/>
      <c r="CU17" s="38">
        <v>1</v>
      </c>
      <c r="CV17" s="38">
        <v>1</v>
      </c>
      <c r="CW17" s="38">
        <v>3</v>
      </c>
      <c r="CX17" s="38">
        <v>1</v>
      </c>
      <c r="CY17" s="38">
        <v>2</v>
      </c>
      <c r="CZ17" s="38">
        <v>1</v>
      </c>
      <c r="DA17" s="38" t="s">
        <v>406</v>
      </c>
      <c r="DB17" s="38"/>
      <c r="DC17" s="38"/>
      <c r="DD17" s="38">
        <v>1</v>
      </c>
      <c r="DE17" s="38">
        <v>3</v>
      </c>
      <c r="DF17" s="38">
        <v>2</v>
      </c>
      <c r="DG17" s="38" t="s">
        <v>407</v>
      </c>
      <c r="DH17" s="38">
        <v>3</v>
      </c>
      <c r="DI17" s="38">
        <v>3</v>
      </c>
      <c r="DJ17" s="38"/>
      <c r="DK17" s="38">
        <v>3</v>
      </c>
      <c r="DL17" s="38">
        <v>3</v>
      </c>
      <c r="DM17" s="38">
        <v>3</v>
      </c>
      <c r="DN17" s="38">
        <v>3</v>
      </c>
      <c r="DO17" s="38">
        <v>3</v>
      </c>
      <c r="DP17" s="38">
        <v>3</v>
      </c>
      <c r="DQ17" s="38">
        <v>3</v>
      </c>
      <c r="DR17" s="38"/>
      <c r="DS17" s="38">
        <v>1</v>
      </c>
      <c r="DT17" s="38"/>
      <c r="DU17" s="38">
        <v>6</v>
      </c>
      <c r="DV17" s="38"/>
      <c r="DW17" s="38"/>
      <c r="DX17" s="38"/>
      <c r="DY17" s="38">
        <v>1</v>
      </c>
      <c r="DZ17" s="38">
        <v>18</v>
      </c>
      <c r="EA17" s="38"/>
      <c r="EB17" s="38">
        <v>2</v>
      </c>
      <c r="EC17" s="38" t="s">
        <v>408</v>
      </c>
      <c r="ED17" s="38">
        <v>2</v>
      </c>
      <c r="EE17" s="38">
        <v>29</v>
      </c>
      <c r="EF17" s="38"/>
      <c r="EG17" s="38">
        <v>1</v>
      </c>
      <c r="EH17" s="38"/>
      <c r="EI17" s="41">
        <v>3.125E-2</v>
      </c>
      <c r="EJ17" s="38">
        <v>2</v>
      </c>
      <c r="EK17" s="38">
        <v>2</v>
      </c>
      <c r="EL17" s="38"/>
      <c r="EM17" s="38"/>
      <c r="EN17" s="38">
        <v>2</v>
      </c>
      <c r="EO17" s="38">
        <v>2</v>
      </c>
      <c r="EP17" s="38">
        <v>895</v>
      </c>
      <c r="EQ17" s="38">
        <v>33</v>
      </c>
      <c r="ER17" s="38">
        <v>23.5</v>
      </c>
      <c r="ES17" s="38"/>
      <c r="ET17" s="38"/>
      <c r="EU17" s="38"/>
      <c r="EV17" s="38">
        <v>1</v>
      </c>
      <c r="EW17" s="38">
        <v>2</v>
      </c>
      <c r="EX17" s="38"/>
      <c r="EY17" s="38">
        <v>1</v>
      </c>
      <c r="EZ17" s="38">
        <v>0</v>
      </c>
      <c r="FA17" s="38"/>
      <c r="FB17" s="38">
        <v>2</v>
      </c>
      <c r="FC17" s="38">
        <v>1</v>
      </c>
      <c r="FD17" s="38">
        <v>3</v>
      </c>
      <c r="FE17" s="38">
        <v>45</v>
      </c>
      <c r="FF17" s="38">
        <v>1</v>
      </c>
      <c r="FG17" s="38">
        <v>1</v>
      </c>
      <c r="FH17" s="38" t="s">
        <v>410</v>
      </c>
      <c r="FI17" s="38">
        <v>45</v>
      </c>
      <c r="FJ17" s="38"/>
      <c r="FK17" s="38"/>
      <c r="FL17" s="38"/>
      <c r="FM17" s="38">
        <v>0</v>
      </c>
      <c r="FN17" s="38"/>
      <c r="FO17" s="36">
        <v>2</v>
      </c>
    </row>
    <row r="18" spans="1:175" ht="15" customHeight="1">
      <c r="A18" s="36" t="s">
        <v>411</v>
      </c>
      <c r="B18" s="46">
        <v>41710</v>
      </c>
      <c r="C18" s="38"/>
      <c r="D18" s="38" t="s">
        <v>412</v>
      </c>
      <c r="E18" s="38" t="s">
        <v>413</v>
      </c>
      <c r="F18" s="38" t="s">
        <v>238</v>
      </c>
      <c r="G18" s="39">
        <v>41493</v>
      </c>
      <c r="H18" s="38">
        <v>3</v>
      </c>
      <c r="I18" s="38" t="s">
        <v>238</v>
      </c>
      <c r="J18" s="38" t="s">
        <v>414</v>
      </c>
      <c r="K18" s="38">
        <v>2421926</v>
      </c>
      <c r="L18" s="38" t="s">
        <v>415</v>
      </c>
      <c r="M18" s="38" t="s">
        <v>238</v>
      </c>
      <c r="N18" s="39">
        <v>27887</v>
      </c>
      <c r="O18" s="38" t="s">
        <v>356</v>
      </c>
      <c r="P18" s="38" t="s">
        <v>416</v>
      </c>
      <c r="Q18" s="38" t="s">
        <v>417</v>
      </c>
      <c r="R18" s="38" t="s">
        <v>418</v>
      </c>
      <c r="S18" s="38">
        <v>305201</v>
      </c>
      <c r="T18" s="38">
        <v>1</v>
      </c>
      <c r="U18" s="38" t="s">
        <v>419</v>
      </c>
      <c r="V18" s="38" t="s">
        <v>238</v>
      </c>
      <c r="W18" s="39">
        <v>29544</v>
      </c>
      <c r="X18" s="38" t="s">
        <v>356</v>
      </c>
      <c r="Y18" s="38" t="s">
        <v>420</v>
      </c>
      <c r="Z18" s="38" t="s">
        <v>421</v>
      </c>
      <c r="AA18" s="38" t="s">
        <v>418</v>
      </c>
      <c r="AB18" s="40" t="s">
        <v>422</v>
      </c>
      <c r="AC18" s="38">
        <v>1</v>
      </c>
      <c r="AD18" s="38"/>
      <c r="AE18" s="38"/>
      <c r="AF18" s="38"/>
      <c r="AG18" s="38" t="s">
        <v>423</v>
      </c>
      <c r="AH18" s="38" t="s">
        <v>424</v>
      </c>
      <c r="AI18" s="38"/>
      <c r="AJ18" s="38" t="s">
        <v>425</v>
      </c>
      <c r="AK18" s="38">
        <v>1</v>
      </c>
      <c r="AL18" s="38">
        <v>1</v>
      </c>
      <c r="AM18" s="38" t="s">
        <v>426</v>
      </c>
      <c r="AN18" s="38" t="s">
        <v>427</v>
      </c>
      <c r="AO18" s="38"/>
      <c r="AP18" s="38">
        <v>1</v>
      </c>
      <c r="AQ18" s="38">
        <v>1</v>
      </c>
      <c r="AR18" s="39">
        <v>42075</v>
      </c>
      <c r="AS18" s="38">
        <v>1</v>
      </c>
      <c r="AT18" s="38">
        <v>2</v>
      </c>
      <c r="AU18" s="38">
        <v>2</v>
      </c>
      <c r="AV18" s="38">
        <v>2</v>
      </c>
      <c r="AW18" s="38">
        <v>2</v>
      </c>
      <c r="AX18" s="38">
        <v>2</v>
      </c>
      <c r="AY18" s="38">
        <v>2</v>
      </c>
      <c r="AZ18" s="38">
        <v>2</v>
      </c>
      <c r="BA18" s="38">
        <v>2</v>
      </c>
      <c r="BB18" s="38"/>
      <c r="BC18" s="38"/>
      <c r="BD18" s="38"/>
      <c r="BE18" s="38"/>
      <c r="BF18" s="38"/>
      <c r="BG18" s="38"/>
      <c r="BH18" s="38"/>
      <c r="BI18" s="38"/>
      <c r="BJ18" s="38">
        <v>3</v>
      </c>
      <c r="BK18" s="38"/>
      <c r="BL18" s="38">
        <v>2</v>
      </c>
      <c r="BM18" s="38">
        <v>1</v>
      </c>
      <c r="BN18" s="38">
        <v>2</v>
      </c>
      <c r="BO18" s="38">
        <v>2</v>
      </c>
      <c r="BP18" s="38">
        <v>1</v>
      </c>
      <c r="BQ18" s="38">
        <v>2</v>
      </c>
      <c r="BR18" s="38">
        <v>2</v>
      </c>
      <c r="BS18" s="38">
        <v>1</v>
      </c>
      <c r="BT18" s="38">
        <v>2</v>
      </c>
      <c r="BU18" s="38"/>
      <c r="BV18" s="38">
        <v>3</v>
      </c>
      <c r="BW18" s="38">
        <v>2</v>
      </c>
      <c r="BX18" s="38"/>
      <c r="BY18" s="38">
        <v>3</v>
      </c>
      <c r="BZ18" s="38">
        <v>3</v>
      </c>
      <c r="CA18" s="38">
        <v>3</v>
      </c>
      <c r="CB18" s="38">
        <v>2</v>
      </c>
      <c r="CC18" s="38">
        <v>2</v>
      </c>
      <c r="CD18" s="38">
        <v>2</v>
      </c>
      <c r="CE18" s="38">
        <v>2</v>
      </c>
      <c r="CF18" s="38">
        <v>2</v>
      </c>
      <c r="CG18" s="38">
        <v>1</v>
      </c>
      <c r="CH18" s="38">
        <v>1</v>
      </c>
      <c r="CI18" s="38">
        <v>2</v>
      </c>
      <c r="CJ18" s="38">
        <v>3</v>
      </c>
      <c r="CK18" s="38">
        <v>1</v>
      </c>
      <c r="CL18" s="38">
        <v>2</v>
      </c>
      <c r="CM18" s="38">
        <v>2</v>
      </c>
      <c r="CN18" s="38">
        <v>2</v>
      </c>
      <c r="CO18" s="38">
        <v>32</v>
      </c>
      <c r="CP18" s="38">
        <v>37</v>
      </c>
      <c r="CQ18" s="38">
        <v>2</v>
      </c>
      <c r="CR18" s="38">
        <v>2</v>
      </c>
      <c r="CS18" s="38">
        <v>2</v>
      </c>
      <c r="CT18" s="38"/>
      <c r="CU18" s="38">
        <v>1</v>
      </c>
      <c r="CV18" s="38"/>
      <c r="CW18" s="38"/>
      <c r="CX18" s="38">
        <v>1</v>
      </c>
      <c r="CY18" s="38">
        <v>2</v>
      </c>
      <c r="CZ18" s="38">
        <v>1</v>
      </c>
      <c r="DA18" s="38" t="s">
        <v>428</v>
      </c>
      <c r="DB18" s="38"/>
      <c r="DC18" s="38"/>
      <c r="DD18" s="38">
        <v>3</v>
      </c>
      <c r="DE18" s="38">
        <v>3</v>
      </c>
      <c r="DF18" s="38">
        <v>2</v>
      </c>
      <c r="DG18" s="38" t="s">
        <v>429</v>
      </c>
      <c r="DH18" s="38">
        <v>3</v>
      </c>
      <c r="DI18" s="38">
        <v>3</v>
      </c>
      <c r="DJ18" s="38"/>
      <c r="DK18" s="38">
        <v>3</v>
      </c>
      <c r="DL18" s="38">
        <v>3</v>
      </c>
      <c r="DM18" s="38">
        <v>3</v>
      </c>
      <c r="DN18" s="38">
        <v>3</v>
      </c>
      <c r="DO18" s="38">
        <v>3</v>
      </c>
      <c r="DP18" s="38">
        <v>3</v>
      </c>
      <c r="DQ18" s="38">
        <v>3</v>
      </c>
      <c r="DR18" s="38"/>
      <c r="DS18" s="38">
        <v>3</v>
      </c>
      <c r="DT18" s="38"/>
      <c r="DU18" s="38"/>
      <c r="DV18" s="38">
        <v>1</v>
      </c>
      <c r="DW18" s="38">
        <v>2</v>
      </c>
      <c r="DX18" s="38"/>
      <c r="DY18" s="38">
        <v>2</v>
      </c>
      <c r="DZ18" s="38"/>
      <c r="EA18" s="38"/>
      <c r="EB18" s="38">
        <v>3</v>
      </c>
      <c r="EC18" s="38" t="s">
        <v>430</v>
      </c>
      <c r="ED18" s="38">
        <v>1</v>
      </c>
      <c r="EE18" s="38">
        <v>38</v>
      </c>
      <c r="EF18" s="38">
        <v>1</v>
      </c>
      <c r="EG18" s="38">
        <v>2</v>
      </c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6">
        <v>2</v>
      </c>
    </row>
    <row r="19" spans="1:175" ht="15" customHeight="1">
      <c r="A19" s="36" t="s">
        <v>411</v>
      </c>
      <c r="B19" s="43"/>
      <c r="C19" s="38"/>
      <c r="D19" s="38" t="s">
        <v>431</v>
      </c>
      <c r="E19" s="38" t="s">
        <v>432</v>
      </c>
      <c r="F19" s="38" t="s">
        <v>238</v>
      </c>
      <c r="G19" s="39">
        <v>41547</v>
      </c>
      <c r="H19" s="38">
        <v>3</v>
      </c>
      <c r="I19" s="38" t="s">
        <v>238</v>
      </c>
      <c r="J19" s="38" t="s">
        <v>433</v>
      </c>
      <c r="K19" s="38">
        <v>2121619</v>
      </c>
      <c r="L19" s="38" t="s">
        <v>434</v>
      </c>
      <c r="M19" s="38" t="s">
        <v>435</v>
      </c>
      <c r="N19" s="39">
        <v>30998</v>
      </c>
      <c r="O19" s="38"/>
      <c r="P19" s="38" t="s">
        <v>436</v>
      </c>
      <c r="Q19" s="38" t="s">
        <v>437</v>
      </c>
      <c r="R19" s="38" t="s">
        <v>438</v>
      </c>
      <c r="S19" s="38"/>
      <c r="T19" s="38">
        <v>1</v>
      </c>
      <c r="U19" s="38" t="s">
        <v>439</v>
      </c>
      <c r="V19" s="38" t="s">
        <v>238</v>
      </c>
      <c r="W19" s="39">
        <v>30686</v>
      </c>
      <c r="X19" s="38"/>
      <c r="Y19" s="38" t="s">
        <v>272</v>
      </c>
      <c r="Z19" s="38"/>
      <c r="AA19" s="38"/>
      <c r="AB19" s="40"/>
      <c r="AC19" s="38"/>
      <c r="AD19" s="38"/>
      <c r="AE19" s="38"/>
      <c r="AF19" s="38"/>
      <c r="AG19" s="38" t="s">
        <v>440</v>
      </c>
      <c r="AH19" s="38"/>
      <c r="AI19" s="38"/>
      <c r="AJ19" s="38" t="s">
        <v>441</v>
      </c>
      <c r="AK19" s="38"/>
      <c r="AL19" s="38">
        <v>2</v>
      </c>
      <c r="AM19" s="38"/>
      <c r="AN19" s="38"/>
      <c r="AO19" s="38"/>
      <c r="AP19" s="38"/>
      <c r="AQ19" s="38"/>
      <c r="AR19" s="38"/>
      <c r="AS19" s="38">
        <v>2</v>
      </c>
      <c r="AT19" s="38">
        <v>2</v>
      </c>
      <c r="AU19" s="38">
        <v>2</v>
      </c>
      <c r="AV19" s="38">
        <v>1</v>
      </c>
      <c r="AW19" s="38"/>
      <c r="AX19" s="38">
        <v>1</v>
      </c>
      <c r="AY19" s="38">
        <v>1</v>
      </c>
      <c r="AZ19" s="38">
        <v>2</v>
      </c>
      <c r="BA19" s="38">
        <v>2</v>
      </c>
      <c r="BB19" s="38"/>
      <c r="BC19" s="38"/>
      <c r="BD19" s="38"/>
      <c r="BE19" s="38"/>
      <c r="BF19" s="38"/>
      <c r="BG19" s="38"/>
      <c r="BH19" s="38"/>
      <c r="BI19" s="38"/>
      <c r="BJ19" s="38">
        <v>1</v>
      </c>
      <c r="BK19" s="38"/>
      <c r="BL19" s="38">
        <v>2</v>
      </c>
      <c r="BM19" s="38">
        <v>2</v>
      </c>
      <c r="BN19" s="38">
        <v>2</v>
      </c>
      <c r="BO19" s="38">
        <v>1</v>
      </c>
      <c r="BP19" s="38">
        <v>1</v>
      </c>
      <c r="BQ19" s="38"/>
      <c r="BR19" s="38">
        <v>1</v>
      </c>
      <c r="BS19" s="38"/>
      <c r="BT19" s="38">
        <v>1</v>
      </c>
      <c r="BU19" s="38"/>
      <c r="BV19" s="38">
        <v>1</v>
      </c>
      <c r="BW19" s="38"/>
      <c r="BX19" s="38"/>
      <c r="BY19" s="38">
        <v>3</v>
      </c>
      <c r="BZ19" s="38">
        <v>3</v>
      </c>
      <c r="CA19" s="38">
        <v>3</v>
      </c>
      <c r="CB19" s="38">
        <v>2</v>
      </c>
      <c r="CC19" s="38">
        <v>2</v>
      </c>
      <c r="CD19" s="38">
        <v>2</v>
      </c>
      <c r="CE19" s="38">
        <v>2</v>
      </c>
      <c r="CF19" s="38">
        <v>2</v>
      </c>
      <c r="CG19" s="38">
        <v>1</v>
      </c>
      <c r="CH19" s="38">
        <v>2</v>
      </c>
      <c r="CI19" s="38">
        <v>2</v>
      </c>
      <c r="CJ19" s="38">
        <v>4</v>
      </c>
      <c r="CK19" s="38">
        <v>1</v>
      </c>
      <c r="CL19" s="38">
        <v>1</v>
      </c>
      <c r="CM19" s="38">
        <v>1</v>
      </c>
      <c r="CN19" s="38">
        <v>2</v>
      </c>
      <c r="CO19" s="38">
        <v>28</v>
      </c>
      <c r="CP19" s="38">
        <v>28</v>
      </c>
      <c r="CQ19" s="38">
        <v>2</v>
      </c>
      <c r="CR19" s="38">
        <v>2</v>
      </c>
      <c r="CS19" s="38">
        <v>1</v>
      </c>
      <c r="CT19" s="38"/>
      <c r="CU19" s="38">
        <v>2</v>
      </c>
      <c r="CV19" s="38"/>
      <c r="CW19" s="38"/>
      <c r="CX19" s="38"/>
      <c r="CY19" s="38">
        <v>2</v>
      </c>
      <c r="CZ19" s="38">
        <v>1</v>
      </c>
      <c r="DA19" s="38" t="s">
        <v>442</v>
      </c>
      <c r="DB19" s="38"/>
      <c r="DC19" s="38"/>
      <c r="DD19" s="38">
        <v>1</v>
      </c>
      <c r="DE19" s="38"/>
      <c r="DF19" s="38"/>
      <c r="DG19" s="38"/>
      <c r="DH19" s="38"/>
      <c r="DI19" s="38"/>
      <c r="DJ19" s="38"/>
      <c r="DK19" s="38"/>
      <c r="DL19" s="38"/>
      <c r="DM19" s="38">
        <v>1</v>
      </c>
      <c r="DN19" s="38">
        <v>1</v>
      </c>
      <c r="DO19" s="38"/>
      <c r="DP19" s="38"/>
      <c r="DQ19" s="38"/>
      <c r="DR19" s="38"/>
      <c r="DS19" s="38"/>
      <c r="DT19" s="38"/>
      <c r="DU19" s="38"/>
      <c r="DV19" s="38">
        <v>1</v>
      </c>
      <c r="DW19" s="38">
        <v>1</v>
      </c>
      <c r="DX19" s="38"/>
      <c r="DY19" s="38"/>
      <c r="DZ19" s="38"/>
      <c r="EA19" s="38"/>
      <c r="EB19" s="38"/>
      <c r="EC19" s="38"/>
      <c r="ED19" s="38">
        <v>2</v>
      </c>
      <c r="EE19" s="38">
        <v>37</v>
      </c>
      <c r="EF19" s="38"/>
      <c r="EG19" s="38">
        <v>2</v>
      </c>
      <c r="EH19" s="38"/>
      <c r="EI19" s="38"/>
      <c r="EJ19" s="38">
        <v>2</v>
      </c>
      <c r="EK19" s="38">
        <v>2</v>
      </c>
      <c r="EL19" s="38">
        <v>1</v>
      </c>
      <c r="EM19" s="38"/>
      <c r="EN19" s="38">
        <v>2</v>
      </c>
      <c r="EO19" s="38">
        <v>2</v>
      </c>
      <c r="EP19" s="38">
        <v>2800</v>
      </c>
      <c r="EQ19" s="38">
        <v>47</v>
      </c>
      <c r="ER19" s="38">
        <v>33</v>
      </c>
      <c r="ES19" s="38"/>
      <c r="ET19" s="38"/>
      <c r="EU19" s="38"/>
      <c r="EV19" s="38">
        <v>2</v>
      </c>
      <c r="EW19" s="38">
        <v>2</v>
      </c>
      <c r="EX19" s="38"/>
      <c r="EY19" s="38">
        <v>2</v>
      </c>
      <c r="EZ19" s="38">
        <v>0</v>
      </c>
      <c r="FA19" s="38"/>
      <c r="FB19" s="38">
        <v>1</v>
      </c>
      <c r="FC19" s="38"/>
      <c r="FD19" s="38"/>
      <c r="FE19" s="38"/>
      <c r="FF19" s="38"/>
      <c r="FG19" s="38"/>
      <c r="FH19" s="38"/>
      <c r="FI19" s="38"/>
      <c r="FJ19" s="38">
        <v>1</v>
      </c>
      <c r="FK19" s="38">
        <v>2</v>
      </c>
      <c r="FL19" s="38"/>
      <c r="FM19" s="38"/>
      <c r="FN19" s="38"/>
      <c r="FO19" s="36">
        <v>2</v>
      </c>
    </row>
    <row r="20" spans="1:175" ht="15" customHeight="1">
      <c r="A20" s="36" t="s">
        <v>411</v>
      </c>
      <c r="B20" s="43"/>
      <c r="C20" s="38"/>
      <c r="D20" s="38" t="s">
        <v>443</v>
      </c>
      <c r="E20" s="38" t="s">
        <v>444</v>
      </c>
      <c r="F20" s="38" t="s">
        <v>238</v>
      </c>
      <c r="G20" s="39"/>
      <c r="H20" s="38">
        <v>3</v>
      </c>
      <c r="I20" s="38" t="s">
        <v>238</v>
      </c>
      <c r="J20" s="38" t="s">
        <v>445</v>
      </c>
      <c r="K20" s="38">
        <v>2254387</v>
      </c>
      <c r="L20" s="38" t="s">
        <v>446</v>
      </c>
      <c r="M20" s="38" t="s">
        <v>303</v>
      </c>
      <c r="N20" s="39">
        <v>28462</v>
      </c>
      <c r="O20" s="38"/>
      <c r="P20" s="38"/>
      <c r="Q20" s="38"/>
      <c r="R20" s="38"/>
      <c r="S20" s="38"/>
      <c r="T20" s="38"/>
      <c r="U20" s="38" t="s">
        <v>447</v>
      </c>
      <c r="V20" s="38" t="s">
        <v>238</v>
      </c>
      <c r="W20" s="39">
        <v>31060</v>
      </c>
      <c r="X20" s="38"/>
      <c r="Y20" s="38"/>
      <c r="Z20" s="38"/>
      <c r="AA20" s="38"/>
      <c r="AB20" s="40" t="s">
        <v>448</v>
      </c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6">
        <v>2</v>
      </c>
    </row>
    <row r="21" spans="1:175" s="30" customFormat="1" ht="15" customHeight="1">
      <c r="A21" s="47" t="s">
        <v>411</v>
      </c>
      <c r="B21" s="48">
        <v>41379</v>
      </c>
      <c r="C21" s="49"/>
      <c r="D21" s="49" t="s">
        <v>449</v>
      </c>
      <c r="E21" s="49" t="s">
        <v>450</v>
      </c>
      <c r="F21" s="49" t="s">
        <v>238</v>
      </c>
      <c r="G21" s="50">
        <v>41225</v>
      </c>
      <c r="H21" s="49">
        <v>3</v>
      </c>
      <c r="I21" s="49" t="s">
        <v>238</v>
      </c>
      <c r="J21" s="49" t="s">
        <v>451</v>
      </c>
      <c r="K21" s="49" t="s">
        <v>452</v>
      </c>
      <c r="L21" s="49" t="s">
        <v>453</v>
      </c>
      <c r="M21" s="49" t="s">
        <v>238</v>
      </c>
      <c r="N21" s="50">
        <v>25323</v>
      </c>
      <c r="O21" s="49"/>
      <c r="P21" s="49" t="s">
        <v>454</v>
      </c>
      <c r="Q21" s="49" t="s">
        <v>455</v>
      </c>
      <c r="R21" s="49" t="s">
        <v>456</v>
      </c>
      <c r="S21" s="49"/>
      <c r="T21" s="49">
        <v>1</v>
      </c>
      <c r="U21" s="49" t="s">
        <v>457</v>
      </c>
      <c r="V21" s="49" t="s">
        <v>238</v>
      </c>
      <c r="W21" s="50">
        <v>26009</v>
      </c>
      <c r="X21" s="49"/>
      <c r="Y21" s="49" t="s">
        <v>272</v>
      </c>
      <c r="Z21" s="49"/>
      <c r="AA21" s="49" t="s">
        <v>458</v>
      </c>
      <c r="AB21" s="51" t="s">
        <v>459</v>
      </c>
      <c r="AC21" s="49">
        <v>1</v>
      </c>
      <c r="AD21" s="49"/>
      <c r="AE21" s="49"/>
      <c r="AF21" s="49"/>
      <c r="AG21" s="49" t="s">
        <v>460</v>
      </c>
      <c r="AH21" s="49" t="s">
        <v>461</v>
      </c>
      <c r="AI21" s="49">
        <v>999102489</v>
      </c>
      <c r="AJ21" s="49" t="s">
        <v>462</v>
      </c>
      <c r="AK21" s="49">
        <v>3</v>
      </c>
      <c r="AL21" s="49">
        <v>1</v>
      </c>
      <c r="AM21" s="49" t="s">
        <v>463</v>
      </c>
      <c r="AN21" s="49" t="s">
        <v>464</v>
      </c>
      <c r="AO21" s="49">
        <v>998474821</v>
      </c>
      <c r="AP21" s="49">
        <v>1</v>
      </c>
      <c r="AQ21" s="49">
        <v>1</v>
      </c>
      <c r="AR21" s="49"/>
      <c r="AS21" s="49">
        <v>1</v>
      </c>
      <c r="AT21" s="49"/>
      <c r="AU21" s="49"/>
      <c r="AV21" s="49">
        <v>2</v>
      </c>
      <c r="AW21" s="49"/>
      <c r="AX21" s="49">
        <v>2</v>
      </c>
      <c r="AY21" s="49"/>
      <c r="AZ21" s="49">
        <v>2</v>
      </c>
      <c r="BA21" s="49"/>
      <c r="BB21" s="49"/>
      <c r="BC21" s="49"/>
      <c r="BD21" s="49"/>
      <c r="BE21" s="49"/>
      <c r="BF21" s="49"/>
      <c r="BG21" s="49"/>
      <c r="BH21" s="49"/>
      <c r="BI21" s="49"/>
      <c r="BJ21" s="49">
        <v>2</v>
      </c>
      <c r="BK21" s="49"/>
      <c r="BL21" s="49"/>
      <c r="BM21" s="49"/>
      <c r="BN21" s="49">
        <v>1</v>
      </c>
      <c r="BO21" s="49"/>
      <c r="BP21" s="49"/>
      <c r="BQ21" s="49"/>
      <c r="BR21" s="49"/>
      <c r="BS21" s="49">
        <v>2</v>
      </c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>
        <v>2</v>
      </c>
      <c r="CH21" s="49"/>
      <c r="CI21" s="49"/>
      <c r="CJ21" s="49">
        <v>3</v>
      </c>
      <c r="CK21" s="49">
        <v>2</v>
      </c>
      <c r="CL21" s="49"/>
      <c r="CM21" s="49"/>
      <c r="CN21" s="49"/>
      <c r="CO21" s="49">
        <v>41</v>
      </c>
      <c r="CP21" s="49">
        <v>43</v>
      </c>
      <c r="CQ21" s="49"/>
      <c r="CR21" s="49"/>
      <c r="CS21" s="49"/>
      <c r="CT21" s="49"/>
      <c r="CU21" s="49">
        <v>1</v>
      </c>
      <c r="CV21" s="49"/>
      <c r="CW21" s="49"/>
      <c r="CX21" s="49">
        <v>3</v>
      </c>
      <c r="CY21" s="49"/>
      <c r="CZ21" s="49">
        <v>1</v>
      </c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 t="s">
        <v>465</v>
      </c>
      <c r="DS21" s="49"/>
      <c r="DT21" s="49"/>
      <c r="DU21" s="49"/>
      <c r="DV21" s="49"/>
      <c r="DW21" s="49"/>
      <c r="DX21" s="49"/>
      <c r="DY21" s="49"/>
      <c r="DZ21" s="49"/>
      <c r="EA21" s="49" t="s">
        <v>466</v>
      </c>
      <c r="EB21" s="49">
        <v>1</v>
      </c>
      <c r="EC21" s="49" t="s">
        <v>467</v>
      </c>
      <c r="ED21" s="49">
        <v>2</v>
      </c>
      <c r="EE21" s="49">
        <v>34</v>
      </c>
      <c r="EF21" s="49"/>
      <c r="EG21" s="49"/>
      <c r="EH21" s="49"/>
      <c r="EI21" s="49"/>
      <c r="EJ21" s="49"/>
      <c r="EK21" s="49"/>
      <c r="EL21" s="49"/>
      <c r="EM21" s="49"/>
      <c r="EN21" s="49"/>
      <c r="EO21" s="49">
        <v>2</v>
      </c>
      <c r="EP21" s="49">
        <v>2000</v>
      </c>
      <c r="EQ21" s="49">
        <v>47</v>
      </c>
      <c r="ER21" s="49"/>
      <c r="ES21" s="49"/>
      <c r="ET21" s="49" t="s">
        <v>310</v>
      </c>
      <c r="EU21" s="49"/>
      <c r="EV21" s="49"/>
      <c r="EW21" s="49"/>
      <c r="EX21" s="49"/>
      <c r="EY21" s="49"/>
      <c r="EZ21" s="49"/>
      <c r="FA21" s="49"/>
      <c r="FB21" s="49">
        <v>2</v>
      </c>
      <c r="FC21" s="49"/>
      <c r="FD21" s="49"/>
      <c r="FE21" s="49"/>
      <c r="FF21" s="49"/>
      <c r="FG21" s="49"/>
      <c r="FH21" s="49"/>
      <c r="FI21" s="49"/>
      <c r="FJ21" s="49">
        <v>2</v>
      </c>
      <c r="FK21" s="49">
        <v>2</v>
      </c>
      <c r="FL21" s="49"/>
      <c r="FM21" s="49"/>
      <c r="FN21" s="49"/>
      <c r="FO21" s="47">
        <v>2</v>
      </c>
    </row>
    <row r="22" spans="1:175" ht="15" customHeight="1">
      <c r="A22" s="36" t="s">
        <v>411</v>
      </c>
      <c r="B22" s="52">
        <v>41456</v>
      </c>
      <c r="C22" s="38"/>
      <c r="D22" s="38" t="s">
        <v>468</v>
      </c>
      <c r="E22" s="38" t="s">
        <v>469</v>
      </c>
      <c r="F22" s="38" t="s">
        <v>238</v>
      </c>
      <c r="G22" s="39">
        <v>41462</v>
      </c>
      <c r="H22" s="38">
        <v>2</v>
      </c>
      <c r="I22" s="38" t="s">
        <v>470</v>
      </c>
      <c r="J22" s="38" t="s">
        <v>471</v>
      </c>
      <c r="K22" s="38">
        <v>2670341</v>
      </c>
      <c r="L22" s="38" t="s">
        <v>472</v>
      </c>
      <c r="M22" s="38" t="s">
        <v>473</v>
      </c>
      <c r="N22" s="39">
        <v>27717</v>
      </c>
      <c r="O22" s="38"/>
      <c r="P22" s="38" t="s">
        <v>474</v>
      </c>
      <c r="Q22" s="38" t="s">
        <v>475</v>
      </c>
      <c r="R22" s="38" t="s">
        <v>476</v>
      </c>
      <c r="S22" s="38"/>
      <c r="T22" s="38"/>
      <c r="U22" s="38" t="s">
        <v>477</v>
      </c>
      <c r="V22" s="38" t="s">
        <v>478</v>
      </c>
      <c r="W22" s="39">
        <v>27712</v>
      </c>
      <c r="X22" s="38" t="s">
        <v>356</v>
      </c>
      <c r="Y22" s="38" t="s">
        <v>479</v>
      </c>
      <c r="Z22" s="38" t="s">
        <v>480</v>
      </c>
      <c r="AA22" s="38" t="s">
        <v>481</v>
      </c>
      <c r="AB22" s="40" t="s">
        <v>482</v>
      </c>
      <c r="AC22" s="38">
        <v>1</v>
      </c>
      <c r="AD22" s="38"/>
      <c r="AE22" s="38"/>
      <c r="AF22" s="38"/>
      <c r="AG22" s="38"/>
      <c r="AH22" s="38"/>
      <c r="AI22" s="38"/>
      <c r="AJ22" s="38" t="s">
        <v>483</v>
      </c>
      <c r="AK22" s="38">
        <v>3</v>
      </c>
      <c r="AL22" s="38"/>
      <c r="AM22" s="38" t="s">
        <v>484</v>
      </c>
      <c r="AN22" s="53" t="s">
        <v>464</v>
      </c>
      <c r="AO22" s="38"/>
      <c r="AP22" s="38">
        <v>2</v>
      </c>
      <c r="AQ22" s="38"/>
      <c r="AR22" s="38"/>
      <c r="AS22" s="38"/>
      <c r="AT22" s="38">
        <v>0</v>
      </c>
      <c r="AU22" s="38">
        <v>0</v>
      </c>
      <c r="AV22" s="38">
        <v>2</v>
      </c>
      <c r="AW22" s="38">
        <v>2</v>
      </c>
      <c r="AX22" s="38">
        <v>2</v>
      </c>
      <c r="AY22" s="38">
        <v>2</v>
      </c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>
        <v>1</v>
      </c>
      <c r="BK22" s="38"/>
      <c r="BL22" s="38">
        <v>1</v>
      </c>
      <c r="BM22" s="38"/>
      <c r="BN22" s="38">
        <v>1</v>
      </c>
      <c r="BO22" s="38"/>
      <c r="BP22" s="38">
        <v>2</v>
      </c>
      <c r="BQ22" s="38">
        <v>2</v>
      </c>
      <c r="BR22" s="38">
        <v>2</v>
      </c>
      <c r="BS22" s="38">
        <v>1</v>
      </c>
      <c r="BT22" s="38"/>
      <c r="BU22" s="38"/>
      <c r="BV22" s="38">
        <v>1</v>
      </c>
      <c r="BW22" s="38">
        <v>1</v>
      </c>
      <c r="BX22" s="38"/>
      <c r="BY22" s="38">
        <v>2</v>
      </c>
      <c r="BZ22" s="38">
        <v>2</v>
      </c>
      <c r="CA22" s="38">
        <v>2</v>
      </c>
      <c r="CB22" s="38">
        <v>2</v>
      </c>
      <c r="CC22" s="38">
        <v>2</v>
      </c>
      <c r="CD22" s="38">
        <v>2</v>
      </c>
      <c r="CE22" s="38">
        <v>2</v>
      </c>
      <c r="CF22" s="38">
        <v>2</v>
      </c>
      <c r="CG22" s="38">
        <v>1</v>
      </c>
      <c r="CH22" s="38">
        <v>2</v>
      </c>
      <c r="CI22" s="38">
        <v>2</v>
      </c>
      <c r="CJ22" s="38"/>
      <c r="CK22" s="38"/>
      <c r="CL22" s="38">
        <v>1</v>
      </c>
      <c r="CM22" s="38">
        <v>2</v>
      </c>
      <c r="CN22" s="38">
        <v>2</v>
      </c>
      <c r="CO22" s="38">
        <v>37</v>
      </c>
      <c r="CP22" s="38">
        <v>37</v>
      </c>
      <c r="CQ22" s="38">
        <v>1</v>
      </c>
      <c r="CR22" s="38">
        <v>2</v>
      </c>
      <c r="CS22" s="38">
        <v>2</v>
      </c>
      <c r="CT22" s="38"/>
      <c r="CU22" s="38">
        <v>1</v>
      </c>
      <c r="CV22" s="38" t="s">
        <v>485</v>
      </c>
      <c r="CW22" s="38" t="s">
        <v>486</v>
      </c>
      <c r="CX22" s="38">
        <v>1</v>
      </c>
      <c r="CY22" s="38">
        <v>2</v>
      </c>
      <c r="CZ22" s="38">
        <v>1</v>
      </c>
      <c r="DA22" s="38" t="s">
        <v>487</v>
      </c>
      <c r="DB22" s="38"/>
      <c r="DC22" s="38"/>
      <c r="DD22" s="38">
        <v>1</v>
      </c>
      <c r="DE22" s="38">
        <v>2</v>
      </c>
      <c r="DF22" s="38">
        <v>2</v>
      </c>
      <c r="DG22" s="38" t="s">
        <v>488</v>
      </c>
      <c r="DH22" s="38">
        <v>3</v>
      </c>
      <c r="DI22" s="38">
        <v>1</v>
      </c>
      <c r="DJ22" s="38" t="s">
        <v>489</v>
      </c>
      <c r="DK22" s="38">
        <v>3</v>
      </c>
      <c r="DL22" s="38">
        <v>3</v>
      </c>
      <c r="DM22" s="38">
        <v>3</v>
      </c>
      <c r="DN22" s="38">
        <v>3</v>
      </c>
      <c r="DO22" s="38">
        <v>3</v>
      </c>
      <c r="DP22" s="38">
        <v>3</v>
      </c>
      <c r="DQ22" s="38"/>
      <c r="DR22" s="38" t="s">
        <v>490</v>
      </c>
      <c r="DS22" s="38">
        <v>3</v>
      </c>
      <c r="DT22" s="38"/>
      <c r="DU22" s="38"/>
      <c r="DV22" s="38">
        <v>1</v>
      </c>
      <c r="DW22" s="38">
        <v>1</v>
      </c>
      <c r="DX22" s="38">
        <v>20</v>
      </c>
      <c r="DY22" s="38"/>
      <c r="DZ22" s="38"/>
      <c r="EA22" s="38"/>
      <c r="EB22" s="38">
        <v>2</v>
      </c>
      <c r="EC22" s="38" t="s">
        <v>491</v>
      </c>
      <c r="ED22" s="38">
        <v>2</v>
      </c>
      <c r="EE22" s="38">
        <v>34</v>
      </c>
      <c r="EF22" s="38">
        <v>2</v>
      </c>
      <c r="EG22" s="38"/>
      <c r="EH22" s="38"/>
      <c r="EI22" s="41">
        <v>3.125E-2</v>
      </c>
      <c r="EJ22" s="38">
        <v>2</v>
      </c>
      <c r="EK22" s="38">
        <v>2</v>
      </c>
      <c r="EL22" s="38"/>
      <c r="EM22" s="38" t="s">
        <v>492</v>
      </c>
      <c r="EN22" s="38">
        <v>2</v>
      </c>
      <c r="EO22" s="38">
        <v>2</v>
      </c>
      <c r="EP22" s="38">
        <v>1950</v>
      </c>
      <c r="EQ22" s="38">
        <v>44</v>
      </c>
      <c r="ER22" s="38">
        <v>33.5</v>
      </c>
      <c r="ES22" s="38"/>
      <c r="ET22" s="38">
        <v>5</v>
      </c>
      <c r="EU22" s="38">
        <v>7</v>
      </c>
      <c r="EV22" s="38"/>
      <c r="EW22" s="38"/>
      <c r="EX22" s="38"/>
      <c r="EY22" s="38">
        <v>1</v>
      </c>
      <c r="EZ22" s="38">
        <v>1</v>
      </c>
      <c r="FA22" s="38" t="s">
        <v>493</v>
      </c>
      <c r="FB22" s="38">
        <v>1</v>
      </c>
      <c r="FC22" s="38">
        <v>1</v>
      </c>
      <c r="FD22" s="38"/>
      <c r="FE22" s="38">
        <v>7</v>
      </c>
      <c r="FF22" s="38">
        <v>2</v>
      </c>
      <c r="FG22" s="38">
        <v>2</v>
      </c>
      <c r="FH22" s="38" t="s">
        <v>494</v>
      </c>
      <c r="FI22" s="38">
        <v>3</v>
      </c>
      <c r="FJ22" s="38"/>
      <c r="FK22" s="38"/>
      <c r="FL22" s="38"/>
      <c r="FM22" s="38"/>
      <c r="FN22" s="38"/>
      <c r="FO22" s="36"/>
    </row>
    <row r="23" spans="1:175" ht="15" customHeight="1">
      <c r="A23" s="36" t="s">
        <v>667</v>
      </c>
      <c r="B23" s="55">
        <v>41781</v>
      </c>
      <c r="C23" s="38"/>
      <c r="D23" s="38" t="s">
        <v>495</v>
      </c>
      <c r="E23" s="38" t="s">
        <v>496</v>
      </c>
      <c r="F23" s="38" t="s">
        <v>238</v>
      </c>
      <c r="G23" s="39">
        <v>41717</v>
      </c>
      <c r="H23" s="38">
        <v>2</v>
      </c>
      <c r="I23" s="38" t="s">
        <v>238</v>
      </c>
      <c r="J23" s="38" t="s">
        <v>497</v>
      </c>
      <c r="K23" s="38">
        <v>2824540</v>
      </c>
      <c r="L23" s="38" t="s">
        <v>498</v>
      </c>
      <c r="M23" s="38" t="s">
        <v>499</v>
      </c>
      <c r="N23" s="39">
        <v>30118</v>
      </c>
      <c r="O23" s="38" t="s">
        <v>500</v>
      </c>
      <c r="P23" s="38" t="s">
        <v>501</v>
      </c>
      <c r="Q23" s="38" t="s">
        <v>502</v>
      </c>
      <c r="R23" s="38" t="s">
        <v>503</v>
      </c>
      <c r="S23" s="38"/>
      <c r="T23" s="38">
        <v>1</v>
      </c>
      <c r="U23" s="38" t="s">
        <v>504</v>
      </c>
      <c r="V23" s="38" t="s">
        <v>499</v>
      </c>
      <c r="W23" s="39">
        <v>31307</v>
      </c>
      <c r="X23" s="39"/>
      <c r="Y23" s="38" t="s">
        <v>505</v>
      </c>
      <c r="Z23" s="38"/>
      <c r="AA23" s="38"/>
      <c r="AB23" s="40" t="s">
        <v>506</v>
      </c>
      <c r="AC23" s="38"/>
      <c r="AD23" s="38"/>
      <c r="AE23" s="38"/>
      <c r="AF23" s="38"/>
      <c r="AG23" s="38" t="s">
        <v>507</v>
      </c>
      <c r="AH23" s="38" t="s">
        <v>508</v>
      </c>
      <c r="AI23" s="38"/>
      <c r="AJ23" s="56" t="s">
        <v>509</v>
      </c>
      <c r="AK23" s="38">
        <v>1</v>
      </c>
      <c r="AL23" s="38">
        <v>2</v>
      </c>
      <c r="AM23" s="38"/>
      <c r="AN23" s="38"/>
      <c r="AO23" s="38"/>
      <c r="AP23" s="38">
        <v>2</v>
      </c>
      <c r="AQ23" s="38"/>
      <c r="AR23" s="38"/>
      <c r="AS23" s="38">
        <v>2</v>
      </c>
      <c r="AT23" s="38">
        <v>2</v>
      </c>
      <c r="AU23" s="38">
        <v>2</v>
      </c>
      <c r="AV23" s="38">
        <v>2</v>
      </c>
      <c r="AW23" s="38">
        <v>2</v>
      </c>
      <c r="AX23" s="38">
        <v>2</v>
      </c>
      <c r="AY23" s="38">
        <v>2</v>
      </c>
      <c r="AZ23" s="38">
        <v>2</v>
      </c>
      <c r="BA23" s="38">
        <v>2</v>
      </c>
      <c r="BB23" s="38"/>
      <c r="BC23" s="38"/>
      <c r="BD23" s="38"/>
      <c r="BE23" s="38"/>
      <c r="BF23" s="38"/>
      <c r="BG23" s="38"/>
      <c r="BH23" s="38"/>
      <c r="BI23" s="38"/>
      <c r="BJ23" s="38">
        <v>1</v>
      </c>
      <c r="BK23" s="38"/>
      <c r="BL23" s="38">
        <v>2</v>
      </c>
      <c r="BM23" s="38">
        <v>1</v>
      </c>
      <c r="BN23" s="38">
        <v>2</v>
      </c>
      <c r="BO23" s="38">
        <v>2</v>
      </c>
      <c r="BP23" s="38">
        <v>2</v>
      </c>
      <c r="BQ23" s="38">
        <v>2</v>
      </c>
      <c r="BR23" s="38">
        <v>2</v>
      </c>
      <c r="BS23" s="38">
        <v>1</v>
      </c>
      <c r="BT23" s="38">
        <v>1</v>
      </c>
      <c r="BU23" s="38"/>
      <c r="BV23" s="38">
        <v>1</v>
      </c>
      <c r="BW23" s="38">
        <v>2</v>
      </c>
      <c r="BX23" s="38"/>
      <c r="BY23" s="38">
        <v>2</v>
      </c>
      <c r="BZ23" s="38">
        <v>2</v>
      </c>
      <c r="CA23" s="38">
        <v>2</v>
      </c>
      <c r="CB23" s="38">
        <v>2</v>
      </c>
      <c r="CC23" s="38">
        <v>2</v>
      </c>
      <c r="CD23" s="38">
        <v>2</v>
      </c>
      <c r="CE23" s="38">
        <v>2</v>
      </c>
      <c r="CF23" s="38">
        <v>2</v>
      </c>
      <c r="CG23" s="38">
        <v>2</v>
      </c>
      <c r="CH23" s="38"/>
      <c r="CI23" s="38">
        <v>2</v>
      </c>
      <c r="CJ23" s="38">
        <v>1</v>
      </c>
      <c r="CK23" s="38">
        <v>0</v>
      </c>
      <c r="CL23" s="38">
        <v>2</v>
      </c>
      <c r="CM23" s="38">
        <v>1</v>
      </c>
      <c r="CN23" s="38">
        <v>2</v>
      </c>
      <c r="CO23" s="38">
        <v>27</v>
      </c>
      <c r="CP23" s="38">
        <v>31</v>
      </c>
      <c r="CQ23" s="38">
        <v>2</v>
      </c>
      <c r="CR23" s="38">
        <v>2</v>
      </c>
      <c r="CS23" s="38">
        <v>2</v>
      </c>
      <c r="CT23" s="38"/>
      <c r="CU23" s="38">
        <v>1</v>
      </c>
      <c r="CV23" s="38">
        <v>1</v>
      </c>
      <c r="CW23" s="38">
        <v>4</v>
      </c>
      <c r="CX23" s="38">
        <v>1</v>
      </c>
      <c r="CY23" s="38">
        <v>2</v>
      </c>
      <c r="CZ23" s="38">
        <v>1</v>
      </c>
      <c r="DA23" s="38"/>
      <c r="DB23" s="38"/>
      <c r="DC23" s="38"/>
      <c r="DD23" s="38">
        <v>3</v>
      </c>
      <c r="DE23" s="38">
        <v>3</v>
      </c>
      <c r="DF23" s="38">
        <v>1</v>
      </c>
      <c r="DG23" s="38"/>
      <c r="DH23" s="38"/>
      <c r="DI23" s="38"/>
      <c r="DJ23" s="38"/>
      <c r="DK23" s="38">
        <v>3</v>
      </c>
      <c r="DL23" s="38">
        <v>3</v>
      </c>
      <c r="DM23" s="38">
        <v>1</v>
      </c>
      <c r="DN23" s="38">
        <v>3</v>
      </c>
      <c r="DO23" s="38">
        <v>3</v>
      </c>
      <c r="DP23" s="38">
        <v>3</v>
      </c>
      <c r="DQ23" s="38">
        <v>3</v>
      </c>
      <c r="DR23" s="38"/>
      <c r="DS23" s="38">
        <v>3</v>
      </c>
      <c r="DT23" s="38"/>
      <c r="DU23" s="38"/>
      <c r="DV23" s="38">
        <v>1</v>
      </c>
      <c r="DW23" s="38">
        <v>1</v>
      </c>
      <c r="DX23" s="38">
        <v>2</v>
      </c>
      <c r="DY23" s="38">
        <v>2</v>
      </c>
      <c r="DZ23" s="38"/>
      <c r="EA23" s="38"/>
      <c r="EB23" s="38">
        <v>2</v>
      </c>
      <c r="EC23" s="38"/>
      <c r="ED23" s="38">
        <v>1</v>
      </c>
      <c r="EE23" s="38">
        <v>38</v>
      </c>
      <c r="EF23" s="38">
        <v>2</v>
      </c>
      <c r="EG23" s="38">
        <v>2</v>
      </c>
      <c r="EH23" s="38"/>
      <c r="EI23" s="41">
        <v>8.3333333333333329E-2</v>
      </c>
      <c r="EJ23" s="38">
        <v>2</v>
      </c>
      <c r="EK23" s="38">
        <v>2</v>
      </c>
      <c r="EL23" s="38">
        <v>2</v>
      </c>
      <c r="EM23" s="38"/>
      <c r="EN23" s="38">
        <v>0</v>
      </c>
      <c r="EO23" s="38">
        <v>2</v>
      </c>
      <c r="EP23" s="38">
        <v>2410</v>
      </c>
      <c r="EQ23" s="38" t="s">
        <v>501</v>
      </c>
      <c r="ER23" s="38"/>
      <c r="ES23" s="38" t="s">
        <v>510</v>
      </c>
      <c r="ET23" s="38"/>
      <c r="EU23" s="38"/>
      <c r="EV23" s="38">
        <v>2</v>
      </c>
      <c r="EW23" s="38">
        <v>2</v>
      </c>
      <c r="EX23" s="38" t="s">
        <v>511</v>
      </c>
      <c r="EY23" s="38">
        <v>2</v>
      </c>
      <c r="EZ23" s="38">
        <v>2</v>
      </c>
      <c r="FA23" s="38"/>
      <c r="FB23" s="38">
        <v>1</v>
      </c>
      <c r="FC23" s="38"/>
      <c r="FD23" s="38"/>
      <c r="FE23" s="38"/>
      <c r="FF23" s="38">
        <v>2</v>
      </c>
      <c r="FG23" s="38">
        <v>2</v>
      </c>
      <c r="FH23" s="38"/>
      <c r="FI23" s="38"/>
      <c r="FJ23" s="38">
        <v>2</v>
      </c>
      <c r="FK23" s="38"/>
      <c r="FL23" s="38">
        <v>2</v>
      </c>
      <c r="FM23" s="38"/>
      <c r="FO23" s="36">
        <v>2</v>
      </c>
    </row>
    <row r="24" spans="1:175" ht="15" customHeight="1">
      <c r="A24" s="36" t="s">
        <v>411</v>
      </c>
      <c r="B24" s="42"/>
      <c r="C24" s="57">
        <v>20753776</v>
      </c>
      <c r="D24" s="57" t="s">
        <v>512</v>
      </c>
      <c r="E24" s="38" t="s">
        <v>513</v>
      </c>
      <c r="F24" s="38" t="s">
        <v>238</v>
      </c>
      <c r="G24" s="39">
        <v>41869</v>
      </c>
      <c r="H24" s="38">
        <v>3</v>
      </c>
      <c r="I24" s="38" t="s">
        <v>238</v>
      </c>
      <c r="J24" s="38" t="s">
        <v>514</v>
      </c>
      <c r="K24" s="38">
        <v>2112619</v>
      </c>
      <c r="L24" s="38" t="s">
        <v>515</v>
      </c>
      <c r="M24" s="38" t="s">
        <v>238</v>
      </c>
      <c r="N24" s="39">
        <v>33519</v>
      </c>
      <c r="O24" s="39"/>
      <c r="P24" s="56" t="s">
        <v>516</v>
      </c>
      <c r="Q24" s="56" t="s">
        <v>517</v>
      </c>
      <c r="R24" s="56" t="s">
        <v>518</v>
      </c>
      <c r="S24" s="56">
        <v>2121619</v>
      </c>
      <c r="T24" s="38">
        <v>1</v>
      </c>
      <c r="U24" s="38" t="s">
        <v>519</v>
      </c>
      <c r="V24" s="38" t="s">
        <v>238</v>
      </c>
      <c r="W24" s="39">
        <v>35626</v>
      </c>
      <c r="X24" s="38" t="s">
        <v>520</v>
      </c>
      <c r="Y24" s="38"/>
      <c r="Z24" s="38"/>
      <c r="AA24" s="38"/>
      <c r="AB24" s="40"/>
      <c r="AC24" s="38"/>
      <c r="AD24" s="38"/>
      <c r="AE24" s="38"/>
      <c r="AF24" s="38"/>
      <c r="AG24" s="38"/>
      <c r="AH24" s="38"/>
      <c r="AI24" s="38"/>
      <c r="AJ24" s="56" t="s">
        <v>521</v>
      </c>
      <c r="AK24" s="38"/>
      <c r="AL24" s="38"/>
      <c r="AM24" s="38"/>
      <c r="AN24" s="38"/>
      <c r="AO24" s="38"/>
      <c r="AP24" s="38"/>
      <c r="AQ24" s="38"/>
      <c r="AR24" s="38"/>
      <c r="AS24" s="38">
        <v>2</v>
      </c>
      <c r="AT24" s="38"/>
      <c r="AU24" s="38"/>
      <c r="AV24" s="38"/>
      <c r="AW24" s="38"/>
      <c r="AX24" s="38">
        <v>1</v>
      </c>
      <c r="AY24" s="38">
        <v>2</v>
      </c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 t="s">
        <v>522</v>
      </c>
      <c r="BL24" s="38">
        <v>2</v>
      </c>
      <c r="BM24" s="38">
        <v>1</v>
      </c>
      <c r="BN24" s="38">
        <v>1</v>
      </c>
      <c r="BO24" s="38"/>
      <c r="BP24" s="38">
        <v>2</v>
      </c>
      <c r="BQ24" s="38">
        <v>2</v>
      </c>
      <c r="BR24" s="38">
        <v>2</v>
      </c>
      <c r="BS24" s="38">
        <v>2</v>
      </c>
      <c r="BT24" s="38"/>
      <c r="BU24" s="38"/>
      <c r="BV24" s="38">
        <v>1</v>
      </c>
      <c r="BW24" s="38">
        <v>2</v>
      </c>
      <c r="BX24" s="38"/>
      <c r="BY24" s="38">
        <v>1</v>
      </c>
      <c r="BZ24" s="38">
        <v>2</v>
      </c>
      <c r="CA24" s="38">
        <v>2</v>
      </c>
      <c r="CB24" s="38"/>
      <c r="CC24" s="38">
        <v>2</v>
      </c>
      <c r="CD24" s="38">
        <v>2</v>
      </c>
      <c r="CE24" s="38">
        <v>2</v>
      </c>
      <c r="CF24" s="38">
        <v>2</v>
      </c>
      <c r="CG24" s="38">
        <v>2</v>
      </c>
      <c r="CH24" s="38"/>
      <c r="CI24" s="38">
        <v>2</v>
      </c>
      <c r="CJ24" s="38">
        <v>1</v>
      </c>
      <c r="CK24" s="38">
        <v>0</v>
      </c>
      <c r="CL24" s="38">
        <v>2</v>
      </c>
      <c r="CM24" s="38">
        <v>1</v>
      </c>
      <c r="CN24" s="38"/>
      <c r="CO24" s="38">
        <v>17</v>
      </c>
      <c r="CP24" s="38">
        <v>22</v>
      </c>
      <c r="CQ24" s="38">
        <v>2</v>
      </c>
      <c r="CR24" s="38">
        <v>2</v>
      </c>
      <c r="CS24" s="38">
        <v>1</v>
      </c>
      <c r="CT24" s="38" t="s">
        <v>523</v>
      </c>
      <c r="CU24" s="38">
        <v>2</v>
      </c>
      <c r="CV24" s="38"/>
      <c r="CW24" s="38"/>
      <c r="CX24" s="38"/>
      <c r="CY24" s="38">
        <v>2</v>
      </c>
      <c r="CZ24" s="38">
        <v>1</v>
      </c>
      <c r="DA24" s="38" t="s">
        <v>524</v>
      </c>
      <c r="DB24" s="38"/>
      <c r="DC24" s="38"/>
      <c r="DD24" s="38">
        <v>1</v>
      </c>
      <c r="DE24" s="38">
        <v>3</v>
      </c>
      <c r="DF24" s="38">
        <v>1</v>
      </c>
      <c r="DG24" s="38" t="s">
        <v>525</v>
      </c>
      <c r="DH24" s="38">
        <v>2</v>
      </c>
      <c r="DI24" s="38">
        <v>3</v>
      </c>
      <c r="DJ24" s="38" t="s">
        <v>526</v>
      </c>
      <c r="DK24" s="38">
        <v>3</v>
      </c>
      <c r="DL24" s="38">
        <v>3</v>
      </c>
      <c r="DM24" s="38">
        <v>3</v>
      </c>
      <c r="DN24" s="38">
        <v>3</v>
      </c>
      <c r="DO24" s="38">
        <v>3</v>
      </c>
      <c r="DP24" s="38">
        <v>3</v>
      </c>
      <c r="DQ24" s="38">
        <v>3</v>
      </c>
      <c r="DR24" s="38"/>
      <c r="DS24" s="38">
        <v>1</v>
      </c>
      <c r="DT24" s="38"/>
      <c r="DU24" s="38">
        <v>1</v>
      </c>
      <c r="DV24" s="38"/>
      <c r="DW24" s="38">
        <v>1</v>
      </c>
      <c r="DX24" s="38">
        <v>7</v>
      </c>
      <c r="DY24" s="38">
        <v>2</v>
      </c>
      <c r="DZ24" s="38"/>
      <c r="EA24" s="38"/>
      <c r="EB24" s="38">
        <v>2</v>
      </c>
      <c r="EC24" s="38"/>
      <c r="ED24" s="38"/>
      <c r="EE24" s="38">
        <v>37</v>
      </c>
      <c r="EF24" s="38">
        <v>2</v>
      </c>
      <c r="EG24" s="38">
        <v>2</v>
      </c>
      <c r="EH24" s="38">
        <v>2</v>
      </c>
      <c r="EI24" s="41">
        <v>2.0833333333333332E-2</v>
      </c>
      <c r="EJ24" s="38">
        <v>2</v>
      </c>
      <c r="EK24" s="38"/>
      <c r="EL24" s="38">
        <v>1</v>
      </c>
      <c r="EM24" s="38"/>
      <c r="EN24" s="38">
        <v>1</v>
      </c>
      <c r="EO24" s="38">
        <v>0</v>
      </c>
      <c r="EP24" s="38">
        <v>33</v>
      </c>
      <c r="EQ24" s="38">
        <v>48</v>
      </c>
      <c r="ER24" s="38">
        <v>35.5</v>
      </c>
      <c r="ES24" s="38"/>
      <c r="ET24" s="38"/>
      <c r="EU24" s="38"/>
      <c r="EV24" s="38">
        <v>0</v>
      </c>
      <c r="EW24" s="38">
        <v>2</v>
      </c>
      <c r="EX24" s="38"/>
      <c r="EY24" s="38">
        <v>2</v>
      </c>
      <c r="EZ24" s="38">
        <v>0</v>
      </c>
      <c r="FA24" s="38"/>
      <c r="FB24" s="38">
        <v>1</v>
      </c>
      <c r="FC24" s="38">
        <v>0</v>
      </c>
      <c r="FD24" s="38"/>
      <c r="FE24" s="38">
        <v>1</v>
      </c>
      <c r="FF24" s="38">
        <v>2</v>
      </c>
      <c r="FG24" s="38">
        <v>2</v>
      </c>
      <c r="FH24" s="38"/>
      <c r="FI24" s="38"/>
      <c r="FJ24" s="38">
        <v>0</v>
      </c>
      <c r="FK24" s="38"/>
      <c r="FL24" s="38">
        <v>0</v>
      </c>
      <c r="FM24" s="38"/>
      <c r="FO24" s="38">
        <v>2</v>
      </c>
      <c r="FP24" s="54"/>
      <c r="FQ24" s="33"/>
      <c r="FR24" s="34"/>
      <c r="FS24" s="19"/>
    </row>
    <row r="25" spans="1:175" ht="15" customHeight="1">
      <c r="A25" s="36" t="s">
        <v>411</v>
      </c>
      <c r="B25" s="42">
        <v>42009</v>
      </c>
      <c r="C25" s="38"/>
      <c r="D25" s="38" t="s">
        <v>527</v>
      </c>
      <c r="E25" s="38" t="s">
        <v>528</v>
      </c>
      <c r="F25" s="38" t="s">
        <v>238</v>
      </c>
      <c r="G25" s="39">
        <v>41791</v>
      </c>
      <c r="H25" s="38">
        <v>3</v>
      </c>
      <c r="I25" s="38" t="s">
        <v>238</v>
      </c>
      <c r="J25" s="56" t="s">
        <v>529</v>
      </c>
      <c r="K25" s="38"/>
      <c r="L25" s="38" t="s">
        <v>530</v>
      </c>
      <c r="M25" s="38"/>
      <c r="N25" s="38"/>
      <c r="O25" s="38"/>
      <c r="P25" s="38" t="s">
        <v>531</v>
      </c>
      <c r="Q25" s="56" t="s">
        <v>532</v>
      </c>
      <c r="R25" s="38"/>
      <c r="S25" s="58" t="s">
        <v>533</v>
      </c>
      <c r="T25" s="38"/>
      <c r="U25" s="56" t="s">
        <v>534</v>
      </c>
      <c r="V25" s="38"/>
      <c r="W25" s="38"/>
      <c r="X25" s="38"/>
      <c r="Y25" s="56" t="s">
        <v>272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56" t="s">
        <v>535</v>
      </c>
      <c r="AK25" s="38"/>
      <c r="AL25" s="38"/>
      <c r="AM25" s="38"/>
      <c r="AN25" s="38"/>
      <c r="AO25" s="38"/>
      <c r="AP25" s="38">
        <v>2</v>
      </c>
      <c r="AQ25" s="38"/>
      <c r="AR25" s="38"/>
      <c r="AS25" s="38"/>
      <c r="AT25" s="38"/>
      <c r="AU25" s="38"/>
      <c r="AV25" s="38">
        <v>1</v>
      </c>
      <c r="AW25" s="38"/>
      <c r="AX25" s="38">
        <v>1</v>
      </c>
      <c r="AY25" s="38"/>
      <c r="AZ25" s="38"/>
      <c r="BA25" s="38">
        <v>2</v>
      </c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>
        <v>1</v>
      </c>
      <c r="BO25" s="38"/>
      <c r="BP25" s="38"/>
      <c r="BQ25" s="38"/>
      <c r="BR25" s="38"/>
      <c r="BS25" s="38">
        <v>2</v>
      </c>
      <c r="BT25" s="38"/>
      <c r="BU25" s="38"/>
      <c r="BV25" s="38">
        <v>1</v>
      </c>
      <c r="BW25" s="38">
        <v>2</v>
      </c>
      <c r="BX25" s="38"/>
      <c r="BY25" s="38"/>
      <c r="BZ25" s="38"/>
      <c r="CA25" s="38"/>
      <c r="CB25" s="38"/>
      <c r="CC25" s="38">
        <v>2</v>
      </c>
      <c r="CD25" s="38">
        <v>2</v>
      </c>
      <c r="CE25" s="38">
        <v>2</v>
      </c>
      <c r="CF25" s="38">
        <v>2</v>
      </c>
      <c r="CG25" s="38"/>
      <c r="CH25" s="38"/>
      <c r="CI25" s="38"/>
      <c r="CJ25" s="38">
        <v>2</v>
      </c>
      <c r="CK25" s="38">
        <v>1</v>
      </c>
      <c r="CL25" s="38"/>
      <c r="CM25" s="38"/>
      <c r="CN25" s="38"/>
      <c r="CO25" s="38">
        <v>36</v>
      </c>
      <c r="CP25" s="38">
        <v>46</v>
      </c>
      <c r="CQ25" s="38">
        <v>1</v>
      </c>
      <c r="CR25" s="38"/>
      <c r="CS25" s="38"/>
      <c r="CT25" s="38"/>
      <c r="CU25" s="38">
        <v>1</v>
      </c>
      <c r="CV25" s="38">
        <v>1</v>
      </c>
      <c r="CW25" s="38">
        <v>2</v>
      </c>
      <c r="CX25" s="38">
        <v>1</v>
      </c>
      <c r="CY25" s="38"/>
      <c r="CZ25" s="38">
        <v>1</v>
      </c>
      <c r="DA25" s="38"/>
      <c r="DB25" s="38"/>
      <c r="DC25" s="38"/>
      <c r="DD25" s="38"/>
      <c r="DE25" s="38"/>
      <c r="DF25" s="38"/>
      <c r="DG25" s="38" t="s">
        <v>536</v>
      </c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>
        <v>1</v>
      </c>
      <c r="DW25" s="38"/>
      <c r="DX25" s="38"/>
      <c r="DY25" s="38"/>
      <c r="DZ25" s="38"/>
      <c r="EA25" s="38"/>
      <c r="EB25" s="38">
        <v>2</v>
      </c>
      <c r="EC25" s="38"/>
      <c r="ED25" s="38"/>
      <c r="EE25" s="38">
        <v>30</v>
      </c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>
        <v>1200</v>
      </c>
      <c r="EQ25" s="38"/>
      <c r="ER25" s="38"/>
      <c r="ES25" s="38"/>
      <c r="ET25" s="38"/>
      <c r="EU25" s="38"/>
      <c r="EV25" s="38">
        <v>1</v>
      </c>
      <c r="EW25" s="38"/>
      <c r="EX25" s="38"/>
      <c r="EY25" s="38"/>
      <c r="EZ25" s="38">
        <v>1</v>
      </c>
      <c r="FA25" s="38" t="s">
        <v>537</v>
      </c>
      <c r="FB25" s="38">
        <v>1</v>
      </c>
      <c r="FC25" s="38"/>
      <c r="FD25" s="38"/>
      <c r="FE25" s="38"/>
      <c r="FF25" s="38"/>
      <c r="FG25" s="38"/>
      <c r="FH25" s="38"/>
      <c r="FI25" s="38"/>
      <c r="FJ25" s="38"/>
      <c r="FK25" s="38">
        <v>1</v>
      </c>
      <c r="FL25" s="38"/>
      <c r="FM25" s="38"/>
      <c r="FO25" s="38">
        <v>2</v>
      </c>
      <c r="FP25" s="19"/>
      <c r="FQ25" s="19"/>
      <c r="FR25" s="19"/>
    </row>
    <row r="26" spans="1:175" ht="15" customHeight="1">
      <c r="A26" s="36" t="s">
        <v>411</v>
      </c>
      <c r="B26" s="43"/>
      <c r="C26" s="38"/>
      <c r="D26" s="38" t="s">
        <v>539</v>
      </c>
      <c r="E26" s="38" t="s">
        <v>540</v>
      </c>
      <c r="F26" s="38" t="s">
        <v>238</v>
      </c>
      <c r="G26" s="39"/>
      <c r="H26" s="38">
        <v>3</v>
      </c>
      <c r="I26" s="38" t="s">
        <v>238</v>
      </c>
      <c r="J26" s="38" t="s">
        <v>541</v>
      </c>
      <c r="K26" s="38">
        <v>2843903</v>
      </c>
      <c r="L26" s="56" t="s">
        <v>542</v>
      </c>
      <c r="M26" s="38" t="s">
        <v>238</v>
      </c>
      <c r="N26" s="39">
        <v>29135</v>
      </c>
      <c r="O26" s="38"/>
      <c r="P26" s="38"/>
      <c r="Q26" s="38"/>
      <c r="R26" s="38"/>
      <c r="S26" s="38"/>
      <c r="T26" s="38"/>
      <c r="U26" s="56" t="s">
        <v>543</v>
      </c>
      <c r="V26" s="39" t="s">
        <v>544</v>
      </c>
      <c r="W26" s="39">
        <v>29034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O26" s="38">
        <v>2</v>
      </c>
      <c r="FP26" s="19"/>
      <c r="FQ26" s="19"/>
      <c r="FR26" s="19"/>
    </row>
    <row r="27" spans="1:175" ht="15" customHeight="1">
      <c r="A27" s="36" t="s">
        <v>411</v>
      </c>
      <c r="B27" s="42">
        <v>41582</v>
      </c>
      <c r="C27" s="38"/>
      <c r="D27" s="38" t="s">
        <v>545</v>
      </c>
      <c r="E27" s="38" t="s">
        <v>546</v>
      </c>
      <c r="F27" s="38" t="s">
        <v>238</v>
      </c>
      <c r="G27" s="39">
        <v>41478</v>
      </c>
      <c r="H27" s="38">
        <v>3</v>
      </c>
      <c r="I27" s="38" t="s">
        <v>238</v>
      </c>
      <c r="J27" s="38" t="s">
        <v>547</v>
      </c>
      <c r="K27" s="38">
        <v>3070823</v>
      </c>
      <c r="L27" s="38" t="s">
        <v>548</v>
      </c>
      <c r="M27" s="38" t="s">
        <v>238</v>
      </c>
      <c r="N27" s="39">
        <v>27573</v>
      </c>
      <c r="O27" s="38"/>
      <c r="P27" s="38" t="s">
        <v>549</v>
      </c>
      <c r="Q27" s="38" t="s">
        <v>550</v>
      </c>
      <c r="R27" s="38" t="s">
        <v>551</v>
      </c>
      <c r="S27" s="38"/>
      <c r="T27" s="38"/>
      <c r="U27" s="38" t="s">
        <v>552</v>
      </c>
      <c r="V27" s="38" t="s">
        <v>553</v>
      </c>
      <c r="W27" s="39">
        <v>31938</v>
      </c>
      <c r="X27" s="38"/>
      <c r="Y27" s="56" t="s">
        <v>554</v>
      </c>
      <c r="Z27" s="38"/>
      <c r="AA27" s="38"/>
      <c r="AB27" s="40" t="s">
        <v>555</v>
      </c>
      <c r="AC27" s="38"/>
      <c r="AD27" s="56" t="s">
        <v>556</v>
      </c>
      <c r="AE27" s="56" t="s">
        <v>557</v>
      </c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>
        <v>2</v>
      </c>
      <c r="AU27" s="38">
        <v>2</v>
      </c>
      <c r="AV27" s="38"/>
      <c r="AW27" s="38"/>
      <c r="AX27" s="38"/>
      <c r="AY27" s="38"/>
      <c r="AZ27" s="38">
        <v>2</v>
      </c>
      <c r="BA27" s="38">
        <v>2</v>
      </c>
      <c r="BB27" s="38"/>
      <c r="BC27" s="38"/>
      <c r="BD27" s="38"/>
      <c r="BE27" s="38"/>
      <c r="BF27" s="38"/>
      <c r="BG27" s="38"/>
      <c r="BH27" s="38"/>
      <c r="BI27" s="38"/>
      <c r="BJ27" s="38">
        <v>1</v>
      </c>
      <c r="BK27" s="38"/>
      <c r="BL27" s="38"/>
      <c r="BM27" s="38">
        <v>1</v>
      </c>
      <c r="BN27" s="38">
        <v>1</v>
      </c>
      <c r="BO27" s="38">
        <v>1</v>
      </c>
      <c r="BP27" s="38"/>
      <c r="BQ27" s="38"/>
      <c r="BR27" s="38"/>
      <c r="BS27" s="38">
        <v>2</v>
      </c>
      <c r="BT27" s="38"/>
      <c r="BU27" s="38"/>
      <c r="BV27" s="38">
        <v>1</v>
      </c>
      <c r="BW27" s="38">
        <v>2</v>
      </c>
      <c r="BX27" s="38"/>
      <c r="BY27" s="38">
        <v>2</v>
      </c>
      <c r="BZ27" s="38">
        <v>3</v>
      </c>
      <c r="CA27" s="38">
        <v>3</v>
      </c>
      <c r="CB27" s="38">
        <v>2</v>
      </c>
      <c r="CC27" s="38">
        <v>2</v>
      </c>
      <c r="CD27" s="38">
        <v>2</v>
      </c>
      <c r="CE27" s="38">
        <v>2</v>
      </c>
      <c r="CF27" s="38">
        <v>2</v>
      </c>
      <c r="CG27" s="38">
        <v>2</v>
      </c>
      <c r="CH27" s="38">
        <v>1</v>
      </c>
      <c r="CI27" s="38">
        <v>2</v>
      </c>
      <c r="CJ27" s="38">
        <v>2</v>
      </c>
      <c r="CK27" s="38">
        <v>2</v>
      </c>
      <c r="CL27" s="38">
        <v>2</v>
      </c>
      <c r="CM27" s="38">
        <v>1</v>
      </c>
      <c r="CN27" s="38">
        <v>2</v>
      </c>
      <c r="CO27" s="38">
        <v>26</v>
      </c>
      <c r="CP27" s="38">
        <v>38</v>
      </c>
      <c r="CQ27" s="38"/>
      <c r="CR27" s="38"/>
      <c r="CS27" s="38"/>
      <c r="CT27" s="38"/>
      <c r="CU27" s="38">
        <v>2</v>
      </c>
      <c r="CV27" s="38"/>
      <c r="CW27" s="38"/>
      <c r="CX27" s="38"/>
      <c r="CY27" s="38">
        <v>2</v>
      </c>
      <c r="CZ27" s="38">
        <v>1</v>
      </c>
      <c r="DA27" s="56" t="s">
        <v>558</v>
      </c>
      <c r="DB27" s="38"/>
      <c r="DC27" s="38">
        <v>7</v>
      </c>
      <c r="DD27" s="38">
        <v>1</v>
      </c>
      <c r="DE27" s="38"/>
      <c r="DF27" s="38"/>
      <c r="DG27" s="38" t="s">
        <v>559</v>
      </c>
      <c r="DH27" s="38"/>
      <c r="DI27" s="38"/>
      <c r="DJ27" s="38"/>
      <c r="DK27" s="38">
        <v>3</v>
      </c>
      <c r="DL27" s="38">
        <v>3</v>
      </c>
      <c r="DM27" s="38">
        <v>3</v>
      </c>
      <c r="DN27" s="38">
        <v>1</v>
      </c>
      <c r="DO27" s="38"/>
      <c r="DP27" s="38"/>
      <c r="DQ27" s="38"/>
      <c r="DR27" s="38"/>
      <c r="DS27" s="38">
        <v>3</v>
      </c>
      <c r="DT27" s="38"/>
      <c r="DU27" s="38"/>
      <c r="DV27" s="38">
        <v>1</v>
      </c>
      <c r="DW27" s="38">
        <v>1</v>
      </c>
      <c r="DX27" s="38">
        <v>10</v>
      </c>
      <c r="DY27" s="38">
        <v>2</v>
      </c>
      <c r="DZ27" s="38"/>
      <c r="EA27" s="38"/>
      <c r="EB27" s="38">
        <v>2</v>
      </c>
      <c r="EC27" s="38"/>
      <c r="ED27" s="38">
        <v>2</v>
      </c>
      <c r="EE27" s="38">
        <v>28</v>
      </c>
      <c r="EF27" s="38">
        <v>2</v>
      </c>
      <c r="EG27" s="38">
        <v>2</v>
      </c>
      <c r="EH27" s="38"/>
      <c r="EI27" s="45">
        <v>8.3333333333333329E-2</v>
      </c>
      <c r="EJ27" s="38">
        <v>1</v>
      </c>
      <c r="EK27" s="38">
        <v>1</v>
      </c>
      <c r="EL27" s="38">
        <v>1</v>
      </c>
      <c r="EM27" s="38"/>
      <c r="EN27" s="38">
        <v>1</v>
      </c>
      <c r="EO27" s="38"/>
      <c r="EP27" s="38">
        <v>1200</v>
      </c>
      <c r="EQ27" s="38"/>
      <c r="ER27" s="38">
        <v>27</v>
      </c>
      <c r="ES27" s="38" t="s">
        <v>273</v>
      </c>
      <c r="ET27" s="38"/>
      <c r="EU27" s="38"/>
      <c r="EV27" s="38">
        <v>1</v>
      </c>
      <c r="EW27" s="38"/>
      <c r="EX27" s="38"/>
      <c r="EY27" s="38">
        <v>1</v>
      </c>
      <c r="EZ27" s="38"/>
      <c r="FA27" s="38"/>
      <c r="FB27" s="38"/>
      <c r="FC27" s="38"/>
      <c r="FD27" s="38"/>
      <c r="FE27" s="38"/>
      <c r="FF27" s="38">
        <v>1</v>
      </c>
      <c r="FG27" s="38"/>
      <c r="FH27" s="38"/>
      <c r="FI27" s="38">
        <v>45</v>
      </c>
      <c r="FJ27" s="38">
        <v>2</v>
      </c>
      <c r="FK27" s="38"/>
      <c r="FL27" s="38"/>
      <c r="FM27" s="38"/>
      <c r="FO27" s="38">
        <v>2</v>
      </c>
      <c r="FP27" s="19"/>
      <c r="FQ27" s="19"/>
      <c r="FR27" s="19"/>
    </row>
    <row r="28" spans="1:175" ht="15" customHeight="1">
      <c r="A28" s="36" t="s">
        <v>538</v>
      </c>
      <c r="B28" s="39">
        <v>41586</v>
      </c>
      <c r="C28" s="38"/>
      <c r="D28" s="38" t="s">
        <v>560</v>
      </c>
      <c r="E28" s="38" t="s">
        <v>666</v>
      </c>
      <c r="F28" s="38" t="s">
        <v>238</v>
      </c>
      <c r="G28" s="39">
        <v>41478</v>
      </c>
      <c r="H28" s="38">
        <v>3</v>
      </c>
      <c r="I28" s="38" t="s">
        <v>238</v>
      </c>
      <c r="J28" s="38" t="s">
        <v>562</v>
      </c>
      <c r="K28" s="38">
        <v>307082303</v>
      </c>
      <c r="L28" s="38" t="s">
        <v>563</v>
      </c>
      <c r="M28" s="38"/>
      <c r="N28" s="38"/>
      <c r="O28" s="38"/>
      <c r="P28" s="38" t="s">
        <v>549</v>
      </c>
      <c r="Q28" s="38" t="s">
        <v>550</v>
      </c>
      <c r="R28" s="38"/>
      <c r="S28" s="38"/>
      <c r="T28" s="38"/>
      <c r="U28" s="38" t="s">
        <v>564</v>
      </c>
      <c r="V28" s="38"/>
      <c r="W28" s="38"/>
      <c r="X28" s="38"/>
      <c r="Y28" s="38" t="s">
        <v>565</v>
      </c>
      <c r="Z28" s="38"/>
      <c r="AA28" s="38"/>
      <c r="AB28" s="40"/>
      <c r="AC28" s="38"/>
      <c r="AD28" s="38" t="s">
        <v>566</v>
      </c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>
        <v>1</v>
      </c>
      <c r="BK28" s="38"/>
      <c r="BL28" s="38"/>
      <c r="BM28" s="38"/>
      <c r="BN28" s="38">
        <v>2</v>
      </c>
      <c r="BO28" s="38"/>
      <c r="BP28" s="38"/>
      <c r="BQ28" s="38"/>
      <c r="BR28" s="38"/>
      <c r="BS28" s="38"/>
      <c r="BT28" s="38"/>
      <c r="BU28" s="38"/>
      <c r="BV28" s="38">
        <v>1</v>
      </c>
      <c r="BW28" s="38"/>
      <c r="BX28" s="38"/>
      <c r="BY28" s="38"/>
      <c r="BZ28" s="38"/>
      <c r="CA28" s="38"/>
      <c r="CB28" s="38">
        <v>1</v>
      </c>
      <c r="CC28" s="38"/>
      <c r="CD28" s="38"/>
      <c r="CE28" s="38"/>
      <c r="CF28" s="38"/>
      <c r="CG28" s="38">
        <v>1</v>
      </c>
      <c r="CH28" s="38">
        <v>1</v>
      </c>
      <c r="CI28" s="38"/>
      <c r="CJ28" s="38">
        <v>3</v>
      </c>
      <c r="CK28" s="38">
        <v>1</v>
      </c>
      <c r="CL28" s="38"/>
      <c r="CM28" s="38"/>
      <c r="CN28" s="38"/>
      <c r="CO28" s="38">
        <v>26</v>
      </c>
      <c r="CP28" s="38">
        <v>38</v>
      </c>
      <c r="CQ28" s="38"/>
      <c r="CR28" s="38"/>
      <c r="CS28" s="38"/>
      <c r="CT28" s="38"/>
      <c r="CU28" s="38">
        <v>2</v>
      </c>
      <c r="CV28" s="38"/>
      <c r="CW28" s="38"/>
      <c r="CX28" s="38"/>
      <c r="CY28" s="38"/>
      <c r="CZ28" s="38">
        <v>1</v>
      </c>
      <c r="DA28" s="38"/>
      <c r="DB28" s="38"/>
      <c r="DC28" s="38"/>
      <c r="DD28" s="38">
        <v>1</v>
      </c>
      <c r="DE28" s="38"/>
      <c r="DF28" s="38"/>
      <c r="DG28" s="38"/>
      <c r="DH28" s="38"/>
      <c r="DI28" s="38"/>
      <c r="DJ28" s="38"/>
      <c r="DK28" s="38"/>
      <c r="DL28" s="38"/>
      <c r="DM28" s="38"/>
      <c r="DN28" s="38">
        <v>3</v>
      </c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>
        <v>2</v>
      </c>
      <c r="DZ28" s="38"/>
      <c r="EA28" s="38"/>
      <c r="EB28" s="38">
        <v>2</v>
      </c>
      <c r="EC28" s="38"/>
      <c r="ED28" s="38">
        <v>2</v>
      </c>
      <c r="EE28" s="38" t="s">
        <v>567</v>
      </c>
      <c r="EF28" s="38"/>
      <c r="EG28" s="38"/>
      <c r="EH28" s="38"/>
      <c r="EI28" s="38"/>
      <c r="EJ28" s="38"/>
      <c r="EK28" s="38"/>
      <c r="EL28" s="38"/>
      <c r="EM28" s="38"/>
      <c r="EN28" s="38"/>
      <c r="EO28" s="38">
        <v>1</v>
      </c>
      <c r="EP28" s="38">
        <v>1300</v>
      </c>
      <c r="EQ28" s="38"/>
      <c r="ER28" s="38"/>
      <c r="ES28" s="38" t="s">
        <v>273</v>
      </c>
      <c r="ET28" s="38"/>
      <c r="EU28" s="38"/>
      <c r="EV28" s="38"/>
      <c r="EW28" s="38"/>
      <c r="EX28" s="38"/>
      <c r="EY28" s="38"/>
      <c r="EZ28" s="38">
        <v>1</v>
      </c>
      <c r="FA28" s="38" t="s">
        <v>568</v>
      </c>
      <c r="FB28" s="38"/>
      <c r="FC28" s="38"/>
      <c r="FD28" s="38"/>
      <c r="FE28" s="38"/>
      <c r="FF28" s="38"/>
      <c r="FG28" s="38"/>
      <c r="FH28" s="38"/>
      <c r="FI28" s="38">
        <v>30</v>
      </c>
      <c r="FJ28" s="38">
        <v>2</v>
      </c>
      <c r="FK28" s="38"/>
      <c r="FL28" s="38"/>
      <c r="FM28" s="38"/>
      <c r="FO28" s="36">
        <v>2</v>
      </c>
    </row>
    <row r="29" spans="1:175" ht="15" customHeight="1">
      <c r="A29" s="36" t="s">
        <v>538</v>
      </c>
      <c r="B29" s="39">
        <v>41865</v>
      </c>
      <c r="C29" s="38"/>
      <c r="D29" s="38" t="s">
        <v>569</v>
      </c>
      <c r="E29" s="38" t="s">
        <v>570</v>
      </c>
      <c r="F29" s="38" t="s">
        <v>238</v>
      </c>
      <c r="G29" s="39">
        <v>41729</v>
      </c>
      <c r="H29" s="38">
        <v>2</v>
      </c>
      <c r="I29" s="38" t="s">
        <v>238</v>
      </c>
      <c r="J29" s="38" t="s">
        <v>571</v>
      </c>
      <c r="K29" s="38">
        <v>986003051</v>
      </c>
      <c r="L29" s="38" t="s">
        <v>572</v>
      </c>
      <c r="M29" s="38"/>
      <c r="N29" s="44">
        <v>42213</v>
      </c>
      <c r="O29" s="38"/>
      <c r="P29" s="38" t="s">
        <v>573</v>
      </c>
      <c r="Q29" s="38" t="s">
        <v>574</v>
      </c>
      <c r="R29" s="38" t="s">
        <v>575</v>
      </c>
      <c r="S29" s="38">
        <v>2830953</v>
      </c>
      <c r="T29" s="38">
        <v>1</v>
      </c>
      <c r="U29" s="38" t="s">
        <v>576</v>
      </c>
      <c r="V29" s="38"/>
      <c r="W29" s="39">
        <v>28797</v>
      </c>
      <c r="X29" s="38"/>
      <c r="Y29" s="38" t="s">
        <v>577</v>
      </c>
      <c r="Z29" s="38" t="s">
        <v>574</v>
      </c>
      <c r="AA29" s="38"/>
      <c r="AB29" s="40" t="s">
        <v>578</v>
      </c>
      <c r="AC29" s="38"/>
      <c r="AD29" s="38"/>
      <c r="AE29" s="38"/>
      <c r="AF29" s="38"/>
      <c r="AG29" s="38"/>
      <c r="AH29" s="38"/>
      <c r="AI29" s="38"/>
      <c r="AJ29" s="38" t="s">
        <v>579</v>
      </c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>
        <v>2</v>
      </c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>
        <v>2</v>
      </c>
      <c r="BK29" s="38"/>
      <c r="BL29" s="38"/>
      <c r="BM29" s="38"/>
      <c r="BN29" s="38"/>
      <c r="BO29" s="38"/>
      <c r="BP29" s="38"/>
      <c r="BQ29" s="38"/>
      <c r="BR29" s="38"/>
      <c r="BS29" s="38">
        <v>1</v>
      </c>
      <c r="BT29" s="38"/>
      <c r="BU29" s="38"/>
      <c r="BV29" s="38"/>
      <c r="BW29" s="38">
        <v>1</v>
      </c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>
        <v>3</v>
      </c>
      <c r="CI29" s="38"/>
      <c r="CJ29" s="38">
        <v>9</v>
      </c>
      <c r="CK29" s="38">
        <v>5</v>
      </c>
      <c r="CL29" s="38"/>
      <c r="CM29" s="38"/>
      <c r="CN29" s="38"/>
      <c r="CO29" s="38">
        <v>35</v>
      </c>
      <c r="CP29" s="38">
        <v>40</v>
      </c>
      <c r="CQ29" s="38"/>
      <c r="CR29" s="38"/>
      <c r="CS29" s="38"/>
      <c r="CT29" s="38"/>
      <c r="CU29" s="38">
        <v>1</v>
      </c>
      <c r="CV29" s="38">
        <v>1</v>
      </c>
      <c r="CW29" s="38">
        <v>7</v>
      </c>
      <c r="CX29" s="38"/>
      <c r="CY29" s="38"/>
      <c r="CZ29" s="38"/>
      <c r="DA29" s="38"/>
      <c r="DB29" s="38"/>
      <c r="DC29" s="38"/>
      <c r="DD29" s="38">
        <v>2</v>
      </c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>
        <v>2</v>
      </c>
      <c r="EC29" s="38"/>
      <c r="ED29" s="38"/>
      <c r="EE29" s="38">
        <v>30</v>
      </c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>
        <v>1.35</v>
      </c>
      <c r="EQ29" s="38"/>
      <c r="ER29" s="38"/>
      <c r="ES29" s="38" t="s">
        <v>580</v>
      </c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O29" s="36">
        <v>2</v>
      </c>
    </row>
    <row r="30" spans="1:175" ht="15" customHeight="1">
      <c r="A30" s="36" t="s">
        <v>538</v>
      </c>
      <c r="B30" s="39">
        <v>41750</v>
      </c>
      <c r="C30" s="38"/>
      <c r="D30" s="38" t="s">
        <v>581</v>
      </c>
      <c r="E30" s="38" t="s">
        <v>582</v>
      </c>
      <c r="F30" s="38" t="s">
        <v>238</v>
      </c>
      <c r="G30" s="39">
        <v>41626</v>
      </c>
      <c r="H30" s="38">
        <v>3</v>
      </c>
      <c r="I30" s="38" t="s">
        <v>238</v>
      </c>
      <c r="J30" s="38" t="s">
        <v>583</v>
      </c>
      <c r="K30" s="38">
        <v>2618873</v>
      </c>
      <c r="L30" s="38" t="s">
        <v>584</v>
      </c>
      <c r="M30" s="38"/>
      <c r="N30" s="44">
        <v>42006</v>
      </c>
      <c r="O30" s="38"/>
      <c r="P30" s="38" t="s">
        <v>585</v>
      </c>
      <c r="Q30" s="38" t="s">
        <v>586</v>
      </c>
      <c r="R30" s="38" t="s">
        <v>587</v>
      </c>
      <c r="S30" s="38"/>
      <c r="T30" s="38">
        <v>3</v>
      </c>
      <c r="U30" s="38" t="s">
        <v>588</v>
      </c>
      <c r="V30" s="38"/>
      <c r="W30" s="59">
        <v>27062</v>
      </c>
      <c r="X30" s="38"/>
      <c r="Y30" s="38" t="s">
        <v>585</v>
      </c>
      <c r="Z30" s="38"/>
      <c r="AA30" s="38"/>
      <c r="AB30" s="40" t="s">
        <v>589</v>
      </c>
      <c r="AC30" s="38"/>
      <c r="AD30" s="38"/>
      <c r="AE30" s="38"/>
      <c r="AF30" s="38"/>
      <c r="AG30" s="38"/>
      <c r="AH30" s="38"/>
      <c r="AI30" s="38"/>
      <c r="AJ30" s="38" t="s">
        <v>590</v>
      </c>
      <c r="AK30" s="38">
        <v>1</v>
      </c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>
        <v>1</v>
      </c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>
        <v>1</v>
      </c>
      <c r="BK30" s="38"/>
      <c r="BL30" s="38"/>
      <c r="BM30" s="38"/>
      <c r="BN30" s="38">
        <v>1</v>
      </c>
      <c r="BO30" s="38"/>
      <c r="BP30" s="38"/>
      <c r="BQ30" s="38"/>
      <c r="BR30" s="38"/>
      <c r="BS30" s="38"/>
      <c r="BT30" s="38"/>
      <c r="BU30" s="38"/>
      <c r="BV30" s="38">
        <v>1</v>
      </c>
      <c r="BW30" s="38"/>
      <c r="BX30" s="38"/>
      <c r="BY30" s="38">
        <v>3</v>
      </c>
      <c r="BZ30" s="38">
        <v>3</v>
      </c>
      <c r="CA30" s="38">
        <v>3</v>
      </c>
      <c r="CB30" s="38"/>
      <c r="CC30" s="38"/>
      <c r="CD30" s="38"/>
      <c r="CE30" s="38"/>
      <c r="CF30" s="38"/>
      <c r="CG30" s="38">
        <v>1</v>
      </c>
      <c r="CH30" s="38">
        <v>1</v>
      </c>
      <c r="CI30" s="38"/>
      <c r="CJ30" s="38">
        <v>4</v>
      </c>
      <c r="CK30" s="38">
        <v>3</v>
      </c>
      <c r="CL30" s="38"/>
      <c r="CM30" s="38"/>
      <c r="CN30" s="38"/>
      <c r="CO30" s="38">
        <v>39</v>
      </c>
      <c r="CP30" s="38">
        <v>42</v>
      </c>
      <c r="CQ30" s="38"/>
      <c r="CR30" s="38"/>
      <c r="CS30" s="38"/>
      <c r="CT30" s="38"/>
      <c r="CU30" s="38">
        <v>1</v>
      </c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>
        <v>2</v>
      </c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>
        <v>1.01</v>
      </c>
      <c r="EQ30" s="38"/>
      <c r="ER30" s="38"/>
      <c r="ES30" s="38" t="s">
        <v>591</v>
      </c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>
        <v>62</v>
      </c>
      <c r="FJ30" s="38"/>
      <c r="FK30" s="38"/>
      <c r="FL30" s="38"/>
      <c r="FM30" s="38"/>
      <c r="FO30" s="36">
        <v>2</v>
      </c>
    </row>
    <row r="31" spans="1:175" ht="15" customHeight="1">
      <c r="A31" s="36" t="s">
        <v>538</v>
      </c>
      <c r="B31" s="38"/>
      <c r="C31" s="38"/>
      <c r="D31" s="38" t="s">
        <v>593</v>
      </c>
      <c r="E31" s="38" t="s">
        <v>592</v>
      </c>
      <c r="F31" s="38" t="s">
        <v>238</v>
      </c>
      <c r="G31" s="39">
        <v>41626</v>
      </c>
      <c r="H31" s="38">
        <v>2</v>
      </c>
      <c r="I31" s="38" t="s">
        <v>238</v>
      </c>
      <c r="J31" s="38" t="s">
        <v>594</v>
      </c>
      <c r="K31" s="38">
        <v>992437252</v>
      </c>
      <c r="L31" s="38" t="s">
        <v>595</v>
      </c>
      <c r="M31" s="38" t="s">
        <v>596</v>
      </c>
      <c r="N31" s="39">
        <v>30826</v>
      </c>
      <c r="O31" s="38"/>
      <c r="P31" s="38" t="s">
        <v>597</v>
      </c>
      <c r="Q31" s="38"/>
      <c r="R31" s="38"/>
      <c r="S31" s="38">
        <v>9799989026</v>
      </c>
      <c r="T31" s="38">
        <v>3</v>
      </c>
      <c r="U31" s="38" t="s">
        <v>598</v>
      </c>
      <c r="V31" s="38"/>
      <c r="W31" s="39">
        <v>28863</v>
      </c>
      <c r="X31" s="38"/>
      <c r="Y31" s="38" t="s">
        <v>599</v>
      </c>
      <c r="Z31" s="38"/>
      <c r="AA31" s="38"/>
      <c r="AB31" s="40" t="s">
        <v>600</v>
      </c>
      <c r="AC31" s="38">
        <v>3</v>
      </c>
      <c r="AD31" s="38"/>
      <c r="AE31" s="38"/>
      <c r="AF31" s="38"/>
      <c r="AG31" s="38" t="s">
        <v>601</v>
      </c>
      <c r="AH31" s="38" t="s">
        <v>602</v>
      </c>
      <c r="AI31" s="38"/>
      <c r="AJ31" s="38" t="s">
        <v>603</v>
      </c>
      <c r="AK31" s="38">
        <v>1</v>
      </c>
      <c r="AL31" s="38">
        <v>1</v>
      </c>
      <c r="AM31" s="38">
        <v>2</v>
      </c>
      <c r="AN31" s="38" t="s">
        <v>604</v>
      </c>
      <c r="AO31" s="38"/>
      <c r="AP31" s="38">
        <v>2</v>
      </c>
      <c r="AQ31" s="38"/>
      <c r="AR31" s="38"/>
      <c r="AS31" s="38">
        <v>2</v>
      </c>
      <c r="AT31" s="38">
        <v>1</v>
      </c>
      <c r="AU31" s="38">
        <v>1</v>
      </c>
      <c r="AV31" s="38">
        <v>1</v>
      </c>
      <c r="AW31" s="38">
        <v>1</v>
      </c>
      <c r="AX31" s="38">
        <v>2</v>
      </c>
      <c r="AY31" s="38">
        <v>1</v>
      </c>
      <c r="AZ31" s="38">
        <v>1</v>
      </c>
      <c r="BA31" s="38"/>
      <c r="BB31" s="38"/>
      <c r="BC31" s="38"/>
      <c r="BD31" s="38"/>
      <c r="BE31" s="38"/>
      <c r="BF31" s="38"/>
      <c r="BG31" s="38"/>
      <c r="BH31" s="38"/>
      <c r="BI31" s="38"/>
      <c r="BJ31" s="38">
        <v>2</v>
      </c>
      <c r="BK31" s="38">
        <v>3</v>
      </c>
      <c r="BL31" s="38">
        <v>2</v>
      </c>
      <c r="BM31" s="38">
        <v>1</v>
      </c>
      <c r="BN31" s="38">
        <v>2</v>
      </c>
      <c r="BO31" s="38">
        <v>2</v>
      </c>
      <c r="BP31" s="38">
        <v>2</v>
      </c>
      <c r="BQ31" s="38">
        <v>2</v>
      </c>
      <c r="BR31" s="38">
        <v>2</v>
      </c>
      <c r="BS31" s="38">
        <v>1</v>
      </c>
      <c r="BT31" s="38">
        <v>2</v>
      </c>
      <c r="BU31" s="38">
        <v>1</v>
      </c>
      <c r="BV31" s="38">
        <v>5</v>
      </c>
      <c r="BW31" s="38">
        <v>2</v>
      </c>
      <c r="BX31" s="38"/>
      <c r="BY31" s="38">
        <v>3</v>
      </c>
      <c r="BZ31" s="38">
        <v>3</v>
      </c>
      <c r="CA31" s="38">
        <v>3</v>
      </c>
      <c r="CB31" s="38">
        <v>2</v>
      </c>
      <c r="CC31" s="38">
        <v>2</v>
      </c>
      <c r="CD31" s="38">
        <v>2</v>
      </c>
      <c r="CE31" s="38">
        <v>2</v>
      </c>
      <c r="CF31" s="38">
        <v>2</v>
      </c>
      <c r="CG31" s="38">
        <v>2</v>
      </c>
      <c r="CH31" s="38"/>
      <c r="CI31" s="38"/>
      <c r="CJ31" s="38">
        <v>2</v>
      </c>
      <c r="CK31" s="38">
        <v>2</v>
      </c>
      <c r="CL31" s="38">
        <v>1</v>
      </c>
      <c r="CM31" s="38">
        <v>1</v>
      </c>
      <c r="CN31" s="38">
        <v>2</v>
      </c>
      <c r="CO31" s="38">
        <v>35</v>
      </c>
      <c r="CP31" s="38">
        <v>29</v>
      </c>
      <c r="CQ31" s="38">
        <v>2</v>
      </c>
      <c r="CR31" s="38">
        <v>2</v>
      </c>
      <c r="CS31" s="38">
        <v>2</v>
      </c>
      <c r="CT31" s="38"/>
      <c r="CU31" s="38">
        <v>1</v>
      </c>
      <c r="CV31" s="38">
        <v>1</v>
      </c>
      <c r="CW31" s="38">
        <v>8</v>
      </c>
      <c r="CX31" s="38">
        <v>3</v>
      </c>
      <c r="CY31" s="38">
        <v>2</v>
      </c>
      <c r="CZ31" s="38">
        <v>1</v>
      </c>
      <c r="DA31" s="38"/>
      <c r="DB31" s="38"/>
      <c r="DC31" s="38"/>
      <c r="DD31" s="38">
        <v>1</v>
      </c>
      <c r="DE31" s="38">
        <v>3</v>
      </c>
      <c r="DF31" s="38">
        <v>3</v>
      </c>
      <c r="DG31" s="38"/>
      <c r="DH31" s="38">
        <v>3</v>
      </c>
      <c r="DI31" s="38">
        <v>3</v>
      </c>
      <c r="DJ31" s="38"/>
      <c r="DK31" s="38">
        <v>3</v>
      </c>
      <c r="DL31" s="38">
        <v>3</v>
      </c>
      <c r="DM31" s="38">
        <v>3</v>
      </c>
      <c r="DN31" s="38">
        <v>3</v>
      </c>
      <c r="DO31" s="38">
        <v>3</v>
      </c>
      <c r="DP31" s="38">
        <v>3</v>
      </c>
      <c r="DQ31" s="38">
        <v>3</v>
      </c>
      <c r="DR31" s="38"/>
      <c r="DS31" s="38">
        <v>3</v>
      </c>
      <c r="DT31" s="38"/>
      <c r="DU31" s="38"/>
      <c r="DV31" s="38">
        <v>1</v>
      </c>
      <c r="DW31" s="38">
        <v>1</v>
      </c>
      <c r="DX31" s="38"/>
      <c r="DY31" s="38"/>
      <c r="DZ31" s="38"/>
      <c r="EA31" s="38"/>
      <c r="EB31" s="38">
        <v>1</v>
      </c>
      <c r="EC31" s="38"/>
      <c r="ED31" s="38">
        <v>2</v>
      </c>
      <c r="EE31" s="38"/>
      <c r="EF31" s="38"/>
      <c r="EG31" s="38">
        <v>2</v>
      </c>
      <c r="EH31" s="38"/>
      <c r="EI31" s="38"/>
      <c r="EJ31" s="38"/>
      <c r="EK31" s="38">
        <v>2</v>
      </c>
      <c r="EL31" s="38"/>
      <c r="EM31" s="38"/>
      <c r="EN31" s="38">
        <v>0</v>
      </c>
      <c r="EO31" s="38">
        <v>1</v>
      </c>
      <c r="EP31" s="38">
        <v>3000</v>
      </c>
      <c r="EQ31" s="38">
        <v>48</v>
      </c>
      <c r="ER31" s="38"/>
      <c r="ES31" s="38"/>
      <c r="ET31" s="38"/>
      <c r="EU31" s="38"/>
      <c r="EV31" s="38">
        <v>2</v>
      </c>
      <c r="EW31" s="38">
        <v>2</v>
      </c>
      <c r="EX31" s="38"/>
      <c r="EY31" s="38">
        <v>2</v>
      </c>
      <c r="EZ31" s="38"/>
      <c r="FA31" s="38"/>
      <c r="FB31" s="38">
        <v>2</v>
      </c>
      <c r="FC31" s="38"/>
      <c r="FD31" s="38"/>
      <c r="FE31" s="38"/>
      <c r="FF31" s="38">
        <v>2</v>
      </c>
      <c r="FG31" s="38">
        <v>2</v>
      </c>
      <c r="FH31" s="38"/>
      <c r="FI31" s="38"/>
      <c r="FJ31" s="38">
        <v>2</v>
      </c>
      <c r="FK31" s="38"/>
      <c r="FL31" s="38"/>
      <c r="FM31" s="38"/>
      <c r="FO31" s="36">
        <v>2</v>
      </c>
    </row>
    <row r="32" spans="1:175" ht="15" customHeight="1">
      <c r="A32" s="36" t="s">
        <v>538</v>
      </c>
      <c r="B32" s="39">
        <v>41928</v>
      </c>
      <c r="C32" s="38"/>
      <c r="D32" s="38" t="s">
        <v>606</v>
      </c>
      <c r="E32" s="38" t="s">
        <v>605</v>
      </c>
      <c r="F32" s="38" t="s">
        <v>238</v>
      </c>
      <c r="G32" s="39">
        <v>41816</v>
      </c>
      <c r="H32" s="38">
        <v>3</v>
      </c>
      <c r="I32" s="38" t="s">
        <v>238</v>
      </c>
      <c r="J32" s="38" t="s">
        <v>607</v>
      </c>
      <c r="K32" s="38">
        <v>2470050</v>
      </c>
      <c r="L32" s="38" t="s">
        <v>608</v>
      </c>
      <c r="M32" s="38" t="s">
        <v>238</v>
      </c>
      <c r="N32" s="39">
        <v>25905</v>
      </c>
      <c r="O32" s="38"/>
      <c r="P32" s="38" t="s">
        <v>283</v>
      </c>
      <c r="Q32" s="38"/>
      <c r="R32" s="38"/>
      <c r="S32" s="38"/>
      <c r="T32" s="38"/>
      <c r="U32" s="38" t="s">
        <v>609</v>
      </c>
      <c r="V32" s="38"/>
      <c r="W32" s="39">
        <v>28008</v>
      </c>
      <c r="X32" s="38"/>
      <c r="Y32" s="38" t="s">
        <v>610</v>
      </c>
      <c r="Z32" s="38"/>
      <c r="AA32" s="38"/>
      <c r="AB32" s="40" t="s">
        <v>611</v>
      </c>
      <c r="AC32" s="38"/>
      <c r="AD32" s="38" t="s">
        <v>609</v>
      </c>
      <c r="AE32" s="38" t="s">
        <v>612</v>
      </c>
      <c r="AF32" s="38">
        <v>2470050</v>
      </c>
      <c r="AG32" s="38" t="s">
        <v>613</v>
      </c>
      <c r="AH32" s="38" t="s">
        <v>561</v>
      </c>
      <c r="AI32" s="38">
        <v>982568869</v>
      </c>
      <c r="AJ32" s="38" t="s">
        <v>614</v>
      </c>
      <c r="AK32" s="38">
        <v>1</v>
      </c>
      <c r="AL32" s="38"/>
      <c r="AM32" s="38">
        <v>2</v>
      </c>
      <c r="AN32" s="38"/>
      <c r="AO32" s="38"/>
      <c r="AP32" s="38">
        <v>2</v>
      </c>
      <c r="AQ32" s="38"/>
      <c r="AR32" s="38"/>
      <c r="AS32" s="38">
        <v>1</v>
      </c>
      <c r="AT32" s="38">
        <v>2</v>
      </c>
      <c r="AU32" s="38">
        <v>2</v>
      </c>
      <c r="AV32" s="38">
        <v>1</v>
      </c>
      <c r="AW32" s="38">
        <v>1</v>
      </c>
      <c r="AX32" s="38">
        <v>1</v>
      </c>
      <c r="AY32" s="38"/>
      <c r="AZ32" s="38">
        <v>2</v>
      </c>
      <c r="BA32" s="38">
        <v>2</v>
      </c>
      <c r="BB32" s="38"/>
      <c r="BC32" s="38"/>
      <c r="BD32" s="38"/>
      <c r="BE32" s="38"/>
      <c r="BF32" s="38"/>
      <c r="BG32" s="38"/>
      <c r="BH32" s="38"/>
      <c r="BI32" s="38"/>
      <c r="BJ32" s="38">
        <v>1</v>
      </c>
      <c r="BK32" s="38"/>
      <c r="BL32" s="38">
        <v>1</v>
      </c>
      <c r="BM32" s="38">
        <v>1</v>
      </c>
      <c r="BN32" s="38"/>
      <c r="BO32" s="38">
        <v>1</v>
      </c>
      <c r="BP32" s="38">
        <v>2</v>
      </c>
      <c r="BQ32" s="38">
        <v>2</v>
      </c>
      <c r="BR32" s="38">
        <v>2</v>
      </c>
      <c r="BS32" s="38">
        <v>2</v>
      </c>
      <c r="BT32" s="38"/>
      <c r="BU32" s="38"/>
      <c r="BV32" s="38">
        <v>1</v>
      </c>
      <c r="BW32" s="38">
        <v>2</v>
      </c>
      <c r="BX32" s="38"/>
      <c r="BY32" s="38">
        <v>1</v>
      </c>
      <c r="BZ32" s="38">
        <v>3</v>
      </c>
      <c r="CA32" s="38">
        <v>3</v>
      </c>
      <c r="CB32" s="38">
        <v>2</v>
      </c>
      <c r="CC32" s="38">
        <v>2</v>
      </c>
      <c r="CD32" s="38">
        <v>2</v>
      </c>
      <c r="CE32" s="38">
        <v>2</v>
      </c>
      <c r="CF32" s="38">
        <v>2</v>
      </c>
      <c r="CG32" s="38">
        <v>1</v>
      </c>
      <c r="CH32" s="38">
        <v>1</v>
      </c>
      <c r="CI32" s="38"/>
      <c r="CJ32" s="38">
        <v>5</v>
      </c>
      <c r="CK32" s="38">
        <v>3</v>
      </c>
      <c r="CL32" s="38">
        <v>1</v>
      </c>
      <c r="CM32" s="38">
        <v>2</v>
      </c>
      <c r="CN32" s="38">
        <v>2</v>
      </c>
      <c r="CO32" s="38">
        <v>37</v>
      </c>
      <c r="CP32" s="38">
        <v>43</v>
      </c>
      <c r="CQ32" s="38">
        <v>2</v>
      </c>
      <c r="CR32" s="38">
        <v>2</v>
      </c>
      <c r="CS32" s="38">
        <v>1</v>
      </c>
      <c r="CT32" s="38"/>
      <c r="CU32" s="38">
        <v>2</v>
      </c>
      <c r="CV32" s="38"/>
      <c r="CW32" s="38"/>
      <c r="CX32" s="38"/>
      <c r="CY32" s="38">
        <v>2</v>
      </c>
      <c r="CZ32" s="38">
        <v>1</v>
      </c>
      <c r="DA32" s="38"/>
      <c r="DB32" s="38"/>
      <c r="DC32" s="38"/>
      <c r="DD32" s="38"/>
      <c r="DE32" s="38"/>
      <c r="DF32" s="38">
        <v>1</v>
      </c>
      <c r="DG32" s="38"/>
      <c r="DH32" s="38"/>
      <c r="DI32" s="38"/>
      <c r="DJ32" s="38"/>
      <c r="DK32" s="38">
        <v>3</v>
      </c>
      <c r="DL32" s="38">
        <v>3</v>
      </c>
      <c r="DM32" s="38">
        <v>3</v>
      </c>
      <c r="DN32" s="38">
        <v>3</v>
      </c>
      <c r="DO32" s="38">
        <v>3</v>
      </c>
      <c r="DP32" s="38">
        <v>3</v>
      </c>
      <c r="DQ32" s="38">
        <v>3</v>
      </c>
      <c r="DR32" s="38"/>
      <c r="DS32" s="38"/>
      <c r="DT32" s="38"/>
      <c r="DU32" s="38"/>
      <c r="DV32" s="38"/>
      <c r="DW32" s="38">
        <v>1</v>
      </c>
      <c r="DX32" s="38"/>
      <c r="DY32" s="38">
        <v>2</v>
      </c>
      <c r="DZ32" s="38"/>
      <c r="EA32" s="38"/>
      <c r="EB32" s="38">
        <v>2</v>
      </c>
      <c r="EC32" s="38"/>
      <c r="ED32" s="38">
        <v>2</v>
      </c>
      <c r="EE32" s="38">
        <v>33</v>
      </c>
      <c r="EF32" s="38">
        <v>1</v>
      </c>
      <c r="EG32" s="38">
        <v>2</v>
      </c>
      <c r="EH32" s="38">
        <v>7</v>
      </c>
      <c r="EI32" s="38"/>
      <c r="EJ32" s="38">
        <v>2</v>
      </c>
      <c r="EK32" s="38">
        <v>2</v>
      </c>
      <c r="EL32" s="38">
        <v>1</v>
      </c>
      <c r="EM32" s="38"/>
      <c r="EN32" s="38">
        <v>1</v>
      </c>
      <c r="EO32" s="38">
        <v>2</v>
      </c>
      <c r="EP32" s="38">
        <v>1900</v>
      </c>
      <c r="EQ32" s="38">
        <v>44</v>
      </c>
      <c r="ER32" s="38"/>
      <c r="ES32" s="38"/>
      <c r="ET32" s="38"/>
      <c r="EU32" s="38"/>
      <c r="EV32" s="38">
        <v>1</v>
      </c>
      <c r="EW32" s="38">
        <v>2</v>
      </c>
      <c r="EX32" s="38"/>
      <c r="EY32" s="38">
        <v>1</v>
      </c>
      <c r="EZ32" s="38">
        <v>0</v>
      </c>
      <c r="FA32" s="38"/>
      <c r="FB32" s="38">
        <v>1</v>
      </c>
      <c r="FC32" s="38">
        <v>1</v>
      </c>
      <c r="FD32" s="38"/>
      <c r="FE32" s="38">
        <v>12</v>
      </c>
      <c r="FF32" s="38">
        <v>1</v>
      </c>
      <c r="FG32" s="38">
        <v>1</v>
      </c>
      <c r="FH32" s="38"/>
      <c r="FI32" s="38">
        <v>8</v>
      </c>
      <c r="FJ32" s="38">
        <v>2</v>
      </c>
      <c r="FK32" s="38"/>
      <c r="FL32" s="38"/>
      <c r="FM32" s="38"/>
      <c r="FO32" s="36">
        <v>2</v>
      </c>
    </row>
    <row r="33" spans="1:171" ht="15" customHeight="1">
      <c r="A33" s="36" t="s">
        <v>538</v>
      </c>
      <c r="B33" s="39">
        <v>41387</v>
      </c>
      <c r="C33" s="38">
        <v>30585819</v>
      </c>
      <c r="D33" s="38" t="s">
        <v>616</v>
      </c>
      <c r="E33" s="38" t="s">
        <v>615</v>
      </c>
      <c r="F33" s="38" t="s">
        <v>238</v>
      </c>
      <c r="G33" s="39">
        <v>41138</v>
      </c>
      <c r="H33" s="38">
        <v>3</v>
      </c>
      <c r="I33" s="38" t="s">
        <v>238</v>
      </c>
      <c r="J33" s="38" t="s">
        <v>617</v>
      </c>
      <c r="K33" s="38" t="s">
        <v>618</v>
      </c>
      <c r="L33" s="38" t="s">
        <v>619</v>
      </c>
      <c r="M33" s="38"/>
      <c r="N33" s="39">
        <v>29083</v>
      </c>
      <c r="O33" s="38"/>
      <c r="P33" s="38" t="s">
        <v>620</v>
      </c>
      <c r="Q33" s="38" t="s">
        <v>621</v>
      </c>
      <c r="R33" s="38" t="s">
        <v>622</v>
      </c>
      <c r="S33" s="38">
        <v>985014476.37015998</v>
      </c>
      <c r="T33" s="38">
        <v>1</v>
      </c>
      <c r="U33" s="38" t="s">
        <v>623</v>
      </c>
      <c r="V33" s="38" t="s">
        <v>624</v>
      </c>
      <c r="W33" s="39">
        <v>31641</v>
      </c>
      <c r="X33" s="38" t="s">
        <v>625</v>
      </c>
      <c r="Y33" s="38"/>
      <c r="Z33" s="38"/>
      <c r="AA33" s="38"/>
      <c r="AB33" s="40" t="s">
        <v>626</v>
      </c>
      <c r="AC33" s="38"/>
      <c r="AD33" s="38"/>
      <c r="AE33" s="38"/>
      <c r="AF33" s="38"/>
      <c r="AG33" s="38"/>
      <c r="AH33" s="38"/>
      <c r="AI33" s="38"/>
      <c r="AJ33" s="38" t="s">
        <v>627</v>
      </c>
      <c r="AK33" s="38">
        <v>1</v>
      </c>
      <c r="AL33" s="38">
        <v>1</v>
      </c>
      <c r="AM33" s="38"/>
      <c r="AN33" s="38" t="s">
        <v>628</v>
      </c>
      <c r="AO33" s="38"/>
      <c r="AP33" s="38">
        <v>1</v>
      </c>
      <c r="AQ33" s="38">
        <v>2</v>
      </c>
      <c r="AR33" s="38" t="s">
        <v>629</v>
      </c>
      <c r="AS33" s="38">
        <v>1</v>
      </c>
      <c r="AT33" s="38">
        <v>2</v>
      </c>
      <c r="AU33" s="38">
        <v>2</v>
      </c>
      <c r="AV33" s="38">
        <v>1</v>
      </c>
      <c r="AW33" s="38"/>
      <c r="AX33" s="38">
        <v>1</v>
      </c>
      <c r="AY33" s="38">
        <v>1</v>
      </c>
      <c r="AZ33" s="38"/>
      <c r="BA33" s="38">
        <v>2</v>
      </c>
      <c r="BB33" s="38"/>
      <c r="BC33" s="38"/>
      <c r="BD33" s="38"/>
      <c r="BE33" s="38"/>
      <c r="BF33" s="38"/>
      <c r="BG33" s="38"/>
      <c r="BH33" s="38"/>
      <c r="BI33" s="38"/>
      <c r="BJ33" s="38">
        <v>1</v>
      </c>
      <c r="BK33" s="38"/>
      <c r="BL33" s="38"/>
      <c r="BM33" s="38"/>
      <c r="BN33" s="38">
        <v>2</v>
      </c>
      <c r="BO33" s="38"/>
      <c r="BP33" s="38"/>
      <c r="BQ33" s="38"/>
      <c r="BR33" s="38"/>
      <c r="BS33" s="38"/>
      <c r="BT33" s="38"/>
      <c r="BU33" s="38"/>
      <c r="BV33" s="38">
        <v>1</v>
      </c>
      <c r="BW33" s="38">
        <v>2</v>
      </c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>
        <v>2</v>
      </c>
      <c r="CK33" s="38">
        <v>1</v>
      </c>
      <c r="CL33" s="38"/>
      <c r="CM33" s="38"/>
      <c r="CN33" s="38"/>
      <c r="CO33" s="38">
        <v>26</v>
      </c>
      <c r="CP33" s="38">
        <v>33</v>
      </c>
      <c r="CQ33" s="38"/>
      <c r="CR33" s="38"/>
      <c r="CS33" s="38"/>
      <c r="CT33" s="38"/>
      <c r="CU33" s="38">
        <v>2</v>
      </c>
      <c r="CV33" s="38"/>
      <c r="CW33" s="38"/>
      <c r="CX33" s="38"/>
      <c r="CY33" s="38"/>
      <c r="CZ33" s="38">
        <v>1</v>
      </c>
      <c r="DA33" s="38"/>
      <c r="DB33" s="38"/>
      <c r="DC33" s="38"/>
      <c r="DD33" s="38">
        <v>3</v>
      </c>
      <c r="DE33" s="38">
        <v>2</v>
      </c>
      <c r="DF33" s="38">
        <v>2</v>
      </c>
      <c r="DG33" s="38" t="s">
        <v>630</v>
      </c>
      <c r="DH33" s="38"/>
      <c r="DI33" s="38"/>
      <c r="DJ33" s="38"/>
      <c r="DK33" s="38"/>
      <c r="DL33" s="38"/>
      <c r="DM33" s="38"/>
      <c r="DN33" s="38"/>
      <c r="DO33" s="38">
        <v>2</v>
      </c>
      <c r="DP33" s="38"/>
      <c r="DQ33" s="38"/>
      <c r="DR33" s="38"/>
      <c r="DS33" s="38">
        <v>2</v>
      </c>
      <c r="DT33" s="38"/>
      <c r="DU33" s="38"/>
      <c r="DV33" s="38"/>
      <c r="DW33" s="38"/>
      <c r="DX33" s="38"/>
      <c r="DY33" s="38"/>
      <c r="DZ33" s="38"/>
      <c r="EA33" s="38"/>
      <c r="EB33" s="38">
        <v>2</v>
      </c>
      <c r="EC33" s="38"/>
      <c r="ED33" s="38"/>
      <c r="EE33" s="38">
        <v>35</v>
      </c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>
        <v>1670</v>
      </c>
      <c r="EQ33" s="38">
        <v>43</v>
      </c>
      <c r="ER33" s="38">
        <v>30</v>
      </c>
      <c r="ES33" s="38" t="s">
        <v>631</v>
      </c>
      <c r="ET33" s="38"/>
      <c r="EU33" s="38"/>
      <c r="EV33" s="38">
        <v>1</v>
      </c>
      <c r="EW33" s="38"/>
      <c r="EX33" s="38" t="s">
        <v>632</v>
      </c>
      <c r="EY33" s="38"/>
      <c r="EZ33" s="38"/>
      <c r="FA33" s="38"/>
      <c r="FB33" s="38">
        <v>1</v>
      </c>
      <c r="FC33" s="38">
        <v>1</v>
      </c>
      <c r="FD33" s="38"/>
      <c r="FE33" s="38"/>
      <c r="FF33" s="38"/>
      <c r="FG33" s="38">
        <v>1</v>
      </c>
      <c r="FH33" s="38"/>
      <c r="FI33" s="38">
        <v>7</v>
      </c>
      <c r="FJ33" s="38"/>
      <c r="FK33" s="38"/>
      <c r="FL33" s="38"/>
      <c r="FM33" s="38"/>
      <c r="FO33" s="36">
        <v>2</v>
      </c>
    </row>
    <row r="34" spans="1:171" ht="15" customHeight="1">
      <c r="A34" s="36" t="s">
        <v>538</v>
      </c>
      <c r="B34" s="43"/>
      <c r="C34" s="38"/>
      <c r="D34" s="38" t="s">
        <v>633</v>
      </c>
      <c r="E34" s="38" t="s">
        <v>665</v>
      </c>
      <c r="F34" s="38" t="s">
        <v>238</v>
      </c>
      <c r="G34" s="39">
        <v>41315</v>
      </c>
      <c r="H34" s="38">
        <v>3</v>
      </c>
      <c r="I34" s="38" t="s">
        <v>238</v>
      </c>
      <c r="J34" s="38" t="s">
        <v>634</v>
      </c>
      <c r="K34" s="38">
        <v>981911154</v>
      </c>
      <c r="L34" s="38"/>
      <c r="M34" s="38"/>
      <c r="N34" s="38"/>
      <c r="O34" s="38"/>
      <c r="P34" s="38"/>
      <c r="Q34" s="38"/>
      <c r="R34" s="38"/>
      <c r="S34" s="38"/>
      <c r="T34" s="38"/>
      <c r="U34" s="38" t="s">
        <v>635</v>
      </c>
      <c r="V34" s="38"/>
      <c r="W34" s="39">
        <v>29640</v>
      </c>
      <c r="X34" s="38"/>
      <c r="Y34" s="38"/>
      <c r="Z34" s="38"/>
      <c r="AA34" s="38"/>
      <c r="AB34" s="40"/>
      <c r="AC34" s="38"/>
      <c r="AD34" s="38"/>
      <c r="AE34" s="38"/>
      <c r="AF34" s="38"/>
      <c r="AG34" s="38" t="s">
        <v>636</v>
      </c>
      <c r="AH34" s="38" t="s">
        <v>637</v>
      </c>
      <c r="AI34" s="38">
        <v>992833318</v>
      </c>
      <c r="AJ34" s="38"/>
      <c r="AK34" s="38"/>
      <c r="AL34" s="38">
        <v>2</v>
      </c>
      <c r="AM34" s="38"/>
      <c r="AN34" s="38"/>
      <c r="AO34" s="38"/>
      <c r="AP34" s="38">
        <v>2</v>
      </c>
      <c r="AQ34" s="38"/>
      <c r="AR34" s="38"/>
      <c r="AS34" s="38"/>
      <c r="AT34" s="38">
        <v>2</v>
      </c>
      <c r="AU34" s="38">
        <v>2</v>
      </c>
      <c r="AV34" s="38">
        <v>2</v>
      </c>
      <c r="AW34" s="38">
        <v>2</v>
      </c>
      <c r="AX34" s="38">
        <v>2</v>
      </c>
      <c r="AY34" s="38">
        <v>2</v>
      </c>
      <c r="AZ34" s="38">
        <v>2</v>
      </c>
      <c r="BA34" s="38">
        <v>2</v>
      </c>
      <c r="BB34" s="38"/>
      <c r="BC34" s="38"/>
      <c r="BD34" s="38"/>
      <c r="BE34" s="38"/>
      <c r="BF34" s="38"/>
      <c r="BG34" s="38"/>
      <c r="BH34" s="38"/>
      <c r="BI34" s="38"/>
      <c r="BJ34" s="38">
        <v>1</v>
      </c>
      <c r="BK34" s="38"/>
      <c r="BL34" s="38"/>
      <c r="BM34" s="38">
        <v>1</v>
      </c>
      <c r="BN34" s="38">
        <v>2</v>
      </c>
      <c r="BO34" s="38">
        <v>2</v>
      </c>
      <c r="BP34" s="38">
        <v>2</v>
      </c>
      <c r="BQ34" s="38">
        <v>2</v>
      </c>
      <c r="BR34" s="38">
        <v>2</v>
      </c>
      <c r="BS34" s="38">
        <v>1</v>
      </c>
      <c r="BT34" s="38"/>
      <c r="BU34" s="38">
        <v>1</v>
      </c>
      <c r="BV34" s="38">
        <v>2</v>
      </c>
      <c r="BW34" s="38">
        <v>1</v>
      </c>
      <c r="BX34" s="38"/>
      <c r="BY34" s="38">
        <v>2</v>
      </c>
      <c r="BZ34" s="38">
        <v>2</v>
      </c>
      <c r="CA34" s="38">
        <v>2</v>
      </c>
      <c r="CB34" s="38">
        <v>2</v>
      </c>
      <c r="CC34" s="38">
        <v>2</v>
      </c>
      <c r="CD34" s="38">
        <v>2</v>
      </c>
      <c r="CE34" s="38">
        <v>2</v>
      </c>
      <c r="CF34" s="38">
        <v>2</v>
      </c>
      <c r="CG34" s="38">
        <v>1</v>
      </c>
      <c r="CH34" s="38"/>
      <c r="CI34" s="38">
        <v>2</v>
      </c>
      <c r="CJ34" s="38"/>
      <c r="CK34" s="38">
        <v>2</v>
      </c>
      <c r="CL34" s="38">
        <v>1</v>
      </c>
      <c r="CM34" s="38"/>
      <c r="CN34" s="38"/>
      <c r="CO34" s="38"/>
      <c r="CP34" s="38"/>
      <c r="CQ34" s="38"/>
      <c r="CR34" s="38">
        <v>2</v>
      </c>
      <c r="CS34" s="38"/>
      <c r="CT34" s="38"/>
      <c r="CU34" s="38"/>
      <c r="CV34" s="38"/>
      <c r="CW34" s="38"/>
      <c r="CX34" s="38"/>
      <c r="CY34" s="38">
        <v>2</v>
      </c>
      <c r="CZ34" s="38"/>
      <c r="DA34" s="38"/>
      <c r="DB34" s="38"/>
      <c r="DC34" s="38"/>
      <c r="DD34" s="38">
        <v>3</v>
      </c>
      <c r="DE34" s="38">
        <v>3</v>
      </c>
      <c r="DF34" s="38">
        <v>3</v>
      </c>
      <c r="DG34" s="38"/>
      <c r="DH34" s="38">
        <v>3</v>
      </c>
      <c r="DI34" s="38">
        <v>3</v>
      </c>
      <c r="DJ34" s="38"/>
      <c r="DK34" s="38">
        <v>3</v>
      </c>
      <c r="DL34" s="38">
        <v>3</v>
      </c>
      <c r="DM34" s="38">
        <v>3</v>
      </c>
      <c r="DN34" s="38">
        <v>3</v>
      </c>
      <c r="DO34" s="38">
        <v>3</v>
      </c>
      <c r="DP34" s="38">
        <v>3</v>
      </c>
      <c r="DQ34" s="38">
        <v>3</v>
      </c>
      <c r="DR34" s="38"/>
      <c r="DS34" s="38">
        <v>3</v>
      </c>
      <c r="DT34" s="38"/>
      <c r="DU34" s="38"/>
      <c r="DV34" s="38"/>
      <c r="DW34" s="38">
        <v>2</v>
      </c>
      <c r="DX34" s="38"/>
      <c r="DY34" s="38">
        <v>2</v>
      </c>
      <c r="DZ34" s="38"/>
      <c r="EA34" s="38"/>
      <c r="EB34" s="38">
        <v>2</v>
      </c>
      <c r="EC34" s="38"/>
      <c r="ED34" s="38">
        <v>2</v>
      </c>
      <c r="EE34" s="38"/>
      <c r="EF34" s="38">
        <v>1</v>
      </c>
      <c r="EG34" s="38">
        <v>2</v>
      </c>
      <c r="EH34" s="38"/>
      <c r="EI34" s="38"/>
      <c r="EJ34" s="38"/>
      <c r="EK34" s="38"/>
      <c r="EL34" s="38"/>
      <c r="EM34" s="38"/>
      <c r="EN34" s="38">
        <v>0</v>
      </c>
      <c r="EO34" s="38">
        <v>0</v>
      </c>
      <c r="EP34" s="38"/>
      <c r="EQ34" s="38"/>
      <c r="ER34" s="38"/>
      <c r="ES34" s="38"/>
      <c r="ET34" s="38"/>
      <c r="EU34" s="38"/>
      <c r="EV34" s="38"/>
      <c r="EW34" s="38"/>
      <c r="EX34" s="38"/>
      <c r="EY34" s="38">
        <v>1</v>
      </c>
      <c r="EZ34" s="38"/>
      <c r="FA34" s="38"/>
      <c r="FB34" s="38">
        <v>2</v>
      </c>
      <c r="FC34" s="38"/>
      <c r="FD34" s="38"/>
      <c r="FE34" s="38"/>
      <c r="FF34" s="38"/>
      <c r="FG34" s="38"/>
      <c r="FH34" s="38"/>
      <c r="FI34" s="38"/>
      <c r="FJ34" s="38"/>
      <c r="FK34" s="38"/>
      <c r="FL34" s="38">
        <v>2</v>
      </c>
      <c r="FM34" s="38"/>
      <c r="FO34" s="36"/>
    </row>
    <row r="35" spans="1:171" ht="15" customHeight="1">
      <c r="A35" s="36" t="s">
        <v>538</v>
      </c>
      <c r="B35" s="42">
        <v>41493</v>
      </c>
      <c r="C35" s="38"/>
      <c r="D35" s="38" t="s">
        <v>638</v>
      </c>
      <c r="E35" s="38" t="s">
        <v>639</v>
      </c>
      <c r="F35" s="38" t="s">
        <v>238</v>
      </c>
      <c r="G35" s="39">
        <v>38236</v>
      </c>
      <c r="H35" s="38">
        <v>2</v>
      </c>
      <c r="I35" s="38" t="s">
        <v>238</v>
      </c>
      <c r="J35" s="38" t="s">
        <v>640</v>
      </c>
      <c r="K35" s="38">
        <v>5120389</v>
      </c>
      <c r="L35" s="38"/>
      <c r="M35" s="38"/>
      <c r="N35" s="38"/>
      <c r="O35" s="38"/>
      <c r="P35" s="38"/>
      <c r="Q35" s="38"/>
      <c r="R35" s="38"/>
      <c r="S35" s="38"/>
      <c r="T35" s="38"/>
      <c r="U35" s="38" t="s">
        <v>641</v>
      </c>
      <c r="V35" s="38"/>
      <c r="W35" s="38" t="s">
        <v>642</v>
      </c>
      <c r="X35" s="38"/>
      <c r="Y35" s="38" t="s">
        <v>272</v>
      </c>
      <c r="Z35" s="38"/>
      <c r="AA35" s="38"/>
      <c r="AB35" s="40"/>
      <c r="AC35" s="38"/>
      <c r="AD35" s="38" t="s">
        <v>643</v>
      </c>
      <c r="AE35" s="38" t="s">
        <v>644</v>
      </c>
      <c r="AF35" s="38"/>
      <c r="AG35" s="38"/>
      <c r="AH35" s="38"/>
      <c r="AI35" s="38"/>
      <c r="AJ35" s="38" t="s">
        <v>645</v>
      </c>
      <c r="AK35" s="38">
        <v>2</v>
      </c>
      <c r="AL35" s="38">
        <v>1</v>
      </c>
      <c r="AM35" s="38"/>
      <c r="AN35" s="38" t="s">
        <v>646</v>
      </c>
      <c r="AO35" s="38"/>
      <c r="AP35" s="38">
        <v>2</v>
      </c>
      <c r="AQ35" s="38">
        <v>1</v>
      </c>
      <c r="AR35" s="38"/>
      <c r="AS35" s="38"/>
      <c r="AT35" s="38">
        <v>0</v>
      </c>
      <c r="AU35" s="38">
        <v>0</v>
      </c>
      <c r="AV35" s="38">
        <v>1</v>
      </c>
      <c r="AW35" s="38">
        <v>1</v>
      </c>
      <c r="AX35" s="38">
        <v>2</v>
      </c>
      <c r="AY35" s="38">
        <v>2</v>
      </c>
      <c r="AZ35" s="38">
        <v>1</v>
      </c>
      <c r="BA35" s="38">
        <v>2</v>
      </c>
      <c r="BB35" s="38"/>
      <c r="BC35" s="38"/>
      <c r="BD35" s="38"/>
      <c r="BE35" s="38"/>
      <c r="BF35" s="38"/>
      <c r="BG35" s="38"/>
      <c r="BH35" s="38"/>
      <c r="BI35" s="38"/>
      <c r="BJ35" s="38">
        <v>1</v>
      </c>
      <c r="BK35" s="38">
        <v>36</v>
      </c>
      <c r="BL35" s="38">
        <v>2</v>
      </c>
      <c r="BM35" s="38">
        <v>1</v>
      </c>
      <c r="BN35" s="38">
        <v>1</v>
      </c>
      <c r="BO35" s="38">
        <v>2</v>
      </c>
      <c r="BP35" s="38"/>
      <c r="BQ35" s="38"/>
      <c r="BR35" s="38"/>
      <c r="BS35" s="38"/>
      <c r="BT35" s="38"/>
      <c r="BU35" s="38"/>
      <c r="BV35" s="38">
        <v>1</v>
      </c>
      <c r="BW35" s="38"/>
      <c r="BX35" s="38"/>
      <c r="BY35" s="38">
        <v>2</v>
      </c>
      <c r="BZ35" s="38">
        <v>2</v>
      </c>
      <c r="CA35" s="38">
        <v>2</v>
      </c>
      <c r="CB35" s="38">
        <v>2</v>
      </c>
      <c r="CC35" s="38">
        <v>2</v>
      </c>
      <c r="CD35" s="38">
        <v>2</v>
      </c>
      <c r="CE35" s="38">
        <v>2</v>
      </c>
      <c r="CF35" s="38">
        <v>2</v>
      </c>
      <c r="CG35" s="38">
        <v>2</v>
      </c>
      <c r="CH35" s="38"/>
      <c r="CI35" s="38"/>
      <c r="CJ35" s="38">
        <v>2</v>
      </c>
      <c r="CK35" s="38">
        <v>1</v>
      </c>
      <c r="CL35" s="38"/>
      <c r="CM35" s="38">
        <v>2</v>
      </c>
      <c r="CN35" s="38">
        <v>2</v>
      </c>
      <c r="CO35" s="38">
        <v>24</v>
      </c>
      <c r="CP35" s="38">
        <v>46</v>
      </c>
      <c r="CQ35" s="38">
        <v>1</v>
      </c>
      <c r="CR35" s="38">
        <v>2</v>
      </c>
      <c r="CS35" s="38"/>
      <c r="CT35" s="38" t="s">
        <v>647</v>
      </c>
      <c r="CU35" s="38">
        <v>1</v>
      </c>
      <c r="CV35" s="38">
        <v>1</v>
      </c>
      <c r="CW35" s="38">
        <v>9</v>
      </c>
      <c r="CX35" s="38">
        <v>1</v>
      </c>
      <c r="CY35" s="38">
        <v>2</v>
      </c>
      <c r="CZ35" s="38">
        <v>1</v>
      </c>
      <c r="DA35" s="38"/>
      <c r="DB35" s="38"/>
      <c r="DC35" s="38"/>
      <c r="DD35" s="38">
        <v>2</v>
      </c>
      <c r="DE35" s="38">
        <v>3</v>
      </c>
      <c r="DF35" s="38">
        <v>3</v>
      </c>
      <c r="DG35" s="38"/>
      <c r="DH35" s="38">
        <v>3</v>
      </c>
      <c r="DI35" s="38">
        <v>3</v>
      </c>
      <c r="DJ35" s="38"/>
      <c r="DK35" s="38">
        <v>3</v>
      </c>
      <c r="DL35" s="38">
        <v>3</v>
      </c>
      <c r="DM35" s="38">
        <v>3</v>
      </c>
      <c r="DN35" s="38">
        <v>2</v>
      </c>
      <c r="DO35" s="38">
        <v>3</v>
      </c>
      <c r="DP35" s="38">
        <v>3</v>
      </c>
      <c r="DQ35" s="38">
        <v>3</v>
      </c>
      <c r="DR35" s="38"/>
      <c r="DS35" s="38">
        <v>1</v>
      </c>
      <c r="DT35" s="38"/>
      <c r="DU35" s="38"/>
      <c r="DV35" s="38"/>
      <c r="DW35" s="38">
        <v>1</v>
      </c>
      <c r="DX35" s="38"/>
      <c r="DY35" s="38">
        <v>1</v>
      </c>
      <c r="DZ35" s="38"/>
      <c r="EA35" s="38"/>
      <c r="EB35" s="38">
        <v>2</v>
      </c>
      <c r="EC35" s="38" t="s">
        <v>648</v>
      </c>
      <c r="ED35" s="38"/>
      <c r="EE35" s="38">
        <v>36</v>
      </c>
      <c r="EF35" s="38">
        <v>1</v>
      </c>
      <c r="EG35" s="38">
        <v>1</v>
      </c>
      <c r="EH35" s="38"/>
      <c r="EI35" s="45">
        <v>0.10416666666666667</v>
      </c>
      <c r="EJ35" s="38">
        <v>2</v>
      </c>
      <c r="EK35" s="38"/>
      <c r="EL35" s="38">
        <v>1</v>
      </c>
      <c r="EM35" s="38"/>
      <c r="EN35" s="38">
        <v>2</v>
      </c>
      <c r="EO35" s="38">
        <v>0</v>
      </c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O35" s="36"/>
    </row>
    <row r="36" spans="1:171" ht="15" customHeight="1">
      <c r="A36" s="36" t="s">
        <v>538</v>
      </c>
      <c r="B36" s="42">
        <v>41666</v>
      </c>
      <c r="C36" s="38"/>
      <c r="D36" s="38" t="s">
        <v>649</v>
      </c>
      <c r="E36" s="38" t="s">
        <v>650</v>
      </c>
      <c r="F36" s="38" t="s">
        <v>238</v>
      </c>
      <c r="G36" s="39">
        <v>41513</v>
      </c>
      <c r="H36" s="38">
        <v>2</v>
      </c>
      <c r="I36" s="38" t="s">
        <v>238</v>
      </c>
      <c r="J36" s="38" t="s">
        <v>651</v>
      </c>
      <c r="K36" s="38">
        <v>2464019</v>
      </c>
      <c r="L36" s="38" t="s">
        <v>652</v>
      </c>
      <c r="M36" s="38" t="s">
        <v>653</v>
      </c>
      <c r="N36" s="39">
        <v>29062</v>
      </c>
      <c r="O36" s="38"/>
      <c r="P36" s="38" t="s">
        <v>654</v>
      </c>
      <c r="Q36" s="38"/>
      <c r="R36" s="38"/>
      <c r="S36" s="38"/>
      <c r="T36" s="38"/>
      <c r="U36" s="38" t="s">
        <v>655</v>
      </c>
      <c r="V36" s="38"/>
      <c r="W36" s="39">
        <v>27524</v>
      </c>
      <c r="X36" s="38"/>
      <c r="Y36" s="38"/>
      <c r="Z36" s="38"/>
      <c r="AA36" s="38"/>
      <c r="AB36" s="40"/>
      <c r="AC36" s="38"/>
      <c r="AD36" s="38"/>
      <c r="AE36" s="38"/>
      <c r="AF36" s="38"/>
      <c r="AG36" s="38"/>
      <c r="AH36" s="38"/>
      <c r="AI36" s="38"/>
      <c r="AJ36" s="38" t="s">
        <v>656</v>
      </c>
      <c r="AK36" s="38">
        <v>2</v>
      </c>
      <c r="AL36" s="38">
        <v>1</v>
      </c>
      <c r="AM36" s="38">
        <v>1</v>
      </c>
      <c r="AN36" s="38"/>
      <c r="AO36" s="38"/>
      <c r="AP36" s="38">
        <v>2</v>
      </c>
      <c r="AQ36" s="38"/>
      <c r="AR36" s="38"/>
      <c r="AS36" s="38">
        <v>2</v>
      </c>
      <c r="AT36" s="38">
        <v>2</v>
      </c>
      <c r="AU36" s="38"/>
      <c r="AV36" s="38">
        <v>2</v>
      </c>
      <c r="AW36" s="38">
        <v>2</v>
      </c>
      <c r="AX36" s="38">
        <v>2</v>
      </c>
      <c r="AY36" s="38">
        <v>2</v>
      </c>
      <c r="AZ36" s="38">
        <v>2</v>
      </c>
      <c r="BA36" s="38">
        <v>2</v>
      </c>
      <c r="BB36" s="38"/>
      <c r="BC36" s="38"/>
      <c r="BD36" s="38"/>
      <c r="BE36" s="38"/>
      <c r="BF36" s="38"/>
      <c r="BG36" s="38"/>
      <c r="BH36" s="38"/>
      <c r="BI36" s="38"/>
      <c r="BJ36" s="38">
        <v>1</v>
      </c>
      <c r="BK36" s="38"/>
      <c r="BL36" s="38">
        <v>1</v>
      </c>
      <c r="BM36" s="38">
        <v>1</v>
      </c>
      <c r="BN36" s="38">
        <v>1</v>
      </c>
      <c r="BO36" s="38"/>
      <c r="BP36" s="38"/>
      <c r="BQ36" s="38"/>
      <c r="BR36" s="38"/>
      <c r="BS36" s="38"/>
      <c r="BT36" s="38"/>
      <c r="BU36" s="38"/>
      <c r="BV36" s="38">
        <v>1</v>
      </c>
      <c r="BW36" s="38"/>
      <c r="BX36" s="38"/>
      <c r="BY36" s="38"/>
      <c r="BZ36" s="38">
        <v>1</v>
      </c>
      <c r="CA36" s="38"/>
      <c r="CB36" s="38">
        <v>2</v>
      </c>
      <c r="CC36" s="38"/>
      <c r="CD36" s="38"/>
      <c r="CE36" s="38"/>
      <c r="CF36" s="38"/>
      <c r="CG36" s="38">
        <v>2</v>
      </c>
      <c r="CH36" s="38"/>
      <c r="CI36" s="38">
        <v>2</v>
      </c>
      <c r="CJ36" s="38">
        <v>5</v>
      </c>
      <c r="CK36" s="38">
        <v>4</v>
      </c>
      <c r="CL36" s="38"/>
      <c r="CM36" s="38">
        <v>2</v>
      </c>
      <c r="CN36" s="38">
        <v>2</v>
      </c>
      <c r="CO36" s="38">
        <v>38</v>
      </c>
      <c r="CP36" s="38">
        <v>34</v>
      </c>
      <c r="CQ36" s="38">
        <v>2</v>
      </c>
      <c r="CR36" s="38">
        <v>2</v>
      </c>
      <c r="CS36" s="38">
        <v>2</v>
      </c>
      <c r="CT36" s="38"/>
      <c r="CU36" s="38">
        <v>2</v>
      </c>
      <c r="CV36" s="38"/>
      <c r="CW36" s="38"/>
      <c r="CX36" s="38"/>
      <c r="CY36" s="38">
        <v>2</v>
      </c>
      <c r="CZ36" s="38">
        <v>1</v>
      </c>
      <c r="DA36" s="38"/>
      <c r="DB36" s="38"/>
      <c r="DC36" s="38"/>
      <c r="DD36" s="38"/>
      <c r="DE36" s="38">
        <v>2</v>
      </c>
      <c r="DF36" s="38"/>
      <c r="DG36" s="38"/>
      <c r="DH36" s="38"/>
      <c r="DI36" s="38"/>
      <c r="DJ36" s="38"/>
      <c r="DK36" s="38"/>
      <c r="DL36" s="38"/>
      <c r="DM36" s="38"/>
      <c r="DN36" s="38">
        <v>2</v>
      </c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>
        <v>2</v>
      </c>
      <c r="EC36" s="38"/>
      <c r="ED36" s="38">
        <v>2</v>
      </c>
      <c r="EE36" s="38">
        <v>34</v>
      </c>
      <c r="EF36" s="38"/>
      <c r="EG36" s="38">
        <v>2</v>
      </c>
      <c r="EH36" s="38"/>
      <c r="EI36" s="38"/>
      <c r="EJ36" s="38"/>
      <c r="EK36" s="38"/>
      <c r="EL36" s="38"/>
      <c r="EM36" s="38"/>
      <c r="EN36" s="38">
        <v>0</v>
      </c>
      <c r="EO36" s="38"/>
      <c r="EP36" s="38">
        <v>36616</v>
      </c>
      <c r="EQ36" s="38">
        <v>48</v>
      </c>
      <c r="ER36" s="38"/>
      <c r="ES36" s="38"/>
      <c r="ET36" s="38"/>
      <c r="EU36" s="38"/>
      <c r="EV36" s="38">
        <v>1</v>
      </c>
      <c r="EW36" s="38"/>
      <c r="EX36" s="38"/>
      <c r="EY36" s="38">
        <v>1</v>
      </c>
      <c r="EZ36" s="38"/>
      <c r="FA36" s="38"/>
      <c r="FB36" s="38"/>
      <c r="FC36" s="38"/>
      <c r="FD36" s="38"/>
      <c r="FE36" s="38"/>
      <c r="FF36" s="38">
        <v>1</v>
      </c>
      <c r="FG36" s="38">
        <v>1</v>
      </c>
      <c r="FH36" s="38"/>
      <c r="FI36" s="38">
        <v>19</v>
      </c>
      <c r="FJ36" s="38"/>
      <c r="FK36" s="38"/>
      <c r="FL36" s="38"/>
      <c r="FM36" s="38"/>
      <c r="FO36" s="36"/>
    </row>
    <row r="37" spans="1:171" ht="15" customHeight="1">
      <c r="A37" s="36" t="s">
        <v>538</v>
      </c>
      <c r="B37" s="60"/>
      <c r="C37" s="38"/>
      <c r="D37" s="38" t="s">
        <v>657</v>
      </c>
      <c r="E37" s="38" t="s">
        <v>658</v>
      </c>
      <c r="F37" s="38" t="s">
        <v>238</v>
      </c>
      <c r="G37" s="39">
        <v>36774</v>
      </c>
      <c r="H37" s="38">
        <v>2</v>
      </c>
      <c r="I37" s="38" t="s">
        <v>238</v>
      </c>
      <c r="J37" s="38" t="s">
        <v>435</v>
      </c>
      <c r="K37" s="38">
        <v>985766217</v>
      </c>
      <c r="L37" s="38"/>
      <c r="M37" s="38"/>
      <c r="N37" s="38"/>
      <c r="O37" s="38"/>
      <c r="P37" s="38"/>
      <c r="Q37" s="38"/>
      <c r="R37" s="38"/>
      <c r="S37" s="38"/>
      <c r="T37" s="38"/>
      <c r="U37" s="38" t="s">
        <v>659</v>
      </c>
      <c r="V37" s="38"/>
      <c r="W37" s="39">
        <v>21609</v>
      </c>
      <c r="X37" s="38"/>
      <c r="Y37" s="38" t="s">
        <v>318</v>
      </c>
      <c r="Z37" s="38" t="s">
        <v>660</v>
      </c>
      <c r="AA37" s="38" t="s">
        <v>661</v>
      </c>
      <c r="AB37" s="40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>
        <v>1</v>
      </c>
      <c r="AT37" s="38"/>
      <c r="AU37" s="38">
        <v>2</v>
      </c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>
        <v>1</v>
      </c>
      <c r="BW37" s="38">
        <v>1</v>
      </c>
      <c r="BX37" s="38"/>
      <c r="BY37" s="38">
        <v>3</v>
      </c>
      <c r="BZ37" s="38">
        <v>3</v>
      </c>
      <c r="CA37" s="38">
        <v>3</v>
      </c>
      <c r="CB37" s="38">
        <v>2</v>
      </c>
      <c r="CC37" s="38">
        <v>2</v>
      </c>
      <c r="CD37" s="38">
        <v>2</v>
      </c>
      <c r="CE37" s="38">
        <v>2</v>
      </c>
      <c r="CF37" s="38">
        <v>2</v>
      </c>
      <c r="CG37" s="38">
        <v>2</v>
      </c>
      <c r="CH37" s="38"/>
      <c r="CI37" s="38"/>
      <c r="CJ37" s="38">
        <v>1</v>
      </c>
      <c r="CK37" s="38"/>
      <c r="CL37" s="38">
        <v>1</v>
      </c>
      <c r="CM37" s="38">
        <v>2</v>
      </c>
      <c r="CN37" s="38">
        <v>2</v>
      </c>
      <c r="CO37" s="38"/>
      <c r="CP37" s="38">
        <v>40</v>
      </c>
      <c r="CQ37" s="38">
        <v>2</v>
      </c>
      <c r="CR37" s="38"/>
      <c r="CS37" s="38"/>
      <c r="CT37" s="38"/>
      <c r="CU37" s="38">
        <v>1</v>
      </c>
      <c r="CV37" s="38"/>
      <c r="CW37" s="38"/>
      <c r="CX37" s="38">
        <v>2</v>
      </c>
      <c r="CY37" s="38"/>
      <c r="CZ37" s="38"/>
      <c r="DA37" s="38"/>
      <c r="DB37" s="38"/>
      <c r="DC37" s="38"/>
      <c r="DD37" s="38">
        <v>3</v>
      </c>
      <c r="DE37" s="38">
        <v>3</v>
      </c>
      <c r="DF37" s="38">
        <v>3</v>
      </c>
      <c r="DG37" s="38"/>
      <c r="DH37" s="38">
        <v>3</v>
      </c>
      <c r="DI37" s="38">
        <v>3</v>
      </c>
      <c r="DJ37" s="38"/>
      <c r="DK37" s="38">
        <v>3</v>
      </c>
      <c r="DL37" s="38">
        <v>3</v>
      </c>
      <c r="DM37" s="38">
        <v>3</v>
      </c>
      <c r="DN37" s="38">
        <v>3</v>
      </c>
      <c r="DO37" s="38">
        <v>3</v>
      </c>
      <c r="DP37" s="38">
        <v>3</v>
      </c>
      <c r="DQ37" s="38">
        <v>3</v>
      </c>
      <c r="DR37" s="38"/>
      <c r="DS37" s="38">
        <v>2</v>
      </c>
      <c r="DT37" s="38"/>
      <c r="DU37" s="38"/>
      <c r="DV37" s="38"/>
      <c r="DW37" s="38">
        <v>1</v>
      </c>
      <c r="DX37" s="38"/>
      <c r="DY37" s="38"/>
      <c r="DZ37" s="38"/>
      <c r="EA37" s="38"/>
      <c r="EB37" s="38">
        <v>2</v>
      </c>
      <c r="EC37" s="38"/>
      <c r="ED37" s="38"/>
      <c r="EE37" s="38">
        <v>37</v>
      </c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>
        <v>2</v>
      </c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O37" s="36"/>
    </row>
    <row r="38" spans="1:171">
      <c r="A38" s="36"/>
      <c r="B38" s="43"/>
      <c r="C38" s="38"/>
      <c r="D38" s="38"/>
      <c r="E38" s="38"/>
      <c r="F38" s="38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40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O38" s="38"/>
    </row>
    <row r="39" spans="1:171">
      <c r="A39" s="36"/>
      <c r="B39" s="43"/>
      <c r="C39" s="38"/>
      <c r="D39" s="38"/>
      <c r="E39" s="38"/>
      <c r="F39" s="38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40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6"/>
    </row>
    <row r="40" spans="1:171">
      <c r="B40" s="25"/>
    </row>
    <row r="41" spans="1:171">
      <c r="B41" s="25"/>
    </row>
    <row r="42" spans="1:171">
      <c r="B42" s="23"/>
    </row>
    <row r="43" spans="1:171">
      <c r="B43" s="25"/>
    </row>
    <row r="44" spans="1:171">
      <c r="B44" s="25"/>
    </row>
    <row r="45" spans="1:171">
      <c r="B45" s="23"/>
    </row>
    <row r="46" spans="1:171">
      <c r="B46" s="22"/>
    </row>
    <row r="47" spans="1:171">
      <c r="B47" s="22"/>
    </row>
    <row r="48" spans="1:171">
      <c r="B48" s="23"/>
    </row>
    <row r="49" spans="2:2">
      <c r="B49" s="23"/>
    </row>
    <row r="52" spans="2:2">
      <c r="B52" s="23"/>
    </row>
    <row r="53" spans="2:2">
      <c r="B53" s="23"/>
    </row>
    <row r="54" spans="2:2">
      <c r="B54" s="23"/>
    </row>
    <row r="57" spans="2:2">
      <c r="B57" s="23"/>
    </row>
    <row r="61" spans="2:2">
      <c r="B61" s="23"/>
    </row>
    <row r="65" spans="2:2">
      <c r="B65" s="23"/>
    </row>
    <row r="66" spans="2:2">
      <c r="B66" s="23"/>
    </row>
    <row r="67" spans="2:2">
      <c r="B67" s="25"/>
    </row>
    <row r="68" spans="2:2">
      <c r="B68" s="25"/>
    </row>
    <row r="69" spans="2:2">
      <c r="B69" s="23"/>
    </row>
    <row r="70" spans="2:2">
      <c r="B70" s="25"/>
    </row>
    <row r="71" spans="2:2">
      <c r="B71" s="25"/>
    </row>
    <row r="72" spans="2:2">
      <c r="B72" s="23"/>
    </row>
    <row r="73" spans="2:2">
      <c r="B73" s="25"/>
    </row>
    <row r="74" spans="2:2">
      <c r="B74" s="25"/>
    </row>
    <row r="75" spans="2:2">
      <c r="B75" s="23"/>
    </row>
    <row r="76" spans="2:2">
      <c r="B76" s="25"/>
    </row>
    <row r="77" spans="2:2">
      <c r="B77" s="25"/>
    </row>
    <row r="78" spans="2:2">
      <c r="B78" s="23"/>
    </row>
    <row r="79" spans="2:2">
      <c r="B79" s="22"/>
    </row>
    <row r="80" spans="2:2">
      <c r="B80" s="22"/>
    </row>
    <row r="81" spans="2:2">
      <c r="B81" s="23"/>
    </row>
    <row r="84" spans="2:2">
      <c r="B84" s="26"/>
    </row>
    <row r="85" spans="2:2">
      <c r="B85" s="23"/>
    </row>
    <row r="86" spans="2:2">
      <c r="B86" s="23"/>
    </row>
    <row r="87" spans="2:2">
      <c r="B87" s="23"/>
    </row>
    <row r="88" spans="2:2">
      <c r="B88" s="27"/>
    </row>
    <row r="89" spans="2:2">
      <c r="B89" s="27"/>
    </row>
    <row r="90" spans="2:2">
      <c r="B90" s="27"/>
    </row>
    <row r="91" spans="2:2">
      <c r="B91" s="27"/>
    </row>
    <row r="92" spans="2:2">
      <c r="B92" s="27"/>
    </row>
    <row r="93" spans="2:2">
      <c r="B93" s="24"/>
    </row>
    <row r="94" spans="2:2">
      <c r="B94" s="23"/>
    </row>
    <row r="95" spans="2:2">
      <c r="B95" s="22"/>
    </row>
    <row r="96" spans="2:2">
      <c r="B96" s="22"/>
    </row>
    <row r="97" spans="2:2">
      <c r="B97" s="27"/>
    </row>
    <row r="98" spans="2:2">
      <c r="B98" s="22"/>
    </row>
    <row r="99" spans="2:2">
      <c r="B99" s="22"/>
    </row>
    <row r="100" spans="2:2">
      <c r="B100" s="23"/>
    </row>
    <row r="101" spans="2:2">
      <c r="B101" s="22"/>
    </row>
    <row r="102" spans="2:2">
      <c r="B102" s="22"/>
    </row>
    <row r="103" spans="2:2">
      <c r="B103" s="23"/>
    </row>
    <row r="104" spans="2:2">
      <c r="B104" s="22"/>
    </row>
    <row r="105" spans="2:2">
      <c r="B105" s="22"/>
    </row>
    <row r="106" spans="2:2">
      <c r="B106" s="23"/>
    </row>
    <row r="107" spans="2:2">
      <c r="B107" s="22"/>
    </row>
    <row r="108" spans="2:2">
      <c r="B108" s="22"/>
    </row>
    <row r="109" spans="2:2">
      <c r="B109" s="23"/>
    </row>
    <row r="110" spans="2:2">
      <c r="B110" s="22"/>
    </row>
    <row r="111" spans="2:2">
      <c r="B111" s="22"/>
    </row>
    <row r="112" spans="2:2">
      <c r="B112" s="28"/>
    </row>
    <row r="113" spans="2:2">
      <c r="B113" s="23"/>
    </row>
    <row r="114" spans="2:2">
      <c r="B114" s="25"/>
    </row>
    <row r="115" spans="2:2">
      <c r="B115" s="25"/>
    </row>
    <row r="116" spans="2:2">
      <c r="B116" s="23"/>
    </row>
    <row r="117" spans="2:2">
      <c r="B117" s="25"/>
    </row>
    <row r="118" spans="2:2">
      <c r="B118" s="25"/>
    </row>
    <row r="119" spans="2:2">
      <c r="B119" s="23"/>
    </row>
    <row r="120" spans="2:2">
      <c r="B120" s="25"/>
    </row>
    <row r="121" spans="2:2">
      <c r="B121" s="25"/>
    </row>
    <row r="122" spans="2:2">
      <c r="B122" s="24"/>
    </row>
    <row r="123" spans="2:2">
      <c r="B123" s="23"/>
    </row>
    <row r="124" spans="2:2">
      <c r="B124" s="22"/>
    </row>
    <row r="125" spans="2:2">
      <c r="B125" s="22"/>
    </row>
    <row r="126" spans="2:2">
      <c r="B126" s="22"/>
    </row>
    <row r="127" spans="2:2">
      <c r="B127" s="22"/>
    </row>
    <row r="128" spans="2:2">
      <c r="B128" s="22"/>
    </row>
    <row r="129" spans="2:2">
      <c r="B129" s="22"/>
    </row>
    <row r="130" spans="2:2">
      <c r="B130" s="22"/>
    </row>
    <row r="131" spans="2:2">
      <c r="B131" s="23"/>
    </row>
    <row r="132" spans="2:2">
      <c r="B132" s="22"/>
    </row>
    <row r="133" spans="2:2">
      <c r="B133" s="22"/>
    </row>
    <row r="134" spans="2:2">
      <c r="B134" s="22"/>
    </row>
    <row r="135" spans="2:2">
      <c r="B135" s="22"/>
    </row>
    <row r="136" spans="2:2">
      <c r="B136" s="22"/>
    </row>
    <row r="137" spans="2:2">
      <c r="B137" s="23"/>
    </row>
    <row r="138" spans="2:2">
      <c r="B138" s="22"/>
    </row>
    <row r="139" spans="2:2">
      <c r="B139" s="22"/>
    </row>
    <row r="140" spans="2:2">
      <c r="B140" s="23"/>
    </row>
    <row r="141" spans="2:2">
      <c r="B141" s="24"/>
    </row>
    <row r="142" spans="2:2">
      <c r="B142" s="23"/>
    </row>
    <row r="143" spans="2:2">
      <c r="B143" s="22"/>
    </row>
    <row r="144" spans="2:2">
      <c r="B144" s="22"/>
    </row>
    <row r="145" spans="2:2">
      <c r="B145" s="28"/>
    </row>
    <row r="146" spans="2:2">
      <c r="B146" s="23"/>
    </row>
    <row r="147" spans="2:2">
      <c r="B147" s="25"/>
    </row>
    <row r="148" spans="2:2">
      <c r="B148" s="25"/>
    </row>
    <row r="149" spans="2:2">
      <c r="B149" s="25"/>
    </row>
    <row r="150" spans="2:2">
      <c r="B150" s="23"/>
    </row>
    <row r="151" spans="2:2">
      <c r="B151" s="25"/>
    </row>
    <row r="152" spans="2:2">
      <c r="B152" s="25"/>
    </row>
    <row r="153" spans="2:2">
      <c r="B153" s="25"/>
    </row>
    <row r="154" spans="2:2">
      <c r="B154" s="23"/>
    </row>
    <row r="155" spans="2:2">
      <c r="B155" s="25"/>
    </row>
    <row r="156" spans="2:2">
      <c r="B156" s="25"/>
    </row>
    <row r="157" spans="2:2">
      <c r="B157" s="25"/>
    </row>
    <row r="158" spans="2:2">
      <c r="B158" s="23"/>
    </row>
    <row r="159" spans="2:2">
      <c r="B159" s="25"/>
    </row>
    <row r="160" spans="2:2">
      <c r="B160" s="25"/>
    </row>
    <row r="161" spans="2:2">
      <c r="B161" s="23"/>
    </row>
    <row r="162" spans="2:2">
      <c r="B162" s="25"/>
    </row>
    <row r="163" spans="2:2">
      <c r="B163" s="25"/>
    </row>
    <row r="164" spans="2:2">
      <c r="B164" s="23"/>
    </row>
    <row r="165" spans="2:2">
      <c r="B165" s="25"/>
    </row>
    <row r="166" spans="2:2">
      <c r="B166" s="25"/>
    </row>
    <row r="167" spans="2:2">
      <c r="B167" s="23"/>
    </row>
    <row r="168" spans="2:2">
      <c r="B168" s="25"/>
    </row>
    <row r="169" spans="2:2">
      <c r="B169" s="25"/>
    </row>
    <row r="170" spans="2:2">
      <c r="B170" s="23"/>
    </row>
    <row r="171" spans="2:2">
      <c r="B171" s="25"/>
    </row>
    <row r="172" spans="2:2">
      <c r="B172" s="25"/>
    </row>
    <row r="173" spans="2:2">
      <c r="B173" s="23"/>
    </row>
    <row r="174" spans="2:2">
      <c r="B174" s="22"/>
    </row>
    <row r="175" spans="2:2">
      <c r="B175" s="22"/>
    </row>
    <row r="176" spans="2:2">
      <c r="B176" s="23"/>
    </row>
    <row r="177" spans="2:2">
      <c r="B177" s="23"/>
    </row>
    <row r="178" spans="2:2">
      <c r="B178" s="22"/>
    </row>
    <row r="179" spans="2:2">
      <c r="B179" s="22"/>
    </row>
    <row r="180" spans="2:2">
      <c r="B180" s="23"/>
    </row>
    <row r="181" spans="2:2">
      <c r="B181" s="23"/>
    </row>
    <row r="182" spans="2:2">
      <c r="B182" s="24"/>
    </row>
    <row r="183" spans="2:2">
      <c r="B183" s="23"/>
    </row>
    <row r="184" spans="2:2">
      <c r="B184" s="23"/>
    </row>
    <row r="185" spans="2:2">
      <c r="B185" s="22"/>
    </row>
    <row r="186" spans="2:2">
      <c r="B186" s="22"/>
    </row>
    <row r="187" spans="2:2">
      <c r="B187" s="23"/>
    </row>
    <row r="188" spans="2:2">
      <c r="B188" s="22"/>
    </row>
    <row r="189" spans="2:2">
      <c r="B189" s="22"/>
    </row>
    <row r="190" spans="2:2">
      <c r="B190" s="23"/>
    </row>
    <row r="191" spans="2:2">
      <c r="B191" s="22"/>
    </row>
    <row r="192" spans="2:2">
      <c r="B192" s="22"/>
    </row>
    <row r="193" spans="2:2">
      <c r="B193" s="23"/>
    </row>
    <row r="194" spans="2:2">
      <c r="B194" s="23"/>
    </row>
    <row r="195" spans="2:2">
      <c r="B195" s="23"/>
    </row>
    <row r="196" spans="2:2">
      <c r="B196" s="22"/>
    </row>
    <row r="197" spans="2:2">
      <c r="B197" s="22"/>
    </row>
    <row r="198" spans="2:2">
      <c r="B198" s="23"/>
    </row>
    <row r="199" spans="2:2">
      <c r="B199" s="22"/>
    </row>
    <row r="200" spans="2:2">
      <c r="B200" s="22"/>
    </row>
    <row r="201" spans="2:2">
      <c r="B201" s="23"/>
    </row>
    <row r="202" spans="2:2">
      <c r="B202" s="22"/>
    </row>
    <row r="203" spans="2:2">
      <c r="B203" s="22"/>
    </row>
    <row r="204" spans="2:2">
      <c r="B204" s="23"/>
    </row>
    <row r="205" spans="2:2">
      <c r="B205" s="23"/>
    </row>
    <row r="206" spans="2:2">
      <c r="B206" s="22"/>
    </row>
    <row r="207" spans="2:2">
      <c r="B207" s="22"/>
    </row>
    <row r="208" spans="2:2">
      <c r="B208" s="25"/>
    </row>
    <row r="209" spans="2:2">
      <c r="B209" s="25"/>
    </row>
    <row r="210" spans="2:2">
      <c r="B210" s="25"/>
    </row>
    <row r="211" spans="2:2">
      <c r="B211" s="25"/>
    </row>
    <row r="212" spans="2:2">
      <c r="B212" s="25"/>
    </row>
    <row r="213" spans="2:2">
      <c r="B213" s="23"/>
    </row>
    <row r="214" spans="2:2">
      <c r="B214" s="22"/>
    </row>
    <row r="215" spans="2:2">
      <c r="B215" s="22"/>
    </row>
    <row r="216" spans="2:2">
      <c r="B216" s="23"/>
    </row>
    <row r="217" spans="2:2">
      <c r="B217" s="23"/>
    </row>
    <row r="218" spans="2:2">
      <c r="B218" s="22"/>
    </row>
    <row r="219" spans="2:2">
      <c r="B219" s="23"/>
    </row>
    <row r="220" spans="2:2">
      <c r="B220" s="27"/>
    </row>
    <row r="221" spans="2:2">
      <c r="B221" s="27"/>
    </row>
    <row r="222" spans="2:2">
      <c r="B222" s="28"/>
    </row>
    <row r="223" spans="2:2">
      <c r="B223" s="23"/>
    </row>
    <row r="224" spans="2:2">
      <c r="B224" s="25"/>
    </row>
    <row r="225" spans="2:2">
      <c r="B225" s="25"/>
    </row>
    <row r="226" spans="2:2">
      <c r="B226" s="25"/>
    </row>
    <row r="227" spans="2:2">
      <c r="B227" s="23"/>
    </row>
    <row r="228" spans="2:2">
      <c r="B228" s="25"/>
    </row>
    <row r="229" spans="2:2">
      <c r="B229" s="25"/>
    </row>
    <row r="230" spans="2:2">
      <c r="B230" s="25"/>
    </row>
    <row r="231" spans="2:2">
      <c r="B231" s="23"/>
    </row>
    <row r="232" spans="2:2">
      <c r="B232" s="25"/>
    </row>
    <row r="233" spans="2:2">
      <c r="B233" s="25"/>
    </row>
    <row r="234" spans="2:2">
      <c r="B234" s="25"/>
    </row>
    <row r="235" spans="2:2">
      <c r="B235" s="23"/>
    </row>
    <row r="236" spans="2:2">
      <c r="B236" s="23"/>
    </row>
    <row r="237" spans="2:2">
      <c r="B237" s="25"/>
    </row>
    <row r="238" spans="2:2">
      <c r="B238" s="25"/>
    </row>
    <row r="239" spans="2:2">
      <c r="B239" s="25"/>
    </row>
    <row r="240" spans="2:2">
      <c r="B240" s="23"/>
    </row>
    <row r="241" spans="2:2">
      <c r="B241" s="25"/>
    </row>
    <row r="242" spans="2:2">
      <c r="B242" s="25"/>
    </row>
    <row r="243" spans="2:2">
      <c r="B243" s="25"/>
    </row>
    <row r="244" spans="2:2">
      <c r="B244" s="23"/>
    </row>
    <row r="245" spans="2:2">
      <c r="B245" s="23"/>
    </row>
    <row r="246" spans="2:2">
      <c r="B246" s="25"/>
    </row>
    <row r="247" spans="2:2">
      <c r="B247" s="25"/>
    </row>
    <row r="248" spans="2:2">
      <c r="B248" s="25"/>
    </row>
    <row r="249" spans="2:2">
      <c r="B249" s="23"/>
    </row>
    <row r="250" spans="2:2">
      <c r="B250" s="25"/>
    </row>
    <row r="251" spans="2:2">
      <c r="B251" s="25"/>
    </row>
    <row r="252" spans="2:2">
      <c r="B252" s="25"/>
    </row>
    <row r="253" spans="2:2">
      <c r="B253" s="23"/>
    </row>
    <row r="254" spans="2:2">
      <c r="B254" s="25"/>
    </row>
    <row r="255" spans="2:2">
      <c r="B255" s="25"/>
    </row>
    <row r="256" spans="2:2">
      <c r="B256" s="25"/>
    </row>
    <row r="257" spans="2:2">
      <c r="B257" s="23"/>
    </row>
    <row r="258" spans="2:2">
      <c r="B258" s="25"/>
    </row>
    <row r="259" spans="2:2">
      <c r="B259" s="25"/>
    </row>
    <row r="260" spans="2:2">
      <c r="B260" s="25"/>
    </row>
    <row r="261" spans="2:2">
      <c r="B261" s="23"/>
    </row>
    <row r="262" spans="2:2">
      <c r="B262" s="25"/>
    </row>
    <row r="263" spans="2:2">
      <c r="B263" s="25"/>
    </row>
    <row r="264" spans="2:2">
      <c r="B264" s="25"/>
    </row>
    <row r="265" spans="2:2">
      <c r="B265" s="23"/>
    </row>
    <row r="266" spans="2:2">
      <c r="B266" s="25"/>
    </row>
    <row r="267" spans="2:2">
      <c r="B267" s="25"/>
    </row>
    <row r="268" spans="2:2">
      <c r="B268" s="25"/>
    </row>
    <row r="269" spans="2:2">
      <c r="B269" s="23"/>
    </row>
    <row r="270" spans="2:2">
      <c r="B270" s="25"/>
    </row>
    <row r="271" spans="2:2">
      <c r="B271" s="25"/>
    </row>
    <row r="272" spans="2:2">
      <c r="B272" s="25"/>
    </row>
    <row r="273" spans="2:2">
      <c r="B273" s="23"/>
    </row>
    <row r="274" spans="2:2">
      <c r="B274" s="23"/>
    </row>
    <row r="275" spans="2:2">
      <c r="B275" s="25"/>
    </row>
    <row r="276" spans="2:2">
      <c r="B276" s="25"/>
    </row>
    <row r="277" spans="2:2">
      <c r="B277" s="25"/>
    </row>
    <row r="278" spans="2:2">
      <c r="B278" s="23"/>
    </row>
    <row r="279" spans="2:2">
      <c r="B279" s="23"/>
    </row>
    <row r="280" spans="2:2">
      <c r="B280" s="23"/>
    </row>
    <row r="281" spans="2:2">
      <c r="B281" s="28"/>
    </row>
    <row r="282" spans="2:2">
      <c r="B282" s="23"/>
    </row>
    <row r="283" spans="2:2">
      <c r="B283" s="25"/>
    </row>
    <row r="284" spans="2:2">
      <c r="B284" s="25"/>
    </row>
    <row r="285" spans="2:2">
      <c r="B285" s="23"/>
    </row>
    <row r="286" spans="2:2">
      <c r="B286" s="23"/>
    </row>
    <row r="287" spans="2:2">
      <c r="B287" s="23"/>
    </row>
    <row r="288" spans="2:2">
      <c r="B288" s="22"/>
    </row>
    <row r="289" spans="2:2">
      <c r="B289" s="22"/>
    </row>
    <row r="290" spans="2:2">
      <c r="B290" s="23"/>
    </row>
    <row r="291" spans="2:2">
      <c r="B291" s="23"/>
    </row>
    <row r="292" spans="2:2">
      <c r="B292" s="24"/>
    </row>
    <row r="293" spans="2:2">
      <c r="B293" s="23"/>
    </row>
    <row r="294" spans="2:2">
      <c r="B294" s="22"/>
    </row>
    <row r="295" spans="2:2">
      <c r="B295" s="22"/>
    </row>
    <row r="296" spans="2:2">
      <c r="B296" s="22"/>
    </row>
    <row r="297" spans="2:2">
      <c r="B297" s="23"/>
    </row>
    <row r="298" spans="2:2">
      <c r="B298" s="25"/>
    </row>
    <row r="299" spans="2:2">
      <c r="B299" s="25"/>
    </row>
    <row r="300" spans="2:2">
      <c r="B300" s="23"/>
    </row>
    <row r="301" spans="2:2">
      <c r="B301" s="23"/>
    </row>
    <row r="302" spans="2:2">
      <c r="B302" s="22"/>
    </row>
    <row r="303" spans="2:2">
      <c r="B303" s="22"/>
    </row>
    <row r="304" spans="2:2">
      <c r="B304" s="27"/>
    </row>
    <row r="305" spans="2:2">
      <c r="B305" s="23"/>
    </row>
    <row r="306" spans="2:2">
      <c r="B306" s="22"/>
    </row>
    <row r="307" spans="2:2">
      <c r="B307" s="22"/>
    </row>
    <row r="308" spans="2:2">
      <c r="B308" s="27"/>
    </row>
    <row r="309" spans="2:2">
      <c r="B309" s="22"/>
    </row>
    <row r="310" spans="2:2">
      <c r="B310" s="22"/>
    </row>
    <row r="311" spans="2:2">
      <c r="B311" s="27"/>
    </row>
    <row r="312" spans="2:2">
      <c r="B312" s="22"/>
    </row>
    <row r="313" spans="2:2">
      <c r="B313" s="22"/>
    </row>
    <row r="314" spans="2:2">
      <c r="B314" s="27"/>
    </row>
    <row r="315" spans="2:2">
      <c r="B315" s="22"/>
    </row>
    <row r="316" spans="2:2">
      <c r="B316" s="22"/>
    </row>
    <row r="317" spans="2:2">
      <c r="B317" s="23"/>
    </row>
    <row r="318" spans="2:2">
      <c r="B318" s="22"/>
    </row>
    <row r="319" spans="2:2">
      <c r="B319" s="22"/>
    </row>
    <row r="320" spans="2:2">
      <c r="B320" s="27"/>
    </row>
    <row r="321" spans="2:2">
      <c r="B321" s="23"/>
    </row>
    <row r="322" spans="2:2">
      <c r="B322" s="22"/>
    </row>
    <row r="323" spans="2:2">
      <c r="B323" s="22"/>
    </row>
    <row r="324" spans="2:2">
      <c r="B324" s="23"/>
    </row>
    <row r="325" spans="2:2">
      <c r="B325" s="22"/>
    </row>
    <row r="326" spans="2:2">
      <c r="B326" s="22"/>
    </row>
    <row r="327" spans="2:2">
      <c r="B327" s="23"/>
    </row>
    <row r="328" spans="2:2">
      <c r="B328" s="22"/>
    </row>
    <row r="329" spans="2:2">
      <c r="B329" s="22"/>
    </row>
    <row r="330" spans="2:2">
      <c r="B330" s="23"/>
    </row>
    <row r="331" spans="2:2">
      <c r="B331" s="22"/>
    </row>
    <row r="332" spans="2:2">
      <c r="B332" s="22"/>
    </row>
    <row r="333" spans="2:2">
      <c r="B333" s="22"/>
    </row>
    <row r="334" spans="2:2">
      <c r="B334" s="22"/>
    </row>
    <row r="335" spans="2:2">
      <c r="B335" s="23"/>
    </row>
    <row r="336" spans="2:2">
      <c r="B336" s="22"/>
    </row>
    <row r="337" spans="2:2">
      <c r="B337" s="22"/>
    </row>
    <row r="338" spans="2:2">
      <c r="B338" s="22"/>
    </row>
    <row r="339" spans="2:2">
      <c r="B339" s="23"/>
    </row>
    <row r="340" spans="2:2">
      <c r="B340" s="22"/>
    </row>
    <row r="341" spans="2:2">
      <c r="B341" s="22"/>
    </row>
    <row r="342" spans="2:2">
      <c r="B342" s="22"/>
    </row>
    <row r="343" spans="2:2">
      <c r="B343" s="24"/>
    </row>
    <row r="344" spans="2:2">
      <c r="B344" s="23"/>
    </row>
    <row r="345" spans="2:2">
      <c r="B345" s="25"/>
    </row>
    <row r="346" spans="2:2">
      <c r="B346" s="23"/>
    </row>
    <row r="347" spans="2:2">
      <c r="B347" s="25"/>
    </row>
    <row r="348" spans="2:2">
      <c r="B348" s="23"/>
    </row>
    <row r="349" spans="2:2">
      <c r="B349" s="25"/>
    </row>
    <row r="350" spans="2:2">
      <c r="B350" s="28"/>
    </row>
    <row r="351" spans="2:2">
      <c r="B351" s="23"/>
    </row>
    <row r="352" spans="2:2">
      <c r="B352" s="25"/>
    </row>
    <row r="353" spans="2:2">
      <c r="B353" s="23"/>
    </row>
    <row r="354" spans="2:2">
      <c r="B354" s="25"/>
    </row>
    <row r="355" spans="2:2">
      <c r="B355" s="23"/>
    </row>
    <row r="356" spans="2:2">
      <c r="B356" s="25"/>
    </row>
    <row r="357" spans="2:2">
      <c r="B357" s="23"/>
    </row>
    <row r="358" spans="2:2">
      <c r="B358" s="22"/>
    </row>
    <row r="359" spans="2:2">
      <c r="B359" s="22"/>
    </row>
    <row r="360" spans="2:2">
      <c r="B360" s="22"/>
    </row>
    <row r="361" spans="2:2">
      <c r="B361" s="23"/>
    </row>
    <row r="362" spans="2:2">
      <c r="B362" s="22"/>
    </row>
    <row r="363" spans="2:2">
      <c r="B363" s="22"/>
    </row>
    <row r="364" spans="2:2">
      <c r="B364" s="23"/>
    </row>
    <row r="365" spans="2:2">
      <c r="B365" s="24"/>
    </row>
    <row r="366" spans="2:2">
      <c r="B366" s="23"/>
    </row>
    <row r="367" spans="2:2">
      <c r="B367" s="22"/>
    </row>
    <row r="368" spans="2:2">
      <c r="B368" s="22"/>
    </row>
    <row r="369" spans="2:2">
      <c r="B369" s="23"/>
    </row>
    <row r="370" spans="2:2">
      <c r="B370" s="23"/>
    </row>
    <row r="371" spans="2:2">
      <c r="B371" s="22"/>
    </row>
    <row r="372" spans="2:2">
      <c r="B372" s="22"/>
    </row>
    <row r="373" spans="2:2">
      <c r="B373" s="22"/>
    </row>
    <row r="374" spans="2:2">
      <c r="B374" s="27"/>
    </row>
    <row r="375" spans="2:2">
      <c r="B375" s="23"/>
    </row>
    <row r="376" spans="2:2">
      <c r="B376" s="22"/>
    </row>
    <row r="377" spans="2:2">
      <c r="B377" s="22"/>
    </row>
    <row r="378" spans="2:2">
      <c r="B378" s="22"/>
    </row>
    <row r="379" spans="2:2">
      <c r="B379" s="23"/>
    </row>
    <row r="380" spans="2:2">
      <c r="B380" s="22"/>
    </row>
    <row r="381" spans="2:2">
      <c r="B381" s="22"/>
    </row>
    <row r="382" spans="2:2">
      <c r="B382" s="22"/>
    </row>
    <row r="383" spans="2:2">
      <c r="B383" s="23"/>
    </row>
    <row r="384" spans="2:2">
      <c r="B384" s="22"/>
    </row>
    <row r="385" spans="2:2">
      <c r="B385" s="22"/>
    </row>
    <row r="386" spans="2:2">
      <c r="B386" s="23"/>
    </row>
    <row r="387" spans="2:2">
      <c r="B387" s="27"/>
    </row>
    <row r="388" spans="2:2">
      <c r="B388" s="22"/>
    </row>
    <row r="389" spans="2:2">
      <c r="B389" s="22"/>
    </row>
    <row r="390" spans="2:2">
      <c r="B390" s="27"/>
    </row>
    <row r="391" spans="2:2">
      <c r="B391" s="22"/>
    </row>
    <row r="392" spans="2:2">
      <c r="B392" s="22"/>
    </row>
    <row r="393" spans="2:2">
      <c r="B393" s="23"/>
    </row>
    <row r="394" spans="2:2">
      <c r="B394" s="23"/>
    </row>
    <row r="395" spans="2:2">
      <c r="B395" s="24"/>
    </row>
    <row r="396" spans="2:2">
      <c r="B396" s="23"/>
    </row>
    <row r="397" spans="2:2">
      <c r="B397" s="23"/>
    </row>
    <row r="398" spans="2:2">
      <c r="B398" s="23"/>
    </row>
    <row r="399" spans="2:2">
      <c r="B399" s="23"/>
    </row>
    <row r="400" spans="2:2">
      <c r="B400" s="22"/>
    </row>
    <row r="401" spans="2:2">
      <c r="B401" s="22"/>
    </row>
    <row r="402" spans="2:2">
      <c r="B402" s="22"/>
    </row>
    <row r="403" spans="2:2">
      <c r="B403" s="23"/>
    </row>
    <row r="404" spans="2:2">
      <c r="B404" s="23"/>
    </row>
    <row r="405" spans="2:2">
      <c r="B405" s="22"/>
    </row>
    <row r="406" spans="2:2">
      <c r="B406" s="22"/>
    </row>
    <row r="407" spans="2:2">
      <c r="B407" s="22"/>
    </row>
    <row r="408" spans="2:2">
      <c r="B408" s="23"/>
    </row>
  </sheetData>
  <dataConsolidate link="1"/>
  <mergeCells count="19">
    <mergeCell ref="B1:K1"/>
    <mergeCell ref="AD1:AF1"/>
    <mergeCell ref="AG1:AI1"/>
    <mergeCell ref="FJ1:FN1"/>
    <mergeCell ref="EB1:FI1"/>
    <mergeCell ref="EP2:ER2"/>
    <mergeCell ref="ES2:EU2"/>
    <mergeCell ref="EY2:FA2"/>
    <mergeCell ref="DD2:DR2"/>
    <mergeCell ref="L1:T1"/>
    <mergeCell ref="U1:AC1"/>
    <mergeCell ref="BY1:EA1"/>
    <mergeCell ref="BJ1:BX1"/>
    <mergeCell ref="AJ1:BI1"/>
    <mergeCell ref="CV4:CW4"/>
    <mergeCell ref="BS2:BX2"/>
    <mergeCell ref="Z2:AC2"/>
    <mergeCell ref="BY2:CF2"/>
    <mergeCell ref="BP2:BR2"/>
  </mergeCells>
  <dataValidations count="17">
    <dataValidation type="whole" allowBlank="1" showInputMessage="1" showErrorMessage="1" sqref="H28:H1048576 EF28:EF1048576 H5:H24 EF5:EF23">
      <formula1>1</formula1>
      <formula2>6</formula2>
    </dataValidation>
    <dataValidation type="whole" allowBlank="1" showInputMessage="1" showErrorMessage="1" sqref="AQ16:AQ17 AQ38:AQ1048576 DH25:DH27 DD25:DE27 DV25:DV27 DR25:DR27 DJ25:DP27 AA25:AA27 BZ25:CA37 CU25:CU27 BV25:BX27 BY28:BY37 BJ38:BJ1048576 AK28:AK1048576 EL28:EL1048576 CX28:CX1048576 DW28:DW1048576 DS28:DS1048576 DD28:DF1048576 DH28:DI1048576 DK28:DQ1048576 AC28:AC1048576 T28:T1048576 BY38:CA1048576 AK5:AK24 T5:T24 AC5:AC24 DK5:DQ24 DH5:DI24 DD5:DF24 DS5:DS24 DW5:DW24 BY5:CA24 CX5:CX23 EL5:EL23 BJ8:BJ22">
      <formula1>1</formula1>
      <formula2>3</formula2>
    </dataValidation>
    <dataValidation type="whole" allowBlank="1" showInputMessage="1" showErrorMessage="1" sqref="AM5:AM11 BJ5:BJ7 AQ5:AQ15 AP5:AP17 AL23:AM24 BJ23:BJ24 AP38:AP1048576 EJ24 CV24:CV27 EM24 EF24:EH27 BY25:BY27 CB25:CD27 EL25:EM27 EC25:EC27 CR25:CR27 CI25:CK27 CF25:CF27 AK25:AK27 BU25:BU27 FO39:FO1048576 BI25:BO27 BE25:BE27 AT25:AU27 AM25:AM27 AI25:AI27 AJ26:AJ27 AP25:AP27 AP28:AQ37 AL28:AM37 BJ28:BJ37 FO28:FO37 AP18:AQ24 CY28:CZ1048576 EY25:EY1048576 DV28:DV1048576 CB28:CG1048576 CQ28:CS1048576 CU28:CU1048576 CI28:CI1048576 AS28:AS1048576 DY28:DY1048576 AV28:BA1048576 BW28:BW1048576 BL28:BR1048576 ED28:ED1048576 EJ28:EK1048576 EW28:EW1048576 FF28:FG1048576 EG28:EG1048576 AL38:AL1048576 CL5:CN1048576 ED5:ED24 BL5:BR24 BW5:BW24 AV5:BA24 DY5:DY24 AS5:AS24 CI5:CI24 CU5:CU24 CQ5:CS24 CB5:CG24 DV5:DV23 CY5:CZ23 EG5:EG23 EY5:EY23 FF5:FG23 EW5:EW23 EJ5:EK23 FO5:FO23 AL5:AL22 BS25:BS27">
      <formula1>1</formula1>
      <formula2>2</formula2>
    </dataValidation>
    <dataValidation type="whole" allowBlank="1" showInputMessage="1" showErrorMessage="1" sqref="FD5:FD15 FB5:FC17 FJ23:FJ37 FB24:FB37 FF24:FH24 FD24 EY24 AQ25:AR27 FE25:FG27 FC25:FC27 EX25:EX27 FC28:FD37 FK38:FK1048576 AT28:AU1048576 EV28:EV1048576 FB38:FC1048576 EZ5:EZ1048576 EN5:EO1048576 AT5:AU24 EV5:EV23 FB18:FD23 FK5:FK22">
      <formula1>0</formula1>
      <formula2>2</formula2>
    </dataValidation>
    <dataValidation type="whole" allowBlank="1" showInputMessage="1" showErrorMessage="1" sqref="AS25:AS27 EA25:EA27 EB28:EB1048576 EB5:EB24">
      <formula1>1</formula1>
      <formula2>4</formula2>
    </dataValidation>
    <dataValidation type="whole" allowBlank="1" showInputMessage="1" showErrorMessage="1" sqref="FM24 AV25:AV27 FL25:FL27 CG25:CH27 CJ28:CK1048576 BB28:BB1048576 BB5:BB24 CJ5:CK24">
      <formula1>0</formula1>
      <formula2>10</formula2>
    </dataValidation>
    <dataValidation type="whole" allowBlank="1" showInputMessage="1" showErrorMessage="1" sqref="BQ25:BQ27 H25:H27 BS5:BU24 BS28:BU1048576">
      <formula1>1</formula1>
      <formula2>7</formula2>
    </dataValidation>
    <dataValidation type="whole" allowBlank="1" showInputMessage="1" showErrorMessage="1" sqref="BR25:BR27 BV28:BV1048576 BV5:BV24">
      <formula1>1</formula1>
      <formula2>5</formula2>
    </dataValidation>
    <dataValidation type="whole" allowBlank="1" showInputMessage="1" showErrorMessage="1" sqref="CE25:CE27 CH28:CH1048576 CH5:CH24">
      <formula1>1</formula1>
      <formula2>10</formula2>
    </dataValidation>
    <dataValidation type="date" allowBlank="1" showInputMessage="1" showErrorMessage="1" sqref="CW5:CW8 G5:G15 CV23:CW23 CV28:CW37 G28:G1048576 G17:G24">
      <formula1>1</formula1>
      <formula2>55153</formula2>
    </dataValidation>
    <dataValidation type="whole" allowBlank="1" showInputMessage="1" showErrorMessage="1" sqref="DB24:DB27 DC38:DC1048576 DC5:DC22">
      <formula1>0</formula1>
      <formula2>12</formula2>
    </dataValidation>
    <dataValidation type="decimal" allowBlank="1" showInputMessage="1" showErrorMessage="1" sqref="DY25:DY27 DW25:DW27 DX38:DX1048576 DZ28:DZ1048576 DZ5:DZ24 DX5:DX22">
      <formula1>0</formula1>
      <formula2>100</formula2>
    </dataValidation>
    <dataValidation type="time" allowBlank="1" showInputMessage="1" showErrorMessage="1" sqref="EI25:EI1048576 EI5:EI22">
      <formula1>0</formula1>
      <formula2>0.999305555555556</formula2>
    </dataValidation>
    <dataValidation type="whole" allowBlank="1" showInputMessage="1" showErrorMessage="1" sqref="FD16:FD17 FD38:FD1048576">
      <formula1>0</formula1>
      <formula2>3</formula2>
    </dataValidation>
    <dataValidation type="time" allowBlank="1" showInputMessage="1" showErrorMessage="1" sqref="EI23:EI24">
      <formula1>0</formula1>
      <formula2>0.999988425925926</formula2>
    </dataValidation>
    <dataValidation type="whole" allowBlank="1" showInputMessage="1" showErrorMessage="1" sqref="BF25:BF27">
      <formula1>0</formula1>
      <formula2>100</formula2>
    </dataValidation>
    <dataValidation type="date" allowBlank="1" showInputMessage="1" showErrorMessage="1" sqref="B5:B1048576">
      <formula1>36526</formula1>
      <formula2>55153</formula2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27" sqref="F27"/>
    </sheetView>
  </sheetViews>
  <sheetFormatPr baseColWidth="10" defaultColWidth="11.5" defaultRowHeight="14" x14ac:dyDescent="0"/>
  <cols>
    <col min="4" max="4" width="17.5" customWidth="1"/>
  </cols>
  <sheetData>
    <row r="1" spans="1:5">
      <c r="A1" s="38">
        <v>2</v>
      </c>
    </row>
    <row r="2" spans="1:5">
      <c r="A2" s="38"/>
      <c r="C2">
        <v>1</v>
      </c>
      <c r="D2" t="s">
        <v>677</v>
      </c>
      <c r="E2">
        <f>COUNTIF(A1:A36,C2)</f>
        <v>6</v>
      </c>
    </row>
    <row r="3" spans="1:5">
      <c r="A3" s="38"/>
      <c r="C3">
        <v>2</v>
      </c>
      <c r="D3" t="s">
        <v>678</v>
      </c>
      <c r="E3">
        <f t="shared" ref="E3:E4" si="0">COUNTIF(A2:A37,C3)</f>
        <v>1</v>
      </c>
    </row>
    <row r="4" spans="1:5">
      <c r="A4" s="38"/>
      <c r="C4">
        <v>3</v>
      </c>
      <c r="D4" t="s">
        <v>679</v>
      </c>
      <c r="E4">
        <f t="shared" si="0"/>
        <v>0</v>
      </c>
    </row>
    <row r="5" spans="1:5">
      <c r="A5" s="38"/>
    </row>
    <row r="6" spans="1:5">
      <c r="A6" s="38"/>
    </row>
    <row r="7" spans="1:5">
      <c r="A7" s="38"/>
    </row>
    <row r="8" spans="1:5">
      <c r="A8" s="38">
        <v>1</v>
      </c>
    </row>
    <row r="9" spans="1:5">
      <c r="A9" s="38">
        <v>1</v>
      </c>
    </row>
    <row r="10" spans="1:5">
      <c r="A10" s="38">
        <v>1</v>
      </c>
    </row>
    <row r="11" spans="1:5">
      <c r="A11" s="38">
        <v>1</v>
      </c>
    </row>
    <row r="12" spans="1:5">
      <c r="A12" s="38">
        <v>2</v>
      </c>
    </row>
    <row r="13" spans="1:5">
      <c r="A13" s="38"/>
    </row>
    <row r="14" spans="1:5">
      <c r="A14" s="38"/>
    </row>
    <row r="15" spans="1:5">
      <c r="A15" s="38"/>
    </row>
    <row r="16" spans="1:5">
      <c r="A16" s="38"/>
    </row>
    <row r="17" spans="1:1">
      <c r="A17" s="49"/>
    </row>
    <row r="18" spans="1:1">
      <c r="A18" s="38"/>
    </row>
    <row r="19" spans="1:1">
      <c r="A19" s="38"/>
    </row>
    <row r="20" spans="1:1">
      <c r="A20" s="38"/>
    </row>
    <row r="21" spans="1:1">
      <c r="A21" s="38"/>
    </row>
    <row r="22" spans="1:1">
      <c r="A22" s="38"/>
    </row>
    <row r="23" spans="1:1">
      <c r="A23" s="38"/>
    </row>
    <row r="24" spans="1:1">
      <c r="A24" s="38"/>
    </row>
    <row r="25" spans="1:1">
      <c r="A25" s="38"/>
    </row>
    <row r="26" spans="1:1">
      <c r="A26" s="38"/>
    </row>
    <row r="27" spans="1:1">
      <c r="A27" s="38">
        <v>1</v>
      </c>
    </row>
    <row r="28" spans="1:1">
      <c r="A28" s="38"/>
    </row>
    <row r="29" spans="1:1">
      <c r="A29" s="38"/>
    </row>
    <row r="30" spans="1:1">
      <c r="A30" s="38">
        <v>1</v>
      </c>
    </row>
    <row r="31" spans="1:1">
      <c r="A31" s="38"/>
    </row>
    <row r="32" spans="1:1">
      <c r="A32" s="38"/>
    </row>
    <row r="33" spans="1:1">
      <c r="A33" s="38"/>
    </row>
  </sheetData>
  <dataValidations count="2">
    <dataValidation type="whole" allowBlank="1" showInputMessage="1" showErrorMessage="1" sqref="A1:A20 A24:A33">
      <formula1>1</formula1>
      <formula2>7</formula2>
    </dataValidation>
    <dataValidation type="whole" allowBlank="1" showInputMessage="1" showErrorMessage="1" sqref="A21:A23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J26" sqref="J26"/>
    </sheetView>
  </sheetViews>
  <sheetFormatPr baseColWidth="10" defaultColWidth="11.5" defaultRowHeight="14" x14ac:dyDescent="0"/>
  <sheetData>
    <row r="1" spans="1:5">
      <c r="A1" s="38"/>
    </row>
    <row r="2" spans="1:5">
      <c r="A2" s="38"/>
      <c r="C2">
        <v>1</v>
      </c>
      <c r="D2" t="s">
        <v>681</v>
      </c>
      <c r="E2">
        <f>COUNTIF(A1:A37,C2)</f>
        <v>17</v>
      </c>
    </row>
    <row r="3" spans="1:5">
      <c r="A3" s="38">
        <v>1</v>
      </c>
      <c r="C3">
        <v>2</v>
      </c>
      <c r="D3" t="s">
        <v>680</v>
      </c>
      <c r="E3">
        <f>COUNTIF(A1:A38,C3)</f>
        <v>1</v>
      </c>
    </row>
    <row r="4" spans="1:5">
      <c r="A4" s="38">
        <v>1</v>
      </c>
      <c r="C4">
        <v>3</v>
      </c>
      <c r="D4" t="s">
        <v>682</v>
      </c>
      <c r="E4">
        <f>COUNTIF(A1:A39,C4)</f>
        <v>4</v>
      </c>
    </row>
    <row r="5" spans="1:5">
      <c r="A5" s="38">
        <v>4</v>
      </c>
      <c r="C5">
        <v>4</v>
      </c>
      <c r="D5" t="s">
        <v>683</v>
      </c>
      <c r="E5">
        <f>COUNTIF(A1:A40,C5)</f>
        <v>2</v>
      </c>
    </row>
    <row r="6" spans="1:5">
      <c r="A6" s="38"/>
      <c r="C6">
        <v>5</v>
      </c>
      <c r="D6" t="s">
        <v>684</v>
      </c>
      <c r="E6">
        <f>COUNTIF(A1:A41,C6)</f>
        <v>2</v>
      </c>
    </row>
    <row r="7" spans="1:5">
      <c r="A7" s="38">
        <v>1</v>
      </c>
    </row>
    <row r="8" spans="1:5">
      <c r="A8" s="38">
        <v>4</v>
      </c>
    </row>
    <row r="9" spans="1:5">
      <c r="A9" s="38">
        <v>3</v>
      </c>
    </row>
    <row r="10" spans="1:5">
      <c r="A10" s="38">
        <v>3</v>
      </c>
    </row>
    <row r="11" spans="1:5">
      <c r="A11" s="38">
        <v>3</v>
      </c>
    </row>
    <row r="12" spans="1:5">
      <c r="A12" s="38">
        <v>5</v>
      </c>
    </row>
    <row r="13" spans="1:5">
      <c r="A13" s="38">
        <v>1</v>
      </c>
    </row>
    <row r="14" spans="1:5">
      <c r="A14" s="38">
        <v>3</v>
      </c>
    </row>
    <row r="15" spans="1:5">
      <c r="A15" s="38">
        <v>1</v>
      </c>
    </row>
    <row r="16" spans="1:5">
      <c r="A16" s="38"/>
    </row>
    <row r="17" spans="1:1">
      <c r="A17" s="49"/>
    </row>
    <row r="18" spans="1:1">
      <c r="A18" s="38">
        <v>1</v>
      </c>
    </row>
    <row r="19" spans="1:1">
      <c r="A19" s="38">
        <v>1</v>
      </c>
    </row>
    <row r="20" spans="1:1">
      <c r="A20" s="38">
        <v>1</v>
      </c>
    </row>
    <row r="21" spans="1:1">
      <c r="A21" s="38">
        <v>1</v>
      </c>
    </row>
    <row r="22" spans="1:1">
      <c r="A22" s="38"/>
    </row>
    <row r="23" spans="1:1">
      <c r="A23" s="38">
        <v>1</v>
      </c>
    </row>
    <row r="24" spans="1:1">
      <c r="A24" s="38">
        <v>1</v>
      </c>
    </row>
    <row r="25" spans="1:1">
      <c r="A25" s="38"/>
    </row>
    <row r="26" spans="1:1">
      <c r="A26" s="38">
        <v>1</v>
      </c>
    </row>
    <row r="27" spans="1:1">
      <c r="A27" s="38">
        <v>5</v>
      </c>
    </row>
    <row r="28" spans="1:1">
      <c r="A28" s="38">
        <v>1</v>
      </c>
    </row>
    <row r="29" spans="1:1">
      <c r="A29" s="38">
        <v>1</v>
      </c>
    </row>
    <row r="30" spans="1:1">
      <c r="A30" s="38">
        <v>2</v>
      </c>
    </row>
    <row r="31" spans="1:1">
      <c r="A31" s="38">
        <v>1</v>
      </c>
    </row>
    <row r="32" spans="1:1">
      <c r="A32" s="38">
        <v>1</v>
      </c>
    </row>
    <row r="33" spans="1:1">
      <c r="A33" s="38">
        <v>1</v>
      </c>
    </row>
  </sheetData>
  <dataValidations count="2">
    <dataValidation type="whole" allowBlank="1" showInputMessage="1" showErrorMessage="1" sqref="A24:A33 A1:A20">
      <formula1>1</formula1>
      <formula2>5</formula2>
    </dataValidation>
    <dataValidation type="whole" allowBlank="1" showInputMessage="1" showErrorMessage="1" sqref="A21:A23">
      <formula1>1</formula1>
      <formula2>3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5" sqref="C5"/>
    </sheetView>
  </sheetViews>
  <sheetFormatPr baseColWidth="10" defaultColWidth="11.5" defaultRowHeight="14" x14ac:dyDescent="0"/>
  <sheetData>
    <row r="1" spans="1:4">
      <c r="A1" s="38"/>
    </row>
    <row r="2" spans="1:4">
      <c r="A2" s="38"/>
      <c r="B2">
        <v>1</v>
      </c>
      <c r="C2" t="s">
        <v>673</v>
      </c>
      <c r="D2">
        <f>COUNTIF(A1:A33,B2)</f>
        <v>6</v>
      </c>
    </row>
    <row r="3" spans="1:4">
      <c r="A3" s="38">
        <v>2</v>
      </c>
      <c r="B3">
        <v>2</v>
      </c>
      <c r="C3" t="s">
        <v>674</v>
      </c>
      <c r="D3">
        <f>COUNTIF(A2:A34,B3)</f>
        <v>14</v>
      </c>
    </row>
    <row r="4" spans="1:4">
      <c r="A4" s="38">
        <v>2</v>
      </c>
    </row>
    <row r="5" spans="1:4">
      <c r="A5" s="38">
        <v>1</v>
      </c>
    </row>
    <row r="6" spans="1:4">
      <c r="A6" s="38"/>
    </row>
    <row r="7" spans="1:4">
      <c r="A7" s="38"/>
    </row>
    <row r="8" spans="1:4">
      <c r="A8" s="38">
        <v>2</v>
      </c>
    </row>
    <row r="9" spans="1:4">
      <c r="A9" s="38"/>
    </row>
    <row r="10" spans="1:4">
      <c r="A10" s="38">
        <v>2</v>
      </c>
    </row>
    <row r="11" spans="1:4">
      <c r="A11" s="38">
        <v>2</v>
      </c>
    </row>
    <row r="12" spans="1:4">
      <c r="A12" s="38">
        <v>1</v>
      </c>
    </row>
    <row r="13" spans="1:4">
      <c r="A13" s="38">
        <v>2</v>
      </c>
    </row>
    <row r="14" spans="1:4">
      <c r="A14" s="38">
        <v>2</v>
      </c>
    </row>
    <row r="15" spans="1:4">
      <c r="A15" s="38"/>
    </row>
    <row r="16" spans="1:4">
      <c r="A16" s="38"/>
    </row>
    <row r="17" spans="1:1">
      <c r="A17" s="49"/>
    </row>
    <row r="18" spans="1:1">
      <c r="A18" s="38">
        <v>1</v>
      </c>
    </row>
    <row r="19" spans="1:1">
      <c r="A19" s="38">
        <v>2</v>
      </c>
    </row>
    <row r="20" spans="1:1">
      <c r="A20" s="38">
        <v>2</v>
      </c>
    </row>
    <row r="21" spans="1:1">
      <c r="A21" s="38">
        <v>2</v>
      </c>
    </row>
    <row r="22" spans="1:1">
      <c r="A22" s="38"/>
    </row>
    <row r="23" spans="1:1">
      <c r="A23" s="38">
        <v>2</v>
      </c>
    </row>
    <row r="24" spans="1:1">
      <c r="A24" s="38"/>
    </row>
    <row r="25" spans="1:1">
      <c r="A25" s="38">
        <v>1</v>
      </c>
    </row>
    <row r="26" spans="1:1">
      <c r="A26" s="38"/>
    </row>
    <row r="27" spans="1:1">
      <c r="A27" s="38">
        <v>2</v>
      </c>
    </row>
    <row r="28" spans="1:1">
      <c r="A28" s="38">
        <v>2</v>
      </c>
    </row>
    <row r="29" spans="1:1">
      <c r="A29" s="38">
        <v>2</v>
      </c>
    </row>
    <row r="30" spans="1:1">
      <c r="A30" s="38">
        <v>1</v>
      </c>
    </row>
    <row r="31" spans="1:1">
      <c r="A31" s="38"/>
    </row>
    <row r="32" spans="1:1">
      <c r="A32" s="38"/>
    </row>
    <row r="33" spans="1:1">
      <c r="A33" s="38">
        <v>1</v>
      </c>
    </row>
  </sheetData>
  <dataValidations count="2">
    <dataValidation type="whole" allowBlank="1" showInputMessage="1" showErrorMessage="1" sqref="A24:A33 A1:A20">
      <formula1>1</formula1>
      <formula2>2</formula2>
    </dataValidation>
    <dataValidation type="whole" allowBlank="1" showInputMessage="1" showErrorMessage="1" sqref="A21:A23">
      <formula1>1</formula1>
      <formula2>3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2"/>
  <sheetViews>
    <sheetView topLeftCell="H4" workbookViewId="0">
      <selection activeCell="E1" sqref="E1"/>
    </sheetView>
  </sheetViews>
  <sheetFormatPr baseColWidth="10" defaultColWidth="8.83203125" defaultRowHeight="14" x14ac:dyDescent="0"/>
  <cols>
    <col min="3" max="3" width="16.5" customWidth="1"/>
  </cols>
  <sheetData>
    <row r="1" spans="3:5">
      <c r="C1" s="126">
        <v>41913</v>
      </c>
      <c r="D1" t="s">
        <v>705</v>
      </c>
      <c r="E1" t="s">
        <v>706</v>
      </c>
    </row>
    <row r="2" spans="3:5">
      <c r="C2" s="126">
        <v>41970</v>
      </c>
      <c r="D2">
        <v>2013</v>
      </c>
      <c r="E2">
        <v>7</v>
      </c>
    </row>
    <row r="3" spans="3:5">
      <c r="C3" s="126">
        <v>41713</v>
      </c>
      <c r="D3">
        <v>2014</v>
      </c>
      <c r="E3">
        <v>13</v>
      </c>
    </row>
    <row r="4" spans="3:5">
      <c r="C4" s="127"/>
      <c r="D4">
        <v>2015</v>
      </c>
      <c r="E4">
        <v>2</v>
      </c>
    </row>
    <row r="5" spans="3:5">
      <c r="C5" s="126">
        <v>41709</v>
      </c>
    </row>
    <row r="6" spans="3:5">
      <c r="C6" s="127"/>
    </row>
    <row r="7" spans="3:5">
      <c r="C7" s="126">
        <v>41970</v>
      </c>
    </row>
    <row r="8" spans="3:5">
      <c r="C8" s="127"/>
    </row>
    <row r="9" spans="3:5">
      <c r="C9" s="126">
        <v>41844</v>
      </c>
    </row>
    <row r="10" spans="3:5">
      <c r="C10" s="127" t="s">
        <v>697</v>
      </c>
    </row>
    <row r="11" spans="3:5">
      <c r="C11" s="126">
        <v>41844</v>
      </c>
    </row>
    <row r="12" spans="3:5">
      <c r="C12" s="126">
        <v>41582</v>
      </c>
    </row>
    <row r="13" spans="3:5">
      <c r="C13" s="127"/>
    </row>
    <row r="14" spans="3:5">
      <c r="C14" s="126">
        <v>41710</v>
      </c>
    </row>
    <row r="15" spans="3:5">
      <c r="C15" s="127"/>
    </row>
    <row r="16" spans="3:5">
      <c r="C16" s="127"/>
    </row>
    <row r="17" spans="3:3">
      <c r="C17" s="127" t="s">
        <v>698</v>
      </c>
    </row>
    <row r="18" spans="3:3">
      <c r="C18" s="126">
        <v>41456</v>
      </c>
    </row>
    <row r="19" spans="3:3">
      <c r="C19" s="126">
        <v>41781</v>
      </c>
    </row>
    <row r="20" spans="3:3">
      <c r="C20" s="127"/>
    </row>
    <row r="21" spans="3:3">
      <c r="C21" s="127" t="s">
        <v>699</v>
      </c>
    </row>
    <row r="22" spans="3:3">
      <c r="C22" s="127"/>
    </row>
    <row r="23" spans="3:3">
      <c r="C23" s="126">
        <v>41582</v>
      </c>
    </row>
    <row r="24" spans="3:3">
      <c r="C24" s="126">
        <v>41586</v>
      </c>
    </row>
    <row r="25" spans="3:3">
      <c r="C25" s="127" t="s">
        <v>700</v>
      </c>
    </row>
    <row r="26" spans="3:3">
      <c r="C26" s="127" t="s">
        <v>701</v>
      </c>
    </row>
    <row r="27" spans="3:3">
      <c r="C27" s="127"/>
    </row>
    <row r="28" spans="3:3">
      <c r="C28" s="126">
        <v>41928</v>
      </c>
    </row>
    <row r="29" spans="3:3">
      <c r="C29" s="127" t="s">
        <v>702</v>
      </c>
    </row>
    <row r="30" spans="3:3">
      <c r="C30" s="127"/>
    </row>
    <row r="31" spans="3:3">
      <c r="C31" s="127" t="s">
        <v>703</v>
      </c>
    </row>
    <row r="32" spans="3:3">
      <c r="C32" s="127" t="s">
        <v>704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21" sqref="I21"/>
    </sheetView>
  </sheetViews>
  <sheetFormatPr baseColWidth="10" defaultColWidth="11.5" defaultRowHeight="14" x14ac:dyDescent="0"/>
  <cols>
    <col min="4" max="4" width="15.33203125" customWidth="1"/>
  </cols>
  <sheetData>
    <row r="1" spans="1:5">
      <c r="A1" s="38"/>
      <c r="C1">
        <v>1</v>
      </c>
      <c r="D1" t="s">
        <v>673</v>
      </c>
      <c r="E1">
        <f>COUNTIF(A1:A33,C1)</f>
        <v>3</v>
      </c>
    </row>
    <row r="2" spans="1:5">
      <c r="A2" s="38"/>
      <c r="C2">
        <v>2</v>
      </c>
      <c r="D2" t="s">
        <v>674</v>
      </c>
      <c r="E2">
        <f t="shared" ref="E2:E3" si="0">COUNTIF(A2:A34,C2)</f>
        <v>11</v>
      </c>
    </row>
    <row r="3" spans="1:5">
      <c r="A3" s="38">
        <v>2</v>
      </c>
      <c r="C3">
        <v>3</v>
      </c>
      <c r="D3" t="s">
        <v>685</v>
      </c>
      <c r="E3">
        <f t="shared" si="0"/>
        <v>5</v>
      </c>
    </row>
    <row r="4" spans="1:5">
      <c r="A4" s="38">
        <v>1</v>
      </c>
    </row>
    <row r="5" spans="1:5">
      <c r="A5" s="38"/>
    </row>
    <row r="6" spans="1:5">
      <c r="A6" s="38"/>
    </row>
    <row r="7" spans="1:5">
      <c r="A7" s="38"/>
    </row>
    <row r="8" spans="1:5">
      <c r="A8" s="38">
        <v>2</v>
      </c>
    </row>
    <row r="9" spans="1:5">
      <c r="A9" s="38">
        <v>2</v>
      </c>
    </row>
    <row r="10" spans="1:5">
      <c r="A10" s="38">
        <v>2</v>
      </c>
    </row>
    <row r="11" spans="1:5">
      <c r="A11" s="38">
        <v>2</v>
      </c>
    </row>
    <row r="12" spans="1:5">
      <c r="A12" s="38"/>
    </row>
    <row r="13" spans="1:5">
      <c r="A13" s="38">
        <v>2</v>
      </c>
    </row>
    <row r="14" spans="1:5">
      <c r="A14" s="38">
        <v>3</v>
      </c>
    </row>
    <row r="15" spans="1:5">
      <c r="A15" s="38">
        <v>3</v>
      </c>
    </row>
    <row r="16" spans="1:5">
      <c r="A16" s="38"/>
    </row>
    <row r="17" spans="1:1">
      <c r="A17" s="49"/>
    </row>
    <row r="18" spans="1:1">
      <c r="A18" s="38">
        <v>2</v>
      </c>
    </row>
    <row r="19" spans="1:1">
      <c r="A19" s="38">
        <v>2</v>
      </c>
    </row>
    <row r="20" spans="1:1">
      <c r="A20" s="38">
        <v>1</v>
      </c>
    </row>
    <row r="21" spans="1:1">
      <c r="A21" s="38"/>
    </row>
    <row r="22" spans="1:1">
      <c r="A22" s="38"/>
    </row>
    <row r="23" spans="1:1">
      <c r="A23" s="38">
        <v>2</v>
      </c>
    </row>
    <row r="24" spans="1:1">
      <c r="A24" s="38"/>
    </row>
    <row r="25" spans="1:1">
      <c r="A25" s="38"/>
    </row>
    <row r="26" spans="1:1">
      <c r="A26" s="38">
        <v>3</v>
      </c>
    </row>
    <row r="27" spans="1:1">
      <c r="A27" s="38">
        <v>3</v>
      </c>
    </row>
    <row r="28" spans="1:1">
      <c r="A28" s="38">
        <v>1</v>
      </c>
    </row>
    <row r="29" spans="1:1">
      <c r="A29" s="38"/>
    </row>
    <row r="30" spans="1:1">
      <c r="A30" s="38">
        <v>2</v>
      </c>
    </row>
    <row r="31" spans="1:1">
      <c r="A31" s="38">
        <v>2</v>
      </c>
    </row>
    <row r="32" spans="1:1">
      <c r="A32" s="38"/>
    </row>
    <row r="33" spans="1:1">
      <c r="A33" s="38">
        <v>3</v>
      </c>
    </row>
  </sheetData>
  <dataValidations count="2">
    <dataValidation type="whole" allowBlank="1" showInputMessage="1" showErrorMessage="1" sqref="A21:A23">
      <formula1>1</formula1>
      <formula2>2</formula2>
    </dataValidation>
    <dataValidation type="whole" allowBlank="1" showInputMessage="1" showErrorMessage="1" sqref="A24:A33 A1:A20">
      <formula1>1</formula1>
      <formula2>3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ColWidth="11.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K3" sqref="K3"/>
    </sheetView>
  </sheetViews>
  <sheetFormatPr baseColWidth="10" defaultColWidth="11.5" defaultRowHeight="14" x14ac:dyDescent="0"/>
  <cols>
    <col min="4" max="4" width="16.83203125" bestFit="1" customWidth="1"/>
    <col min="5" max="5" width="3" bestFit="1" customWidth="1"/>
  </cols>
  <sheetData>
    <row r="1" spans="1:15">
      <c r="A1" s="129" t="s">
        <v>6</v>
      </c>
    </row>
    <row r="2" spans="1:15">
      <c r="A2" s="129"/>
    </row>
    <row r="3" spans="1:15" ht="77">
      <c r="A3" s="16" t="s">
        <v>259</v>
      </c>
    </row>
    <row r="4" spans="1:15">
      <c r="A4" s="29">
        <v>3</v>
      </c>
    </row>
    <row r="5" spans="1:15" ht="15" thickBot="1">
      <c r="A5" s="29">
        <v>3</v>
      </c>
      <c r="C5">
        <v>1</v>
      </c>
      <c r="D5" t="s">
        <v>662</v>
      </c>
      <c r="E5">
        <f>COUNTIF(A4:A45,C5)</f>
        <v>0</v>
      </c>
      <c r="F5">
        <f>(E5/37)*100%</f>
        <v>0</v>
      </c>
      <c r="I5" s="138" t="s">
        <v>6</v>
      </c>
      <c r="J5" s="138"/>
      <c r="K5" s="138"/>
      <c r="L5" s="138"/>
      <c r="M5" s="138"/>
      <c r="N5" s="138"/>
      <c r="O5" s="67"/>
    </row>
    <row r="6" spans="1:15" ht="25" thickTop="1" thickBot="1">
      <c r="A6" s="29">
        <v>3</v>
      </c>
      <c r="C6">
        <v>2</v>
      </c>
      <c r="D6" t="s">
        <v>663</v>
      </c>
      <c r="E6">
        <f t="shared" ref="E6:E11" si="0">COUNTIF(A5:A46,C6)</f>
        <v>10</v>
      </c>
      <c r="F6" s="35">
        <f t="shared" ref="F6:F8" si="1">(E6/37)*100%</f>
        <v>0.27027027027027029</v>
      </c>
      <c r="I6" s="139"/>
      <c r="J6" s="140"/>
      <c r="K6" s="68" t="s">
        <v>686</v>
      </c>
      <c r="L6" s="69" t="s">
        <v>687</v>
      </c>
      <c r="M6" s="69" t="s">
        <v>688</v>
      </c>
      <c r="N6" s="70" t="s">
        <v>689</v>
      </c>
      <c r="O6" s="67"/>
    </row>
    <row r="7" spans="1:15" ht="15" thickTop="1">
      <c r="A7" s="29">
        <v>3</v>
      </c>
      <c r="C7">
        <v>3</v>
      </c>
      <c r="D7" t="s">
        <v>664</v>
      </c>
      <c r="E7">
        <f t="shared" si="0"/>
        <v>27</v>
      </c>
      <c r="F7" s="35">
        <f>(26/37)*100%</f>
        <v>0.70270270270270274</v>
      </c>
      <c r="I7" s="141" t="s">
        <v>690</v>
      </c>
      <c r="J7" s="71" t="s">
        <v>663</v>
      </c>
      <c r="K7" s="72">
        <v>9</v>
      </c>
      <c r="L7" s="73">
        <v>27.27272727272727</v>
      </c>
      <c r="M7" s="73">
        <v>28.125</v>
      </c>
      <c r="N7" s="74">
        <v>28.125</v>
      </c>
      <c r="O7" s="67"/>
    </row>
    <row r="8" spans="1:15">
      <c r="A8" s="29">
        <v>2</v>
      </c>
      <c r="C8">
        <v>4</v>
      </c>
      <c r="D8" t="s">
        <v>10</v>
      </c>
      <c r="E8">
        <f t="shared" si="0"/>
        <v>0</v>
      </c>
      <c r="F8">
        <f t="shared" si="1"/>
        <v>0</v>
      </c>
      <c r="I8" s="142"/>
      <c r="J8" s="75" t="s">
        <v>664</v>
      </c>
      <c r="K8" s="76">
        <v>23</v>
      </c>
      <c r="L8" s="77">
        <v>69.696969696969703</v>
      </c>
      <c r="M8" s="77">
        <v>71.875</v>
      </c>
      <c r="N8" s="78">
        <v>100</v>
      </c>
      <c r="O8" s="67"/>
    </row>
    <row r="9" spans="1:15">
      <c r="A9" s="29"/>
      <c r="C9">
        <v>5</v>
      </c>
      <c r="D9" t="s">
        <v>11</v>
      </c>
      <c r="E9">
        <f t="shared" si="0"/>
        <v>0</v>
      </c>
      <c r="F9">
        <f t="shared" ref="F9:F11" si="2">E9/37</f>
        <v>0</v>
      </c>
      <c r="I9" s="142"/>
      <c r="J9" s="75" t="s">
        <v>691</v>
      </c>
      <c r="K9" s="76">
        <v>32</v>
      </c>
      <c r="L9" s="77">
        <v>96.969696969696969</v>
      </c>
      <c r="M9" s="77">
        <v>100</v>
      </c>
      <c r="N9" s="79"/>
      <c r="O9" s="67"/>
    </row>
    <row r="10" spans="1:15">
      <c r="A10" s="29">
        <v>3</v>
      </c>
      <c r="C10">
        <v>6</v>
      </c>
      <c r="D10" t="s">
        <v>12</v>
      </c>
      <c r="E10">
        <f t="shared" si="0"/>
        <v>0</v>
      </c>
      <c r="F10">
        <f t="shared" si="2"/>
        <v>0</v>
      </c>
      <c r="I10" s="80" t="s">
        <v>692</v>
      </c>
      <c r="J10" s="75" t="s">
        <v>693</v>
      </c>
      <c r="K10" s="76">
        <v>1</v>
      </c>
      <c r="L10" s="77">
        <v>3.0303030303030303</v>
      </c>
      <c r="M10" s="81"/>
      <c r="N10" s="79"/>
      <c r="O10" s="67"/>
    </row>
    <row r="11" spans="1:15" ht="15" thickBot="1">
      <c r="A11" s="19">
        <v>3</v>
      </c>
      <c r="C11">
        <v>7</v>
      </c>
      <c r="D11" t="s">
        <v>9</v>
      </c>
      <c r="E11">
        <f t="shared" si="0"/>
        <v>0</v>
      </c>
      <c r="F11">
        <f t="shared" si="2"/>
        <v>0</v>
      </c>
      <c r="I11" s="143" t="s">
        <v>691</v>
      </c>
      <c r="J11" s="144"/>
      <c r="K11" s="82">
        <v>33</v>
      </c>
      <c r="L11" s="83">
        <v>100</v>
      </c>
      <c r="M11" s="84"/>
      <c r="N11" s="85"/>
      <c r="O11" s="67"/>
    </row>
    <row r="12" spans="1:15" ht="15" thickTop="1">
      <c r="A12" s="19">
        <v>3</v>
      </c>
    </row>
    <row r="13" spans="1:15">
      <c r="A13" s="19">
        <v>3</v>
      </c>
    </row>
    <row r="14" spans="1:15">
      <c r="A14" s="19">
        <v>3</v>
      </c>
    </row>
    <row r="15" spans="1:15">
      <c r="A15" s="19">
        <v>2</v>
      </c>
    </row>
    <row r="16" spans="1:15">
      <c r="A16" s="19">
        <v>3</v>
      </c>
    </row>
    <row r="17" spans="1:1">
      <c r="A17" s="29">
        <v>3</v>
      </c>
    </row>
    <row r="18" spans="1:1">
      <c r="A18" s="29">
        <v>3</v>
      </c>
    </row>
    <row r="19" spans="1:1">
      <c r="A19" s="29">
        <v>3</v>
      </c>
    </row>
    <row r="20" spans="1:1">
      <c r="A20" s="29">
        <v>3</v>
      </c>
    </row>
    <row r="21" spans="1:1">
      <c r="A21" s="29">
        <v>2</v>
      </c>
    </row>
    <row r="22" spans="1:1">
      <c r="A22" s="29"/>
    </row>
    <row r="23" spans="1:1">
      <c r="A23" s="29">
        <v>3</v>
      </c>
    </row>
    <row r="24" spans="1:1">
      <c r="A24" s="19">
        <v>3</v>
      </c>
    </row>
    <row r="25" spans="1:1">
      <c r="A25" s="19"/>
    </row>
    <row r="26" spans="1:1">
      <c r="A26" s="19">
        <v>3</v>
      </c>
    </row>
    <row r="27" spans="1:1">
      <c r="A27" s="19">
        <v>3</v>
      </c>
    </row>
    <row r="28" spans="1:1">
      <c r="A28" s="19">
        <v>3</v>
      </c>
    </row>
    <row r="29" spans="1:1">
      <c r="A29" s="31">
        <v>3</v>
      </c>
    </row>
    <row r="30" spans="1:1">
      <c r="A30" s="19">
        <v>2</v>
      </c>
    </row>
    <row r="31" spans="1:1">
      <c r="A31" s="32">
        <v>2</v>
      </c>
    </row>
    <row r="32" spans="1:1">
      <c r="A32" s="32">
        <v>3</v>
      </c>
    </row>
    <row r="33" spans="1:1">
      <c r="A33" s="32">
        <v>3</v>
      </c>
    </row>
    <row r="34" spans="1:1">
      <c r="A34" s="32">
        <v>3</v>
      </c>
    </row>
    <row r="35" spans="1:1">
      <c r="A35" s="32">
        <v>3</v>
      </c>
    </row>
    <row r="36" spans="1:1">
      <c r="A36" s="32">
        <v>3</v>
      </c>
    </row>
    <row r="37" spans="1:1">
      <c r="A37" s="32">
        <v>2</v>
      </c>
    </row>
    <row r="38" spans="1:1">
      <c r="A38" s="32">
        <v>3</v>
      </c>
    </row>
    <row r="39" spans="1:1">
      <c r="A39" s="32">
        <v>2</v>
      </c>
    </row>
    <row r="40" spans="1:1">
      <c r="A40" s="32">
        <v>3</v>
      </c>
    </row>
    <row r="41" spans="1:1">
      <c r="A41" s="32">
        <v>3</v>
      </c>
    </row>
    <row r="42" spans="1:1">
      <c r="A42" s="32">
        <v>3</v>
      </c>
    </row>
    <row r="43" spans="1:1">
      <c r="A43" s="32">
        <v>2</v>
      </c>
    </row>
    <row r="44" spans="1:1">
      <c r="A44" s="32">
        <v>2</v>
      </c>
    </row>
    <row r="45" spans="1:1">
      <c r="A45" s="32">
        <v>2</v>
      </c>
    </row>
  </sheetData>
  <mergeCells count="5">
    <mergeCell ref="A1:A2"/>
    <mergeCell ref="I5:N5"/>
    <mergeCell ref="I6:J6"/>
    <mergeCell ref="I7:I9"/>
    <mergeCell ref="I11:J11"/>
  </mergeCells>
  <dataValidations count="2">
    <dataValidation type="whole" allowBlank="1" showInputMessage="1" showErrorMessage="1" sqref="A33:A35">
      <formula1>1</formula1>
      <formula2>7</formula2>
    </dataValidation>
    <dataValidation type="whole" allowBlank="1" showInputMessage="1" showErrorMessage="1" sqref="A4:A32 A36:A45">
      <formula1>1</formula1>
      <formula2>6</formula2>
    </dataValidation>
  </dataValidations>
  <pageMargins left="0.7" right="0.7" top="0.75" bottom="0.75" header="0.3" footer="0.3"/>
  <pageSetup paperSize="0" orientation="portrait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A2"/>
    </sheetView>
  </sheetViews>
  <sheetFormatPr baseColWidth="10" defaultColWidth="11.5" defaultRowHeight="14" x14ac:dyDescent="0"/>
  <cols>
    <col min="4" max="4" width="3.83203125" bestFit="1" customWidth="1"/>
    <col min="5" max="5" width="3" bestFit="1" customWidth="1"/>
    <col min="7" max="7" width="3.83203125" bestFit="1" customWidth="1"/>
  </cols>
  <sheetData>
    <row r="1" spans="1:18">
      <c r="A1" s="129" t="s">
        <v>32</v>
      </c>
    </row>
    <row r="2" spans="1:18">
      <c r="A2" s="129"/>
    </row>
    <row r="3" spans="1:18">
      <c r="A3" s="17" t="s">
        <v>222</v>
      </c>
    </row>
    <row r="4" spans="1:18" ht="15" thickBot="1">
      <c r="A4" s="29"/>
      <c r="C4">
        <v>1</v>
      </c>
      <c r="D4" t="s">
        <v>28</v>
      </c>
      <c r="E4">
        <v>11</v>
      </c>
      <c r="F4" s="35">
        <f>E4/17</f>
        <v>0.6470588235294118</v>
      </c>
      <c r="G4" t="s">
        <v>28</v>
      </c>
      <c r="H4" s="35">
        <v>0.6470588235294118</v>
      </c>
      <c r="L4" s="145" t="s">
        <v>32</v>
      </c>
      <c r="M4" s="145"/>
      <c r="N4" s="145"/>
      <c r="O4" s="145"/>
      <c r="P4" s="145"/>
      <c r="Q4" s="145"/>
      <c r="R4" s="86"/>
    </row>
    <row r="5" spans="1:18" ht="25" thickTop="1" thickBot="1">
      <c r="A5" s="29"/>
      <c r="C5">
        <v>2</v>
      </c>
      <c r="D5" t="s">
        <v>29</v>
      </c>
      <c r="E5">
        <v>6</v>
      </c>
      <c r="F5" s="35">
        <f>6/17</f>
        <v>0.35294117647058826</v>
      </c>
      <c r="G5" t="s">
        <v>29</v>
      </c>
      <c r="H5" s="35">
        <v>0.35294117647058826</v>
      </c>
      <c r="L5" s="146"/>
      <c r="M5" s="147"/>
      <c r="N5" s="87" t="s">
        <v>686</v>
      </c>
      <c r="O5" s="88" t="s">
        <v>687</v>
      </c>
      <c r="P5" s="88" t="s">
        <v>688</v>
      </c>
      <c r="Q5" s="89" t="s">
        <v>689</v>
      </c>
      <c r="R5" s="86"/>
    </row>
    <row r="6" spans="1:18" ht="15" thickTop="1">
      <c r="A6" s="29">
        <v>2</v>
      </c>
      <c r="L6" s="148" t="s">
        <v>690</v>
      </c>
      <c r="M6" s="90" t="s">
        <v>694</v>
      </c>
      <c r="N6" s="91">
        <v>11</v>
      </c>
      <c r="O6" s="92">
        <v>33.333333333333329</v>
      </c>
      <c r="P6" s="92">
        <v>64.705882352941174</v>
      </c>
      <c r="Q6" s="93">
        <v>64.705882352941174</v>
      </c>
      <c r="R6" s="86"/>
    </row>
    <row r="7" spans="1:18">
      <c r="A7" s="29">
        <v>2</v>
      </c>
      <c r="L7" s="149"/>
      <c r="M7" s="94" t="s">
        <v>695</v>
      </c>
      <c r="N7" s="95">
        <v>6</v>
      </c>
      <c r="O7" s="96">
        <v>18.181818181818183</v>
      </c>
      <c r="P7" s="96">
        <v>35.294117647058826</v>
      </c>
      <c r="Q7" s="97">
        <v>100</v>
      </c>
      <c r="R7" s="86"/>
    </row>
    <row r="8" spans="1:18">
      <c r="A8" s="29">
        <v>2</v>
      </c>
      <c r="L8" s="149"/>
      <c r="M8" s="98" t="s">
        <v>691</v>
      </c>
      <c r="N8" s="95">
        <v>17</v>
      </c>
      <c r="O8" s="96">
        <v>51.515151515151516</v>
      </c>
      <c r="P8" s="96">
        <v>100</v>
      </c>
      <c r="Q8" s="99"/>
      <c r="R8" s="86"/>
    </row>
    <row r="9" spans="1:18">
      <c r="A9" s="29"/>
      <c r="L9" s="100" t="s">
        <v>692</v>
      </c>
      <c r="M9" s="98" t="s">
        <v>693</v>
      </c>
      <c r="N9" s="95">
        <v>16</v>
      </c>
      <c r="O9" s="96">
        <v>48.484848484848484</v>
      </c>
      <c r="P9" s="101"/>
      <c r="Q9" s="99"/>
      <c r="R9" s="86"/>
    </row>
    <row r="10" spans="1:18" ht="15" thickBot="1">
      <c r="A10" s="29"/>
      <c r="L10" s="150" t="s">
        <v>691</v>
      </c>
      <c r="M10" s="151"/>
      <c r="N10" s="102">
        <v>33</v>
      </c>
      <c r="O10" s="103">
        <v>100</v>
      </c>
      <c r="P10" s="104"/>
      <c r="Q10" s="105"/>
      <c r="R10" s="86"/>
    </row>
    <row r="11" spans="1:18" ht="15" thickTop="1">
      <c r="A11" s="19">
        <v>1</v>
      </c>
    </row>
    <row r="12" spans="1:18">
      <c r="A12" s="19">
        <v>1</v>
      </c>
    </row>
    <row r="13" spans="1:18">
      <c r="A13" s="19">
        <v>1</v>
      </c>
    </row>
    <row r="14" spans="1:18">
      <c r="A14" s="19">
        <v>1</v>
      </c>
    </row>
    <row r="15" spans="1:18">
      <c r="A15" s="19">
        <v>1</v>
      </c>
    </row>
    <row r="16" spans="1:18">
      <c r="A16" s="19"/>
    </row>
    <row r="17" spans="1:1">
      <c r="A17" s="29"/>
    </row>
    <row r="18" spans="1:1">
      <c r="A18" s="29"/>
    </row>
    <row r="19" spans="1:1">
      <c r="A19" s="29">
        <v>2</v>
      </c>
    </row>
    <row r="20" spans="1:1">
      <c r="A20" s="29">
        <v>2</v>
      </c>
    </row>
    <row r="21" spans="1:1">
      <c r="A21" s="29">
        <v>2</v>
      </c>
    </row>
    <row r="22" spans="1:1">
      <c r="A22" s="29"/>
    </row>
    <row r="23" spans="1:1">
      <c r="A23" s="29"/>
    </row>
    <row r="24" spans="1:1">
      <c r="A24" s="19">
        <v>1</v>
      </c>
    </row>
    <row r="25" spans="1:1">
      <c r="A25" s="19"/>
    </row>
    <row r="26" spans="1:1">
      <c r="A26" s="19">
        <v>1</v>
      </c>
    </row>
    <row r="27" spans="1:1">
      <c r="A27" s="19">
        <v>2</v>
      </c>
    </row>
    <row r="28" spans="1:1">
      <c r="A28" s="19"/>
    </row>
    <row r="29" spans="1:1">
      <c r="A29" s="31">
        <v>1</v>
      </c>
    </row>
    <row r="30" spans="1:1">
      <c r="A30" s="19"/>
    </row>
    <row r="31" spans="1:1">
      <c r="A31" s="32">
        <v>2</v>
      </c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>
        <v>1</v>
      </c>
    </row>
    <row r="40" spans="1:1">
      <c r="A40" s="32"/>
    </row>
    <row r="41" spans="1:1">
      <c r="A41" s="32">
        <v>1</v>
      </c>
    </row>
    <row r="42" spans="1:1">
      <c r="A42" s="32">
        <v>2</v>
      </c>
    </row>
    <row r="43" spans="1:1">
      <c r="A43" s="32">
        <v>1</v>
      </c>
    </row>
    <row r="44" spans="1:1">
      <c r="A44" s="32">
        <v>1</v>
      </c>
    </row>
    <row r="45" spans="1:1">
      <c r="A45" s="32"/>
    </row>
  </sheetData>
  <mergeCells count="5">
    <mergeCell ref="A1:A2"/>
    <mergeCell ref="L4:Q4"/>
    <mergeCell ref="L5:M5"/>
    <mergeCell ref="L6:L8"/>
    <mergeCell ref="L10:M10"/>
  </mergeCells>
  <dataValidations count="1">
    <dataValidation type="whole" allowBlank="1" showInputMessage="1" showErrorMessage="1" sqref="A4:A32 A36:A45">
      <formula1>1</formula1>
      <formula2>2</formula2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L1" workbookViewId="0">
      <selection activeCell="U9" sqref="U9"/>
    </sheetView>
  </sheetViews>
  <sheetFormatPr baseColWidth="10" defaultColWidth="11.5" defaultRowHeight="14" x14ac:dyDescent="0"/>
  <sheetData>
    <row r="1" spans="1:21">
      <c r="A1" t="s">
        <v>267</v>
      </c>
      <c r="B1" t="s">
        <v>39</v>
      </c>
      <c r="C1" t="s">
        <v>41</v>
      </c>
      <c r="D1" t="s">
        <v>42</v>
      </c>
      <c r="H1" t="s">
        <v>47</v>
      </c>
      <c r="I1" t="s">
        <v>48</v>
      </c>
    </row>
    <row r="2" spans="1:21">
      <c r="D2" t="s">
        <v>43</v>
      </c>
      <c r="E2" t="s">
        <v>44</v>
      </c>
      <c r="F2" t="s">
        <v>268</v>
      </c>
      <c r="G2" t="s">
        <v>269</v>
      </c>
    </row>
    <row r="3" spans="1:21">
      <c r="A3" t="s">
        <v>222</v>
      </c>
      <c r="B3" t="s">
        <v>223</v>
      </c>
      <c r="C3" t="s">
        <v>223</v>
      </c>
      <c r="D3" t="s">
        <v>222</v>
      </c>
      <c r="E3" t="s">
        <v>222</v>
      </c>
      <c r="F3" t="s">
        <v>222</v>
      </c>
      <c r="G3" t="s">
        <v>222</v>
      </c>
      <c r="H3" t="s">
        <v>222</v>
      </c>
      <c r="I3" t="s">
        <v>222</v>
      </c>
    </row>
    <row r="4" spans="1:21">
      <c r="D4">
        <v>1</v>
      </c>
      <c r="F4">
        <v>1</v>
      </c>
      <c r="G4">
        <v>1</v>
      </c>
      <c r="R4" s="152" t="s">
        <v>671</v>
      </c>
      <c r="S4" s="152"/>
      <c r="T4" s="152"/>
      <c r="U4" s="152"/>
    </row>
    <row r="5" spans="1:21">
      <c r="L5" s="152" t="s">
        <v>668</v>
      </c>
      <c r="M5" s="62"/>
      <c r="N5" s="152" t="s">
        <v>670</v>
      </c>
      <c r="O5" s="62"/>
      <c r="P5" s="152" t="s">
        <v>669</v>
      </c>
      <c r="Q5" s="62"/>
      <c r="R5" s="153" t="s">
        <v>43</v>
      </c>
      <c r="S5" s="153" t="s">
        <v>44</v>
      </c>
      <c r="T5" s="153" t="s">
        <v>268</v>
      </c>
      <c r="U5" s="153" t="s">
        <v>269</v>
      </c>
    </row>
    <row r="6" spans="1:21">
      <c r="A6">
        <v>1</v>
      </c>
      <c r="B6">
        <v>0</v>
      </c>
      <c r="C6">
        <v>2</v>
      </c>
      <c r="E6">
        <v>1</v>
      </c>
      <c r="H6">
        <v>1</v>
      </c>
      <c r="I6">
        <v>2</v>
      </c>
      <c r="L6" s="152"/>
      <c r="M6" s="62"/>
      <c r="N6" s="152"/>
      <c r="O6" s="62"/>
      <c r="P6" s="152"/>
      <c r="Q6" s="62"/>
      <c r="R6" s="153"/>
      <c r="S6" s="153"/>
      <c r="T6" s="153"/>
      <c r="U6" s="153"/>
    </row>
    <row r="7" spans="1:21">
      <c r="A7">
        <v>1</v>
      </c>
      <c r="F7">
        <v>1</v>
      </c>
      <c r="H7">
        <v>2</v>
      </c>
      <c r="I7">
        <v>2</v>
      </c>
      <c r="J7">
        <v>0</v>
      </c>
      <c r="K7" s="61" t="s">
        <v>40</v>
      </c>
      <c r="L7" s="35">
        <f>COUNTIF(A4:A36,0)</f>
        <v>0</v>
      </c>
      <c r="M7" s="61" t="s">
        <v>40</v>
      </c>
      <c r="N7" s="35">
        <f>COUNTIF(B4:B36,0)/18</f>
        <v>0.27777777777777779</v>
      </c>
      <c r="O7" s="61" t="s">
        <v>40</v>
      </c>
      <c r="P7" s="35">
        <f>COUNTIF(C4:C36,0)/18</f>
        <v>0.1111111111111111</v>
      </c>
      <c r="Q7" s="61" t="s">
        <v>40</v>
      </c>
      <c r="R7" s="35">
        <f>COUNTIF(D4:D36,0)/20</f>
        <v>0</v>
      </c>
      <c r="S7" s="35">
        <f>COUNTIF(E4:E36,0)/18</f>
        <v>0</v>
      </c>
      <c r="T7" s="35">
        <f>COUNTIF(F4:F36,0)</f>
        <v>0</v>
      </c>
      <c r="U7" s="35">
        <f>COUNTIF(G4:G36,0)</f>
        <v>0</v>
      </c>
    </row>
    <row r="8" spans="1:21">
      <c r="D8">
        <v>2</v>
      </c>
      <c r="E8">
        <v>2</v>
      </c>
      <c r="J8">
        <v>1</v>
      </c>
      <c r="K8" s="61" t="s">
        <v>28</v>
      </c>
      <c r="L8" s="35">
        <f>(COUNTIF(A4:A36,1)/18)</f>
        <v>0.55555555555555558</v>
      </c>
      <c r="M8" s="61" t="s">
        <v>28</v>
      </c>
      <c r="N8" s="35">
        <f>COUNTIF(B4:B36,1)/18</f>
        <v>5.5555555555555552E-2</v>
      </c>
      <c r="O8" s="61" t="s">
        <v>28</v>
      </c>
      <c r="P8" s="35">
        <f>COUNTIF(C4:C36,1)/18</f>
        <v>5.5555555555555552E-2</v>
      </c>
      <c r="Q8" s="61" t="s">
        <v>28</v>
      </c>
      <c r="R8" s="35">
        <f>COUNTIF(D4:D36,1)/20</f>
        <v>0.35</v>
      </c>
      <c r="S8" s="35">
        <f>COUNTIF(E4:E36,1)/18</f>
        <v>0.33333333333333331</v>
      </c>
      <c r="T8" s="35">
        <f>COUNTIF(F4:F36,1)/22</f>
        <v>0.45454545454545453</v>
      </c>
      <c r="U8" s="35">
        <f>COUNTIF(G4:G36,1)/17</f>
        <v>0.23529411764705882</v>
      </c>
    </row>
    <row r="9" spans="1:21">
      <c r="J9">
        <v>2</v>
      </c>
      <c r="K9" s="61" t="s">
        <v>672</v>
      </c>
      <c r="L9" s="35">
        <f>COUNTIF(A4:A36,2)/18</f>
        <v>0.44444444444444442</v>
      </c>
      <c r="M9" s="61" t="s">
        <v>672</v>
      </c>
      <c r="N9" s="35">
        <f>COUNTIF(B4:B36,2)/18</f>
        <v>0.66666666666666663</v>
      </c>
      <c r="O9" s="61" t="s">
        <v>672</v>
      </c>
      <c r="P9" s="35">
        <f>COUNTIF(C4:C36,2)/18</f>
        <v>0.83333333333333337</v>
      </c>
      <c r="Q9" s="61" t="s">
        <v>672</v>
      </c>
      <c r="R9" s="35">
        <f>COUNTIF(D4:D36,2)/20</f>
        <v>0.65</v>
      </c>
      <c r="S9" s="35">
        <f>COUNTIF(E4:E36,2)/18</f>
        <v>0.66666666666666663</v>
      </c>
      <c r="T9" s="35">
        <f>COUNTIF(F4:F36,2)/22</f>
        <v>0.54545454545454541</v>
      </c>
      <c r="U9" s="35">
        <f>COUNTIF(G4:G36,2)/17</f>
        <v>0.76470588235294112</v>
      </c>
    </row>
    <row r="10" spans="1:21">
      <c r="E10">
        <v>2</v>
      </c>
      <c r="L10">
        <v>18</v>
      </c>
      <c r="N10">
        <v>18</v>
      </c>
      <c r="P10">
        <v>18</v>
      </c>
      <c r="R10">
        <v>20</v>
      </c>
      <c r="S10">
        <v>18</v>
      </c>
      <c r="T10">
        <v>22</v>
      </c>
      <c r="U10">
        <v>17</v>
      </c>
    </row>
    <row r="11" spans="1:21">
      <c r="A11">
        <v>1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</row>
    <row r="12" spans="1:21">
      <c r="A12">
        <v>2</v>
      </c>
      <c r="B12">
        <v>0</v>
      </c>
      <c r="C12">
        <v>2</v>
      </c>
      <c r="D12">
        <v>2</v>
      </c>
      <c r="E12">
        <v>1</v>
      </c>
      <c r="F12">
        <v>1</v>
      </c>
      <c r="G12">
        <v>2</v>
      </c>
      <c r="H12">
        <v>2</v>
      </c>
      <c r="I12">
        <v>2</v>
      </c>
    </row>
    <row r="13" spans="1:21">
      <c r="A13">
        <v>1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1</v>
      </c>
    </row>
    <row r="14" spans="1:21">
      <c r="A14">
        <v>2</v>
      </c>
      <c r="B14">
        <v>0</v>
      </c>
      <c r="C14">
        <v>2</v>
      </c>
      <c r="D14">
        <v>2</v>
      </c>
      <c r="E14">
        <v>1</v>
      </c>
      <c r="F14">
        <v>1</v>
      </c>
      <c r="G14">
        <v>2</v>
      </c>
      <c r="I14">
        <v>2</v>
      </c>
    </row>
    <row r="15" spans="1:21">
      <c r="A15">
        <v>1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</row>
    <row r="16" spans="1:21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9">
      <c r="A17">
        <v>1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</row>
    <row r="18" spans="1:9">
      <c r="A18">
        <v>2</v>
      </c>
      <c r="B18">
        <v>2</v>
      </c>
      <c r="C18">
        <v>2</v>
      </c>
      <c r="D18">
        <v>1</v>
      </c>
      <c r="F18">
        <v>1</v>
      </c>
      <c r="G18">
        <v>1</v>
      </c>
      <c r="H18">
        <v>2</v>
      </c>
      <c r="I18">
        <v>2</v>
      </c>
    </row>
    <row r="20" spans="1:9">
      <c r="A20">
        <v>1</v>
      </c>
      <c r="D20">
        <v>2</v>
      </c>
      <c r="F20">
        <v>2</v>
      </c>
      <c r="H20">
        <v>2</v>
      </c>
    </row>
    <row r="21" spans="1:9">
      <c r="B21">
        <v>0</v>
      </c>
      <c r="C21">
        <v>0</v>
      </c>
      <c r="D21">
        <v>2</v>
      </c>
      <c r="E21">
        <v>2</v>
      </c>
      <c r="F21">
        <v>2</v>
      </c>
      <c r="G21">
        <v>2</v>
      </c>
    </row>
    <row r="22" spans="1:9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</row>
    <row r="23" spans="1:9">
      <c r="A23">
        <v>2</v>
      </c>
      <c r="F23">
        <v>1</v>
      </c>
      <c r="G23">
        <v>2</v>
      </c>
    </row>
    <row r="24" spans="1:9">
      <c r="D24">
        <v>1</v>
      </c>
      <c r="F24">
        <v>1</v>
      </c>
      <c r="I24">
        <v>2</v>
      </c>
    </row>
    <row r="26" spans="1:9">
      <c r="B26">
        <v>2</v>
      </c>
      <c r="C26">
        <v>2</v>
      </c>
      <c r="H26">
        <v>2</v>
      </c>
      <c r="I26">
        <v>2</v>
      </c>
    </row>
    <row r="28" spans="1:9">
      <c r="E28">
        <v>2</v>
      </c>
    </row>
    <row r="29" spans="1:9">
      <c r="F29">
        <v>1</v>
      </c>
    </row>
    <row r="30" spans="1:9">
      <c r="A30">
        <v>2</v>
      </c>
      <c r="B30">
        <v>1</v>
      </c>
      <c r="C30">
        <v>1</v>
      </c>
      <c r="D30">
        <v>1</v>
      </c>
      <c r="E30">
        <v>1</v>
      </c>
      <c r="F30">
        <v>2</v>
      </c>
      <c r="G30">
        <v>1</v>
      </c>
      <c r="H30">
        <v>1</v>
      </c>
    </row>
    <row r="31" spans="1:9">
      <c r="A31">
        <v>1</v>
      </c>
      <c r="B31">
        <v>2</v>
      </c>
      <c r="C31">
        <v>2</v>
      </c>
      <c r="D31">
        <v>1</v>
      </c>
      <c r="E31">
        <v>1</v>
      </c>
      <c r="F31">
        <v>1</v>
      </c>
      <c r="H31">
        <v>2</v>
      </c>
      <c r="I31">
        <v>2</v>
      </c>
    </row>
    <row r="32" spans="1:9">
      <c r="A32">
        <v>1</v>
      </c>
      <c r="B32">
        <v>2</v>
      </c>
      <c r="C32">
        <v>2</v>
      </c>
      <c r="D32">
        <v>1</v>
      </c>
      <c r="F32">
        <v>1</v>
      </c>
      <c r="G32">
        <v>1</v>
      </c>
      <c r="I32">
        <v>2</v>
      </c>
    </row>
    <row r="33" spans="1:19" ht="15" thickBot="1"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M33" s="154" t="s">
        <v>267</v>
      </c>
      <c r="N33" s="154"/>
      <c r="O33" s="154"/>
      <c r="P33" s="154"/>
      <c r="Q33" s="154"/>
      <c r="R33" s="154"/>
      <c r="S33" s="106"/>
    </row>
    <row r="34" spans="1:19" ht="25" thickTop="1" thickBot="1">
      <c r="B34">
        <v>0</v>
      </c>
      <c r="C34">
        <v>0</v>
      </c>
      <c r="D34">
        <v>1</v>
      </c>
      <c r="E34">
        <v>1</v>
      </c>
      <c r="F34">
        <v>2</v>
      </c>
      <c r="G34">
        <v>2</v>
      </c>
      <c r="H34">
        <v>1</v>
      </c>
      <c r="I34">
        <v>2</v>
      </c>
      <c r="M34" s="155"/>
      <c r="N34" s="156"/>
      <c r="O34" s="107" t="s">
        <v>686</v>
      </c>
      <c r="P34" s="108" t="s">
        <v>687</v>
      </c>
      <c r="Q34" s="108" t="s">
        <v>688</v>
      </c>
      <c r="R34" s="109" t="s">
        <v>689</v>
      </c>
      <c r="S34" s="106"/>
    </row>
    <row r="35" spans="1:19" ht="15" thickTop="1">
      <c r="A35">
        <v>2</v>
      </c>
      <c r="B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M35" s="157" t="s">
        <v>690</v>
      </c>
      <c r="N35" s="110" t="s">
        <v>694</v>
      </c>
      <c r="O35" s="111">
        <v>10</v>
      </c>
      <c r="P35" s="112">
        <v>30.303030303030305</v>
      </c>
      <c r="Q35" s="112">
        <v>55.555555555555557</v>
      </c>
      <c r="R35" s="113">
        <v>55.555555555555557</v>
      </c>
      <c r="S35" s="106"/>
    </row>
    <row r="36" spans="1:19">
      <c r="A36">
        <v>1</v>
      </c>
      <c r="C36">
        <v>2</v>
      </c>
      <c r="M36" s="158"/>
      <c r="N36" s="114" t="s">
        <v>695</v>
      </c>
      <c r="O36" s="115">
        <v>8</v>
      </c>
      <c r="P36" s="116">
        <v>24.242424242424242</v>
      </c>
      <c r="Q36" s="116">
        <v>44.444444444444443</v>
      </c>
      <c r="R36" s="117">
        <v>100</v>
      </c>
      <c r="S36" s="106"/>
    </row>
    <row r="37" spans="1:19">
      <c r="M37" s="158"/>
      <c r="N37" s="118" t="s">
        <v>691</v>
      </c>
      <c r="O37" s="115">
        <v>18</v>
      </c>
      <c r="P37" s="116">
        <v>54.54545454545454</v>
      </c>
      <c r="Q37" s="116">
        <v>100</v>
      </c>
      <c r="R37" s="119"/>
      <c r="S37" s="106"/>
    </row>
    <row r="38" spans="1:19">
      <c r="M38" s="120" t="s">
        <v>692</v>
      </c>
      <c r="N38" s="118" t="s">
        <v>693</v>
      </c>
      <c r="O38" s="115">
        <v>15</v>
      </c>
      <c r="P38" s="116">
        <v>45.454545454545453</v>
      </c>
      <c r="Q38" s="121"/>
      <c r="R38" s="119"/>
      <c r="S38" s="106"/>
    </row>
    <row r="39" spans="1:19" ht="15" thickBot="1">
      <c r="B39" s="154" t="s">
        <v>39</v>
      </c>
      <c r="C39" s="154"/>
      <c r="D39" s="154"/>
      <c r="E39" s="154"/>
      <c r="F39" s="154"/>
      <c r="G39" s="154"/>
      <c r="H39" s="106"/>
      <c r="M39" s="159" t="s">
        <v>691</v>
      </c>
      <c r="N39" s="160"/>
      <c r="O39" s="122">
        <v>33</v>
      </c>
      <c r="P39" s="123">
        <v>100</v>
      </c>
      <c r="Q39" s="124"/>
      <c r="R39" s="125"/>
      <c r="S39" s="106"/>
    </row>
    <row r="40" spans="1:19" ht="25" thickTop="1" thickBot="1">
      <c r="B40" s="155"/>
      <c r="C40" s="156"/>
      <c r="D40" s="107" t="s">
        <v>686</v>
      </c>
      <c r="E40" s="108" t="s">
        <v>687</v>
      </c>
      <c r="F40" s="108" t="s">
        <v>688</v>
      </c>
      <c r="G40" s="109" t="s">
        <v>689</v>
      </c>
      <c r="H40" s="106"/>
    </row>
    <row r="41" spans="1:19" ht="15" thickTop="1">
      <c r="B41" s="157" t="s">
        <v>690</v>
      </c>
      <c r="C41" s="110" t="s">
        <v>696</v>
      </c>
      <c r="D41" s="111">
        <v>5</v>
      </c>
      <c r="E41" s="112">
        <v>15.151515151515152</v>
      </c>
      <c r="F41" s="112">
        <v>27.777777777777779</v>
      </c>
      <c r="G41" s="113">
        <v>27.777777777777779</v>
      </c>
      <c r="H41" s="106"/>
    </row>
    <row r="42" spans="1:19" ht="15" thickBot="1">
      <c r="B42" s="158"/>
      <c r="C42" s="114" t="s">
        <v>694</v>
      </c>
      <c r="D42" s="115">
        <v>1</v>
      </c>
      <c r="E42" s="116">
        <v>3.0303030303030303</v>
      </c>
      <c r="F42" s="116">
        <v>5.5555555555555554</v>
      </c>
      <c r="G42" s="117">
        <v>33.333333333333329</v>
      </c>
      <c r="H42" s="106"/>
      <c r="J42" s="154" t="s">
        <v>41</v>
      </c>
      <c r="K42" s="154"/>
      <c r="L42" s="154"/>
      <c r="M42" s="154"/>
      <c r="N42" s="154"/>
      <c r="O42" s="154"/>
      <c r="P42" s="106"/>
    </row>
    <row r="43" spans="1:19" ht="25" thickTop="1" thickBot="1">
      <c r="B43" s="158"/>
      <c r="C43" s="114" t="s">
        <v>695</v>
      </c>
      <c r="D43" s="115">
        <v>12</v>
      </c>
      <c r="E43" s="116">
        <v>36.363636363636367</v>
      </c>
      <c r="F43" s="116">
        <v>66.666666666666657</v>
      </c>
      <c r="G43" s="117">
        <v>100</v>
      </c>
      <c r="H43" s="106"/>
      <c r="J43" s="155"/>
      <c r="K43" s="156"/>
      <c r="L43" s="107" t="s">
        <v>686</v>
      </c>
      <c r="M43" s="108" t="s">
        <v>687</v>
      </c>
      <c r="N43" s="108" t="s">
        <v>688</v>
      </c>
      <c r="O43" s="109" t="s">
        <v>689</v>
      </c>
      <c r="P43" s="106"/>
    </row>
    <row r="44" spans="1:19" ht="15" thickTop="1">
      <c r="B44" s="158"/>
      <c r="C44" s="118" t="s">
        <v>691</v>
      </c>
      <c r="D44" s="115">
        <v>18</v>
      </c>
      <c r="E44" s="116">
        <v>54.54545454545454</v>
      </c>
      <c r="F44" s="116">
        <v>100</v>
      </c>
      <c r="G44" s="119"/>
      <c r="H44" s="106"/>
      <c r="J44" s="157" t="s">
        <v>690</v>
      </c>
      <c r="K44" s="110" t="s">
        <v>696</v>
      </c>
      <c r="L44" s="111">
        <v>2</v>
      </c>
      <c r="M44" s="112">
        <v>6.0606060606060606</v>
      </c>
      <c r="N44" s="112">
        <v>11.111111111111111</v>
      </c>
      <c r="O44" s="113">
        <v>11.111111111111111</v>
      </c>
      <c r="P44" s="106"/>
    </row>
    <row r="45" spans="1:19">
      <c r="B45" s="120" t="s">
        <v>692</v>
      </c>
      <c r="C45" s="118" t="s">
        <v>693</v>
      </c>
      <c r="D45" s="115">
        <v>15</v>
      </c>
      <c r="E45" s="116">
        <v>45.454545454545453</v>
      </c>
      <c r="F45" s="121"/>
      <c r="G45" s="119"/>
      <c r="H45" s="106"/>
      <c r="J45" s="158"/>
      <c r="K45" s="114" t="s">
        <v>694</v>
      </c>
      <c r="L45" s="115">
        <v>1</v>
      </c>
      <c r="M45" s="116">
        <v>3.0303030303030303</v>
      </c>
      <c r="N45" s="116">
        <v>5.5555555555555554</v>
      </c>
      <c r="O45" s="117">
        <v>16.666666666666664</v>
      </c>
      <c r="P45" s="106"/>
    </row>
    <row r="46" spans="1:19" ht="15" thickBot="1">
      <c r="B46" s="159" t="s">
        <v>691</v>
      </c>
      <c r="C46" s="160"/>
      <c r="D46" s="122">
        <v>33</v>
      </c>
      <c r="E46" s="123">
        <v>100</v>
      </c>
      <c r="F46" s="124"/>
      <c r="G46" s="125"/>
      <c r="H46" s="106"/>
      <c r="J46" s="158"/>
      <c r="K46" s="114" t="s">
        <v>695</v>
      </c>
      <c r="L46" s="115">
        <v>15</v>
      </c>
      <c r="M46" s="116">
        <v>45.454545454545453</v>
      </c>
      <c r="N46" s="116">
        <v>83.333333333333343</v>
      </c>
      <c r="O46" s="117">
        <v>100</v>
      </c>
      <c r="P46" s="106"/>
    </row>
    <row r="47" spans="1:19" ht="15" thickTop="1">
      <c r="J47" s="158"/>
      <c r="K47" s="118" t="s">
        <v>691</v>
      </c>
      <c r="L47" s="115">
        <v>18</v>
      </c>
      <c r="M47" s="116">
        <v>54.54545454545454</v>
      </c>
      <c r="N47" s="116">
        <v>100</v>
      </c>
      <c r="O47" s="119"/>
      <c r="P47" s="106"/>
    </row>
    <row r="48" spans="1:19">
      <c r="J48" s="120" t="s">
        <v>692</v>
      </c>
      <c r="K48" s="118" t="s">
        <v>693</v>
      </c>
      <c r="L48" s="115">
        <v>15</v>
      </c>
      <c r="M48" s="116">
        <v>45.454545454545453</v>
      </c>
      <c r="N48" s="121"/>
      <c r="O48" s="119"/>
      <c r="P48" s="106"/>
    </row>
    <row r="49" spans="10:16" ht="15" thickBot="1">
      <c r="J49" s="159" t="s">
        <v>691</v>
      </c>
      <c r="K49" s="160"/>
      <c r="L49" s="122">
        <v>33</v>
      </c>
      <c r="M49" s="123">
        <v>100</v>
      </c>
      <c r="N49" s="124"/>
      <c r="O49" s="125"/>
      <c r="P49" s="106"/>
    </row>
  </sheetData>
  <mergeCells count="20">
    <mergeCell ref="J49:K49"/>
    <mergeCell ref="B40:C40"/>
    <mergeCell ref="B41:B44"/>
    <mergeCell ref="B46:C46"/>
    <mergeCell ref="J42:O42"/>
    <mergeCell ref="J43:K43"/>
    <mergeCell ref="J44:J47"/>
    <mergeCell ref="M33:R33"/>
    <mergeCell ref="M34:N34"/>
    <mergeCell ref="M35:M37"/>
    <mergeCell ref="M39:N39"/>
    <mergeCell ref="B39:G39"/>
    <mergeCell ref="R4:U4"/>
    <mergeCell ref="L5:L6"/>
    <mergeCell ref="N5:N6"/>
    <mergeCell ref="P5:P6"/>
    <mergeCell ref="R5:R6"/>
    <mergeCell ref="S5:S6"/>
    <mergeCell ref="T5:T6"/>
    <mergeCell ref="U5:U6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Hoja1</vt:lpstr>
      <vt:lpstr>Hoja2</vt:lpstr>
      <vt:lpstr>año de ingreso</vt:lpstr>
      <vt:lpstr>alergias</vt:lpstr>
      <vt:lpstr>Hoja8</vt:lpstr>
      <vt:lpstr>Hoja3</vt:lpstr>
      <vt:lpstr>VIVE CON</vt:lpstr>
      <vt:lpstr>ALGUN TRATA</vt:lpstr>
      <vt:lpstr>PROBLEMASSS</vt:lpstr>
      <vt:lpstr>limitacion motora</vt:lpstr>
      <vt:lpstr>convulciones</vt:lpstr>
      <vt:lpstr>lactancia</vt:lpstr>
      <vt:lpstr>sonda</vt:lpstr>
      <vt:lpstr>tomò biberon</vt:lpstr>
      <vt:lpstr>estreñido</vt:lpstr>
      <vt:lpstr>deposicion liquida</vt:lpstr>
      <vt:lpstr>enfermedades del niño</vt:lpstr>
      <vt:lpstr>trabaja</vt:lpstr>
      <vt:lpstr>modalidad</vt:lpstr>
      <vt:lpstr>jornada</vt:lpstr>
      <vt:lpstr>quien cuida al niño</vt:lpstr>
      <vt:lpstr>padres separados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Wendy Chavez</cp:lastModifiedBy>
  <cp:lastPrinted>2015-11-27T17:53:16Z</cp:lastPrinted>
  <dcterms:created xsi:type="dcterms:W3CDTF">2015-11-16T15:22:34Z</dcterms:created>
  <dcterms:modified xsi:type="dcterms:W3CDTF">2016-02-25T18:03:21Z</dcterms:modified>
</cp:coreProperties>
</file>