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Annuity Pay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<sst xmlns="http://schemas.openxmlformats.org/spreadsheetml/2006/main" count="29" uniqueCount="26">
  <si>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>Loan Amortization</t>
  </si>
  <si>
    <t>Q 1.</t>
  </si>
  <si>
    <t>Total Amount</t>
  </si>
  <si>
    <t>Compounded By Per Month</t>
  </si>
  <si>
    <t>Down Pyment</t>
  </si>
  <si>
    <t>(Rest Amount)</t>
  </si>
  <si>
    <t>Tenor</t>
  </si>
  <si>
    <t>Interest</t>
  </si>
  <si>
    <t>Monthl Payment</t>
  </si>
  <si>
    <t>???</t>
  </si>
  <si>
    <t>Quarterly Payment</t>
  </si>
  <si>
    <t>Yearly Compounded</t>
  </si>
  <si>
    <t>Q 2.</t>
  </si>
  <si>
    <t>Compare Investments</t>
  </si>
  <si>
    <t>Scheme</t>
  </si>
  <si>
    <t>Period (YRs)</t>
  </si>
  <si>
    <t>Per Month Amont</t>
  </si>
  <si>
    <t>Rate</t>
  </si>
  <si>
    <t>FV</t>
  </si>
  <si>
    <t>A</t>
  </si>
  <si>
    <t>B</t>
  </si>
  <si>
    <t>Q 3.</t>
  </si>
  <si>
    <t>PV</t>
  </si>
  <si>
    <t>Payment</t>
  </si>
  <si>
    <t>Interest Rate</t>
  </si>
  <si>
    <t>No. Of periods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</si>
</sst>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.00_);[Red]\(&quot;₹&quot;#,##0.00\)"/>
    <numFmt numFmtId="181" formatCode="0.000_ "/>
    <numFmt numFmtId="182" formatCode="&quot;₹&quot;\ #,##0.00;[Red]&quot;₹&quot;\ \-#,##0.00"/>
    <numFmt numFmtId="183" formatCode="0.0_ "/>
  </numFmts>
  <fonts count="2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22"/>
      <color theme="1"/>
      <name val="Times New Roman"/>
      <charset val="134"/>
    </font>
    <font>
      <sz val="14"/>
      <color theme="1"/>
      <name val="Calibri"/>
      <charset val="134"/>
      <scheme val="minor"/>
    </font>
    <font>
      <b/>
      <sz val="14"/>
      <name val="Book Antiqu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180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9" fontId="3" fillId="0" borderId="0" xfId="3" applyNumberFormat="1" applyFont="1">
      <alignment vertical="center"/>
    </xf>
    <xf numFmtId="180" fontId="2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9" fontId="5" fillId="0" borderId="0" xfId="3" applyFont="1">
      <alignment vertical="center"/>
    </xf>
    <xf numFmtId="181" fontId="2" fillId="0" borderId="0" xfId="3" applyNumberFormat="1" applyFont="1">
      <alignment vertical="center"/>
    </xf>
    <xf numFmtId="181" fontId="3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182" fontId="2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9" fontId="5" fillId="0" borderId="0" xfId="3" applyNumberFormat="1" applyFont="1" applyAlignment="1">
      <alignment horizontal="right" vertical="center"/>
    </xf>
    <xf numFmtId="0" fontId="1" fillId="2" borderId="0" xfId="0" applyFont="1" applyFill="1">
      <alignment vertical="center"/>
    </xf>
    <xf numFmtId="9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0" borderId="0" xfId="3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83" fontId="2" fillId="0" borderId="0" xfId="0" applyNumberFormat="1" applyFont="1">
      <alignment vertical="center"/>
    </xf>
    <xf numFmtId="182" fontId="5" fillId="0" borderId="0" xfId="0" applyNumberFormat="1" applyFont="1">
      <alignment vertical="center"/>
    </xf>
    <xf numFmtId="182" fontId="3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tabSelected="1" workbookViewId="0">
      <selection activeCell="J6" sqref="J6"/>
    </sheetView>
  </sheetViews>
  <sheetFormatPr defaultColWidth="8.88888888888889" defaultRowHeight="18"/>
  <cols>
    <col min="1" max="2" width="8.88888888888889" style="5"/>
    <col min="3" max="3" width="24.7777777777778" style="5" customWidth="1"/>
    <col min="4" max="4" width="26.7777777777778" style="5" customWidth="1"/>
    <col min="5" max="5" width="24.6666666666667" style="5" customWidth="1"/>
    <col min="6" max="7" width="23.7777777777778" style="5" customWidth="1"/>
    <col min="8" max="8" width="23.1111111111111" style="5"/>
    <col min="9" max="9" width="8.88888888888889" style="5"/>
    <col min="10" max="10" width="32.8888888888889" style="5" customWidth="1"/>
    <col min="11" max="16384" width="8.88888888888889" style="5"/>
  </cols>
  <sheetData>
    <row r="1" ht="27" customHeight="1" spans="4:4">
      <c r="D1" s="6" t="s">
        <v>0</v>
      </c>
    </row>
    <row r="2" ht="24" customHeight="1" spans="2:10">
      <c r="B2" s="1" t="s">
        <v>1</v>
      </c>
      <c r="C2" s="2" t="s">
        <v>2</v>
      </c>
      <c r="D2" s="7">
        <v>3000000</v>
      </c>
      <c r="E2" s="3"/>
      <c r="F2" s="8"/>
      <c r="G2" s="8"/>
      <c r="H2" s="9"/>
      <c r="J2" s="1" t="s">
        <v>3</v>
      </c>
    </row>
    <row r="3" ht="24" customHeight="1" spans="3:10">
      <c r="C3" s="2" t="s">
        <v>4</v>
      </c>
      <c r="D3" s="10">
        <v>0.2</v>
      </c>
      <c r="E3" s="11">
        <f>D2*(1-20%)</f>
        <v>2400000</v>
      </c>
      <c r="F3" s="3" t="s">
        <v>5</v>
      </c>
      <c r="G3" s="3"/>
      <c r="H3" s="12">
        <f>E3</f>
        <v>2400000</v>
      </c>
      <c r="J3" s="31">
        <f>FV(E5,E4,,E3)</f>
        <v>-19479593.9408632</v>
      </c>
    </row>
    <row r="4" ht="24" customHeight="1" spans="3:10">
      <c r="C4" s="2" t="s">
        <v>6</v>
      </c>
      <c r="D4" s="13">
        <v>30</v>
      </c>
      <c r="E4" s="2">
        <v>360</v>
      </c>
      <c r="F4" s="3"/>
      <c r="G4" s="3"/>
      <c r="H4" s="14">
        <f>D5</f>
        <v>0.07</v>
      </c>
      <c r="J4" s="1" t="str">
        <f>_xlfn.FORMULATEXT(J3)</f>
        <v>=FV(E5,E4,,E3)</v>
      </c>
    </row>
    <row r="5" ht="24" customHeight="1" spans="3:10">
      <c r="C5" s="2" t="s">
        <v>7</v>
      </c>
      <c r="D5" s="10">
        <v>0.07</v>
      </c>
      <c r="E5" s="15">
        <f>D5/12</f>
        <v>0.00583333333333333</v>
      </c>
      <c r="F5" s="16"/>
      <c r="G5" s="16"/>
      <c r="H5" s="5">
        <v>30</v>
      </c>
      <c r="J5" s="12"/>
    </row>
    <row r="6" s="1" customFormat="1" ht="24" customHeight="1" spans="3:8">
      <c r="C6" s="2" t="s">
        <v>8</v>
      </c>
      <c r="D6" s="17" t="s">
        <v>9</v>
      </c>
      <c r="E6" s="18">
        <f>PMT(E5,E4,-E3)</f>
        <v>15967.2598843004</v>
      </c>
      <c r="F6" s="11" t="str">
        <f>_xlfn.FORMULATEXT(E6)</f>
        <v>=PMT(E5,E4,-E3)</v>
      </c>
      <c r="G6" s="11"/>
      <c r="H6" s="19">
        <f>FV(H4,H5,,H3)</f>
        <v>-18269412.1023889</v>
      </c>
    </row>
    <row r="7" ht="24" customHeight="1" spans="3:8">
      <c r="C7" s="2" t="s">
        <v>10</v>
      </c>
      <c r="D7" s="17" t="s">
        <v>9</v>
      </c>
      <c r="E7" s="20">
        <f>PMT(D5/4,D4*12,-E3)</f>
        <v>42081.6021917365</v>
      </c>
      <c r="F7" s="20" t="str">
        <f>_xlfn.FORMULATEXT(E7)</f>
        <v>=PMT(D5/4,D4*12,-E3)</v>
      </c>
      <c r="G7" s="12"/>
      <c r="H7" s="21" t="s">
        <v>11</v>
      </c>
    </row>
    <row r="8" ht="24" customHeight="1" spans="8:8">
      <c r="H8" s="1" t="str">
        <f>_xlfn.FORMULATEXT(H6)</f>
        <v>=FV(H4,H5,,H3)</v>
      </c>
    </row>
    <row r="9" ht="24" customHeight="1" spans="2:5">
      <c r="B9" s="1" t="s">
        <v>12</v>
      </c>
      <c r="D9" s="22" t="s">
        <v>13</v>
      </c>
      <c r="E9" s="23"/>
    </row>
    <row r="10" s="2" customFormat="1" ht="24" customHeight="1" spans="4:10">
      <c r="D10" s="24" t="s">
        <v>14</v>
      </c>
      <c r="E10" s="25" t="s">
        <v>15</v>
      </c>
      <c r="F10" s="24" t="s">
        <v>16</v>
      </c>
      <c r="G10" s="24"/>
      <c r="H10" s="24" t="s">
        <v>17</v>
      </c>
      <c r="J10" s="2" t="s">
        <v>18</v>
      </c>
    </row>
    <row r="11" s="3" customFormat="1" ht="24" customHeight="1" spans="4:10">
      <c r="D11" s="26" t="s">
        <v>19</v>
      </c>
      <c r="E11" s="27">
        <v>20</v>
      </c>
      <c r="F11" s="26">
        <v>1000</v>
      </c>
      <c r="G11" s="26"/>
      <c r="H11" s="28">
        <v>0.07</v>
      </c>
      <c r="J11" s="32">
        <f>FV(H11/12,E11*12,F11)</f>
        <v>-520926.659825518</v>
      </c>
    </row>
    <row r="12" s="3" customFormat="1" ht="24" customHeight="1" spans="4:10">
      <c r="D12" s="26" t="s">
        <v>20</v>
      </c>
      <c r="E12" s="27">
        <v>15</v>
      </c>
      <c r="F12" s="26">
        <v>1500</v>
      </c>
      <c r="G12" s="26"/>
      <c r="H12" s="28">
        <v>0.08</v>
      </c>
      <c r="J12" s="32">
        <f>FV(H12/12,E12*12,F12)</f>
        <v>-519057.332417251</v>
      </c>
    </row>
    <row r="13" s="4" customFormat="1" ht="34" customHeight="1" spans="2:12">
      <c r="B13" s="4" t="s">
        <v>21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="3" customFormat="1" ht="24" customHeight="1" spans="3:4">
      <c r="C14" s="3" t="s">
        <v>18</v>
      </c>
      <c r="D14" s="3">
        <v>920</v>
      </c>
    </row>
    <row r="15" s="3" customFormat="1" ht="24" customHeight="1" spans="3:3">
      <c r="C15" s="3" t="s">
        <v>22</v>
      </c>
    </row>
    <row r="16" s="3" customFormat="1" ht="24" customHeight="1" spans="3:4">
      <c r="C16" s="3" t="s">
        <v>23</v>
      </c>
      <c r="D16" s="3">
        <v>-100</v>
      </c>
    </row>
    <row r="17" s="3" customFormat="1" ht="24" customHeight="1" spans="3:4">
      <c r="C17" s="3" t="s">
        <v>24</v>
      </c>
      <c r="D17" s="10">
        <v>0.09</v>
      </c>
    </row>
    <row r="18" s="2" customFormat="1" ht="24" customHeight="1" spans="3:5">
      <c r="C18" s="2" t="s">
        <v>25</v>
      </c>
      <c r="D18" s="17" t="s">
        <v>9</v>
      </c>
      <c r="E18" s="30">
        <f>NPER(D17,D16,,D14)</f>
        <v>6.99975166828145</v>
      </c>
    </row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</sheetData>
  <mergeCells count="1">
    <mergeCell ref="C13:L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Annuity Payments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rs127</dc:creator>
  <cp:lastModifiedBy>rs127</cp:lastModifiedBy>
  <dcterms:created xsi:type="dcterms:W3CDTF">2025-02-01T11:05:00Z</dcterms:created>
  <dcterms:modified xsi:type="dcterms:W3CDTF">2025-02-01T12:36:56Z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E58F70A47F9D4075A797FCE42FE49C8F_11</vt:lpwstr>
  </property>
  <property fmtid="{D5CDD505-2E9C-101B-9397-08002B2CF9AE}" pid="3" name="KSOProductBuildVer">
    <vt:lpwstr>1033-12.2.0.19805</vt:lpwstr>
  </property>
</Properties>
</file>