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<sst xmlns="http://schemas.openxmlformats.org/spreadsheetml/2006/main" count="194" uniqueCount="55">
  <si>
    <t>Common Size Income Statement ( Vertically)</t>
  </si>
  <si>
    <t>Comparative Statement (Horizontally)</t>
  </si>
  <si>
    <t>Income Statement</t>
  </si>
  <si>
    <t>Particular</t>
  </si>
  <si>
    <t>Audited</t>
  </si>
  <si>
    <t>Income</t>
  </si>
  <si>
    <t>Revenue From Operation</t>
  </si>
  <si>
    <t>Other Income</t>
  </si>
  <si>
    <t>Total</t>
  </si>
  <si>
    <t>Expenses</t>
  </si>
  <si>
    <t>Raw Materials</t>
  </si>
  <si>
    <t>Employee Cost</t>
  </si>
  <si>
    <t>Other Expenses</t>
  </si>
  <si>
    <t>EBITDA</t>
  </si>
  <si>
    <t>Depreciation &amp; Amortization</t>
  </si>
  <si>
    <t>EBIT</t>
  </si>
  <si>
    <t>Interest</t>
  </si>
  <si>
    <t>Profit Before Taxes</t>
  </si>
  <si>
    <t>Taxes</t>
  </si>
  <si>
    <t>Profit of the Year</t>
  </si>
  <si>
    <t>Sources of fund</t>
  </si>
  <si>
    <t>Shareholder's Fund</t>
  </si>
  <si>
    <t>Share Capital</t>
  </si>
  <si>
    <t>Reserves and Surplus</t>
  </si>
  <si>
    <t>Minority Interest</t>
  </si>
  <si>
    <t>Long Term Liabilities</t>
  </si>
  <si>
    <t>Loans</t>
  </si>
  <si>
    <t>Other Long Term Liabilities</t>
  </si>
  <si>
    <t>Long Term Provision</t>
  </si>
  <si>
    <t>Deferred Tax Liabilities</t>
  </si>
  <si>
    <t>Current Liabilities</t>
  </si>
  <si>
    <t>Tax Liabilities</t>
  </si>
  <si>
    <t>Short Term Borrowing</t>
  </si>
  <si>
    <t>Trade Paybles</t>
  </si>
  <si>
    <t>Other Current Liabilities</t>
  </si>
  <si>
    <t>Short Term Provision</t>
  </si>
  <si>
    <t>Other Fianance Liabilities</t>
  </si>
  <si>
    <t>Application Of Funds</t>
  </si>
  <si>
    <t>Long Term Assets</t>
  </si>
  <si>
    <t>Tangible Assets</t>
  </si>
  <si>
    <t>Intangible Assets</t>
  </si>
  <si>
    <t>Capital Work In progress</t>
  </si>
  <si>
    <t>Non Current Investments</t>
  </si>
  <si>
    <t>Other Finance Assets</t>
  </si>
  <si>
    <t>Long Term Loans and Advances</t>
  </si>
  <si>
    <t>Non Other Current Assets</t>
  </si>
  <si>
    <t>Current Assets</t>
  </si>
  <si>
    <t>Inventories</t>
  </si>
  <si>
    <t>Receivables</t>
  </si>
  <si>
    <t>Cash And Cash Balances</t>
  </si>
  <si>
    <t>Loan &amp; Advances</t>
  </si>
  <si>
    <t>Other Current Assets</t>
  </si>
  <si>
    <t>Current Tax Assets</t>
  </si>
  <si>
    <t>Investments</t>
  </si>
  <si>
    <t>Other Financial Assets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</si>
</sst>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.0%"/>
  </numFmts>
  <fonts count="24">
    <font>
      <sz val="11"/>
      <color theme="1"/>
      <name val="Calibri"/>
      <charset val="134"/>
      <scheme val="minor"/>
    </font>
    <font>
      <sz val="14"/>
      <color theme="1"/>
      <name val="Book Antiqua"/>
      <charset val="134"/>
    </font>
    <font>
      <b/>
      <sz val="14"/>
      <color theme="1"/>
      <name val="Book Antiqua"/>
      <charset val="134"/>
    </font>
    <font>
      <sz val="14"/>
      <color rgb="FF00B0F0"/>
      <name val="Book Antiqua"/>
      <charset val="134"/>
    </font>
    <font>
      <b/>
      <sz val="14"/>
      <color theme="4"/>
      <name val="Book Antiqu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8" applyNumberFormat="0" applyAlignment="0" applyProtection="0">
      <alignment vertical="center"/>
    </xf>
    <xf numFmtId="0" fontId="14" fillId="4" borderId="9" applyNumberFormat="0" applyAlignment="0" applyProtection="0">
      <alignment vertical="center"/>
    </xf>
    <xf numFmtId="0" fontId="15" fillId="4" borderId="8" applyNumberFormat="0" applyAlignment="0" applyProtection="0">
      <alignment vertical="center"/>
    </xf>
    <xf numFmtId="0" fontId="16" fillId="5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0" xfId="0" applyFont="1">
      <alignment vertical="center"/>
    </xf>
    <xf numFmtId="0" fontId="2" fillId="0" borderId="2" xfId="0" applyFont="1" applyBorder="1">
      <alignment vertical="center"/>
    </xf>
    <xf numFmtId="3" fontId="3" fillId="0" borderId="0" xfId="0" applyNumberFormat="1" applyFont="1">
      <alignment vertical="center"/>
    </xf>
    <xf numFmtId="3" fontId="2" fillId="0" borderId="0" xfId="0" applyNumberFormat="1" applyFont="1">
      <alignment vertical="center"/>
    </xf>
    <xf numFmtId="0" fontId="2" fillId="0" borderId="2" xfId="0" applyFont="1" applyBorder="1">
      <alignment vertical="center"/>
    </xf>
    <xf numFmtId="3" fontId="1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3" fontId="2" fillId="0" borderId="1" xfId="0" applyNumberFormat="1" applyFont="1" applyBorder="1">
      <alignment vertical="center"/>
    </xf>
    <xf numFmtId="0" fontId="2" fillId="0" borderId="4" xfId="0" applyFont="1" applyBorder="1">
      <alignment vertical="center"/>
    </xf>
    <xf numFmtId="0" fontId="4" fillId="0" borderId="0" xfId="0" applyFont="1" applyAlignment="1">
      <alignment horizontal="center" vertical="center"/>
    </xf>
    <xf numFmtId="180" fontId="1" fillId="0" borderId="0" xfId="3" applyNumberFormat="1" applyFont="1">
      <alignment vertical="center"/>
    </xf>
    <xf numFmtId="180" fontId="2" fillId="0" borderId="0" xfId="3" applyNumberFormat="1" applyFont="1">
      <alignment vertical="center"/>
    </xf>
    <xf numFmtId="180" fontId="2" fillId="0" borderId="1" xfId="3" applyNumberFormat="1" applyFont="1" applyBorder="1">
      <alignment vertical="center"/>
    </xf>
    <xf numFmtId="0" fontId="4" fillId="0" borderId="0" xfId="0" applyFont="1" applyAlignment="1">
      <alignment vertical="center"/>
    </xf>
    <xf numFmtId="0" fontId="2" fillId="0" borderId="2" xfId="0" applyFont="1" applyBorder="1">
      <alignment vertical="center"/>
    </xf>
    <xf numFmtId="3" fontId="2" fillId="0" borderId="1" xfId="0" applyNumberFormat="1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1" fillId="0" borderId="0" xfId="0" applyFont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7"/>
  <sheetViews>
    <sheetView tabSelected="1" zoomScale="70" zoomScaleNormal="70" workbookViewId="0">
      <selection activeCell="G71" sqref="G71"/>
    </sheetView>
  </sheetViews>
  <sheetFormatPr defaultColWidth="8.88888888888889" defaultRowHeight="23" customHeight="1"/>
  <cols>
    <col min="1" max="1" width="3.33333333333333" style="7" customWidth="1"/>
    <col min="2" max="2" width="37.6666666666667" style="7" customWidth="1"/>
    <col min="3" max="6" width="11.5555555555556" style="7" customWidth="1"/>
    <col min="7" max="7" width="11.1111111111111" style="7" customWidth="1"/>
    <col min="8" max="8" width="3.33333333333333" style="8" customWidth="1"/>
    <col min="9" max="9" width="37.6666666666667" style="7" customWidth="1"/>
    <col min="10" max="14" width="11.5555555555556" style="7" customWidth="1"/>
    <col min="15" max="15" width="2.33333333333333" style="8" customWidth="1"/>
    <col min="16" max="16" width="37.7777777777778" style="7" customWidth="1"/>
    <col min="17" max="21" width="11.5555555555556" style="7" customWidth="1"/>
    <col min="22" max="22" width="11.5555555555556" style="8" customWidth="1"/>
    <col min="23" max="23" width="11.5555555555556" style="7" customWidth="1"/>
    <col min="24" max="16384" width="8.88888888888889" style="7"/>
  </cols>
  <sheetData>
    <row r="1" s="1" customFormat="1" ht="25" customHeight="1" spans="8:22">
      <c r="H1" s="9"/>
      <c r="I1" s="20" t="s">
        <v>0</v>
      </c>
      <c r="J1" s="20"/>
      <c r="K1" s="20"/>
      <c r="L1" s="1"/>
      <c r="M1" s="1"/>
      <c r="N1" s="1"/>
      <c r="O1" s="9"/>
      <c r="Q1" s="24" t="s">
        <v>1</v>
      </c>
      <c r="R1" s="24"/>
      <c r="S1" s="24"/>
      <c r="T1" s="20"/>
      <c r="V1" s="9"/>
    </row>
    <row r="2" s="1" customFormat="1" customHeight="1" spans="2:22">
      <c r="B2" s="10" t="s">
        <v>2</v>
      </c>
      <c r="C2" s="2"/>
      <c r="D2" s="2"/>
      <c r="E2" s="2"/>
      <c r="F2" s="2"/>
      <c r="G2" s="1"/>
      <c r="H2" s="9"/>
      <c r="I2" s="10" t="s">
        <v>2</v>
      </c>
      <c r="J2" s="1"/>
      <c r="K2" s="1"/>
      <c r="L2" s="1"/>
      <c r="M2" s="1"/>
      <c r="N2" s="1"/>
      <c r="O2" s="9"/>
      <c r="P2" s="10" t="s">
        <v>2</v>
      </c>
      <c r="V2" s="9"/>
    </row>
    <row r="3" s="1" customFormat="1" customHeight="1" spans="2:22">
      <c r="B3" s="11" t="s">
        <v>3</v>
      </c>
      <c r="C3" s="2">
        <v>2020</v>
      </c>
      <c r="D3" s="2">
        <f>C3+1</f>
        <v>2021</v>
      </c>
      <c r="E3" s="2">
        <f>D3+1</f>
        <v>2022</v>
      </c>
      <c r="F3" s="2">
        <f>E3+1</f>
        <v>2023</v>
      </c>
      <c r="H3" s="9"/>
      <c r="I3" s="11" t="s">
        <v>3</v>
      </c>
      <c r="J3" s="2">
        <v>2020</v>
      </c>
      <c r="K3" s="2">
        <f t="shared" ref="K3:M3" si="0">J3+1</f>
        <v>2021</v>
      </c>
      <c r="L3" s="2">
        <f t="shared" si="0"/>
        <v>2022</v>
      </c>
      <c r="M3" s="2">
        <f t="shared" si="0"/>
        <v>2023</v>
      </c>
      <c r="O3" s="9"/>
      <c r="P3" s="11" t="s">
        <v>3</v>
      </c>
      <c r="Q3" s="2">
        <v>2020</v>
      </c>
      <c r="R3" s="2">
        <f t="shared" ref="R3:T3" si="1">Q3+1</f>
        <v>2021</v>
      </c>
      <c r="S3" s="2">
        <f t="shared" si="1"/>
        <v>2022</v>
      </c>
      <c r="T3" s="2">
        <f t="shared" si="1"/>
        <v>2023</v>
      </c>
      <c r="V3" s="9"/>
    </row>
    <row r="4" s="1" customFormat="1" customHeight="1" spans="3:22">
      <c r="C4" s="1" t="s">
        <v>4</v>
      </c>
      <c r="D4" s="1" t="s">
        <v>4</v>
      </c>
      <c r="E4" s="1" t="s">
        <v>4</v>
      </c>
      <c r="F4" s="1" t="s">
        <v>4</v>
      </c>
      <c r="G4" s="1"/>
      <c r="H4" s="9"/>
      <c r="I4" s="1"/>
      <c r="J4" s="1" t="s">
        <v>4</v>
      </c>
      <c r="K4" s="1" t="s">
        <v>4</v>
      </c>
      <c r="L4" s="1" t="s">
        <v>4</v>
      </c>
      <c r="M4" s="1" t="s">
        <v>4</v>
      </c>
      <c r="N4" s="1"/>
      <c r="O4" s="9"/>
      <c r="Q4" s="1" t="s">
        <v>4</v>
      </c>
      <c r="R4" s="1" t="s">
        <v>4</v>
      </c>
      <c r="S4" s="1" t="s">
        <v>4</v>
      </c>
      <c r="T4" s="1" t="s">
        <v>4</v>
      </c>
      <c r="V4" s="9"/>
    </row>
    <row r="5" s="1" customFormat="1" customHeight="1" spans="1:22">
      <c r="A5" s="11" t="s">
        <v>5</v>
      </c>
      <c r="B5" s="1"/>
      <c r="C5" s="1"/>
      <c r="D5" s="1"/>
      <c r="E5" s="1"/>
      <c r="F5" s="1"/>
      <c r="G5" s="1"/>
      <c r="H5" s="12" t="s">
        <v>5</v>
      </c>
      <c r="I5" s="1"/>
      <c r="J5" s="1"/>
      <c r="K5" s="1"/>
      <c r="L5" s="1"/>
      <c r="M5" s="1"/>
      <c r="N5" s="1"/>
      <c r="O5" s="12" t="s">
        <v>5</v>
      </c>
      <c r="V5" s="9"/>
    </row>
    <row r="6" s="1" customFormat="1" customHeight="1" spans="2:22">
      <c r="B6" s="1" t="s">
        <v>6</v>
      </c>
      <c r="C6" s="13">
        <v>575890</v>
      </c>
      <c r="D6" s="13">
        <v>680850</v>
      </c>
      <c r="E6" s="13">
        <v>798094</v>
      </c>
      <c r="F6" s="13">
        <v>860685</v>
      </c>
      <c r="G6" s="1"/>
      <c r="H6" s="9"/>
      <c r="I6" s="1" t="s">
        <v>6</v>
      </c>
      <c r="J6" s="21">
        <f t="shared" ref="J6:J20" si="2">C6/C$6</f>
        <v>1</v>
      </c>
      <c r="K6" s="21">
        <f t="shared" ref="K6:K20" si="3">D6/D$6</f>
        <v>1</v>
      </c>
      <c r="L6" s="21">
        <f t="shared" ref="L6:L20" si="4">E6/E$6</f>
        <v>1</v>
      </c>
      <c r="M6" s="21">
        <f t="shared" ref="M6:M20" si="5">F6/F$6</f>
        <v>1</v>
      </c>
      <c r="O6" s="9"/>
      <c r="P6" s="1" t="s">
        <v>6</v>
      </c>
      <c r="R6" s="21">
        <f t="shared" ref="R6:R20" si="6">D6/C6-1</f>
        <v>0.182257028251923</v>
      </c>
      <c r="S6" s="21">
        <f t="shared" ref="S6:S20" si="7">E6/D6-1</f>
        <v>0.172202394066241</v>
      </c>
      <c r="T6" s="21">
        <f t="shared" ref="T6:T20" si="8">F6/E6-1</f>
        <v>0.0784255989895928</v>
      </c>
      <c r="V6" s="9"/>
    </row>
    <row r="7" s="1" customFormat="1" customHeight="1" spans="2:22">
      <c r="B7" s="1" t="s">
        <v>7</v>
      </c>
      <c r="C7" s="13">
        <v>14806</v>
      </c>
      <c r="D7" s="13">
        <v>22896</v>
      </c>
      <c r="E7" s="13">
        <v>20458</v>
      </c>
      <c r="F7" s="13">
        <v>25616</v>
      </c>
      <c r="G7" s="1"/>
      <c r="H7" s="9"/>
      <c r="I7" s="1" t="s">
        <v>7</v>
      </c>
      <c r="J7" s="21">
        <f t="shared" si="2"/>
        <v>0.0257097709632048</v>
      </c>
      <c r="K7" s="21">
        <f t="shared" si="3"/>
        <v>0.0336285525446134</v>
      </c>
      <c r="L7" s="21">
        <f t="shared" si="4"/>
        <v>0.0256335719852549</v>
      </c>
      <c r="M7" s="21">
        <f t="shared" si="5"/>
        <v>0.0297623404613767</v>
      </c>
      <c r="O7" s="9"/>
      <c r="P7" s="1" t="s">
        <v>7</v>
      </c>
      <c r="R7" s="21">
        <f t="shared" si="6"/>
        <v>0.546400108064298</v>
      </c>
      <c r="S7" s="21">
        <f t="shared" si="7"/>
        <v>-0.106481481481482</v>
      </c>
      <c r="T7" s="21">
        <f t="shared" si="8"/>
        <v>0.252126307556946</v>
      </c>
      <c r="V7" s="9"/>
    </row>
    <row r="8" s="2" customFormat="1" customHeight="1" spans="2:22">
      <c r="B8" s="11" t="s">
        <v>8</v>
      </c>
      <c r="C8" s="14">
        <f>SUM(C6:C7)</f>
        <v>590696</v>
      </c>
      <c r="D8" s="14">
        <f>SUM(D6:D7)</f>
        <v>703746</v>
      </c>
      <c r="E8" s="14">
        <f>SUM(E6:E7)</f>
        <v>818552</v>
      </c>
      <c r="F8" s="14">
        <f>SUM(F6:F7)</f>
        <v>886301</v>
      </c>
      <c r="H8" s="15"/>
      <c r="I8" s="11" t="s">
        <v>8</v>
      </c>
      <c r="J8" s="22">
        <f t="shared" si="2"/>
        <v>1.0257097709632</v>
      </c>
      <c r="K8" s="22">
        <f t="shared" si="3"/>
        <v>1.03362855254461</v>
      </c>
      <c r="L8" s="22">
        <f t="shared" si="4"/>
        <v>1.02563357198525</v>
      </c>
      <c r="M8" s="22">
        <f t="shared" si="5"/>
        <v>1.02976234046138</v>
      </c>
      <c r="O8" s="15"/>
      <c r="P8" s="11" t="s">
        <v>8</v>
      </c>
      <c r="R8" s="22">
        <f t="shared" si="6"/>
        <v>0.191384400774679</v>
      </c>
      <c r="S8" s="22">
        <f t="shared" si="7"/>
        <v>0.163135563115101</v>
      </c>
      <c r="T8" s="22">
        <f t="shared" si="8"/>
        <v>0.0827668859156168</v>
      </c>
      <c r="V8" s="15"/>
    </row>
    <row r="9" s="1" customFormat="1" customHeight="1" spans="2:22">
      <c r="B9" s="11" t="s">
        <v>9</v>
      </c>
      <c r="C9" s="16"/>
      <c r="D9" s="16"/>
      <c r="E9" s="16"/>
      <c r="F9" s="16"/>
      <c r="G9" s="1"/>
      <c r="H9" s="9"/>
      <c r="I9" s="11" t="s">
        <v>9</v>
      </c>
      <c r="J9" s="21">
        <f t="shared" si="2"/>
        <v>0</v>
      </c>
      <c r="K9" s="21">
        <f t="shared" si="3"/>
        <v>0</v>
      </c>
      <c r="L9" s="21">
        <f t="shared" si="4"/>
        <v>0</v>
      </c>
      <c r="M9" s="21">
        <f t="shared" si="5"/>
        <v>0</v>
      </c>
      <c r="O9" s="9"/>
      <c r="P9" s="11" t="s">
        <v>9</v>
      </c>
      <c r="R9" s="21"/>
      <c r="S9" s="21"/>
      <c r="T9" s="21"/>
      <c r="V9" s="9"/>
    </row>
    <row r="10" s="1" customFormat="1" customHeight="1" spans="2:22">
      <c r="B10" s="1" t="s">
        <v>10</v>
      </c>
      <c r="C10" s="13">
        <v>387060</v>
      </c>
      <c r="D10" s="13">
        <v>467422</v>
      </c>
      <c r="E10" s="13">
        <v>549861</v>
      </c>
      <c r="F10" s="13">
        <v>602639</v>
      </c>
      <c r="G10" s="1"/>
      <c r="H10" s="9"/>
      <c r="I10" s="1" t="s">
        <v>10</v>
      </c>
      <c r="J10" s="21">
        <f t="shared" si="2"/>
        <v>0.672107520533435</v>
      </c>
      <c r="K10" s="21">
        <f t="shared" si="3"/>
        <v>0.686527135198649</v>
      </c>
      <c r="L10" s="21">
        <f t="shared" si="4"/>
        <v>0.688967715582375</v>
      </c>
      <c r="M10" s="21">
        <f t="shared" si="5"/>
        <v>0.700185317508728</v>
      </c>
      <c r="O10" s="9"/>
      <c r="P10" s="1" t="s">
        <v>10</v>
      </c>
      <c r="R10" s="21">
        <f t="shared" si="6"/>
        <v>0.207621557381285</v>
      </c>
      <c r="S10" s="21">
        <f t="shared" si="7"/>
        <v>0.17636953331251</v>
      </c>
      <c r="T10" s="21">
        <f t="shared" si="8"/>
        <v>0.0959842578397085</v>
      </c>
      <c r="V10" s="9"/>
    </row>
    <row r="11" s="1" customFormat="1" customHeight="1" spans="2:22">
      <c r="B11" s="1" t="s">
        <v>11</v>
      </c>
      <c r="C11" s="13">
        <v>20003</v>
      </c>
      <c r="D11" s="13">
        <v>23603</v>
      </c>
      <c r="E11" s="13">
        <v>28634</v>
      </c>
      <c r="F11" s="13">
        <v>32850</v>
      </c>
      <c r="G11" s="1"/>
      <c r="H11" s="9"/>
      <c r="I11" s="1" t="s">
        <v>11</v>
      </c>
      <c r="J11" s="21">
        <f t="shared" si="2"/>
        <v>0.0347340637969057</v>
      </c>
      <c r="K11" s="21">
        <f t="shared" si="3"/>
        <v>0.0346669604171257</v>
      </c>
      <c r="L11" s="21">
        <f t="shared" si="4"/>
        <v>0.0358779792856481</v>
      </c>
      <c r="M11" s="21">
        <f t="shared" si="5"/>
        <v>0.0381672737412642</v>
      </c>
      <c r="O11" s="9"/>
      <c r="P11" s="1" t="s">
        <v>11</v>
      </c>
      <c r="R11" s="21">
        <f t="shared" si="6"/>
        <v>0.179973004049393</v>
      </c>
      <c r="S11" s="21">
        <f t="shared" si="7"/>
        <v>0.213150870652036</v>
      </c>
      <c r="T11" s="21">
        <f t="shared" si="8"/>
        <v>0.147237549766012</v>
      </c>
      <c r="V11" s="9"/>
    </row>
    <row r="12" s="1" customFormat="1" customHeight="1" spans="2:22">
      <c r="B12" s="1" t="s">
        <v>12</v>
      </c>
      <c r="C12" s="13">
        <v>80542</v>
      </c>
      <c r="D12" s="13">
        <v>87280</v>
      </c>
      <c r="E12" s="13">
        <v>99956</v>
      </c>
      <c r="F12" s="13">
        <v>116385</v>
      </c>
      <c r="G12" s="1"/>
      <c r="H12" s="9"/>
      <c r="I12" s="1" t="s">
        <v>12</v>
      </c>
      <c r="J12" s="21">
        <f t="shared" si="2"/>
        <v>0.139856569831044</v>
      </c>
      <c r="K12" s="21">
        <f t="shared" si="3"/>
        <v>0.128192700301094</v>
      </c>
      <c r="L12" s="21">
        <f t="shared" si="4"/>
        <v>0.125243392382351</v>
      </c>
      <c r="M12" s="21">
        <f t="shared" si="5"/>
        <v>0.13522368810889</v>
      </c>
      <c r="O12" s="9"/>
      <c r="P12" s="1" t="s">
        <v>12</v>
      </c>
      <c r="R12" s="21">
        <f t="shared" si="6"/>
        <v>0.0836582155893819</v>
      </c>
      <c r="S12" s="21">
        <f t="shared" si="7"/>
        <v>0.145233730522456</v>
      </c>
      <c r="T12" s="21">
        <f t="shared" si="8"/>
        <v>0.164362319420545</v>
      </c>
      <c r="V12" s="9"/>
    </row>
    <row r="13" s="2" customFormat="1" customHeight="1" spans="2:22">
      <c r="B13" s="11" t="s">
        <v>8</v>
      </c>
      <c r="C13" s="14">
        <f t="shared" ref="C13:F13" si="9">SUM(C10:C12)</f>
        <v>487605</v>
      </c>
      <c r="D13" s="14">
        <f t="shared" si="9"/>
        <v>578305</v>
      </c>
      <c r="E13" s="14">
        <f t="shared" si="9"/>
        <v>678451</v>
      </c>
      <c r="F13" s="14">
        <f t="shared" si="9"/>
        <v>751874</v>
      </c>
      <c r="H13" s="15"/>
      <c r="I13" s="11" t="s">
        <v>8</v>
      </c>
      <c r="J13" s="22">
        <f t="shared" si="2"/>
        <v>0.846698154161385</v>
      </c>
      <c r="K13" s="22">
        <f t="shared" si="3"/>
        <v>0.849386795916869</v>
      </c>
      <c r="L13" s="22">
        <f t="shared" si="4"/>
        <v>0.850089087250374</v>
      </c>
      <c r="M13" s="22">
        <f t="shared" si="5"/>
        <v>0.873576279358883</v>
      </c>
      <c r="O13" s="15"/>
      <c r="P13" s="11" t="s">
        <v>8</v>
      </c>
      <c r="R13" s="22">
        <f t="shared" si="6"/>
        <v>0.186011218096615</v>
      </c>
      <c r="S13" s="22">
        <f t="shared" si="7"/>
        <v>0.173171596302989</v>
      </c>
      <c r="T13" s="22">
        <f t="shared" si="8"/>
        <v>0.10822152226174</v>
      </c>
      <c r="V13" s="15"/>
    </row>
    <row r="14" s="2" customFormat="1" customHeight="1" spans="2:22">
      <c r="B14" s="11" t="s">
        <v>13</v>
      </c>
      <c r="C14" s="14">
        <f t="shared" ref="C14:F14" si="10">SUM(C6-C13)</f>
        <v>88285</v>
      </c>
      <c r="D14" s="14">
        <f t="shared" si="10"/>
        <v>102545</v>
      </c>
      <c r="E14" s="14">
        <f t="shared" si="10"/>
        <v>119643</v>
      </c>
      <c r="F14" s="14">
        <f t="shared" si="10"/>
        <v>108811</v>
      </c>
      <c r="H14" s="15"/>
      <c r="I14" s="11" t="s">
        <v>13</v>
      </c>
      <c r="J14" s="22">
        <f t="shared" si="2"/>
        <v>0.153301845838615</v>
      </c>
      <c r="K14" s="22">
        <f t="shared" si="3"/>
        <v>0.150613204083131</v>
      </c>
      <c r="L14" s="22">
        <f t="shared" si="4"/>
        <v>0.149910912749626</v>
      </c>
      <c r="M14" s="22">
        <f t="shared" si="5"/>
        <v>0.126423720641117</v>
      </c>
      <c r="O14" s="15"/>
      <c r="P14" s="11" t="s">
        <v>13</v>
      </c>
      <c r="R14" s="22">
        <f t="shared" si="6"/>
        <v>0.161522342413774</v>
      </c>
      <c r="S14" s="22">
        <f t="shared" si="7"/>
        <v>0.16673655468331</v>
      </c>
      <c r="T14" s="22">
        <f t="shared" si="8"/>
        <v>-0.090536011300285</v>
      </c>
      <c r="V14" s="15"/>
    </row>
    <row r="15" s="1" customFormat="1" customHeight="1" spans="2:22">
      <c r="B15" s="1" t="s">
        <v>14</v>
      </c>
      <c r="C15" s="13">
        <v>28218</v>
      </c>
      <c r="D15" s="13">
        <v>26039</v>
      </c>
      <c r="E15" s="13">
        <v>27598</v>
      </c>
      <c r="F15" s="13">
        <v>30208</v>
      </c>
      <c r="G15" s="1"/>
      <c r="H15" s="9"/>
      <c r="I15" s="1" t="s">
        <v>14</v>
      </c>
      <c r="J15" s="21">
        <f t="shared" si="2"/>
        <v>0.0489989407699387</v>
      </c>
      <c r="K15" s="21">
        <f t="shared" si="3"/>
        <v>0.0382448410075641</v>
      </c>
      <c r="L15" s="21">
        <f t="shared" si="4"/>
        <v>0.0345798865797763</v>
      </c>
      <c r="M15" s="21">
        <f t="shared" si="5"/>
        <v>0.0350976257283443</v>
      </c>
      <c r="O15" s="9"/>
      <c r="P15" s="1" t="s">
        <v>14</v>
      </c>
      <c r="R15" s="21">
        <f t="shared" si="6"/>
        <v>-0.0772202140477709</v>
      </c>
      <c r="S15" s="21">
        <f t="shared" si="7"/>
        <v>0.0598717308652406</v>
      </c>
      <c r="T15" s="21">
        <f>F15/E15-1</f>
        <v>0.0945720704398869</v>
      </c>
      <c r="V15" s="9"/>
    </row>
    <row r="16" s="2" customFormat="1" customHeight="1" spans="2:22">
      <c r="B16" s="11" t="s">
        <v>15</v>
      </c>
      <c r="C16" s="14">
        <f t="shared" ref="C16:F16" si="11">SUM(C14-C15)</f>
        <v>60067</v>
      </c>
      <c r="D16" s="14">
        <f t="shared" si="11"/>
        <v>76506</v>
      </c>
      <c r="E16" s="14">
        <f t="shared" si="11"/>
        <v>92045</v>
      </c>
      <c r="F16" s="14">
        <f t="shared" si="11"/>
        <v>78603</v>
      </c>
      <c r="H16" s="15"/>
      <c r="I16" s="11" t="s">
        <v>15</v>
      </c>
      <c r="J16" s="22">
        <f t="shared" si="2"/>
        <v>0.104302905068676</v>
      </c>
      <c r="K16" s="22">
        <f t="shared" si="3"/>
        <v>0.112368363075567</v>
      </c>
      <c r="L16" s="22">
        <f t="shared" si="4"/>
        <v>0.11533102616985</v>
      </c>
      <c r="M16" s="22">
        <f t="shared" si="5"/>
        <v>0.091326094912773</v>
      </c>
      <c r="O16" s="15"/>
      <c r="P16" s="11" t="s">
        <v>15</v>
      </c>
      <c r="R16" s="22">
        <f t="shared" si="6"/>
        <v>0.273677726538698</v>
      </c>
      <c r="S16" s="22">
        <f t="shared" si="7"/>
        <v>0.203108252947481</v>
      </c>
      <c r="T16" s="22">
        <f t="shared" si="8"/>
        <v>-0.146037264381553</v>
      </c>
      <c r="V16" s="15"/>
    </row>
    <row r="17" s="1" customFormat="1" customHeight="1" spans="2:22">
      <c r="B17" s="1" t="s">
        <v>16</v>
      </c>
      <c r="C17" s="13">
        <v>817</v>
      </c>
      <c r="D17" s="13">
        <v>894</v>
      </c>
      <c r="E17" s="13">
        <v>3458</v>
      </c>
      <c r="F17" s="13">
        <v>759</v>
      </c>
      <c r="G17" s="1"/>
      <c r="H17" s="9"/>
      <c r="I17" s="1" t="s">
        <v>16</v>
      </c>
      <c r="J17" s="21">
        <f t="shared" si="2"/>
        <v>0.00141867370504784</v>
      </c>
      <c r="K17" s="21">
        <f t="shared" si="3"/>
        <v>0.00131306455166336</v>
      </c>
      <c r="L17" s="21">
        <f t="shared" si="4"/>
        <v>0.00433282295067999</v>
      </c>
      <c r="M17" s="21">
        <f t="shared" si="5"/>
        <v>0.000881855731190854</v>
      </c>
      <c r="O17" s="9"/>
      <c r="P17" s="1" t="s">
        <v>16</v>
      </c>
      <c r="R17" s="21">
        <f t="shared" si="6"/>
        <v>0.0942472460220318</v>
      </c>
      <c r="S17" s="21">
        <f t="shared" si="7"/>
        <v>2.86800894854586</v>
      </c>
      <c r="T17" s="21">
        <f t="shared" si="8"/>
        <v>-0.780508964719491</v>
      </c>
      <c r="V17" s="9"/>
    </row>
    <row r="18" s="1" customFormat="1" customHeight="1" spans="2:22">
      <c r="B18" s="1" t="s">
        <v>17</v>
      </c>
      <c r="C18" s="14">
        <v>74056</v>
      </c>
      <c r="D18" s="14">
        <v>98508</v>
      </c>
      <c r="E18" s="14">
        <v>109045</v>
      </c>
      <c r="F18" s="14">
        <v>103460</v>
      </c>
      <c r="G18" s="1"/>
      <c r="H18" s="9"/>
      <c r="I18" s="1" t="s">
        <v>17</v>
      </c>
      <c r="J18" s="21">
        <f t="shared" si="2"/>
        <v>0.128594002326833</v>
      </c>
      <c r="K18" s="21">
        <f t="shared" si="3"/>
        <v>0.144683851068517</v>
      </c>
      <c r="L18" s="21">
        <f t="shared" si="4"/>
        <v>0.136631775204425</v>
      </c>
      <c r="M18" s="21">
        <f t="shared" si="5"/>
        <v>0.120206579642959</v>
      </c>
      <c r="O18" s="9"/>
      <c r="P18" s="1" t="s">
        <v>17</v>
      </c>
      <c r="R18" s="21">
        <f t="shared" si="6"/>
        <v>0.330182564545749</v>
      </c>
      <c r="S18" s="21">
        <f t="shared" si="7"/>
        <v>0.106965931700979</v>
      </c>
      <c r="T18" s="21">
        <f t="shared" si="8"/>
        <v>-0.0512173873171626</v>
      </c>
      <c r="V18" s="9"/>
    </row>
    <row r="19" s="1" customFormat="1" customHeight="1" spans="2:22">
      <c r="B19" s="1" t="s">
        <v>18</v>
      </c>
      <c r="C19" s="13">
        <v>20875</v>
      </c>
      <c r="D19" s="13">
        <v>26162</v>
      </c>
      <c r="E19" s="13">
        <v>32862</v>
      </c>
      <c r="F19" s="13">
        <v>29732</v>
      </c>
      <c r="G19" s="1"/>
      <c r="H19" s="9"/>
      <c r="I19" s="1" t="s">
        <v>18</v>
      </c>
      <c r="J19" s="21">
        <f t="shared" si="2"/>
        <v>0.0362482418517425</v>
      </c>
      <c r="K19" s="21">
        <f t="shared" si="3"/>
        <v>0.0384254975398399</v>
      </c>
      <c r="L19" s="21">
        <f t="shared" si="4"/>
        <v>0.0411756008690706</v>
      </c>
      <c r="M19" s="21">
        <f t="shared" si="5"/>
        <v>0.034544577865305</v>
      </c>
      <c r="O19" s="9"/>
      <c r="P19" s="1" t="s">
        <v>18</v>
      </c>
      <c r="R19" s="21">
        <f t="shared" si="6"/>
        <v>0.253269461077844</v>
      </c>
      <c r="S19" s="21">
        <f t="shared" si="7"/>
        <v>0.256096628698112</v>
      </c>
      <c r="T19" s="21">
        <f t="shared" si="8"/>
        <v>-0.0952467896050149</v>
      </c>
      <c r="V19" s="9"/>
    </row>
    <row r="20" s="3" customFormat="1" customHeight="1" spans="1:22">
      <c r="A20" s="4"/>
      <c r="B20" s="17" t="s">
        <v>19</v>
      </c>
      <c r="C20" s="18">
        <f t="shared" ref="C20:F20" si="12">SUM(C18-C19)</f>
        <v>53181</v>
      </c>
      <c r="D20" s="18">
        <f t="shared" si="12"/>
        <v>72346</v>
      </c>
      <c r="E20" s="18">
        <f t="shared" si="12"/>
        <v>76183</v>
      </c>
      <c r="F20" s="18">
        <f t="shared" si="12"/>
        <v>73728</v>
      </c>
      <c r="G20" s="4"/>
      <c r="H20" s="19"/>
      <c r="I20" s="17" t="s">
        <v>19</v>
      </c>
      <c r="J20" s="23">
        <f t="shared" si="2"/>
        <v>0.0923457604750907</v>
      </c>
      <c r="K20" s="23">
        <f t="shared" si="3"/>
        <v>0.106258353528677</v>
      </c>
      <c r="L20" s="23">
        <f t="shared" si="4"/>
        <v>0.095456174335354</v>
      </c>
      <c r="M20" s="23">
        <f t="shared" si="5"/>
        <v>0.0856620017776538</v>
      </c>
      <c r="N20" s="4"/>
      <c r="O20" s="19"/>
      <c r="P20" s="17" t="s">
        <v>19</v>
      </c>
      <c r="Q20" s="4"/>
      <c r="R20" s="23">
        <f t="shared" si="6"/>
        <v>0.36037306556853</v>
      </c>
      <c r="S20" s="23">
        <f t="shared" si="7"/>
        <v>0.0530367953998838</v>
      </c>
      <c r="T20" s="23">
        <f t="shared" si="8"/>
        <v>-0.0322250370817636</v>
      </c>
      <c r="U20" s="4"/>
      <c r="V20" s="25"/>
    </row>
    <row r="21" s="1" customFormat="1" customHeight="1" spans="8:22">
      <c r="H21" s="9"/>
      <c r="I21" s="1"/>
      <c r="J21" s="1"/>
      <c r="K21" s="1"/>
      <c r="L21" s="1"/>
      <c r="M21" s="1"/>
      <c r="N21" s="1"/>
      <c r="O21" s="9"/>
      <c r="V21" s="9"/>
    </row>
    <row r="22" s="1" customFormat="1" customHeight="1" spans="8:22">
      <c r="H22" s="9"/>
      <c r="I22" s="1"/>
      <c r="J22" s="1"/>
      <c r="K22" s="1"/>
      <c r="L22" s="1"/>
      <c r="M22" s="1"/>
      <c r="N22" s="1"/>
      <c r="O22" s="9"/>
      <c r="V22" s="9"/>
    </row>
    <row r="23" s="1" customFormat="1" customHeight="1" spans="2:22">
      <c r="B23" s="11" t="s">
        <v>3</v>
      </c>
      <c r="C23" s="2">
        <v>2020</v>
      </c>
      <c r="D23" s="2">
        <f>C23+1</f>
        <v>2021</v>
      </c>
      <c r="E23" s="2">
        <f>D23+1</f>
        <v>2022</v>
      </c>
      <c r="F23" s="2">
        <f>E23+1</f>
        <v>2023</v>
      </c>
      <c r="H23" s="9"/>
      <c r="I23" s="11" t="s">
        <v>3</v>
      </c>
      <c r="J23" s="2">
        <v>2020</v>
      </c>
      <c r="K23" s="2">
        <f t="shared" ref="K23:M23" si="13">J23+1</f>
        <v>2021</v>
      </c>
      <c r="L23" s="2">
        <f t="shared" si="13"/>
        <v>2022</v>
      </c>
      <c r="M23" s="2">
        <f t="shared" si="13"/>
        <v>2023</v>
      </c>
      <c r="O23" s="9"/>
      <c r="P23" s="11" t="s">
        <v>3</v>
      </c>
      <c r="Q23" s="2">
        <v>2020</v>
      </c>
      <c r="R23" s="2">
        <f t="shared" ref="R23:T23" si="14">Q23+1</f>
        <v>2021</v>
      </c>
      <c r="S23" s="2">
        <f t="shared" si="14"/>
        <v>2022</v>
      </c>
      <c r="T23" s="2">
        <f t="shared" si="14"/>
        <v>2023</v>
      </c>
      <c r="V23" s="9"/>
    </row>
    <row r="24" s="1" customFormat="1" customHeight="1" spans="3:22">
      <c r="C24" s="1" t="s">
        <v>4</v>
      </c>
      <c r="D24" s="1" t="s">
        <v>4</v>
      </c>
      <c r="E24" s="1" t="s">
        <v>4</v>
      </c>
      <c r="F24" s="1" t="s">
        <v>4</v>
      </c>
      <c r="G24" s="1"/>
      <c r="H24" s="9"/>
      <c r="I24" s="1"/>
      <c r="J24" s="1" t="s">
        <v>4</v>
      </c>
      <c r="K24" s="1" t="s">
        <v>4</v>
      </c>
      <c r="L24" s="1" t="s">
        <v>4</v>
      </c>
      <c r="M24" s="1" t="s">
        <v>4</v>
      </c>
      <c r="N24" s="1"/>
      <c r="O24" s="9"/>
      <c r="Q24" s="1" t="s">
        <v>4</v>
      </c>
      <c r="R24" s="1" t="s">
        <v>4</v>
      </c>
      <c r="S24" s="1" t="s">
        <v>4</v>
      </c>
      <c r="T24" s="1" t="s">
        <v>4</v>
      </c>
      <c r="V24" s="9"/>
    </row>
    <row r="25" s="1" customFormat="1" customHeight="1" spans="2:22">
      <c r="B25" s="11" t="s">
        <v>20</v>
      </c>
      <c r="C25" s="1"/>
      <c r="D25" s="1"/>
      <c r="E25" s="1"/>
      <c r="F25" s="1"/>
      <c r="G25" s="1"/>
      <c r="H25" s="9"/>
      <c r="I25" s="11" t="s">
        <v>20</v>
      </c>
      <c r="J25" s="1"/>
      <c r="K25" s="1"/>
      <c r="L25" s="1"/>
      <c r="M25" s="1"/>
      <c r="N25" s="1"/>
      <c r="O25" s="9"/>
      <c r="P25" s="11" t="s">
        <v>20</v>
      </c>
      <c r="V25" s="9"/>
    </row>
    <row r="26" s="1" customFormat="1" customHeight="1" spans="1:22">
      <c r="A26" s="11" t="s">
        <v>21</v>
      </c>
      <c r="B26" s="1"/>
      <c r="C26" s="1"/>
      <c r="D26" s="1"/>
      <c r="E26" s="1"/>
      <c r="F26" s="1"/>
      <c r="G26" s="1"/>
      <c r="H26" s="12" t="s">
        <v>21</v>
      </c>
      <c r="I26" s="1"/>
      <c r="J26" s="1"/>
      <c r="K26" s="1"/>
      <c r="L26" s="1"/>
      <c r="M26" s="1"/>
      <c r="N26" s="1"/>
      <c r="O26" s="12" t="s">
        <v>21</v>
      </c>
      <c r="V26" s="9"/>
    </row>
    <row r="27" s="1" customFormat="1" customHeight="1" spans="2:22">
      <c r="B27" s="1" t="s">
        <v>22</v>
      </c>
      <c r="C27" s="13">
        <v>1510</v>
      </c>
      <c r="D27" s="13">
        <v>1510</v>
      </c>
      <c r="E27" s="13">
        <v>1510</v>
      </c>
      <c r="F27" s="13">
        <v>1510</v>
      </c>
      <c r="G27" s="1"/>
      <c r="H27" s="9"/>
      <c r="I27" s="1" t="s">
        <v>22</v>
      </c>
      <c r="J27" s="21">
        <f>IFERROR(C27/C$44,"")</f>
        <v>0.00353418918444489</v>
      </c>
      <c r="K27" s="21">
        <f t="shared" ref="K27:K44" si="15">D27/D$44</f>
        <v>0.00290773245010158</v>
      </c>
      <c r="L27" s="21">
        <f t="shared" ref="L27:L44" si="16">E27/E$44</f>
        <v>0.00250629062348544</v>
      </c>
      <c r="M27" s="21">
        <f t="shared" ref="M27:M44" si="17">F27/F$44</f>
        <v>0.0023605294464324</v>
      </c>
      <c r="O27" s="9"/>
      <c r="P27" s="1" t="s">
        <v>22</v>
      </c>
      <c r="Q27" s="21"/>
      <c r="R27" s="21">
        <f t="shared" ref="R27:R44" si="18">IFERROR(D27/C27-1,"")</f>
        <v>0</v>
      </c>
      <c r="S27" s="21">
        <f t="shared" ref="S27:S44" si="19">IFERROR(E27/D27-1,"")</f>
        <v>0</v>
      </c>
      <c r="T27" s="21">
        <f t="shared" ref="T27:T44" si="20">IFERROR(F27/E27-1,"")</f>
        <v>0</v>
      </c>
      <c r="V27" s="9"/>
    </row>
    <row r="28" s="1" customFormat="1" customHeight="1" spans="2:22">
      <c r="B28" s="1" t="s">
        <v>23</v>
      </c>
      <c r="C28" s="13">
        <v>304650</v>
      </c>
      <c r="D28" s="13">
        <v>369241</v>
      </c>
      <c r="E28" s="13">
        <v>424084</v>
      </c>
      <c r="F28" s="13">
        <v>469411</v>
      </c>
      <c r="G28" s="1"/>
      <c r="H28" s="9"/>
      <c r="I28" s="1" t="s">
        <v>23</v>
      </c>
      <c r="J28" s="21">
        <f t="shared" ref="J27:J44" si="21">C28/C$44</f>
        <v>0.713040221881546</v>
      </c>
      <c r="K28" s="21">
        <f t="shared" si="15"/>
        <v>0.711029163978779</v>
      </c>
      <c r="L28" s="21">
        <f t="shared" si="16"/>
        <v>0.703892551503442</v>
      </c>
      <c r="M28" s="21">
        <f t="shared" si="17"/>
        <v>0.733813568198197</v>
      </c>
      <c r="O28" s="9"/>
      <c r="P28" s="1" t="s">
        <v>23</v>
      </c>
      <c r="Q28" s="21"/>
      <c r="R28" s="21">
        <f t="shared" si="18"/>
        <v>0.212017068767438</v>
      </c>
      <c r="S28" s="21">
        <f t="shared" si="19"/>
        <v>0.148529009508695</v>
      </c>
      <c r="T28" s="21">
        <f t="shared" si="20"/>
        <v>0.106882127125758</v>
      </c>
      <c r="V28" s="9"/>
    </row>
    <row r="29" s="1" customFormat="1" customHeight="1" spans="1:22">
      <c r="A29" s="11" t="s">
        <v>24</v>
      </c>
      <c r="B29" s="1"/>
      <c r="C29" s="13">
        <v>144</v>
      </c>
      <c r="D29" s="13">
        <v>154</v>
      </c>
      <c r="E29" s="13">
        <v>161</v>
      </c>
      <c r="F29" s="13">
        <v>176</v>
      </c>
      <c r="G29" s="1"/>
      <c r="H29" s="12" t="s">
        <v>24</v>
      </c>
      <c r="I29" s="1"/>
      <c r="J29" s="21">
        <f t="shared" si="21"/>
        <v>0.000337035259973552</v>
      </c>
      <c r="K29" s="21">
        <f t="shared" si="15"/>
        <v>0.000296550196897777</v>
      </c>
      <c r="L29" s="21">
        <f t="shared" si="16"/>
        <v>0.000267227013497454</v>
      </c>
      <c r="M29" s="21">
        <f t="shared" si="17"/>
        <v>0.000275134557994769</v>
      </c>
      <c r="O29" s="12" t="s">
        <v>24</v>
      </c>
      <c r="Q29" s="21"/>
      <c r="R29" s="21">
        <f t="shared" si="18"/>
        <v>0.0694444444444444</v>
      </c>
      <c r="S29" s="21">
        <f t="shared" si="19"/>
        <v>0.0454545454545454</v>
      </c>
      <c r="T29" s="21">
        <f t="shared" si="20"/>
        <v>0.0931677018633541</v>
      </c>
      <c r="V29" s="9"/>
    </row>
    <row r="30" s="1" customFormat="1" customHeight="1" spans="3:22">
      <c r="C30" s="13"/>
      <c r="D30" s="13"/>
      <c r="E30" s="13"/>
      <c r="F30" s="13"/>
      <c r="G30" s="1"/>
      <c r="H30" s="9"/>
      <c r="I30" s="1"/>
      <c r="J30" s="21"/>
      <c r="K30" s="21"/>
      <c r="L30" s="21"/>
      <c r="M30" s="21"/>
      <c r="N30" s="1"/>
      <c r="O30" s="9"/>
      <c r="Q30" s="21"/>
      <c r="R30" s="21" t="str">
        <f t="shared" si="18"/>
        <v/>
      </c>
      <c r="S30" s="21" t="str">
        <f t="shared" si="19"/>
        <v/>
      </c>
      <c r="T30" s="21" t="str">
        <f t="shared" si="20"/>
        <v/>
      </c>
      <c r="V30" s="9"/>
    </row>
    <row r="31" s="1" customFormat="1" customHeight="1" spans="1:22">
      <c r="A31" s="11" t="s">
        <v>25</v>
      </c>
      <c r="B31" s="1"/>
      <c r="C31" s="13"/>
      <c r="D31" s="13"/>
      <c r="E31" s="13"/>
      <c r="F31" s="13"/>
      <c r="G31" s="1"/>
      <c r="H31" s="12" t="s">
        <v>25</v>
      </c>
      <c r="I31" s="1"/>
      <c r="J31" s="21"/>
      <c r="K31" s="21"/>
      <c r="L31" s="21"/>
      <c r="M31" s="21"/>
      <c r="N31" s="1"/>
      <c r="O31" s="12" t="s">
        <v>25</v>
      </c>
      <c r="Q31" s="21"/>
      <c r="R31" s="21" t="str">
        <f t="shared" si="18"/>
        <v/>
      </c>
      <c r="S31" s="21" t="str">
        <f t="shared" si="19"/>
        <v/>
      </c>
      <c r="T31" s="21" t="str">
        <f t="shared" si="20"/>
        <v/>
      </c>
      <c r="V31" s="9"/>
    </row>
    <row r="32" s="1" customFormat="1" customHeight="1" spans="2:22">
      <c r="B32" s="1" t="s">
        <v>26</v>
      </c>
      <c r="C32" s="13">
        <v>0</v>
      </c>
      <c r="D32" s="13">
        <v>0</v>
      </c>
      <c r="E32" s="13">
        <v>100</v>
      </c>
      <c r="F32" s="13">
        <v>80</v>
      </c>
      <c r="G32" s="1"/>
      <c r="H32" s="9"/>
      <c r="I32" s="1" t="s">
        <v>26</v>
      </c>
      <c r="J32" s="21">
        <f t="shared" si="21"/>
        <v>0</v>
      </c>
      <c r="K32" s="21">
        <f t="shared" si="15"/>
        <v>0</v>
      </c>
      <c r="L32" s="21">
        <f t="shared" si="16"/>
        <v>0.000165979511489102</v>
      </c>
      <c r="M32" s="21">
        <f t="shared" si="17"/>
        <v>0.000125061162724895</v>
      </c>
      <c r="O32" s="9"/>
      <c r="P32" s="1" t="s">
        <v>26</v>
      </c>
      <c r="Q32" s="21"/>
      <c r="R32" s="21" t="str">
        <f t="shared" si="18"/>
        <v/>
      </c>
      <c r="S32" s="21" t="str">
        <f t="shared" si="19"/>
        <v/>
      </c>
      <c r="T32" s="21">
        <f t="shared" si="20"/>
        <v>-0.2</v>
      </c>
      <c r="V32" s="9"/>
    </row>
    <row r="33" s="1" customFormat="1" customHeight="1" spans="2:22">
      <c r="B33" s="1" t="s">
        <v>27</v>
      </c>
      <c r="C33" s="13">
        <v>8075</v>
      </c>
      <c r="D33" s="13">
        <v>11055</v>
      </c>
      <c r="E33" s="13">
        <v>15859</v>
      </c>
      <c r="F33" s="13">
        <v>20371</v>
      </c>
      <c r="G33" s="1"/>
      <c r="H33" s="9"/>
      <c r="I33" s="1" t="s">
        <v>27</v>
      </c>
      <c r="J33" s="21">
        <f t="shared" si="21"/>
        <v>0.0188997203075447</v>
      </c>
      <c r="K33" s="21">
        <f t="shared" si="15"/>
        <v>0.0212880677058761</v>
      </c>
      <c r="L33" s="21">
        <f t="shared" si="16"/>
        <v>0.0263226907270567</v>
      </c>
      <c r="M33" s="21">
        <f t="shared" si="17"/>
        <v>0.0318452618233605</v>
      </c>
      <c r="O33" s="9"/>
      <c r="P33" s="1" t="s">
        <v>27</v>
      </c>
      <c r="Q33" s="21"/>
      <c r="R33" s="21">
        <f t="shared" si="18"/>
        <v>0.369040247678019</v>
      </c>
      <c r="S33" s="21">
        <f t="shared" si="19"/>
        <v>0.434554500226142</v>
      </c>
      <c r="T33" s="21">
        <f t="shared" si="20"/>
        <v>0.28450721987515</v>
      </c>
      <c r="V33" s="9"/>
    </row>
    <row r="34" s="1" customFormat="1" customHeight="1" spans="2:22">
      <c r="B34" s="1" t="s">
        <v>28</v>
      </c>
      <c r="C34" s="13">
        <v>148</v>
      </c>
      <c r="D34" s="13">
        <v>219</v>
      </c>
      <c r="E34" s="13">
        <v>265</v>
      </c>
      <c r="F34" s="13">
        <v>395</v>
      </c>
      <c r="G34" s="1"/>
      <c r="H34" s="9"/>
      <c r="I34" s="1" t="s">
        <v>28</v>
      </c>
      <c r="J34" s="21">
        <f t="shared" si="21"/>
        <v>0.000346397350528373</v>
      </c>
      <c r="K34" s="21">
        <f t="shared" si="15"/>
        <v>0.000421717487796189</v>
      </c>
      <c r="L34" s="21">
        <f t="shared" si="16"/>
        <v>0.00043984570544612</v>
      </c>
      <c r="M34" s="21">
        <f t="shared" si="17"/>
        <v>0.00061748949095417</v>
      </c>
      <c r="O34" s="9"/>
      <c r="P34" s="1" t="s">
        <v>28</v>
      </c>
      <c r="Q34" s="21"/>
      <c r="R34" s="21">
        <f t="shared" si="18"/>
        <v>0.47972972972973</v>
      </c>
      <c r="S34" s="21">
        <f t="shared" si="19"/>
        <v>0.210045662100457</v>
      </c>
      <c r="T34" s="21">
        <f t="shared" si="20"/>
        <v>0.490566037735849</v>
      </c>
      <c r="V34" s="9"/>
    </row>
    <row r="35" s="1" customFormat="1" customHeight="1" spans="2:22">
      <c r="B35" s="1" t="s">
        <v>29</v>
      </c>
      <c r="C35" s="13">
        <v>2287</v>
      </c>
      <c r="D35" s="13">
        <v>5058</v>
      </c>
      <c r="E35" s="13">
        <v>6020</v>
      </c>
      <c r="F35" s="13">
        <v>6139</v>
      </c>
      <c r="G35" s="1"/>
      <c r="H35" s="9"/>
      <c r="I35" s="1" t="s">
        <v>29</v>
      </c>
      <c r="J35" s="21">
        <f t="shared" si="21"/>
        <v>0.00535277527471884</v>
      </c>
      <c r="K35" s="21">
        <f t="shared" si="15"/>
        <v>0.00973994088252568</v>
      </c>
      <c r="L35" s="21">
        <f t="shared" si="16"/>
        <v>0.00999196659164393</v>
      </c>
      <c r="M35" s="21">
        <f t="shared" si="17"/>
        <v>0.00959688097460164</v>
      </c>
      <c r="O35" s="9"/>
      <c r="P35" s="1" t="s">
        <v>29</v>
      </c>
      <c r="Q35" s="21"/>
      <c r="R35" s="21">
        <f t="shared" si="18"/>
        <v>1.21163095758636</v>
      </c>
      <c r="S35" s="21">
        <f t="shared" si="19"/>
        <v>0.190193752471333</v>
      </c>
      <c r="T35" s="21">
        <f t="shared" si="20"/>
        <v>0.0197674418604652</v>
      </c>
      <c r="V35" s="9"/>
    </row>
    <row r="36" s="1" customFormat="1" customHeight="1" spans="3:22">
      <c r="C36" s="13"/>
      <c r="D36" s="13"/>
      <c r="E36" s="13"/>
      <c r="F36" s="13"/>
      <c r="G36" s="1"/>
      <c r="H36" s="9"/>
      <c r="I36" s="1"/>
      <c r="J36" s="21"/>
      <c r="K36" s="21"/>
      <c r="L36" s="21"/>
      <c r="M36" s="21"/>
      <c r="N36" s="1"/>
      <c r="O36" s="9"/>
      <c r="Q36" s="21"/>
      <c r="R36" s="21" t="str">
        <f t="shared" si="18"/>
        <v/>
      </c>
      <c r="S36" s="21" t="str">
        <f t="shared" si="19"/>
        <v/>
      </c>
      <c r="T36" s="21" t="str">
        <f t="shared" si="20"/>
        <v/>
      </c>
      <c r="V36" s="9"/>
    </row>
    <row r="37" s="1" customFormat="1" customHeight="1" spans="1:22">
      <c r="A37" s="11" t="s">
        <v>30</v>
      </c>
      <c r="B37" s="1"/>
      <c r="C37" s="13"/>
      <c r="D37" s="13"/>
      <c r="E37" s="13"/>
      <c r="F37" s="13"/>
      <c r="G37" s="1"/>
      <c r="H37" s="12" t="s">
        <v>30</v>
      </c>
      <c r="I37" s="1"/>
      <c r="J37" s="21"/>
      <c r="K37" s="21"/>
      <c r="L37" s="21"/>
      <c r="M37" s="21"/>
      <c r="N37" s="1"/>
      <c r="O37" s="12" t="s">
        <v>30</v>
      </c>
      <c r="Q37" s="21"/>
      <c r="R37" s="21" t="str">
        <f t="shared" si="18"/>
        <v/>
      </c>
      <c r="S37" s="21" t="str">
        <f t="shared" si="19"/>
        <v/>
      </c>
      <c r="T37" s="21" t="str">
        <f t="shared" si="20"/>
        <v/>
      </c>
      <c r="V37" s="9"/>
    </row>
    <row r="38" s="1" customFormat="1" customHeight="1" spans="2:22">
      <c r="B38" s="1" t="s">
        <v>31</v>
      </c>
      <c r="C38" s="13">
        <v>7956</v>
      </c>
      <c r="D38" s="13">
        <v>8036</v>
      </c>
      <c r="E38" s="13">
        <v>8541</v>
      </c>
      <c r="F38" s="13">
        <v>6729</v>
      </c>
      <c r="G38" s="1"/>
      <c r="H38" s="9"/>
      <c r="I38" s="1" t="s">
        <v>31</v>
      </c>
      <c r="J38" s="21">
        <f t="shared" si="21"/>
        <v>0.0186211981135388</v>
      </c>
      <c r="K38" s="21">
        <f t="shared" si="15"/>
        <v>0.0154745284563022</v>
      </c>
      <c r="L38" s="21">
        <f t="shared" si="16"/>
        <v>0.0141763100762842</v>
      </c>
      <c r="M38" s="21">
        <f t="shared" si="17"/>
        <v>0.0105192070496977</v>
      </c>
      <c r="O38" s="9"/>
      <c r="P38" s="1" t="s">
        <v>31</v>
      </c>
      <c r="Q38" s="21"/>
      <c r="R38" s="21">
        <f t="shared" si="18"/>
        <v>0.0100553041729512</v>
      </c>
      <c r="S38" s="21">
        <f t="shared" si="19"/>
        <v>0.0628422100547537</v>
      </c>
      <c r="T38" s="21">
        <f t="shared" si="20"/>
        <v>-0.212153143659993</v>
      </c>
      <c r="V38" s="9"/>
    </row>
    <row r="39" s="1" customFormat="1" customHeight="1" spans="2:22">
      <c r="B39" s="1" t="s">
        <v>32</v>
      </c>
      <c r="C39" s="13">
        <v>774</v>
      </c>
      <c r="D39" s="13">
        <v>4536</v>
      </c>
      <c r="E39" s="13">
        <v>1108</v>
      </c>
      <c r="F39" s="13">
        <v>1496</v>
      </c>
      <c r="G39" s="1"/>
      <c r="H39" s="9"/>
      <c r="I39" s="1" t="s">
        <v>32</v>
      </c>
      <c r="J39" s="21">
        <f t="shared" si="21"/>
        <v>0.00181156452235784</v>
      </c>
      <c r="K39" s="21">
        <f t="shared" si="15"/>
        <v>0.00873475125407997</v>
      </c>
      <c r="L39" s="21">
        <f t="shared" si="16"/>
        <v>0.00183905298729925</v>
      </c>
      <c r="M39" s="21">
        <f t="shared" si="17"/>
        <v>0.00233864374295554</v>
      </c>
      <c r="O39" s="9"/>
      <c r="P39" s="1" t="s">
        <v>32</v>
      </c>
      <c r="Q39" s="21"/>
      <c r="R39" s="21">
        <f t="shared" si="18"/>
        <v>4.86046511627907</v>
      </c>
      <c r="S39" s="21">
        <f t="shared" si="19"/>
        <v>-0.755731922398589</v>
      </c>
      <c r="T39" s="21">
        <f t="shared" si="20"/>
        <v>0.350180505415163</v>
      </c>
      <c r="V39" s="9"/>
    </row>
    <row r="40" s="1" customFormat="1" customHeight="1" spans="2:22">
      <c r="B40" s="1" t="s">
        <v>33</v>
      </c>
      <c r="C40" s="13">
        <v>74089</v>
      </c>
      <c r="D40" s="13">
        <v>83692</v>
      </c>
      <c r="E40" s="13">
        <v>104993</v>
      </c>
      <c r="F40" s="13">
        <v>96377</v>
      </c>
      <c r="G40" s="1"/>
      <c r="H40" s="9"/>
      <c r="I40" s="1" t="s">
        <v>33</v>
      </c>
      <c r="J40" s="21">
        <f t="shared" si="21"/>
        <v>0.173406981779031</v>
      </c>
      <c r="K40" s="21">
        <f t="shared" si="15"/>
        <v>0.161161552459537</v>
      </c>
      <c r="L40" s="21">
        <f t="shared" si="16"/>
        <v>0.174266868497753</v>
      </c>
      <c r="M40" s="21">
        <f t="shared" si="17"/>
        <v>0.150662745999215</v>
      </c>
      <c r="O40" s="9"/>
      <c r="P40" s="1" t="s">
        <v>33</v>
      </c>
      <c r="Q40" s="21"/>
      <c r="R40" s="21">
        <f t="shared" si="18"/>
        <v>0.129614382701886</v>
      </c>
      <c r="S40" s="21">
        <f t="shared" si="19"/>
        <v>0.25451656072265</v>
      </c>
      <c r="T40" s="21">
        <f t="shared" si="20"/>
        <v>-0.082062613698056</v>
      </c>
      <c r="V40" s="9"/>
    </row>
    <row r="41" s="1" customFormat="1" customHeight="1" spans="2:22">
      <c r="B41" s="1" t="s">
        <v>34</v>
      </c>
      <c r="C41" s="13">
        <v>11650</v>
      </c>
      <c r="D41" s="13">
        <v>18278</v>
      </c>
      <c r="E41" s="13">
        <v>20896</v>
      </c>
      <c r="F41" s="13">
        <v>16329</v>
      </c>
      <c r="G41" s="1"/>
      <c r="H41" s="9"/>
      <c r="I41" s="1" t="s">
        <v>34</v>
      </c>
      <c r="J41" s="21">
        <f t="shared" si="21"/>
        <v>0.0272670887409158</v>
      </c>
      <c r="K41" s="21">
        <f t="shared" si="15"/>
        <v>0.0351970422006335</v>
      </c>
      <c r="L41" s="21">
        <f t="shared" si="16"/>
        <v>0.0346830787207627</v>
      </c>
      <c r="M41" s="21">
        <f t="shared" si="17"/>
        <v>0.0255265465766852</v>
      </c>
      <c r="O41" s="9"/>
      <c r="P41" s="1" t="s">
        <v>34</v>
      </c>
      <c r="Q41" s="21"/>
      <c r="R41" s="21">
        <f t="shared" si="18"/>
        <v>0.568927038626609</v>
      </c>
      <c r="S41" s="21">
        <f t="shared" si="19"/>
        <v>0.143232301127038</v>
      </c>
      <c r="T41" s="21">
        <f t="shared" si="20"/>
        <v>-0.218558575803982</v>
      </c>
      <c r="V41" s="9"/>
    </row>
    <row r="42" s="1" customFormat="1" customHeight="1" spans="2:22">
      <c r="B42" s="1" t="s">
        <v>35</v>
      </c>
      <c r="C42" s="13">
        <v>3994</v>
      </c>
      <c r="D42" s="13">
        <v>4498</v>
      </c>
      <c r="E42" s="13">
        <v>5609</v>
      </c>
      <c r="F42" s="13">
        <v>6254</v>
      </c>
      <c r="G42" s="1"/>
      <c r="H42" s="9"/>
      <c r="I42" s="1" t="s">
        <v>35</v>
      </c>
      <c r="J42" s="21">
        <f t="shared" si="21"/>
        <v>0.00934804741898866</v>
      </c>
      <c r="K42" s="21">
        <f t="shared" si="15"/>
        <v>0.00866157653017013</v>
      </c>
      <c r="L42" s="21">
        <f t="shared" si="16"/>
        <v>0.00930979079942372</v>
      </c>
      <c r="M42" s="21">
        <f t="shared" si="17"/>
        <v>0.00977665639601868</v>
      </c>
      <c r="O42" s="9"/>
      <c r="P42" s="1" t="s">
        <v>35</v>
      </c>
      <c r="Q42" s="21"/>
      <c r="R42" s="21">
        <f t="shared" si="18"/>
        <v>0.126189283925889</v>
      </c>
      <c r="S42" s="21">
        <f t="shared" si="19"/>
        <v>0.246998666073811</v>
      </c>
      <c r="T42" s="21">
        <f t="shared" si="20"/>
        <v>0.114993760028526</v>
      </c>
      <c r="V42" s="9"/>
    </row>
    <row r="43" s="1" customFormat="1" customHeight="1" spans="2:22">
      <c r="B43" s="1" t="s">
        <v>36</v>
      </c>
      <c r="C43" s="13">
        <v>11978</v>
      </c>
      <c r="D43" s="13">
        <v>13028</v>
      </c>
      <c r="E43" s="13">
        <v>13338</v>
      </c>
      <c r="F43" s="13">
        <v>14420</v>
      </c>
      <c r="G43" s="1"/>
      <c r="H43" s="9"/>
      <c r="I43" s="1" t="s">
        <v>36</v>
      </c>
      <c r="J43" s="21">
        <f t="shared" si="21"/>
        <v>0.0280347801664112</v>
      </c>
      <c r="K43" s="21">
        <f t="shared" si="15"/>
        <v>0.0250873763973002</v>
      </c>
      <c r="L43" s="21">
        <f t="shared" si="16"/>
        <v>0.0221383472424164</v>
      </c>
      <c r="M43" s="21">
        <f t="shared" si="17"/>
        <v>0.0225422745811623</v>
      </c>
      <c r="O43" s="9"/>
      <c r="P43" s="1" t="s">
        <v>36</v>
      </c>
      <c r="Q43" s="21"/>
      <c r="R43" s="21">
        <f t="shared" si="18"/>
        <v>0.0876607113040575</v>
      </c>
      <c r="S43" s="21">
        <f t="shared" si="19"/>
        <v>0.0237949032852318</v>
      </c>
      <c r="T43" s="21">
        <f t="shared" si="20"/>
        <v>0.0811216074373968</v>
      </c>
      <c r="V43" s="9"/>
    </row>
    <row r="44" s="4" customFormat="1" customHeight="1" spans="2:22">
      <c r="B44" s="17" t="s">
        <v>8</v>
      </c>
      <c r="C44" s="18">
        <f t="shared" ref="C44:F44" si="22">SUM(C27:C43)</f>
        <v>427255</v>
      </c>
      <c r="D44" s="18">
        <f t="shared" si="22"/>
        <v>519305</v>
      </c>
      <c r="E44" s="18">
        <f t="shared" si="22"/>
        <v>602484</v>
      </c>
      <c r="F44" s="18">
        <f t="shared" si="22"/>
        <v>639687</v>
      </c>
      <c r="H44" s="19"/>
      <c r="I44" s="17" t="s">
        <v>8</v>
      </c>
      <c r="J44" s="23">
        <f t="shared" si="21"/>
        <v>1</v>
      </c>
      <c r="K44" s="23">
        <f t="shared" si="15"/>
        <v>1</v>
      </c>
      <c r="L44" s="23">
        <f t="shared" si="16"/>
        <v>1</v>
      </c>
      <c r="M44" s="23">
        <f t="shared" si="17"/>
        <v>1</v>
      </c>
      <c r="O44" s="19"/>
      <c r="P44" s="17" t="s">
        <v>8</v>
      </c>
      <c r="Q44" s="23"/>
      <c r="R44" s="23">
        <f t="shared" si="18"/>
        <v>0.215445108892816</v>
      </c>
      <c r="S44" s="23">
        <f t="shared" si="19"/>
        <v>0.160173693686754</v>
      </c>
      <c r="T44" s="23">
        <f t="shared" si="20"/>
        <v>0.0617493576592905</v>
      </c>
      <c r="V44" s="19"/>
    </row>
    <row r="45" s="1" customFormat="1" customHeight="1" spans="8:22">
      <c r="H45" s="9"/>
      <c r="I45" s="1"/>
      <c r="J45" s="1"/>
      <c r="K45" s="1"/>
      <c r="L45" s="1"/>
      <c r="M45" s="1"/>
      <c r="N45" s="1"/>
      <c r="O45" s="9"/>
      <c r="V45" s="9"/>
    </row>
    <row r="46" s="1" customFormat="1" customHeight="1" spans="8:22">
      <c r="H46" s="9"/>
      <c r="I46" s="1"/>
      <c r="J46" s="1"/>
      <c r="K46" s="1"/>
      <c r="L46" s="1"/>
      <c r="M46" s="1"/>
      <c r="N46" s="1"/>
      <c r="O46" s="9"/>
      <c r="V46" s="9"/>
    </row>
    <row r="47" s="1" customFormat="1" customHeight="1" spans="1:22">
      <c r="A47" s="11" t="s">
        <v>37</v>
      </c>
      <c r="B47" s="1"/>
      <c r="C47" s="1"/>
      <c r="D47" s="1"/>
      <c r="E47" s="1"/>
      <c r="F47" s="1"/>
      <c r="G47" s="1"/>
      <c r="H47" s="12" t="s">
        <v>37</v>
      </c>
      <c r="I47" s="1"/>
      <c r="J47" s="1"/>
      <c r="K47" s="1"/>
      <c r="L47" s="1"/>
      <c r="M47" s="1"/>
      <c r="N47" s="1"/>
      <c r="O47" s="12" t="s">
        <v>37</v>
      </c>
      <c r="V47" s="9"/>
    </row>
    <row r="48" s="1" customFormat="1" customHeight="1" spans="1:22">
      <c r="A48" s="11" t="s">
        <v>38</v>
      </c>
      <c r="B48" s="1"/>
      <c r="C48" s="1"/>
      <c r="D48" s="1"/>
      <c r="E48" s="1"/>
      <c r="F48" s="1"/>
      <c r="G48" s="1"/>
      <c r="H48" s="12" t="s">
        <v>38</v>
      </c>
      <c r="I48" s="1"/>
      <c r="J48" s="1"/>
      <c r="K48" s="1"/>
      <c r="L48" s="1"/>
      <c r="M48" s="1"/>
      <c r="N48" s="1"/>
      <c r="O48" s="12" t="s">
        <v>38</v>
      </c>
      <c r="V48" s="9"/>
    </row>
    <row r="49" s="1" customFormat="1" customHeight="1" spans="2:22">
      <c r="B49" s="1" t="s">
        <v>39</v>
      </c>
      <c r="C49" s="13">
        <v>121827</v>
      </c>
      <c r="D49" s="13">
        <v>129377</v>
      </c>
      <c r="E49" s="13">
        <v>130771</v>
      </c>
      <c r="F49" s="13">
        <v>149862</v>
      </c>
      <c r="G49" s="1"/>
      <c r="H49" s="9"/>
      <c r="I49" s="1" t="s">
        <v>39</v>
      </c>
      <c r="J49" s="21">
        <f t="shared" ref="J49:J66" si="23">C49/C$66</f>
        <v>0.285138851505541</v>
      </c>
      <c r="K49" s="21">
        <f t="shared" ref="K49:K66" si="24">D49/D$66</f>
        <v>0.248991060517124</v>
      </c>
      <c r="L49" s="21">
        <f t="shared" ref="L49:L66" si="25">E49/E$66</f>
        <v>0.217053066969413</v>
      </c>
      <c r="M49" s="21">
        <f t="shared" ref="M49:M66" si="26">F49/F$66</f>
        <v>0.23483305231884</v>
      </c>
      <c r="O49" s="9"/>
      <c r="P49" s="1" t="s">
        <v>39</v>
      </c>
      <c r="Q49" s="21"/>
      <c r="R49" s="21">
        <f t="shared" ref="R49:R66" si="27">IFERROR(D49/C49-1,"")</f>
        <v>0.0619731258259664</v>
      </c>
      <c r="S49" s="21">
        <f t="shared" ref="S49:S66" si="28">IFERROR(E49/D49-1,"")</f>
        <v>0.0107747126614468</v>
      </c>
      <c r="T49" s="21">
        <f t="shared" ref="T49:T66" si="29">IFERROR(F49/E49-1,"")</f>
        <v>0.145988024867899</v>
      </c>
      <c r="V49" s="9"/>
    </row>
    <row r="50" s="1" customFormat="1" customHeight="1" spans="2:22">
      <c r="B50" s="1" t="s">
        <v>40</v>
      </c>
      <c r="C50" s="13">
        <v>3469</v>
      </c>
      <c r="D50" s="13">
        <v>3730</v>
      </c>
      <c r="E50" s="13">
        <v>3117</v>
      </c>
      <c r="F50" s="13">
        <v>4511</v>
      </c>
      <c r="G50" s="1"/>
      <c r="H50" s="9"/>
      <c r="I50" s="1" t="s">
        <v>40</v>
      </c>
      <c r="J50" s="21">
        <f t="shared" si="23"/>
        <v>0.00811927303366842</v>
      </c>
      <c r="K50" s="21">
        <f t="shared" si="24"/>
        <v>0.00717852984478594</v>
      </c>
      <c r="L50" s="21">
        <f t="shared" si="25"/>
        <v>0.0051735813731153</v>
      </c>
      <c r="M50" s="21">
        <f t="shared" si="26"/>
        <v>0.00706871587867695</v>
      </c>
      <c r="O50" s="9"/>
      <c r="P50" s="1" t="s">
        <v>40</v>
      </c>
      <c r="Q50" s="16"/>
      <c r="R50" s="21">
        <f t="shared" si="27"/>
        <v>0.0752378206976074</v>
      </c>
      <c r="S50" s="21">
        <f t="shared" si="28"/>
        <v>-0.164343163538874</v>
      </c>
      <c r="T50" s="21">
        <f t="shared" si="29"/>
        <v>0.447224895733077</v>
      </c>
      <c r="V50" s="9"/>
    </row>
    <row r="51" s="1" customFormat="1" customHeight="1" spans="2:22">
      <c r="B51" s="1" t="s">
        <v>41</v>
      </c>
      <c r="C51" s="13">
        <v>10069</v>
      </c>
      <c r="D51" s="13">
        <v>12523</v>
      </c>
      <c r="E51" s="13">
        <v>21321</v>
      </c>
      <c r="F51" s="13">
        <v>16069</v>
      </c>
      <c r="G51" s="1"/>
      <c r="H51" s="9"/>
      <c r="I51" s="1" t="s">
        <v>41</v>
      </c>
      <c r="J51" s="21">
        <f t="shared" si="23"/>
        <v>0.0235667224491229</v>
      </c>
      <c r="K51" s="21">
        <f t="shared" si="24"/>
        <v>0.0241009997979234</v>
      </c>
      <c r="L51" s="21">
        <f t="shared" si="25"/>
        <v>0.0353884916445914</v>
      </c>
      <c r="M51" s="21">
        <f t="shared" si="26"/>
        <v>0.0251800477620173</v>
      </c>
      <c r="O51" s="9"/>
      <c r="P51" s="1" t="s">
        <v>41</v>
      </c>
      <c r="Q51" s="16"/>
      <c r="R51" s="21">
        <f t="shared" si="27"/>
        <v>0.243718343430331</v>
      </c>
      <c r="S51" s="21">
        <f t="shared" si="28"/>
        <v>0.702547312944183</v>
      </c>
      <c r="T51" s="21">
        <f t="shared" si="29"/>
        <v>-0.246329909478918</v>
      </c>
      <c r="V51" s="9"/>
    </row>
    <row r="52" s="1" customFormat="1" customHeight="1" spans="2:22">
      <c r="B52" s="1" t="s">
        <v>42</v>
      </c>
      <c r="C52" s="13">
        <v>195345</v>
      </c>
      <c r="D52" s="13">
        <v>269718</v>
      </c>
      <c r="E52" s="13">
        <v>349058</v>
      </c>
      <c r="F52" s="13">
        <v>324581</v>
      </c>
      <c r="G52" s="1"/>
      <c r="H52" s="9"/>
      <c r="I52" s="1" t="s">
        <v>42</v>
      </c>
      <c r="J52" s="21">
        <f t="shared" si="23"/>
        <v>0.457209394857872</v>
      </c>
      <c r="K52" s="21">
        <f t="shared" si="24"/>
        <v>0.519082764792487</v>
      </c>
      <c r="L52" s="21">
        <f t="shared" si="25"/>
        <v>0.579364763213629</v>
      </c>
      <c r="M52" s="21">
        <f t="shared" si="26"/>
        <v>0.508616907252681</v>
      </c>
      <c r="O52" s="9"/>
      <c r="P52" s="1" t="s">
        <v>42</v>
      </c>
      <c r="Q52" s="16"/>
      <c r="R52" s="21">
        <f t="shared" si="27"/>
        <v>0.380726407125854</v>
      </c>
      <c r="S52" s="21">
        <f t="shared" si="28"/>
        <v>0.294159084673622</v>
      </c>
      <c r="T52" s="21">
        <f t="shared" si="29"/>
        <v>-0.07012301680523</v>
      </c>
      <c r="V52" s="9"/>
    </row>
    <row r="53" s="1" customFormat="1" customHeight="1" spans="2:22">
      <c r="B53" s="1" t="s">
        <v>43</v>
      </c>
      <c r="C53" s="13">
        <v>234</v>
      </c>
      <c r="D53" s="13">
        <v>241</v>
      </c>
      <c r="E53" s="13">
        <v>328</v>
      </c>
      <c r="F53" s="13">
        <v>344</v>
      </c>
      <c r="G53" s="1"/>
      <c r="H53" s="9"/>
      <c r="I53" s="1" t="s">
        <v>43</v>
      </c>
      <c r="J53" s="21">
        <f t="shared" si="23"/>
        <v>0.000547682297457022</v>
      </c>
      <c r="K53" s="21">
        <f t="shared" si="24"/>
        <v>0.000463813858604132</v>
      </c>
      <c r="L53" s="21">
        <f t="shared" si="25"/>
        <v>0.000544412797684254</v>
      </c>
      <c r="M53" s="21">
        <f t="shared" si="26"/>
        <v>0.000539046389329389</v>
      </c>
      <c r="O53" s="9"/>
      <c r="P53" s="1" t="s">
        <v>43</v>
      </c>
      <c r="Q53" s="16"/>
      <c r="R53" s="21">
        <f t="shared" si="27"/>
        <v>0.0299145299145298</v>
      </c>
      <c r="S53" s="21">
        <f t="shared" si="28"/>
        <v>0.360995850622407</v>
      </c>
      <c r="T53" s="21">
        <f t="shared" si="29"/>
        <v>0.0487804878048781</v>
      </c>
      <c r="V53" s="9"/>
    </row>
    <row r="54" s="1" customFormat="1" customHeight="1" spans="2:22">
      <c r="B54" s="1" t="s">
        <v>44</v>
      </c>
      <c r="C54" s="13">
        <v>4</v>
      </c>
      <c r="D54" s="13">
        <v>3</v>
      </c>
      <c r="E54" s="13">
        <v>2</v>
      </c>
      <c r="F54" s="13">
        <v>2</v>
      </c>
      <c r="G54" s="1"/>
      <c r="H54" s="9"/>
      <c r="I54" s="1" t="s">
        <v>44</v>
      </c>
      <c r="J54" s="21">
        <f t="shared" si="23"/>
        <v>9.36209055482089e-6</v>
      </c>
      <c r="K54" s="21">
        <f t="shared" si="24"/>
        <v>5.77361649714687e-6</v>
      </c>
      <c r="L54" s="21">
        <f t="shared" si="25"/>
        <v>3.31959022978204e-6</v>
      </c>
      <c r="M54" s="21">
        <f t="shared" si="26"/>
        <v>3.13399063563598e-6</v>
      </c>
      <c r="O54" s="9"/>
      <c r="P54" s="1" t="s">
        <v>44</v>
      </c>
      <c r="Q54" s="16"/>
      <c r="R54" s="21">
        <f t="shared" si="27"/>
        <v>-0.25</v>
      </c>
      <c r="S54" s="21">
        <f t="shared" si="28"/>
        <v>-0.333333333333333</v>
      </c>
      <c r="T54" s="21">
        <f t="shared" si="29"/>
        <v>0</v>
      </c>
      <c r="V54" s="9"/>
    </row>
    <row r="55" s="1" customFormat="1" customHeight="1" spans="2:22">
      <c r="B55" s="1" t="s">
        <v>45</v>
      </c>
      <c r="C55" s="13">
        <v>16796</v>
      </c>
      <c r="D55" s="13">
        <v>16033</v>
      </c>
      <c r="E55" s="13">
        <v>18587</v>
      </c>
      <c r="F55" s="13">
        <v>20591</v>
      </c>
      <c r="G55" s="1"/>
      <c r="H55" s="9"/>
      <c r="I55" s="1" t="s">
        <v>45</v>
      </c>
      <c r="J55" s="21">
        <f t="shared" si="23"/>
        <v>0.0393114182396929</v>
      </c>
      <c r="K55" s="21">
        <f t="shared" si="24"/>
        <v>0.0308561310995853</v>
      </c>
      <c r="L55" s="21">
        <f t="shared" si="25"/>
        <v>0.0308506118004793</v>
      </c>
      <c r="M55" s="21">
        <f t="shared" si="26"/>
        <v>0.0322660005891902</v>
      </c>
      <c r="O55" s="9"/>
      <c r="P55" s="1" t="s">
        <v>45</v>
      </c>
      <c r="Q55" s="16"/>
      <c r="R55" s="21">
        <f t="shared" si="27"/>
        <v>-0.0454274827339843</v>
      </c>
      <c r="S55" s="21">
        <f t="shared" si="28"/>
        <v>0.159296451069669</v>
      </c>
      <c r="T55" s="21">
        <f t="shared" si="29"/>
        <v>0.107817291655458</v>
      </c>
      <c r="V55" s="9"/>
    </row>
    <row r="56" s="1" customFormat="1" customHeight="1" spans="3:22">
      <c r="C56" s="13"/>
      <c r="D56" s="13"/>
      <c r="E56" s="13"/>
      <c r="F56" s="13"/>
      <c r="G56" s="1"/>
      <c r="H56" s="9"/>
      <c r="I56" s="1"/>
      <c r="J56" s="21"/>
      <c r="K56" s="21"/>
      <c r="L56" s="21"/>
      <c r="M56" s="21"/>
      <c r="N56" s="1"/>
      <c r="O56" s="9"/>
      <c r="Q56" s="16"/>
      <c r="R56" s="21" t="str">
        <f t="shared" si="27"/>
        <v/>
      </c>
      <c r="S56" s="21" t="str">
        <f t="shared" si="28"/>
        <v/>
      </c>
      <c r="T56" s="21" t="str">
        <f t="shared" si="29"/>
        <v/>
      </c>
      <c r="V56" s="9"/>
    </row>
    <row r="57" s="1" customFormat="1" customHeight="1" spans="1:22">
      <c r="A57" s="11" t="s">
        <v>46</v>
      </c>
      <c r="B57" s="1"/>
      <c r="C57" s="13"/>
      <c r="D57" s="13"/>
      <c r="E57" s="13"/>
      <c r="F57" s="13"/>
      <c r="G57" s="1"/>
      <c r="H57" s="12" t="s">
        <v>46</v>
      </c>
      <c r="I57" s="1"/>
      <c r="J57" s="21"/>
      <c r="K57" s="21"/>
      <c r="L57" s="21"/>
      <c r="M57" s="21"/>
      <c r="N57" s="1"/>
      <c r="O57" s="12" t="s">
        <v>46</v>
      </c>
      <c r="Q57" s="16"/>
      <c r="R57" s="21" t="str">
        <f t="shared" si="27"/>
        <v/>
      </c>
      <c r="S57" s="21" t="str">
        <f t="shared" si="28"/>
        <v/>
      </c>
      <c r="T57" s="21" t="str">
        <f t="shared" si="29"/>
        <v/>
      </c>
      <c r="V57" s="9"/>
    </row>
    <row r="58" s="1" customFormat="1" customHeight="1" spans="2:22">
      <c r="B58" s="1" t="s">
        <v>47</v>
      </c>
      <c r="C58" s="13">
        <v>31326</v>
      </c>
      <c r="D58" s="13">
        <v>32637</v>
      </c>
      <c r="E58" s="13">
        <v>31602</v>
      </c>
      <c r="F58" s="13">
        <v>33226</v>
      </c>
      <c r="G58" s="1"/>
      <c r="H58" s="9"/>
      <c r="I58" s="1" t="s">
        <v>47</v>
      </c>
      <c r="J58" s="21">
        <f t="shared" si="23"/>
        <v>0.0733192121800798</v>
      </c>
      <c r="K58" s="21">
        <f t="shared" si="24"/>
        <v>0.0628111738724608</v>
      </c>
      <c r="L58" s="21">
        <f t="shared" si="25"/>
        <v>0.0524528452207859</v>
      </c>
      <c r="M58" s="21">
        <f t="shared" si="26"/>
        <v>0.0520649864298205</v>
      </c>
      <c r="O58" s="9"/>
      <c r="P58" s="1" t="s">
        <v>47</v>
      </c>
      <c r="Q58" s="16"/>
      <c r="R58" s="21">
        <f t="shared" si="27"/>
        <v>0.0418502202643172</v>
      </c>
      <c r="S58" s="21">
        <f t="shared" si="28"/>
        <v>-0.0317124735729387</v>
      </c>
      <c r="T58" s="21">
        <f t="shared" si="29"/>
        <v>0.0513891525852794</v>
      </c>
      <c r="V58" s="9"/>
    </row>
    <row r="59" s="1" customFormat="1" customHeight="1" spans="2:22">
      <c r="B59" s="1" t="s">
        <v>48</v>
      </c>
      <c r="C59" s="13">
        <v>13234</v>
      </c>
      <c r="D59" s="13">
        <v>12026</v>
      </c>
      <c r="E59" s="13">
        <v>14654</v>
      </c>
      <c r="F59" s="13">
        <v>23128</v>
      </c>
      <c r="G59" s="1"/>
      <c r="H59" s="9"/>
      <c r="I59" s="1" t="s">
        <v>48</v>
      </c>
      <c r="J59" s="21">
        <f t="shared" si="23"/>
        <v>0.0309744766006249</v>
      </c>
      <c r="K59" s="21">
        <f t="shared" si="24"/>
        <v>0.0231445039982294</v>
      </c>
      <c r="L59" s="21">
        <f t="shared" si="25"/>
        <v>0.024322637613613</v>
      </c>
      <c r="M59" s="21">
        <f t="shared" si="26"/>
        <v>0.0362414677104945</v>
      </c>
      <c r="O59" s="9"/>
      <c r="P59" s="1" t="s">
        <v>48</v>
      </c>
      <c r="Q59" s="16"/>
      <c r="R59" s="21">
        <f t="shared" si="27"/>
        <v>-0.0912800362702131</v>
      </c>
      <c r="S59" s="21">
        <f t="shared" si="28"/>
        <v>0.218526525860635</v>
      </c>
      <c r="T59" s="21">
        <f t="shared" si="29"/>
        <v>0.578272144124471</v>
      </c>
      <c r="V59" s="9"/>
    </row>
    <row r="60" s="1" customFormat="1" customHeight="1" spans="2:22">
      <c r="B60" s="1" t="s">
        <v>49</v>
      </c>
      <c r="C60" s="13">
        <v>507</v>
      </c>
      <c r="D60" s="13">
        <v>235</v>
      </c>
      <c r="E60" s="13">
        <v>740</v>
      </c>
      <c r="F60" s="13">
        <v>1878</v>
      </c>
      <c r="G60" s="1"/>
      <c r="H60" s="9"/>
      <c r="I60" s="1" t="s">
        <v>49</v>
      </c>
      <c r="J60" s="21">
        <f t="shared" si="23"/>
        <v>0.00118664497782355</v>
      </c>
      <c r="K60" s="21">
        <f t="shared" si="24"/>
        <v>0.000452266625609838</v>
      </c>
      <c r="L60" s="21">
        <f t="shared" si="25"/>
        <v>0.00122824838501935</v>
      </c>
      <c r="M60" s="21">
        <f t="shared" si="26"/>
        <v>0.00294281720686219</v>
      </c>
      <c r="O60" s="9"/>
      <c r="P60" s="1" t="s">
        <v>49</v>
      </c>
      <c r="Q60" s="16"/>
      <c r="R60" s="21">
        <f t="shared" si="27"/>
        <v>-0.536489151873767</v>
      </c>
      <c r="S60" s="21">
        <f t="shared" si="28"/>
        <v>2.14893617021277</v>
      </c>
      <c r="T60" s="21">
        <f t="shared" si="29"/>
        <v>1.53783783783784</v>
      </c>
      <c r="V60" s="9"/>
    </row>
    <row r="61" s="1" customFormat="1" customHeight="1" spans="2:22">
      <c r="B61" s="1" t="s">
        <v>50</v>
      </c>
      <c r="C61" s="13">
        <v>31</v>
      </c>
      <c r="D61" s="13">
        <v>25</v>
      </c>
      <c r="E61" s="13">
        <v>30</v>
      </c>
      <c r="F61" s="13">
        <v>161</v>
      </c>
      <c r="G61" s="1"/>
      <c r="H61" s="9"/>
      <c r="I61" s="1" t="s">
        <v>50</v>
      </c>
      <c r="J61" s="21">
        <f t="shared" si="23"/>
        <v>7.25562017998619e-5</v>
      </c>
      <c r="K61" s="21">
        <f t="shared" si="24"/>
        <v>4.81134708095573e-5</v>
      </c>
      <c r="L61" s="21">
        <f t="shared" si="25"/>
        <v>4.97938534467305e-5</v>
      </c>
      <c r="M61" s="21">
        <f t="shared" si="26"/>
        <v>0.000252286246168696</v>
      </c>
      <c r="O61" s="9"/>
      <c r="P61" s="1" t="s">
        <v>50</v>
      </c>
      <c r="Q61" s="16"/>
      <c r="R61" s="21">
        <f t="shared" si="27"/>
        <v>-0.193548387096774</v>
      </c>
      <c r="S61" s="21">
        <f t="shared" si="28"/>
        <v>0.2</v>
      </c>
      <c r="T61" s="21">
        <f t="shared" si="29"/>
        <v>4.36666666666667</v>
      </c>
      <c r="V61" s="9"/>
    </row>
    <row r="62" s="1" customFormat="1" customHeight="1" spans="2:22">
      <c r="B62" s="1" t="s">
        <v>51</v>
      </c>
      <c r="C62" s="13">
        <v>16611</v>
      </c>
      <c r="D62" s="13">
        <v>15408</v>
      </c>
      <c r="E62" s="13">
        <v>13140</v>
      </c>
      <c r="F62" s="13">
        <v>4115</v>
      </c>
      <c r="G62" s="1"/>
      <c r="H62" s="9"/>
      <c r="I62" s="1" t="s">
        <v>51</v>
      </c>
      <c r="J62" s="21">
        <f t="shared" si="23"/>
        <v>0.0388784215515325</v>
      </c>
      <c r="K62" s="21">
        <f t="shared" si="24"/>
        <v>0.0296532943293463</v>
      </c>
      <c r="L62" s="21">
        <f t="shared" si="25"/>
        <v>0.021809707809668</v>
      </c>
      <c r="M62" s="21">
        <f t="shared" si="26"/>
        <v>0.00644818573282103</v>
      </c>
      <c r="O62" s="9"/>
      <c r="P62" s="1" t="s">
        <v>51</v>
      </c>
      <c r="Q62" s="16"/>
      <c r="R62" s="21">
        <f t="shared" si="27"/>
        <v>-0.0724218891096261</v>
      </c>
      <c r="S62" s="21">
        <f t="shared" si="28"/>
        <v>-0.147196261682243</v>
      </c>
      <c r="T62" s="21">
        <f t="shared" si="29"/>
        <v>-0.686834094368341</v>
      </c>
      <c r="V62" s="9"/>
    </row>
    <row r="63" s="1" customFormat="1" customHeight="1" spans="2:22">
      <c r="B63" s="1" t="s">
        <v>52</v>
      </c>
      <c r="C63" s="13">
        <v>4906</v>
      </c>
      <c r="D63" s="13">
        <v>4910</v>
      </c>
      <c r="E63" s="13">
        <v>4115</v>
      </c>
      <c r="F63" s="13">
        <v>4277</v>
      </c>
      <c r="G63" s="1"/>
      <c r="H63" s="9"/>
      <c r="I63" s="1" t="s">
        <v>52</v>
      </c>
      <c r="J63" s="21">
        <f t="shared" si="23"/>
        <v>0.0114826040654878</v>
      </c>
      <c r="K63" s="21">
        <f t="shared" si="24"/>
        <v>0.00944948566699705</v>
      </c>
      <c r="L63" s="21">
        <f t="shared" si="25"/>
        <v>0.00683005689777654</v>
      </c>
      <c r="M63" s="21">
        <f t="shared" si="26"/>
        <v>0.00670203897430754</v>
      </c>
      <c r="O63" s="9"/>
      <c r="P63" s="1" t="s">
        <v>52</v>
      </c>
      <c r="Q63" s="16"/>
      <c r="R63" s="21">
        <f t="shared" si="27"/>
        <v>0.000815328169588181</v>
      </c>
      <c r="S63" s="21">
        <f t="shared" si="28"/>
        <v>-0.161914460285132</v>
      </c>
      <c r="T63" s="21">
        <f t="shared" si="29"/>
        <v>0.0393681652490887</v>
      </c>
      <c r="V63" s="9"/>
    </row>
    <row r="64" s="1" customFormat="1" customHeight="1" spans="2:22">
      <c r="B64" s="1" t="s">
        <v>53</v>
      </c>
      <c r="C64" s="13">
        <v>11413</v>
      </c>
      <c r="D64" s="13">
        <v>21788</v>
      </c>
      <c r="E64" s="13">
        <v>12173</v>
      </c>
      <c r="F64" s="13">
        <v>50455</v>
      </c>
      <c r="G64" s="1"/>
      <c r="H64" s="9"/>
      <c r="I64" s="1" t="s">
        <v>53</v>
      </c>
      <c r="J64" s="21">
        <f t="shared" si="23"/>
        <v>0.0267123848755427</v>
      </c>
      <c r="K64" s="21">
        <f t="shared" si="24"/>
        <v>0.0419318520799453</v>
      </c>
      <c r="L64" s="21">
        <f t="shared" si="25"/>
        <v>0.0202046859335684</v>
      </c>
      <c r="M64" s="21">
        <f t="shared" si="26"/>
        <v>0.0790627487605067</v>
      </c>
      <c r="O64" s="9"/>
      <c r="P64" s="1" t="s">
        <v>53</v>
      </c>
      <c r="Q64" s="16"/>
      <c r="R64" s="21">
        <f t="shared" si="27"/>
        <v>0.90905108209936</v>
      </c>
      <c r="S64" s="21">
        <f t="shared" si="28"/>
        <v>-0.441297962181017</v>
      </c>
      <c r="T64" s="21">
        <f t="shared" si="29"/>
        <v>3.1448287192968</v>
      </c>
      <c r="V64" s="9"/>
    </row>
    <row r="65" s="1" customFormat="1" customHeight="1" spans="2:22">
      <c r="B65" s="1" t="s">
        <v>54</v>
      </c>
      <c r="C65" s="13">
        <v>1483</v>
      </c>
      <c r="D65" s="13">
        <v>951</v>
      </c>
      <c r="E65" s="13">
        <v>2846</v>
      </c>
      <c r="F65" s="13">
        <v>4964</v>
      </c>
      <c r="G65" s="1"/>
      <c r="H65" s="9"/>
      <c r="I65" s="1" t="s">
        <v>54</v>
      </c>
      <c r="J65" s="21">
        <f t="shared" si="23"/>
        <v>0.00347099507319985</v>
      </c>
      <c r="K65" s="21">
        <f t="shared" si="24"/>
        <v>0.00183023642959556</v>
      </c>
      <c r="L65" s="21">
        <f t="shared" si="25"/>
        <v>0.00472377689697984</v>
      </c>
      <c r="M65" s="21">
        <f t="shared" si="26"/>
        <v>0.0077785647576485</v>
      </c>
      <c r="O65" s="9"/>
      <c r="P65" s="1" t="s">
        <v>54</v>
      </c>
      <c r="Q65" s="16"/>
      <c r="R65" s="21">
        <f t="shared" si="27"/>
        <v>-0.358732299393122</v>
      </c>
      <c r="S65" s="21">
        <f t="shared" si="28"/>
        <v>1.99263932702419</v>
      </c>
      <c r="T65" s="21">
        <f t="shared" si="29"/>
        <v>0.744202389318342</v>
      </c>
      <c r="V65" s="9"/>
    </row>
    <row r="66" s="5" customFormat="1" customHeight="1" spans="1:22">
      <c r="A66" s="4"/>
      <c r="B66" s="17" t="s">
        <v>8</v>
      </c>
      <c r="C66" s="26">
        <f t="shared" ref="C66:F66" si="30">SUM(C49:C65)</f>
        <v>427255</v>
      </c>
      <c r="D66" s="26">
        <f t="shared" si="30"/>
        <v>519605</v>
      </c>
      <c r="E66" s="26">
        <f t="shared" si="30"/>
        <v>602484</v>
      </c>
      <c r="F66" s="26">
        <f t="shared" si="30"/>
        <v>638164</v>
      </c>
      <c r="G66" s="4"/>
      <c r="H66" s="19"/>
      <c r="I66" s="17" t="s">
        <v>8</v>
      </c>
      <c r="J66" s="23">
        <f t="shared" si="23"/>
        <v>1</v>
      </c>
      <c r="K66" s="23">
        <f t="shared" si="24"/>
        <v>1</v>
      </c>
      <c r="L66" s="23">
        <f t="shared" si="25"/>
        <v>1</v>
      </c>
      <c r="M66" s="23">
        <f t="shared" si="26"/>
        <v>1</v>
      </c>
      <c r="N66" s="4"/>
      <c r="O66" s="19"/>
      <c r="P66" s="17" t="s">
        <v>8</v>
      </c>
      <c r="Q66" s="18"/>
      <c r="R66" s="23">
        <f t="shared" si="27"/>
        <v>0.216147265684427</v>
      </c>
      <c r="S66" s="23">
        <f t="shared" si="28"/>
        <v>0.159503853889012</v>
      </c>
      <c r="T66" s="23">
        <f t="shared" si="29"/>
        <v>0.0592214896993115</v>
      </c>
      <c r="U66" s="4"/>
      <c r="V66" s="29"/>
    </row>
    <row r="67" s="6" customFormat="1" customHeight="1" spans="1:22">
      <c r="A67" s="27"/>
      <c r="B67" s="27"/>
      <c r="C67" s="27"/>
      <c r="D67" s="27"/>
      <c r="E67" s="27"/>
      <c r="F67" s="27"/>
      <c r="G67" s="27"/>
      <c r="H67" s="28"/>
      <c r="I67" s="27"/>
      <c r="J67" s="27"/>
      <c r="K67" s="27"/>
      <c r="L67" s="27"/>
      <c r="M67" s="27"/>
      <c r="N67" s="27"/>
      <c r="O67" s="28"/>
      <c r="P67" s="27"/>
      <c r="Q67" s="27"/>
      <c r="R67" s="27"/>
      <c r="S67" s="27"/>
      <c r="T67" s="27"/>
      <c r="U67" s="27"/>
      <c r="V67" s="30"/>
    </row>
  </sheetData>
  <mergeCells count="1">
    <mergeCell ref="I1:K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rs127</dc:creator>
  <cp:lastModifiedBy>rs127</cp:lastModifiedBy>
  <dcterms:created xsi:type="dcterms:W3CDTF">2025-02-08T06:53:27Z</dcterms:created>
  <dcterms:modified xsi:type="dcterms:W3CDTF">2025-02-08T08:20:20Z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202E539102B34B889E670C0072E1DFF9_11</vt:lpwstr>
  </property>
  <property fmtid="{D5CDD505-2E9C-101B-9397-08002B2CF9AE}" pid="3" name="KSOProductBuildVer">
    <vt:lpwstr>1033-12.2.0.19805</vt:lpwstr>
  </property>
</Properties>
</file>