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<sst xmlns="http://schemas.openxmlformats.org/spreadsheetml/2006/main" count="58" uniqueCount="53">
  <si>
    <t>Cost of Capital</t>
  </si>
  <si>
    <t>Sources of Capital</t>
  </si>
  <si>
    <t>Equity</t>
  </si>
  <si>
    <t>Debt</t>
  </si>
  <si>
    <t>A</t>
  </si>
  <si>
    <t>B</t>
  </si>
  <si>
    <t>i)</t>
  </si>
  <si>
    <t>Cost Of Debt.</t>
  </si>
  <si>
    <t>Bonds, Bank loans</t>
  </si>
  <si>
    <t>EBIT</t>
  </si>
  <si>
    <t>(It is the return demanded by the Debt Investor)</t>
  </si>
  <si>
    <t>Interest</t>
  </si>
  <si>
    <t>Pre Tax</t>
  </si>
  <si>
    <t>What the comp. Pays Before taxes</t>
  </si>
  <si>
    <t>Pre tax Income</t>
  </si>
  <si>
    <t>Post Tax</t>
  </si>
  <si>
    <t>Interest % * (1-Tax %)</t>
  </si>
  <si>
    <t>Tax</t>
  </si>
  <si>
    <t>Net Income</t>
  </si>
  <si>
    <t>Tax Saving</t>
  </si>
  <si>
    <t>pre tax cost of Debt</t>
  </si>
  <si>
    <t>Tax Rate</t>
  </si>
  <si>
    <t>After tax Cost of Debt</t>
  </si>
  <si>
    <t>-Int(1-tax rate)</t>
  </si>
  <si>
    <t>After Tax Cost of Debt</t>
  </si>
  <si>
    <t>?</t>
  </si>
  <si>
    <t>ii)</t>
  </si>
  <si>
    <t>Cost Of Equity</t>
  </si>
  <si>
    <t>CAPM</t>
  </si>
  <si>
    <t>Capital Asset Pricing Model</t>
  </si>
  <si>
    <t>RF+Beta*(Rm-RF)</t>
  </si>
  <si>
    <t>RF</t>
  </si>
  <si>
    <t>Risk-Free Rate of Return</t>
  </si>
  <si>
    <t>Govt. Securities</t>
  </si>
  <si>
    <t>Equity Risk Premium (ERP)</t>
  </si>
  <si>
    <t>RM</t>
  </si>
  <si>
    <t>Equity Market Return</t>
  </si>
  <si>
    <t>Nifty</t>
  </si>
  <si>
    <t>Beta</t>
  </si>
  <si>
    <t>Measure of Systematic Risk</t>
  </si>
  <si>
    <t>(If Market changes 1%, Stock changes by 1.5 %)</t>
  </si>
  <si>
    <t>Atleast</t>
  </si>
  <si>
    <t>Q.</t>
  </si>
  <si>
    <t>New Capital Project</t>
  </si>
  <si>
    <t>Amount</t>
  </si>
  <si>
    <t>Cost %</t>
  </si>
  <si>
    <t>Cost</t>
  </si>
  <si>
    <t>Weight</t>
  </si>
  <si>
    <t>Pre tax Cost of Debt</t>
  </si>
  <si>
    <t>Overall Cost Of Capital / WACC?</t>
  </si>
  <si>
    <t>Ans.</t>
  </si>
  <si>
    <t>WACC</t>
  </si>
  <si>
    <t>(Cost of debt*weight of debt)+(Cost of Equity * weight of equity)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</si>
</sst>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&quot;x&quot;"/>
    <numFmt numFmtId="181" formatCode="&quot;₹&quot;#,##0.00_);[Red]\(&quot;₹&quot;#,##0.00\)"/>
    <numFmt numFmtId="182" formatCode="0.00_);[Red]\(0.00\)"/>
    <numFmt numFmtId="183" formatCode="_ &quot;₹&quot;* #,##0_ ;_ &quot;₹&quot;* \-#,##0_ ;_ &quot;₹&quot;* &quot;-&quot;??_ ;_ @_ "/>
  </numFmts>
  <fonts count="28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u/>
      <sz val="24"/>
      <color theme="1"/>
      <name val="Times New Roman"/>
      <charset val="134"/>
    </font>
    <font>
      <b/>
      <u/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sz val="20"/>
      <color theme="1"/>
      <name val="Times New Roman"/>
      <charset val="134"/>
    </font>
    <font>
      <u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9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>
      <alignment vertical="center"/>
    </xf>
    <xf numFmtId="180" fontId="2" fillId="0" borderId="0" xfId="0" applyNumberFormat="1" applyFont="1" applyAlignment="1">
      <alignment horizontal="center" vertical="center"/>
    </xf>
    <xf numFmtId="9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181" fontId="2" fillId="0" borderId="0" xfId="0" applyNumberFormat="1" applyFont="1">
      <alignment vertical="center"/>
    </xf>
    <xf numFmtId="9" fontId="2" fillId="0" borderId="1" xfId="0" applyNumberFormat="1" applyFont="1" applyBorder="1">
      <alignment vertical="center"/>
    </xf>
    <xf numFmtId="181" fontId="2" fillId="0" borderId="1" xfId="0" applyNumberFormat="1" applyFont="1" applyBorder="1">
      <alignment vertical="center"/>
    </xf>
    <xf numFmtId="182" fontId="2" fillId="0" borderId="1" xfId="0" applyNumberFormat="1" applyFont="1" applyBorder="1" applyAlignment="1">
      <alignment horizontal="center" vertical="center"/>
    </xf>
    <xf numFmtId="181" fontId="6" fillId="0" borderId="0" xfId="0" applyNumberFormat="1" applyFont="1">
      <alignment vertical="center"/>
    </xf>
    <xf numFmtId="10" fontId="2" fillId="0" borderId="1" xfId="0" applyNumberFormat="1" applyFont="1" applyBorder="1">
      <alignment vertical="center"/>
    </xf>
    <xf numFmtId="181" fontId="6" fillId="0" borderId="1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10" fontId="6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183" fontId="2" fillId="0" borderId="0" xfId="0" applyNumberFormat="1" applyFont="1">
      <alignment vertical="center"/>
    </xf>
    <xf numFmtId="0" fontId="2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showGridLines="0" tabSelected="1" topLeftCell="A19" workbookViewId="0">
      <selection activeCell="L28" sqref="L28"/>
    </sheetView>
  </sheetViews>
  <sheetFormatPr defaultColWidth="11.6666666666667" defaultRowHeight="27" customHeight="1"/>
  <cols>
    <col min="1" max="1" width="7.66666666666667" style="2" customWidth="1"/>
    <col min="2" max="3" width="11.6666666666667" style="2" customWidth="1"/>
    <col min="4" max="4" width="20.3333333333333" style="2" customWidth="1"/>
    <col min="5" max="5" width="11.6666666666667" style="2" customWidth="1"/>
    <col min="6" max="6" width="17.5555555555556" style="2" customWidth="1"/>
    <col min="7" max="7" width="22.8888888888889" style="2" customWidth="1"/>
    <col min="8" max="11" width="11.6666666666667" style="2" customWidth="1"/>
    <col min="12" max="12" width="26.5555555555556" style="2" customWidth="1"/>
    <col min="13" max="16384" width="11.6666666666667" style="2" customWidth="1"/>
  </cols>
  <sheetData>
    <row r="1" s="1" customFormat="1" ht="28" customHeight="1" spans="6:10">
      <c r="F1" s="3" t="s">
        <v>0</v>
      </c>
      <c r="G1" s="3"/>
      <c r="H1" s="3"/>
      <c r="I1" s="3"/>
      <c r="J1" s="3"/>
    </row>
    <row r="2" customHeight="1" spans="10:12">
      <c r="J2" s="27"/>
      <c r="K2" s="27"/>
      <c r="L2" s="27"/>
    </row>
    <row r="3" customHeight="1" spans="4:5">
      <c r="D3" s="4" t="s">
        <v>1</v>
      </c>
      <c r="E3" s="4"/>
    </row>
    <row r="4" customHeight="1" spans="4:4">
      <c r="D4" s="2" t="s">
        <v>2</v>
      </c>
    </row>
    <row r="5" customHeight="1" spans="4:4">
      <c r="D5" s="2" t="s">
        <v>3</v>
      </c>
    </row>
    <row r="6" customHeight="1" spans="13:14">
      <c r="M6" s="2" t="s">
        <v>4</v>
      </c>
      <c r="N6" s="2" t="s">
        <v>5</v>
      </c>
    </row>
    <row r="7" customHeight="1" spans="2:14">
      <c r="B7" s="2" t="s">
        <v>6</v>
      </c>
      <c r="C7" s="5" t="s">
        <v>7</v>
      </c>
      <c r="E7" s="2" t="s">
        <v>8</v>
      </c>
      <c r="L7" s="2" t="s">
        <v>9</v>
      </c>
      <c r="M7" s="2">
        <v>100</v>
      </c>
      <c r="N7" s="2">
        <v>100</v>
      </c>
    </row>
    <row r="8" customHeight="1" spans="4:13">
      <c r="D8" s="2" t="s">
        <v>10</v>
      </c>
      <c r="L8" s="2" t="s">
        <v>11</v>
      </c>
      <c r="M8" s="2">
        <v>30</v>
      </c>
    </row>
    <row r="9" customHeight="1" spans="4:14">
      <c r="D9" s="2" t="s">
        <v>12</v>
      </c>
      <c r="E9" s="2" t="s">
        <v>13</v>
      </c>
      <c r="L9" s="2" t="s">
        <v>14</v>
      </c>
      <c r="M9" s="2">
        <v>70</v>
      </c>
      <c r="N9" s="2">
        <v>100</v>
      </c>
    </row>
    <row r="10" customHeight="1" spans="4:14">
      <c r="D10" s="6" t="s">
        <v>15</v>
      </c>
      <c r="E10" s="6" t="s">
        <v>16</v>
      </c>
      <c r="F10" s="6"/>
      <c r="L10" s="2" t="s">
        <v>17</v>
      </c>
      <c r="M10" s="2">
        <f>M9*30%</f>
        <v>21</v>
      </c>
      <c r="N10" s="2">
        <v>30</v>
      </c>
    </row>
    <row r="11" customHeight="1" spans="12:14">
      <c r="L11" s="2" t="s">
        <v>18</v>
      </c>
      <c r="M11" s="2">
        <f>M9-M10</f>
        <v>49</v>
      </c>
      <c r="N11" s="2">
        <v>70</v>
      </c>
    </row>
    <row r="13" customHeight="1" spans="4:13">
      <c r="D13" s="2" t="s">
        <v>3</v>
      </c>
      <c r="E13" s="2">
        <v>100000</v>
      </c>
      <c r="L13" s="2" t="s">
        <v>19</v>
      </c>
      <c r="M13" s="28">
        <v>9</v>
      </c>
    </row>
    <row r="14" customHeight="1" spans="4:13">
      <c r="D14" s="2" t="s">
        <v>11</v>
      </c>
      <c r="E14" s="7">
        <v>0.1</v>
      </c>
      <c r="F14" s="2">
        <f>E13*E14</f>
        <v>10000</v>
      </c>
      <c r="L14" s="2" t="s">
        <v>20</v>
      </c>
      <c r="M14" s="2">
        <f>N10</f>
        <v>30</v>
      </c>
    </row>
    <row r="15" customHeight="1" spans="4:15">
      <c r="D15" s="2" t="s">
        <v>21</v>
      </c>
      <c r="E15" s="7">
        <v>0.4</v>
      </c>
      <c r="F15" s="2">
        <f>F14*E15</f>
        <v>4000</v>
      </c>
      <c r="L15" s="2" t="s">
        <v>22</v>
      </c>
      <c r="M15" s="2">
        <f>M10</f>
        <v>21</v>
      </c>
      <c r="O15" s="29" t="s">
        <v>23</v>
      </c>
    </row>
    <row r="16" customHeight="1" spans="3:6">
      <c r="C16" s="6" t="s">
        <v>24</v>
      </c>
      <c r="F16" s="8" t="s">
        <v>25</v>
      </c>
    </row>
    <row r="17" customHeight="1" spans="5:6">
      <c r="E17" s="7">
        <f>E14*(1-E15)</f>
        <v>0.06</v>
      </c>
      <c r="F17" s="9">
        <f>SUM(F14-F15)</f>
        <v>6000</v>
      </c>
    </row>
    <row r="18" customHeight="1" spans="5:6">
      <c r="E18" s="7"/>
      <c r="F18" s="9"/>
    </row>
    <row r="19" customHeight="1" spans="5:6">
      <c r="E19" s="7"/>
      <c r="F19" s="9"/>
    </row>
    <row r="20" customHeight="1" spans="2:3">
      <c r="B20" s="2" t="s">
        <v>26</v>
      </c>
      <c r="C20" s="5" t="s">
        <v>27</v>
      </c>
    </row>
    <row r="21" customHeight="1" spans="3:7">
      <c r="C21" s="2" t="s">
        <v>28</v>
      </c>
      <c r="D21" s="2" t="s">
        <v>29</v>
      </c>
      <c r="G21" s="2" t="s">
        <v>30</v>
      </c>
    </row>
    <row r="22" customHeight="1" spans="2:11">
      <c r="B22" s="2" t="s">
        <v>31</v>
      </c>
      <c r="C22" s="2" t="s">
        <v>32</v>
      </c>
      <c r="G22" s="2" t="s">
        <v>33</v>
      </c>
      <c r="I22" s="7">
        <v>0.07</v>
      </c>
      <c r="K22" s="2" t="s">
        <v>34</v>
      </c>
    </row>
    <row r="23" customHeight="1" spans="2:11">
      <c r="B23" s="2" t="s">
        <v>35</v>
      </c>
      <c r="C23" s="2" t="s">
        <v>36</v>
      </c>
      <c r="G23" s="2" t="s">
        <v>37</v>
      </c>
      <c r="I23" s="7">
        <v>0.12</v>
      </c>
      <c r="K23" s="7">
        <f>I23-I22</f>
        <v>0.05</v>
      </c>
    </row>
    <row r="24" customHeight="1" spans="2:8">
      <c r="B24" s="2" t="s">
        <v>38</v>
      </c>
      <c r="C24" s="2" t="s">
        <v>39</v>
      </c>
      <c r="G24" s="10">
        <v>1.5</v>
      </c>
      <c r="H24" s="2" t="s">
        <v>40</v>
      </c>
    </row>
    <row r="25" customHeight="1" spans="7:8">
      <c r="G25" s="6" t="s">
        <v>41</v>
      </c>
      <c r="H25" s="11">
        <f>I22+(G24*K23)</f>
        <v>0.145</v>
      </c>
    </row>
    <row r="27" customHeight="1" spans="1:2">
      <c r="A27" s="12" t="s">
        <v>42</v>
      </c>
      <c r="B27" s="13" t="s">
        <v>43</v>
      </c>
    </row>
    <row r="28" customHeight="1" spans="2:8">
      <c r="B28" s="14"/>
      <c r="C28" s="15"/>
      <c r="D28" s="14" t="s">
        <v>44</v>
      </c>
      <c r="E28" s="16" t="s">
        <v>45</v>
      </c>
      <c r="F28" s="16" t="s">
        <v>46</v>
      </c>
      <c r="G28" s="17" t="s">
        <v>47</v>
      </c>
      <c r="H28" s="16"/>
    </row>
    <row r="29" customHeight="1" spans="3:8">
      <c r="C29" s="15" t="s">
        <v>2</v>
      </c>
      <c r="D29" s="18">
        <v>15000000</v>
      </c>
      <c r="E29" s="19">
        <v>0.14</v>
      </c>
      <c r="F29" s="20">
        <f>D29*E29</f>
        <v>2100000</v>
      </c>
      <c r="G29" s="21">
        <f>D29/D31</f>
        <v>0.6</v>
      </c>
      <c r="H29" s="15" t="str">
        <f>_xlfn.FORMULATEXT(G29)</f>
        <v>=D29/D31</v>
      </c>
    </row>
    <row r="30" customHeight="1" spans="3:8">
      <c r="C30" s="15" t="s">
        <v>3</v>
      </c>
      <c r="D30" s="18">
        <v>10000000</v>
      </c>
      <c r="E30" s="19">
        <f>D32*(1-D33)</f>
        <v>0.056</v>
      </c>
      <c r="F30" s="20">
        <f>D30*E30</f>
        <v>560000</v>
      </c>
      <c r="G30" s="21">
        <f>D30/D31</f>
        <v>0.4</v>
      </c>
      <c r="H30" s="15" t="str">
        <f>_xlfn.FORMULATEXT(G30)</f>
        <v>=D30/D31</v>
      </c>
    </row>
    <row r="31" customHeight="1" spans="3:8">
      <c r="C31" s="15"/>
      <c r="D31" s="22">
        <f>SUM(D29:D30)</f>
        <v>25000000</v>
      </c>
      <c r="E31" s="23">
        <f>F31/D31</f>
        <v>0.1064</v>
      </c>
      <c r="F31" s="24">
        <f>SUM(F29:F30)</f>
        <v>2660000</v>
      </c>
      <c r="G31" s="15"/>
      <c r="H31" s="15"/>
    </row>
    <row r="32" customHeight="1" spans="2:5">
      <c r="B32" s="2" t="s">
        <v>48</v>
      </c>
      <c r="D32" s="7">
        <v>0.08</v>
      </c>
      <c r="E32" s="7"/>
    </row>
    <row r="33" customHeight="1" spans="3:7">
      <c r="C33" s="2" t="s">
        <v>21</v>
      </c>
      <c r="D33" s="7">
        <v>0.3</v>
      </c>
      <c r="G33" s="18"/>
    </row>
    <row r="34" customHeight="1" spans="3:3">
      <c r="C34" s="2" t="s">
        <v>49</v>
      </c>
    </row>
    <row r="36" ht="22" customHeight="1" spans="3:5">
      <c r="C36" s="2" t="s">
        <v>50</v>
      </c>
      <c r="D36" s="25" t="s">
        <v>51</v>
      </c>
      <c r="E36" s="2" t="s">
        <v>52</v>
      </c>
    </row>
    <row r="37" customHeight="1" spans="5:6">
      <c r="E37" s="26">
        <f>(E30*G30)+(E29*G29)</f>
        <v>0.1064</v>
      </c>
      <c r="F37" s="2" t="str">
        <f>_xlfn.FORMULATEXT(E37)</f>
        <v>=(E30*G30)+(E29*G29)</v>
      </c>
    </row>
    <row r="38" customHeight="1" spans="5:6">
      <c r="E38" s="26" cm="1">
        <f t="array" ref="E38">SUMPRODUCT(E29:E30,G29:G30)</f>
        <v>0.1064</v>
      </c>
      <c r="F38" s="2" t="str">
        <f>_xlfn.FORMULATEXT(E38)</f>
        <v>=SUMPRODUCT(E29:E30,G29:G30)</v>
      </c>
    </row>
  </sheetData>
  <mergeCells count="2">
    <mergeCell ref="F1:J1"/>
    <mergeCell ref="D3:E3"/>
  </mergeCells>
  <pageMargins left="0.75" right="0.75" top="1" bottom="1" header="0.5" footer="0.5"/>
  <headerFooter/>
  <ignoredErrors>
    <ignoredError sqref="E3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rs127</dc:creator>
  <cp:lastModifiedBy>rs127</cp:lastModifiedBy>
  <dcterms:created xsi:type="dcterms:W3CDTF">2025-02-08T13:41:00Z</dcterms:created>
  <dcterms:modified xsi:type="dcterms:W3CDTF">2025-02-08T17:55:49Z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EB86F1C647C948A5A6E2CC15DF977E04_11</vt:lpwstr>
  </property>
  <property fmtid="{D5CDD505-2E9C-101B-9397-08002B2CF9AE}" pid="3" name="KSOProductBuildVer">
    <vt:lpwstr>1033-12.2.0.19805</vt:lpwstr>
  </property>
</Properties>
</file>