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\Desktop\FINAL VERSION OF PROJECTS\"/>
    </mc:Choice>
  </mc:AlternateContent>
  <xr:revisionPtr revIDLastSave="0" documentId="13_ncr:1_{A0154798-0F65-4712-AAA6-DB2017D0BC1A}" xr6:coauthVersionLast="47" xr6:coauthVersionMax="47" xr10:uidLastSave="{00000000-0000-0000-0000-000000000000}"/>
  <bookViews>
    <workbookView xWindow="-108" yWindow="-108" windowWidth="23256" windowHeight="12456" xr2:uid="{E4051EFD-A6F5-4540-889F-0A957DD2977A}"/>
  </bookViews>
  <sheets>
    <sheet name="REQ. &amp; PLANNING DASHBOARD" sheetId="3" r:id="rId1"/>
    <sheet name="REQ. &amp; SUMMARY" sheetId="2" r:id="rId2"/>
    <sheet name="DATA" sheetId="1" r:id="rId3"/>
  </sheets>
  <externalReferences>
    <externalReference r:id="rId4"/>
  </externalReferences>
  <definedNames>
    <definedName name="_xlnm._FilterDatabase" localSheetId="2" hidden="1">DATA!$A$2:$J$341</definedName>
    <definedName name="ITEM_DESCRIPTION">'REQ. &amp; SUMMARY'!$A$4:$A$40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3" l="1"/>
  <c r="D10" i="3"/>
  <c r="D11" i="3"/>
  <c r="C11" i="3"/>
  <c r="C10" i="3"/>
  <c r="O29" i="3" a="1"/>
  <c r="O29" i="3" s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" i="1"/>
  <c r="D2" i="3" l="1"/>
  <c r="P32" i="3" l="1"/>
  <c r="P36" i="3"/>
  <c r="P40" i="3"/>
  <c r="Q32" i="3"/>
  <c r="Q36" i="3"/>
  <c r="Q40" i="3"/>
  <c r="R32" i="3"/>
  <c r="R36" i="3"/>
  <c r="R40" i="3"/>
  <c r="P33" i="3"/>
  <c r="P37" i="3"/>
  <c r="P41" i="3"/>
  <c r="Q33" i="3"/>
  <c r="Q37" i="3"/>
  <c r="Q41" i="3"/>
  <c r="R41" i="3"/>
  <c r="P42" i="3"/>
  <c r="Q42" i="3"/>
  <c r="R34" i="3"/>
  <c r="P35" i="3"/>
  <c r="P43" i="3"/>
  <c r="Q39" i="3"/>
  <c r="Q43" i="3"/>
  <c r="R33" i="3"/>
  <c r="R37" i="3"/>
  <c r="P38" i="3"/>
  <c r="Q34" i="3"/>
  <c r="Q38" i="3"/>
  <c r="R38" i="3"/>
  <c r="R42" i="3"/>
  <c r="P39" i="3"/>
  <c r="Q35" i="3"/>
  <c r="R39" i="3"/>
  <c r="P34" i="3"/>
  <c r="R35" i="3"/>
  <c r="R43" i="3"/>
  <c r="P45" i="3" l="1"/>
  <c r="Q45" i="3"/>
  <c r="R45" i="3"/>
  <c r="P46" i="3" l="1"/>
  <c r="P47" i="3" l="1"/>
  <c r="E2" i="3"/>
  <c r="B15" i="3" l="1"/>
  <c r="D20" i="3"/>
  <c r="B11" i="3"/>
  <c r="C23" i="3"/>
  <c r="B27" i="3"/>
  <c r="F8" i="3"/>
  <c r="B13" i="3"/>
  <c r="G20" i="3"/>
  <c r="E8" i="3"/>
  <c r="B25" i="3"/>
  <c r="D8" i="3"/>
  <c r="E20" i="3"/>
  <c r="C8" i="3"/>
  <c r="F20" i="3"/>
  <c r="C25" i="3" l="1"/>
  <c r="D22" i="3"/>
  <c r="D23" i="3" s="1"/>
  <c r="D13" i="3" l="1"/>
  <c r="E22" i="3"/>
  <c r="E23" i="3" s="1"/>
  <c r="D25" i="3"/>
  <c r="E25" i="3" l="1"/>
  <c r="E10" i="3"/>
  <c r="E11" i="3" s="1"/>
  <c r="E13" i="3" s="1"/>
  <c r="F22" i="3"/>
  <c r="F23" i="3" s="1"/>
  <c r="F10" i="3" l="1"/>
  <c r="F11" i="3" s="1"/>
  <c r="F13" i="3" s="1"/>
  <c r="G22" i="3"/>
  <c r="G23" i="3" s="1"/>
  <c r="F25" i="3"/>
  <c r="G25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Sushant</author>
  </authors>
  <commentList>
    <comment ref="C2" authorId="0" shapeId="0" xr:uid="{11AA8C96-086D-4473-84C2-2D150AE9F419}">
      <text>
        <r>
          <rPr>
            <b/>
            <sz val="10"/>
            <color indexed="81"/>
            <rFont val="Tahoma"/>
            <family val="2"/>
          </rPr>
          <t>Sushant:</t>
        </r>
        <r>
          <rPr>
            <sz val="10"/>
            <color indexed="81"/>
            <rFont val="Tahoma"/>
            <family val="2"/>
          </rPr>
          <t xml:space="preserve">
CLICK HERE TO SELECT OTHER ITEM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<sst xmlns="http://schemas.openxmlformats.org/spreadsheetml/2006/main" count="1273" uniqueCount="114">
  <si>
    <t>OldCode</t>
  </si>
  <si>
    <t>Description</t>
  </si>
  <si>
    <t>MatType</t>
  </si>
  <si>
    <t>ItemLotId</t>
  </si>
  <si>
    <t>QtyBalRmStore</t>
  </si>
  <si>
    <t>QtyBalPPC</t>
  </si>
  <si>
    <t>QtyBalTotal</t>
  </si>
  <si>
    <t>TransactionOn</t>
  </si>
  <si>
    <t>TransactionType</t>
  </si>
  <si>
    <t>TransactionQty</t>
  </si>
  <si>
    <t>Mathanol</t>
  </si>
  <si>
    <t xml:space="preserve">Chemical                </t>
  </si>
  <si>
    <t>Issued To Floor</t>
  </si>
  <si>
    <t>ACT N-396 stipper</t>
  </si>
  <si>
    <t>SULFURIC ACID (H2SO4) 96%</t>
  </si>
  <si>
    <t xml:space="preserve">21247009065K                                                                                        </t>
  </si>
  <si>
    <t>ACID SULPHURIC VLSI GRADE</t>
  </si>
  <si>
    <t xml:space="preserve">Dummy                                                                                               </t>
  </si>
  <si>
    <t>HYDROCHLORIC ACID (HCl) 20%</t>
  </si>
  <si>
    <t xml:space="preserve">stock_adjustment                                                                                    </t>
  </si>
  <si>
    <t>CHOLINE ETCHANT</t>
  </si>
  <si>
    <t xml:space="preserve">18H3001                                                                                             </t>
  </si>
  <si>
    <t>EC SOLVENT(AZ) 5L COR MATERIAL CODE : 11116201</t>
  </si>
  <si>
    <t>ISO-PROPYL ALCOHOL</t>
  </si>
  <si>
    <t xml:space="preserve">203269113K                                                                                          </t>
  </si>
  <si>
    <t>PL 4219 SLURRY Package : 55 UG Drum</t>
  </si>
  <si>
    <t>Fluorinert Electronic Liquid 3M P/N 26/:FC-770</t>
  </si>
  <si>
    <t>Hydrogen Peroxide GB 30%</t>
  </si>
  <si>
    <t xml:space="preserve">21278010040K                                                                                        </t>
  </si>
  <si>
    <t>Stripper EKC-265</t>
  </si>
  <si>
    <t>Mixed Nitric HF (HF + HNO3)</t>
  </si>
  <si>
    <t>Fluid Syltherm for Chiller (P/N : 2888181 SPTS)</t>
  </si>
  <si>
    <t>PHOSPHORIC ACID 85%</t>
  </si>
  <si>
    <t>AZ 300 MIF  or Equivalent  DEVELOPER</t>
  </si>
  <si>
    <t xml:space="preserve">KR134536KR134538                                                                                    </t>
  </si>
  <si>
    <t xml:space="preserve">ACID TEOS (17.4 Kg/Cylinder) </t>
  </si>
  <si>
    <t xml:space="preserve">012020-3                                                                                            </t>
  </si>
  <si>
    <t>Cylinder of TEOS</t>
  </si>
  <si>
    <t>SEMI-SPERSE W 2000 SLURRY package 200L kodama Drum</t>
  </si>
  <si>
    <t>OAP (HMDS)</t>
  </si>
  <si>
    <t xml:space="preserve">F18H181                                                                                             </t>
  </si>
  <si>
    <t>HYDROFLUORIC ACID (HF) 49 %</t>
  </si>
  <si>
    <t xml:space="preserve">6693790_5728255                                                                                     </t>
  </si>
  <si>
    <t xml:space="preserve">E751I87001                                                                                          </t>
  </si>
  <si>
    <t xml:space="preserve">19A081                                                                                              </t>
  </si>
  <si>
    <t>Ammonium Hydroxide 29%</t>
  </si>
  <si>
    <t>BHF-63U</t>
  </si>
  <si>
    <t>Methy-Iso-Ketone and Iso-Propyl-Alcohol (MIBK:IPA-1:3) Ve</t>
  </si>
  <si>
    <t>Poly-methy-meth-Acrylate (PMMA) 950 A4-Positive tone E-Beam</t>
  </si>
  <si>
    <t>Poly-methy-meth-Acrylate (PMMA) 495 A4-Positive tone E-Beam</t>
  </si>
  <si>
    <t>Methy-Iso-Ketone and Iso-Propyl-Alcohol (MIBK:IPA-1:1) Hig</t>
  </si>
  <si>
    <t xml:space="preserve">212530009167K                                                                                       </t>
  </si>
  <si>
    <t>CHEM ACETONE VLSI GRADE</t>
  </si>
  <si>
    <t xml:space="preserve">22128005330K                                                                                        </t>
  </si>
  <si>
    <t xml:space="preserve">1910US7544                                                                                          </t>
  </si>
  <si>
    <t>Hydrogen per oxide 30% (20 Liters packing)</t>
  </si>
  <si>
    <t xml:space="preserve">dummy1                                                                                              </t>
  </si>
  <si>
    <t xml:space="preserve">21259009241K                                                                                        </t>
  </si>
  <si>
    <t>Development &amp;amp; Supply of Methanol - EL Grade</t>
  </si>
  <si>
    <t>Hydrogen Peroxide (VLSI Grade)</t>
  </si>
  <si>
    <t xml:space="preserve">21173006368k                                                                                        </t>
  </si>
  <si>
    <t xml:space="preserve">21030001290K                                                                                        </t>
  </si>
  <si>
    <t xml:space="preserve">22219008087K                                                                                        </t>
  </si>
  <si>
    <t xml:space="preserve">21J0901                                                                                             </t>
  </si>
  <si>
    <t>NMP (n- METHYL-2-Pyrrolidone)</t>
  </si>
  <si>
    <t>AZ 326 MIF DEVELOPER</t>
  </si>
  <si>
    <t>N Butyl Acetate</t>
  </si>
  <si>
    <t>Tri Methyl Borate (TMB)</t>
  </si>
  <si>
    <t>Cylinder / SS Container for TMB (Tri Methyl Borate)</t>
  </si>
  <si>
    <t xml:space="preserve">21236008239K                                                                                        </t>
  </si>
  <si>
    <t xml:space="preserve">stock_Adjustment                                                                                    </t>
  </si>
  <si>
    <t xml:space="preserve">F18M275                                                                                             </t>
  </si>
  <si>
    <t>ELM-C-30T02 or ELM C30</t>
  </si>
  <si>
    <t>SUMMARY TABLE</t>
  </si>
  <si>
    <t>ITEM CODE</t>
  </si>
  <si>
    <t>ITEM DESCRIPTION</t>
  </si>
  <si>
    <t>MONTH</t>
  </si>
  <si>
    <t>SELECT ITEM</t>
  </si>
  <si>
    <t>Year</t>
  </si>
  <si>
    <t>Total 2</t>
  </si>
  <si>
    <t>Total 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</si>
  <si>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</si>
  <si>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</si>
  <si>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</si>
  <si>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</si>
  <si>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</si>
  <si>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</si>
  <si>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</si>
  <si>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</si>
  <si>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</si>
  <si>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</si>
  <si>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</si>
  <si>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</si>
  <si>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Max Values</t>
  </si>
  <si>
    <t>Monthly usage</t>
  </si>
  <si>
    <t>Annual usage</t>
  </si>
  <si>
    <t>YEAR</t>
  </si>
  <si>
    <t xml:space="preserve">Total </t>
  </si>
  <si>
    <t>Case 1 We supposed that we received a supply worth of 6 months before production</t>
  </si>
  <si>
    <t>period</t>
  </si>
  <si>
    <t>Quarter -1</t>
  </si>
  <si>
    <t>Quarter 1</t>
  </si>
  <si>
    <t>Quarter 2</t>
  </si>
  <si>
    <t>Quarter 3</t>
  </si>
  <si>
    <t>Quarter 4</t>
  </si>
  <si>
    <t>Demand</t>
  </si>
  <si>
    <t>Beg. Inventory</t>
  </si>
  <si>
    <t>End. Inventory</t>
  </si>
  <si>
    <t>P.Order Release</t>
  </si>
  <si>
    <t>lead time 2 quarters</t>
  </si>
  <si>
    <t>safety stock 2*</t>
  </si>
  <si>
    <t>Case 2 suppose we are at alarming situation and we have only 3 month stock left</t>
  </si>
  <si>
    <t>Quarter -2</t>
  </si>
  <si>
    <t>MONTHLY 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</si>
</sst>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8">
    <xf numFmtId="0" fontId="0" fillId="0" borderId="0" xfId="0"/>
    <xf numFmtId="22" fontId="0" fillId="0" borderId="0" xfId="0" applyNumberFormat="1"/>
    <xf numFmtId="17" fontId="0" fillId="0" borderId="0" xfId="0" applyNumberFormat="1"/>
    <xf numFmtId="0" fontId="0" fillId="0" borderId="2" xfId="0" applyBorder="1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2" xfId="0" applyFont="1" applyBorder="1"/>
    <xf numFmtId="0" fontId="3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10" xfId="0" applyBorder="1"/>
    <xf numFmtId="0" fontId="4" fillId="2" borderId="0" xfId="0" applyFont="1" applyFill="1"/>
    <xf numFmtId="0" fontId="4" fillId="0" borderId="2" xfId="0" applyFont="1" applyBorder="1"/>
    <xf numFmtId="0" fontId="1" fillId="3" borderId="9" xfId="1" applyFill="1" applyBorder="1"/>
    <xf numFmtId="0" fontId="0" fillId="4" borderId="2" xfId="0" applyFill="1" applyBorder="1"/>
    <xf numFmtId="0" fontId="0" fillId="2" borderId="9" xfId="0" applyFill="1" applyBorder="1"/>
    <xf numFmtId="0" fontId="0" fillId="5" borderId="10" xfId="0" applyFill="1" applyBorder="1"/>
    <xf numFmtId="0" fontId="0" fillId="5" borderId="2" xfId="0" applyFill="1" applyBorder="1"/>
    <xf numFmtId="0" fontId="0" fillId="5" borderId="11" xfId="0" applyFill="1" applyBorder="1"/>
    <xf numFmtId="0" fontId="0" fillId="5" borderId="6" xfId="0" applyFill="1" applyBorder="1"/>
    <xf numFmtId="0" fontId="0" fillId="4" borderId="0" xfId="0" applyFill="1"/>
  </cellXfs>
  <cellStyles count="2">
    <cellStyle name="Heading 1" xfId="1" builtinId="16"/>
    <cellStyle name="Normal" xfId="0" builtinId="0"/>
  </cellStyles>
  <dxfs count="3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INVENTORY(QUANTITY vs TIME)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880663881854387E-2"/>
          <c:y val="0.17320117547808708"/>
          <c:w val="0.90741639287537357"/>
          <c:h val="0.74252755575869234"/>
        </c:manualLayout>
      </c:layout>
      <c:barChart>
        <c:barDir val="col"/>
        <c:grouping val="clustered"/>
        <c:varyColors val="0"/>
        <c:ser>
          <c:idx val="0"/>
          <c:order val="0"/>
          <c:tx>
            <c:v>BEG. INVENTORY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'REQ. &amp; PLANNING DASHBOARD'!$B$7:$F$7</c:f>
              <c:strCache>
                <c:ptCount val="5"/>
                <c:pt idx="0">
                  <c:v>Quarter -1</c:v>
                </c:pt>
                <c:pt idx="1">
                  <c:v>Quarter 1</c:v>
                </c:pt>
                <c:pt idx="2">
                  <c:v>Quarter 2</c:v>
                </c:pt>
                <c:pt idx="3">
                  <c:v>Quarter 3</c:v>
                </c:pt>
                <c:pt idx="4">
                  <c:v>Quarter 4</c:v>
                </c:pt>
              </c:strCache>
            </c:strRef>
          </c:cat>
          <c:val>
            <c:numRef>
              <c:f>'REQ. &amp; PLANNING DASHBOARD'!$B$10:$F$10</c:f>
              <c:numCache>
                <c:formatCode>General</c:formatCode>
                <c:ptCount val="5"/>
                <c:pt idx="0">
                  <c:v>0</c:v>
                </c:pt>
                <c:pt idx="1">
                  <c:v>1550</c:v>
                </c:pt>
                <c:pt idx="2">
                  <c:v>2325</c:v>
                </c:pt>
                <c:pt idx="3">
                  <c:v>1550</c:v>
                </c:pt>
                <c:pt idx="4">
                  <c:v>2325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B-4525-8AF1-E3E8E3A03A33}"/>
            </c:ext>
          </c:extLst>
        </c:ser>
        <c:ser>
          <c:idx val="1"/>
          <c:order val="1"/>
          <c:tx>
            <c:v>END. INVENTORY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'REQ. &amp; PLANNING DASHBOARD'!$B$7:$F$7</c:f>
              <c:strCache>
                <c:ptCount val="5"/>
                <c:pt idx="0">
                  <c:v>Quarter -1</c:v>
                </c:pt>
                <c:pt idx="1">
                  <c:v>Quarter 1</c:v>
                </c:pt>
                <c:pt idx="2">
                  <c:v>Quarter 2</c:v>
                </c:pt>
                <c:pt idx="3">
                  <c:v>Quarter 3</c:v>
                </c:pt>
                <c:pt idx="4">
                  <c:v>Quarter 4</c:v>
                </c:pt>
              </c:strCache>
            </c:strRef>
          </c:cat>
          <c:val>
            <c:numRef>
              <c:f>'REQ. &amp; PLANNING DASHBOARD'!$B$11:$F$11</c:f>
              <c:numCache>
                <c:formatCode>General</c:formatCode>
                <c:ptCount val="5"/>
                <c:pt idx="0">
                  <c:v>1550</c:v>
                </c:pt>
                <c:pt idx="1">
                  <c:v>775</c:v>
                </c:pt>
                <c:pt idx="2">
                  <c:v>1550</c:v>
                </c:pt>
                <c:pt idx="3">
                  <c:v>775</c:v>
                </c:pt>
                <c:pt idx="4">
                  <c:v>1550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1B-4525-8AF1-E3E8E3A03A33}"/>
            </c:ext>
          </c:extLst>
        </c:ser>
        <c:ser>
          <c:idx val="2"/>
          <c:order val="2"/>
          <c:tx>
            <c:v>P. ORDER RELEASE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'REQ. &amp; PLANNING DASHBOARD'!$B$7:$F$7</c:f>
              <c:strCache>
                <c:ptCount val="5"/>
                <c:pt idx="0">
                  <c:v>Quarter -1</c:v>
                </c:pt>
                <c:pt idx="1">
                  <c:v>Quarter 1</c:v>
                </c:pt>
                <c:pt idx="2">
                  <c:v>Quarter 2</c:v>
                </c:pt>
                <c:pt idx="3">
                  <c:v>Quarter 3</c:v>
                </c:pt>
                <c:pt idx="4">
                  <c:v>Quarter 4</c:v>
                </c:pt>
              </c:strCache>
            </c:strRef>
          </c:cat>
          <c:val>
            <c:numRef>
              <c:f>'REQ. &amp; PLANNING DASHBOARD'!$B$13:$F$13</c:f>
              <c:numCache>
                <c:formatCode>General</c:formatCode>
                <c:ptCount val="5"/>
                <c:pt idx="0">
                  <c:v>1550</c:v>
                </c:pt>
                <c:pt idx="1">
                  <c:v>0</c:v>
                </c:pt>
                <c:pt idx="2">
                  <c:v>1550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1B-4525-8AF1-E3E8E3A03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97477168"/>
        <c:axId val="1697479088"/>
      </c:barChart>
      <c:catAx>
        <c:axId val="169747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479088"/>
        <c:crosses val="autoZero"/>
        <c:auto val="1"/>
        <c:lblAlgn val="ctr"/>
        <c:lblOffset val="100"/>
        <c:noMultiLvlLbl val="0"/>
      </c:catAx>
      <c:valAx>
        <c:axId val="169747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 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47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INVENTORY(QUANTITY vs TIME)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BEG. INVENTORY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'REQ. &amp; PLANNING DASHBOARD'!$B$19:$G$19</c:f>
              <c:strCache>
                <c:ptCount val="6"/>
                <c:pt idx="0">
                  <c:v>Quarter -2</c:v>
                </c:pt>
                <c:pt idx="1">
                  <c:v>Quarter -1</c:v>
                </c:pt>
                <c:pt idx="2">
                  <c:v>Quarter 1</c:v>
                </c:pt>
                <c:pt idx="3">
                  <c:v>Quarter 2</c:v>
                </c:pt>
                <c:pt idx="4">
                  <c:v>Quarter 3</c:v>
                </c:pt>
                <c:pt idx="5">
                  <c:v>Quarter 4</c:v>
                </c:pt>
              </c:strCache>
            </c:strRef>
          </c:cat>
          <c:val>
            <c:numRef>
              <c:f>'REQ. &amp; PLANNING DASHBOARD'!$B$22:$G$22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2325</c:v>
                </c:pt>
                <c:pt idx="3">
                  <c:v>1550</c:v>
                </c:pt>
                <c:pt idx="4">
                  <c:v>2325</c:v>
                </c:pt>
                <c:pt idx="5">
                  <c:v>1550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6F-445B-92D1-892EB07B50C6}"/>
            </c:ext>
          </c:extLst>
        </c:ser>
        <c:ser>
          <c:idx val="1"/>
          <c:order val="1"/>
          <c:tx>
            <c:v>END. INVENTORY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'REQ. &amp; PLANNING DASHBOARD'!$B$19:$G$19</c:f>
              <c:strCache>
                <c:ptCount val="6"/>
                <c:pt idx="0">
                  <c:v>Quarter -2</c:v>
                </c:pt>
                <c:pt idx="1">
                  <c:v>Quarter -1</c:v>
                </c:pt>
                <c:pt idx="2">
                  <c:v>Quarter 1</c:v>
                </c:pt>
                <c:pt idx="3">
                  <c:v>Quarter 2</c:v>
                </c:pt>
                <c:pt idx="4">
                  <c:v>Quarter 3</c:v>
                </c:pt>
                <c:pt idx="5">
                  <c:v>Quarter 4</c:v>
                </c:pt>
              </c:strCache>
            </c:strRef>
          </c:cat>
          <c:val>
            <c:numRef>
              <c:f>'REQ. &amp; PLANNING DASHBOARD'!$B$23:$G$23</c:f>
              <c:numCache>
                <c:formatCode>General</c:formatCode>
                <c:ptCount val="6"/>
                <c:pt idx="0">
                  <c:v>0</c:v>
                </c:pt>
                <c:pt idx="1">
                  <c:v>775</c:v>
                </c:pt>
                <c:pt idx="2">
                  <c:v>1550</c:v>
                </c:pt>
                <c:pt idx="3">
                  <c:v>775</c:v>
                </c:pt>
                <c:pt idx="4">
                  <c:v>1550</c:v>
                </c:pt>
                <c:pt idx="5">
                  <c:v>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6F-445B-92D1-892EB07B50C6}"/>
            </c:ext>
          </c:extLst>
        </c:ser>
        <c:ser>
          <c:idx val="2"/>
          <c:order val="2"/>
          <c:tx>
            <c:v>P. ORDER RELEASE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'REQ. &amp; PLANNING DASHBOARD'!$B$19:$G$19</c:f>
              <c:strCache>
                <c:ptCount val="6"/>
                <c:pt idx="0">
                  <c:v>Quarter -2</c:v>
                </c:pt>
                <c:pt idx="1">
                  <c:v>Quarter -1</c:v>
                </c:pt>
                <c:pt idx="2">
                  <c:v>Quarter 1</c:v>
                </c:pt>
                <c:pt idx="3">
                  <c:v>Quarter 2</c:v>
                </c:pt>
                <c:pt idx="4">
                  <c:v>Quarter 3</c:v>
                </c:pt>
                <c:pt idx="5">
                  <c:v>Quarter 4</c:v>
                </c:pt>
              </c:strCache>
            </c:strRef>
          </c:cat>
          <c:val>
            <c:numRef>
              <c:f>'REQ. &amp; PLANNING DASHBOARD'!$B$25:$G$25</c:f>
              <c:numCache>
                <c:formatCode>General</c:formatCode>
                <c:ptCount val="6"/>
                <c:pt idx="0">
                  <c:v>1550</c:v>
                </c:pt>
                <c:pt idx="1">
                  <c:v>0</c:v>
                </c:pt>
                <c:pt idx="2">
                  <c:v>1550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6F-445B-92D1-892EB07B5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97477168"/>
        <c:axId val="1697479088"/>
      </c:barChart>
      <c:catAx>
        <c:axId val="169747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479088"/>
        <c:crosses val="autoZero"/>
        <c:auto val="1"/>
        <c:lblAlgn val="ctr"/>
        <c:lblOffset val="100"/>
        <c:noMultiLvlLbl val="0"/>
      </c:catAx>
      <c:valAx>
        <c:axId val="169747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 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47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3200"/>
              <a:t>MATERIAL</a:t>
            </a:r>
            <a:r>
              <a:rPr lang="en-IN" sz="3200" baseline="0"/>
              <a:t> REQUIREMENT</a:t>
            </a:r>
            <a:endParaRPr lang="en-IN" sz="3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[1]Sheet2!$B$3</c:f>
              <c:strCache>
                <c:ptCount val="1"/>
                <c:pt idx="0">
                  <c:v>MONTHLY MATERIAL REQUIREMENT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[1]Sheet2!$A$4:$A$20</c:f>
              <c:strCache>
                <c:ptCount val="17"/>
                <c:pt idx="0">
                  <c:v>ACID SULPHURIC</c:v>
                </c:pt>
                <c:pt idx="1">
                  <c:v>ACT N-396</c:v>
                </c:pt>
                <c:pt idx="2">
                  <c:v>AMMONIUM HYDROXIDE</c:v>
                </c:pt>
                <c:pt idx="3">
                  <c:v>AZ -300</c:v>
                </c:pt>
                <c:pt idx="4">
                  <c:v>BHF - 63U</c:v>
                </c:pt>
                <c:pt idx="5">
                  <c:v>CHOLINE ETCHANT</c:v>
                </c:pt>
                <c:pt idx="6">
                  <c:v>DEVELOPMENT &amp; AMP</c:v>
                </c:pt>
                <c:pt idx="7">
                  <c:v>EC SOLVENT AZ 51</c:v>
                </c:pt>
                <c:pt idx="8">
                  <c:v>HYDROCHLORIC ACID</c:v>
                </c:pt>
                <c:pt idx="9">
                  <c:v>HYDROFLUORIC ACID</c:v>
                </c:pt>
                <c:pt idx="10">
                  <c:v>HYDROGEN PEROXIDE GB</c:v>
                </c:pt>
                <c:pt idx="11">
                  <c:v>ISO PROPYL ALCOHOL</c:v>
                </c:pt>
                <c:pt idx="12">
                  <c:v>W-2000 SLURRY</c:v>
                </c:pt>
                <c:pt idx="13">
                  <c:v>4219 SLURRY</c:v>
                </c:pt>
                <c:pt idx="14">
                  <c:v>MATHANOL</c:v>
                </c:pt>
                <c:pt idx="15">
                  <c:v>PHOSPHORIC ACID</c:v>
                </c:pt>
                <c:pt idx="16">
                  <c:v>H2SO4</c:v>
                </c:pt>
              </c:strCache>
            </c:strRef>
          </c:cat>
          <c:val>
            <c:numRef>
              <c:f>[1]Sheet2!$B$4:$B$20</c:f>
              <c:numCache>
                <c:formatCode>General</c:formatCode>
                <c:ptCount val="17"/>
                <c:pt idx="0">
                  <c:v>115</c:v>
                </c:pt>
                <c:pt idx="1">
                  <c:v>186.66666666666666</c:v>
                </c:pt>
                <c:pt idx="2">
                  <c:v>133.33333333333334</c:v>
                </c:pt>
                <c:pt idx="3">
                  <c:v>866.66666666666663</c:v>
                </c:pt>
                <c:pt idx="4">
                  <c:v>201</c:v>
                </c:pt>
                <c:pt idx="5">
                  <c:v>366.66666666666669</c:v>
                </c:pt>
                <c:pt idx="6">
                  <c:v>241.66666666666666</c:v>
                </c:pt>
                <c:pt idx="7">
                  <c:v>200</c:v>
                </c:pt>
                <c:pt idx="8">
                  <c:v>165</c:v>
                </c:pt>
                <c:pt idx="9">
                  <c:v>162.66666666666666</c:v>
                </c:pt>
                <c:pt idx="10">
                  <c:v>1200</c:v>
                </c:pt>
                <c:pt idx="11">
                  <c:v>49</c:v>
                </c:pt>
                <c:pt idx="12">
                  <c:v>200</c:v>
                </c:pt>
                <c:pt idx="13">
                  <c:v>158.33333333333334</c:v>
                </c:pt>
                <c:pt idx="14">
                  <c:v>258.33333333333331</c:v>
                </c:pt>
                <c:pt idx="15">
                  <c:v>141.66666666666666</c:v>
                </c:pt>
                <c:pt idx="16">
                  <c:v>866.66666666666663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C-45DB-B0ED-4411450AE45F}"/>
            </c:ext>
          </c:extLst>
        </c:ser>
        <c:ser>
          <c:idx val="1"/>
          <c:order val="1"/>
          <c:tx>
            <c:v>ANNUAL REQUIREMENT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[1]Sheet2!$C$4:$C$20</c:f>
              <c:numCache>
                <c:formatCode>General</c:formatCode>
                <c:ptCount val="17"/>
                <c:pt idx="0">
                  <c:v>1380</c:v>
                </c:pt>
                <c:pt idx="1">
                  <c:v>2240</c:v>
                </c:pt>
                <c:pt idx="2">
                  <c:v>1600</c:v>
                </c:pt>
                <c:pt idx="3">
                  <c:v>10400</c:v>
                </c:pt>
                <c:pt idx="4">
                  <c:v>2412</c:v>
                </c:pt>
                <c:pt idx="5">
                  <c:v>4400</c:v>
                </c:pt>
                <c:pt idx="6">
                  <c:v>2900</c:v>
                </c:pt>
                <c:pt idx="7">
                  <c:v>2400</c:v>
                </c:pt>
                <c:pt idx="8">
                  <c:v>1980</c:v>
                </c:pt>
                <c:pt idx="9">
                  <c:v>1952</c:v>
                </c:pt>
                <c:pt idx="10">
                  <c:v>14400</c:v>
                </c:pt>
                <c:pt idx="11">
                  <c:v>588</c:v>
                </c:pt>
                <c:pt idx="12">
                  <c:v>2400</c:v>
                </c:pt>
                <c:pt idx="13">
                  <c:v>1900</c:v>
                </c:pt>
                <c:pt idx="14">
                  <c:v>3100</c:v>
                </c:pt>
                <c:pt idx="15">
                  <c:v>1700</c:v>
                </c:pt>
                <c:pt idx="16">
                  <c:v>10400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C-45DB-B0ED-4411450AE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0988272"/>
        <c:axId val="1760987312"/>
      </c:lineChart>
      <c:catAx>
        <c:axId val="176098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987312"/>
        <c:crosses val="autoZero"/>
        <c:auto val="1"/>
        <c:lblAlgn val="ctr"/>
        <c:lblOffset val="100"/>
        <c:noMultiLvlLbl val="0"/>
      </c:catAx>
      <c:valAx>
        <c:axId val="176098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2000"/>
                  <a:t> QUANTITY</a:t>
                </a:r>
              </a:p>
            </c:rich>
          </c:tx>
          <c:layout>
            <c:manualLayout>
              <c:xMode val="edge"/>
              <c:yMode val="edge"/>
              <c:x val="9.6161159771044197E-3"/>
              <c:y val="0.426048903827683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98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251462</xdr:colOff>
      <xdr:row>0</xdr:row>
      <xdr:rowOff>0</xdr:rowOff>
    </xdr:from>
    <xdr:to>
      <xdr:col>18</xdr:col>
      <xdr:colOff>177031</xdr:colOff>
      <xdr:row>26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5B4E8D-D7BF-4708-9E4D-B6775C02FE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152400</xdr:rowOff>
    </xdr:from>
    <xdr:to>
      <xdr:col>13</xdr:col>
      <xdr:colOff>548640</xdr:colOff>
      <xdr:row>55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8B98C7-4EAE-4294-A3DE-DCA2AF3F1C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57</xdr:row>
      <xdr:rowOff>0</xdr:rowOff>
    </xdr:from>
    <xdr:to>
      <xdr:col>21</xdr:col>
      <xdr:colOff>505570</xdr:colOff>
      <xdr:row>89</xdr:row>
      <xdr:rowOff>11928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0EDC64-BED5-40FD-AA13-05ABF8088A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0.00975</cdr:x>
      <cdr:y>0.0122</cdr:y>
    </cdr:from>
    <cdr:to>
      <cdr:x>0.15921</cdr:x>
      <cdr:y>0.0905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6AA0EB3-28A8-8619-2D62-31A546BCDE2F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778648" cy="32595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lvl="0" algn="ctr"/>
          <a:r>
            <a:rPr lang="en-IN" sz="2000">
              <a:solidFill>
                <a:srgbClr val="FF0000"/>
              </a:solidFill>
            </a:rPr>
            <a:t>CASE 1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0.00975</cdr:x>
      <cdr:y>0.0122</cdr:y>
    </cdr:from>
    <cdr:to>
      <cdr:x>0.1262</cdr:x>
      <cdr:y>0.0905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6AA0EB3-28A8-8619-2D62-31A546BCDE2F}"/>
            </a:ext>
          </a:extLst>
        </cdr:cNvPr>
        <cdr:cNvSpPr txBox="1"/>
      </cdr:nvSpPr>
      <cdr:spPr>
        <a:xfrm xmlns:a="http://schemas.openxmlformats.org/drawingml/2006/main">
          <a:off x="77119" y="58753"/>
          <a:ext cx="921102" cy="377081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lvl="0" algn="ctr"/>
          <a:r>
            <a:rPr lang="en-IN" sz="2000">
              <a:solidFill>
                <a:srgbClr val="FF0000"/>
              </a:solidFill>
            </a:rPr>
            <a:t>CASE 2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shant\Desktop\intern%20final%20projects\MRP%20WITH%20DASHBOARD.xlsx" TargetMode="External"/><Relationship Id="rId1" Type="http://schemas.openxmlformats.org/officeDocument/2006/relationships/externalLinkPath" Target="/Users/Sushant/Desktop/intern%20final%20projects/MRP%20WITH%20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InventoryTransaction-_27-03-202"/>
      <sheetName val="h2so4 Forecast"/>
      <sheetName val="phosphoric acid"/>
      <sheetName val="mathanol"/>
      <sheetName val="4219 slurry"/>
      <sheetName val="w-2000 slurry"/>
      <sheetName val="iso propyl alcohol"/>
      <sheetName val="hydrogen peroxide gb"/>
      <sheetName val="hydrofluoric acid"/>
      <sheetName val="hydrochloric acid"/>
      <sheetName val="ec solvent az 5l"/>
      <sheetName val="development &amp; amp"/>
      <sheetName val="choline etchant"/>
      <sheetName val="bhf 63u"/>
      <sheetName val="az 300"/>
      <sheetName val="ammonium hydroxide"/>
      <sheetName val="act n-396"/>
      <sheetName val="acid sulphuric"/>
      <sheetName val="Sheet2"/>
    </sheetNames>
    <sheetDataSet>
      <sheetData sheetId="0">
        <row r="6">
          <cell r="B6" t="str">
            <v>Quarter -1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3">
          <cell r="B3" t="str">
            <v>MONTHLY MATERIAL REQUIREMENT</v>
          </cell>
        </row>
        <row r="4">
          <cell r="A4" t="str">
            <v>ACID SULPHURIC</v>
          </cell>
          <cell r="B4">
            <v>115</v>
          </cell>
          <cell r="C4">
            <v>1380</v>
          </cell>
        </row>
        <row r="5">
          <cell r="A5" t="str">
            <v>ACT N-396</v>
          </cell>
          <cell r="B5">
            <v>186.66666666666666</v>
          </cell>
          <cell r="C5">
            <v>2240</v>
          </cell>
        </row>
        <row r="6">
          <cell r="A6" t="str">
            <v>AMMONIUM HYDROXIDE</v>
          </cell>
          <cell r="B6">
            <v>133.33333333333334</v>
          </cell>
          <cell r="C6">
            <v>1600</v>
          </cell>
        </row>
        <row r="7">
          <cell r="A7" t="str">
            <v>AZ -300</v>
          </cell>
          <cell r="B7">
            <v>866.66666666666663</v>
          </cell>
          <cell r="C7">
            <v>10400</v>
          </cell>
        </row>
        <row r="8">
          <cell r="A8" t="str">
            <v>BHF - 63U</v>
          </cell>
          <cell r="B8">
            <v>201</v>
          </cell>
          <cell r="C8">
            <v>2412</v>
          </cell>
        </row>
        <row r="9">
          <cell r="A9" t="str">
            <v>CHOLINE ETCHANT</v>
          </cell>
          <cell r="B9">
            <v>366.66666666666669</v>
          </cell>
          <cell r="C9">
            <v>4400</v>
          </cell>
        </row>
        <row r="10">
          <cell r="A10" t="str">
            <v>DEVELOPMENT &amp; AMP</v>
          </cell>
          <cell r="B10">
            <v>241.66666666666666</v>
          </cell>
          <cell r="C10">
            <v>2900</v>
          </cell>
        </row>
        <row r="11">
          <cell r="A11" t="str">
            <v>EC SOLVENT AZ 51</v>
          </cell>
          <cell r="B11">
            <v>200</v>
          </cell>
          <cell r="C11">
            <v>2400</v>
          </cell>
        </row>
        <row r="12">
          <cell r="A12" t="str">
            <v>HYDROCHLORIC ACID</v>
          </cell>
          <cell r="B12">
            <v>165</v>
          </cell>
          <cell r="C12">
            <v>1980</v>
          </cell>
        </row>
        <row r="13">
          <cell r="A13" t="str">
            <v>HYDROFLUORIC ACID</v>
          </cell>
          <cell r="B13">
            <v>162.66666666666666</v>
          </cell>
          <cell r="C13">
            <v>1952</v>
          </cell>
        </row>
        <row r="14">
          <cell r="A14" t="str">
            <v>HYDROGEN PEROXIDE GB</v>
          </cell>
          <cell r="B14">
            <v>1200</v>
          </cell>
          <cell r="C14">
            <v>14400</v>
          </cell>
        </row>
        <row r="15">
          <cell r="A15" t="str">
            <v>ISO PROPYL ALCOHOL</v>
          </cell>
          <cell r="B15">
            <v>49</v>
          </cell>
          <cell r="C15">
            <v>588</v>
          </cell>
        </row>
        <row r="16">
          <cell r="A16" t="str">
            <v>W-2000 SLURRY</v>
          </cell>
          <cell r="B16">
            <v>200</v>
          </cell>
          <cell r="C16">
            <v>2400</v>
          </cell>
        </row>
        <row r="17">
          <cell r="A17" t="str">
            <v>4219 SLURRY</v>
          </cell>
          <cell r="B17">
            <v>158.33333333333334</v>
          </cell>
          <cell r="C17">
            <v>1900</v>
          </cell>
        </row>
        <row r="18">
          <cell r="A18" t="str">
            <v>MATHANOL</v>
          </cell>
          <cell r="B18">
            <v>258.33333333333331</v>
          </cell>
          <cell r="C18">
            <v>3100</v>
          </cell>
        </row>
        <row r="19">
          <cell r="A19" t="str">
            <v>PHOSPHORIC ACID</v>
          </cell>
          <cell r="B19">
            <v>141.66666666666666</v>
          </cell>
          <cell r="C19">
            <v>1700</v>
          </cell>
        </row>
        <row r="20">
          <cell r="A20" t="str">
            <v>H2SO4</v>
          </cell>
          <cell r="B20">
            <v>866.66666666666663</v>
          </cell>
          <cell r="C20">
            <v>10400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F9704F-B595-4BB3-9918-9B15DA293560}" name="Table481115242628365056" displayName="Table481115242628365056" ref="A7:F15" totalsRowShown="0" headerRowDxfId="32" headerRowBorderDxfId="31" tableBorderDxfId="30" totalsRowBorderDxfId="29">
  <tableColumns count="6">
    <tableColumn id="1" xr3:uid="{79721B8E-4B2D-473B-8E60-B6E2082A7A28}" name="period" dataDxfId="28"/>
    <tableColumn id="2" xr3:uid="{833A8B4F-8F57-490A-8C21-18FB0598928F}" name="Quarter -1" dataDxfId="27"/>
    <tableColumn id="3" xr3:uid="{882ACD41-3DE7-443D-AF37-C4D918C53F8F}" name="Quarter 1" dataDxfId="26"/>
    <tableColumn id="4" xr3:uid="{C175EAD3-82CE-4250-B1BE-0B73E654792C}" name="Quarter 2" dataDxfId="25"/>
    <tableColumn id="5" xr3:uid="{C1143E4D-36FA-4FA2-BF98-BF7130C22B07}" name="Quarter 3" dataDxfId="24"/>
    <tableColumn id="6" xr3:uid="{84438BE3-290E-41E2-BD39-73F624D3446F}" name="Quarter 4" dataDxfId="2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2151FF-FD3D-4833-BD79-D6018A69B389}" name="Table4691216252729375158" displayName="Table4691216252729375158" ref="A19:G27" totalsRowShown="0" headerRowDxfId="22">
  <tableColumns count="7">
    <tableColumn id="1" xr3:uid="{C781F72A-D239-4209-80E1-772EA118A9D0}" name="period" dataDxfId="21"/>
    <tableColumn id="2" xr3:uid="{48DD36F1-1BFB-4618-862A-3E900F28D469}" name="Quarter -2" dataDxfId="20"/>
    <tableColumn id="3" xr3:uid="{2B0236DB-AD96-456F-8188-6F377CE7AC13}" name="Quarter -1" dataDxfId="19"/>
    <tableColumn id="4" xr3:uid="{C660C11F-713B-46F3-B8EF-1E73D8772C5A}" name="Quarter 1" dataDxfId="18"/>
    <tableColumn id="5" xr3:uid="{FB3DB6D3-098A-4DC6-A2DD-FB1E15EE6A18}" name="Quarter 2" dataDxfId="17"/>
    <tableColumn id="6" xr3:uid="{DA6A72A1-1655-40F1-A77D-01C8D4DB9B4B}" name="Quarter 3" dataDxfId="16"/>
    <tableColumn id="7" xr3:uid="{801E9CC9-3E66-4132-9BCB-EA6CD5A21D33}" name="Quarter 4" dataDxfId="1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5C7EA9-018E-42B3-AB32-23E29B296C84}" name="Table5" displayName="Table5" ref="C1:E2" totalsRowShown="0" headerRowDxfId="14" headerRowBorderDxfId="13" tableBorderDxfId="12" totalsRowBorderDxfId="11">
  <tableColumns count="3">
    <tableColumn id="1" xr3:uid="{93E3FF99-D5F0-400B-B5EF-AC452E82DEBD}" name="SELECT ITEM" dataDxfId="10"/>
    <tableColumn id="2" xr3:uid="{991CF1C7-7556-457A-B268-168CC4789784}" name="ITEM CODE" dataDxfId="9"/>
    <tableColumn id="3" xr3:uid="{81431D70-0075-4FB1-9949-6AE468F1353A}" name="MONTHLY REQ." dataDxfId="8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5C0388-2B8C-453D-A0AE-A2EF9DDC1389}" name="Table6" displayName="Table6" ref="O31:R47" totalsRowShown="0" headerRowDxfId="7" headerRowBorderDxfId="6" tableBorderDxfId="5" totalsRowBorderDxfId="4">
  <tableColumns count="4">
    <tableColumn id="1" xr3:uid="{AE18B108-A097-4A55-838F-3A28A594EE67}" name="MONTH" dataDxfId="3"/>
    <tableColumn id="2" xr3:uid="{EE855DE9-6AC0-4465-B156-D1F0131114C1}" name="Total " dataDxfId="2"/>
    <tableColumn id="3" xr3:uid="{9107CC62-7975-4D77-B779-E1960B1F458A}" name="Total 2" dataDxfId="1"/>
    <tableColumn id="4" xr3:uid="{5BC942CC-9D4E-476B-BF1C-E26D5FF1D650}" name="Total 3" dataDxfId="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9B5B89-B6EB-473D-9844-3142820277FD}" name="Table1" displayName="Table1" ref="A3:B40" totalsRowShown="0">
  <autoFilter ref="A3:B40" xr:uid="{D39B5B89-B6EB-473D-9844-3142820277FD}"/>
  <sortState xmlns:xlrd2="http://schemas.microsoft.com/office/spreadsheetml/2017/richdata2" ref="A4:C40">
    <sortCondition ref="A3:A40"/>
  </sortState>
  <tableColumns count="2">
    <tableColumn id="1" xr3:uid="{6376B54D-5EC0-47DA-BF50-B788DD0A252E}" name="ITEM DESCRIPTION"/>
    <tableColumn id="2" xr3:uid="{73C724EE-D0F1-4184-BC81-2C585EA1756A}" name="ITEM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A676-EC2A-401C-9A22-71DFC3BE9FC0}">
  <dimension ref="A1:R47"/>
  <sheetViews>
    <sheetView tabSelected="1" zoomScale="99" workbookViewId="0">
      <selection activeCell="G8" sqref="G8"/>
    </sheetView>
  </sheetViews>
  <sheetFormatPr defaultRowHeight="14.4" x14ac:dyDescent="0.3"/>
  <cols>
    <col min="1" max="1" width="12.33203125" customWidth="1"/>
    <col min="2" max="2" width="13.88671875" customWidth="1"/>
    <col min="3" max="3" width="16.21875" customWidth="1"/>
    <col min="4" max="4" width="10.44140625" bestFit="1" customWidth="1"/>
    <col min="5" max="5" width="14.109375" bestFit="1" customWidth="1"/>
    <col min="6" max="6" width="12" customWidth="1"/>
    <col min="7" max="7" width="11" customWidth="1"/>
    <col min="8" max="8" width="14" customWidth="1"/>
    <col min="14" max="14" width="11.6640625" customWidth="1"/>
    <col min="15" max="15" width="13.6640625" customWidth="1"/>
    <col min="16" max="16" width="12.77734375" customWidth="1"/>
    <col min="17" max="17" width="12" bestFit="1" customWidth="1"/>
  </cols>
  <sheetData>
    <row r="1" spans="1:6" x14ac:dyDescent="0.3">
      <c r="C1" s="5" t="s">
        <v>77</v>
      </c>
      <c r="D1" s="6" t="s">
        <v>74</v>
      </c>
      <c r="E1" s="7" t="s">
        <v>113</v>
      </c>
    </row>
    <row r="2" spans="1:6" x14ac:dyDescent="0.3">
      <c r="C2" s="12" t="s">
        <v>10</v>
      </c>
      <c r="D2" s="13">
        <f>VLOOKUP(C2,Table1[],2,FALSE)</f>
        <v>210212114</v>
      </c>
      <c r="E2" s="23">
        <f>'REQ. &amp; PLANNING DASHBOARD'!P46</f>
        <v>258.33333333333331</v>
      </c>
    </row>
    <row r="5" spans="1:6" x14ac:dyDescent="0.3">
      <c r="A5" s="4" t="s">
        <v>98</v>
      </c>
      <c r="B5" s="4"/>
      <c r="C5" s="4"/>
      <c r="D5" s="4"/>
      <c r="E5" s="4"/>
      <c r="F5" s="4"/>
    </row>
    <row r="7" spans="1:6" x14ac:dyDescent="0.3">
      <c r="A7" s="5" t="s">
        <v>99</v>
      </c>
      <c r="B7" s="6" t="s">
        <v>100</v>
      </c>
      <c r="C7" s="6" t="s">
        <v>101</v>
      </c>
      <c r="D7" s="6" t="s">
        <v>102</v>
      </c>
      <c r="E7" s="6" t="s">
        <v>103</v>
      </c>
      <c r="F7" s="7" t="s">
        <v>104</v>
      </c>
    </row>
    <row r="8" spans="1:6" x14ac:dyDescent="0.3">
      <c r="A8" s="8" t="s">
        <v>105</v>
      </c>
      <c r="B8" s="3"/>
      <c r="C8" s="9">
        <f>3*$E$2</f>
        <v>775</v>
      </c>
      <c r="D8" s="9">
        <f>3*$E$2</f>
        <v>775</v>
      </c>
      <c r="E8" s="9">
        <f>3*$E$2</f>
        <v>775</v>
      </c>
      <c r="F8" s="10">
        <f>3*$E$2</f>
        <v>775</v>
      </c>
    </row>
    <row r="9" spans="1:6" x14ac:dyDescent="0.3">
      <c r="A9" s="8"/>
      <c r="B9" s="3"/>
      <c r="C9" s="3"/>
      <c r="D9" s="3"/>
      <c r="E9" s="3"/>
      <c r="F9" s="11"/>
    </row>
    <row r="10" spans="1:6" x14ac:dyDescent="0.3">
      <c r="A10" s="8" t="s">
        <v>106</v>
      </c>
      <c r="B10" s="3">
        <v>0</v>
      </c>
      <c r="C10" s="3">
        <f>B11</f>
        <v>1550</v>
      </c>
      <c r="D10" s="3">
        <f>C11+B13</f>
        <v>2325</v>
      </c>
      <c r="E10" s="3">
        <f>D11+C13</f>
        <v>1550</v>
      </c>
      <c r="F10" s="11">
        <f>E11+D13</f>
        <v>2325</v>
      </c>
    </row>
    <row r="11" spans="1:6" x14ac:dyDescent="0.3">
      <c r="A11" s="8" t="s">
        <v>107</v>
      </c>
      <c r="B11" s="3">
        <f>6*$E$2</f>
        <v>1550</v>
      </c>
      <c r="C11" s="3">
        <f>C10-C8</f>
        <v>775</v>
      </c>
      <c r="D11" s="3">
        <f>D10-D8</f>
        <v>1550</v>
      </c>
      <c r="E11" s="3">
        <f>E10-E8</f>
        <v>775</v>
      </c>
      <c r="F11" s="11">
        <f>F10-F8</f>
        <v>1550</v>
      </c>
    </row>
    <row r="12" spans="1:6" x14ac:dyDescent="0.3">
      <c r="A12" s="8"/>
      <c r="B12" s="3"/>
      <c r="C12" s="3"/>
      <c r="D12" s="3"/>
      <c r="E12" s="3"/>
      <c r="F12" s="11"/>
    </row>
    <row r="13" spans="1:6" x14ac:dyDescent="0.3">
      <c r="A13" s="12" t="s">
        <v>108</v>
      </c>
      <c r="B13" s="13">
        <f>6*$E$2</f>
        <v>1550</v>
      </c>
      <c r="C13" s="3">
        <f>IF((C11-(D8+E8)+B13&lt;$B$15),6*Table5[MONTHLY REQ.],0)</f>
        <v>0</v>
      </c>
      <c r="D13" s="3">
        <f>IF((D11-(E8+F8)+C13&lt;$B$15),6*Table5[MONTHLY REQ.],0)</f>
        <v>1550</v>
      </c>
      <c r="E13" s="3">
        <f>IF((E11-(F8+G8)+D13&lt;$B$15),6*Table5[MONTHLY REQ.],0)</f>
        <v>0</v>
      </c>
      <c r="F13" s="3">
        <f>IF((F11-(G8+H8)+E13&lt;$B$15),6*Table5[MONTHLY REQ.],0)</f>
        <v>0</v>
      </c>
    </row>
    <row r="14" spans="1:6" x14ac:dyDescent="0.3">
      <c r="A14" s="14" t="s">
        <v>109</v>
      </c>
      <c r="B14" s="3"/>
    </row>
    <row r="15" spans="1:6" x14ac:dyDescent="0.3">
      <c r="A15" s="15" t="s">
        <v>110</v>
      </c>
      <c r="B15" s="16">
        <f>3*$E$2</f>
        <v>775</v>
      </c>
      <c r="C15" s="13"/>
      <c r="D15" s="13"/>
      <c r="E15" s="13"/>
      <c r="F15" s="17"/>
    </row>
    <row r="17" spans="1:18" x14ac:dyDescent="0.3">
      <c r="A17" s="18" t="s">
        <v>111</v>
      </c>
      <c r="B17" s="18"/>
      <c r="C17" s="18"/>
      <c r="D17" s="18"/>
      <c r="E17" s="18"/>
      <c r="F17" s="18"/>
      <c r="G17" s="18"/>
    </row>
    <row r="19" spans="1:18" x14ac:dyDescent="0.3">
      <c r="A19" s="3" t="s">
        <v>99</v>
      </c>
      <c r="B19" s="3" t="s">
        <v>112</v>
      </c>
      <c r="C19" s="3" t="s">
        <v>100</v>
      </c>
      <c r="D19" s="3" t="s">
        <v>101</v>
      </c>
      <c r="E19" s="3" t="s">
        <v>102</v>
      </c>
      <c r="F19" s="3" t="s">
        <v>103</v>
      </c>
      <c r="G19" s="3" t="s">
        <v>104</v>
      </c>
    </row>
    <row r="20" spans="1:18" x14ac:dyDescent="0.3">
      <c r="A20" s="3" t="s">
        <v>105</v>
      </c>
      <c r="B20" s="3"/>
      <c r="C20" s="3"/>
      <c r="D20" s="16">
        <f>3*$E$2</f>
        <v>775</v>
      </c>
      <c r="E20" s="16">
        <f>3*$E$2</f>
        <v>775</v>
      </c>
      <c r="F20" s="16">
        <f>3*$E$2</f>
        <v>775</v>
      </c>
      <c r="G20" s="16">
        <f>3*$E$2</f>
        <v>775</v>
      </c>
    </row>
    <row r="21" spans="1:18" x14ac:dyDescent="0.3">
      <c r="A21" s="3"/>
      <c r="B21" s="3"/>
      <c r="C21" s="3"/>
      <c r="D21" s="3"/>
      <c r="E21" s="3"/>
      <c r="F21" s="3"/>
      <c r="G21" s="3"/>
    </row>
    <row r="22" spans="1:18" x14ac:dyDescent="0.3">
      <c r="A22" s="3" t="s">
        <v>106</v>
      </c>
      <c r="B22" s="3">
        <v>0</v>
      </c>
      <c r="C22" s="3">
        <v>0</v>
      </c>
      <c r="D22" s="3">
        <f>C23+B25</f>
        <v>2325</v>
      </c>
      <c r="E22" s="3">
        <f>D23+C25</f>
        <v>1550</v>
      </c>
      <c r="F22" s="3">
        <f>E23+D25</f>
        <v>2325</v>
      </c>
      <c r="G22" s="3">
        <f>F23+E25</f>
        <v>1550</v>
      </c>
    </row>
    <row r="23" spans="1:18" x14ac:dyDescent="0.3">
      <c r="A23" s="3" t="s">
        <v>107</v>
      </c>
      <c r="B23" s="3">
        <v>0</v>
      </c>
      <c r="C23" s="19">
        <f>3*$E$2</f>
        <v>775</v>
      </c>
      <c r="D23" s="3">
        <f>D22-D20</f>
        <v>1550</v>
      </c>
      <c r="E23" s="3">
        <f>E22-E20</f>
        <v>775</v>
      </c>
      <c r="F23" s="3">
        <f>F22-F20</f>
        <v>1550</v>
      </c>
      <c r="G23" s="3">
        <f>G22-G20</f>
        <v>775</v>
      </c>
    </row>
    <row r="24" spans="1:18" x14ac:dyDescent="0.3">
      <c r="A24" s="3"/>
      <c r="B24" s="3"/>
      <c r="C24" s="3"/>
      <c r="D24" s="3"/>
      <c r="E24" s="3"/>
      <c r="F24" s="3"/>
      <c r="G24" s="3"/>
    </row>
    <row r="25" spans="1:18" x14ac:dyDescent="0.3">
      <c r="A25" s="3" t="s">
        <v>108</v>
      </c>
      <c r="B25" s="19">
        <f>6*$E$2</f>
        <v>1550</v>
      </c>
      <c r="C25" s="3">
        <f>IF((C23-(D20+E20)+B25&lt;3*$E$2),6*$E$2,0)</f>
        <v>0</v>
      </c>
      <c r="D25" s="3">
        <f>IF((D23-(E20+F20)+C25&lt;3*$E$2),6*$E$2,0)</f>
        <v>1550</v>
      </c>
      <c r="E25" s="3">
        <f>IF((E23-(F20+G20)+D25&lt;3*$E$2),6*$E$2,0)</f>
        <v>0</v>
      </c>
      <c r="F25" s="3">
        <f>IF((F23-(G20+Q20)+E25&lt;3*$E$2),6*$E$2,0)</f>
        <v>0</v>
      </c>
      <c r="G25" s="3">
        <f>IF((G23-(Q20+R20)+F25&lt;3*$E$2),6*$E$2,0)</f>
        <v>0</v>
      </c>
    </row>
    <row r="26" spans="1:18" x14ac:dyDescent="0.3">
      <c r="A26" s="9" t="s">
        <v>109</v>
      </c>
      <c r="B26" s="3"/>
      <c r="G26" s="8"/>
    </row>
    <row r="27" spans="1:18" x14ac:dyDescent="0.3">
      <c r="A27" s="16" t="s">
        <v>110</v>
      </c>
      <c r="B27" s="16">
        <f>3*$E$2</f>
        <v>775</v>
      </c>
      <c r="C27" s="13"/>
      <c r="D27" s="13"/>
      <c r="E27" s="13"/>
      <c r="F27" s="13"/>
      <c r="G27" s="13"/>
    </row>
    <row r="29" spans="1:18" x14ac:dyDescent="0.3">
      <c r="O29" s="24" t="str" cm="1">
        <f t="array" ref="O29">Table5[SELECT ITEM]</f>
        <v>Mathanol</v>
      </c>
      <c r="P29" s="25"/>
      <c r="Q29" s="25"/>
      <c r="R29" s="26"/>
    </row>
    <row r="30" spans="1:18" ht="19.8" x14ac:dyDescent="0.4">
      <c r="O30" s="20" t="s">
        <v>78</v>
      </c>
      <c r="P30" s="20">
        <v>2021</v>
      </c>
      <c r="Q30" s="20">
        <v>2022</v>
      </c>
      <c r="R30" s="20">
        <v>2023</v>
      </c>
    </row>
    <row r="31" spans="1:18" x14ac:dyDescent="0.3">
      <c r="O31" s="5" t="s">
        <v>76</v>
      </c>
      <c r="P31" s="6" t="s">
        <v>97</v>
      </c>
      <c r="Q31" s="6" t="s">
        <v>79</v>
      </c>
      <c r="R31" s="7" t="s">
        <v>80</v>
      </c>
    </row>
    <row r="32" spans="1:18" x14ac:dyDescent="0.3">
      <c r="O32" s="8" t="s">
        <v>81</v>
      </c>
      <c r="P32" s="3">
        <f>SUMIFS(DATA!J:J,DATA!A:A,'REQ. &amp; PLANNING DASHBOARD'!$D$2,DATA!L:L,'REQ. &amp; PLANNING DASHBOARD'!$P$30,DATA!K:K,'REQ. &amp; PLANNING DASHBOARD'!O32)</f>
        <v>0</v>
      </c>
      <c r="Q32" s="3">
        <f>SUMIFS(DATA!J:J,DATA!A:A,'REQ. &amp; PLANNING DASHBOARD'!$D$2,DATA!L:L,'REQ. &amp; PLANNING DASHBOARD'!$Q$30,DATA!K:K,'REQ. &amp; PLANNING DASHBOARD'!O32)</f>
        <v>0</v>
      </c>
      <c r="R32" s="11">
        <f>SUMIFS(DATA!J:J,DATA!A:A,'REQ. &amp; PLANNING DASHBOARD'!$D$2,DATA!L:L,'REQ. &amp; PLANNING DASHBOARD'!$R$30,DATA!K:K,'REQ. &amp; PLANNING DASHBOARD'!O32)</f>
        <v>200</v>
      </c>
    </row>
    <row r="33" spans="15:18" x14ac:dyDescent="0.3">
      <c r="O33" s="8" t="s">
        <v>82</v>
      </c>
      <c r="P33" s="3">
        <f>SUMIFS(DATA!J:J,DATA!A:A,'REQ. &amp; PLANNING DASHBOARD'!$D$2,DATA!L:L,'REQ. &amp; PLANNING DASHBOARD'!$P$30,DATA!K:K,'REQ. &amp; PLANNING DASHBOARD'!O33)</f>
        <v>0</v>
      </c>
      <c r="Q33" s="3">
        <f>SUMIFS(DATA!J:J,DATA!A:A,'REQ. &amp; PLANNING DASHBOARD'!$D$2,DATA!L:L,'REQ. &amp; PLANNING DASHBOARD'!$Q$30,DATA!K:K,'REQ. &amp; PLANNING DASHBOARD'!O33)</f>
        <v>0</v>
      </c>
      <c r="R33" s="11">
        <f>SUMIFS(DATA!J:J,DATA!A:A,'REQ. &amp; PLANNING DASHBOARD'!$D$2,DATA!L:L,'REQ. &amp; PLANNING DASHBOARD'!$R$30,DATA!K:K,'REQ. &amp; PLANNING DASHBOARD'!O33)</f>
        <v>100</v>
      </c>
    </row>
    <row r="34" spans="15:18" x14ac:dyDescent="0.3">
      <c r="O34" s="8" t="s">
        <v>83</v>
      </c>
      <c r="P34" s="3">
        <f>SUMIFS(DATA!J:J,DATA!A:A,'REQ. &amp; PLANNING DASHBOARD'!$D$2,DATA!L:L,'REQ. &amp; PLANNING DASHBOARD'!$P$30,DATA!K:K,'REQ. &amp; PLANNING DASHBOARD'!O34)</f>
        <v>0</v>
      </c>
      <c r="Q34" s="3">
        <f>SUMIFS(DATA!J:J,DATA!A:A,'REQ. &amp; PLANNING DASHBOARD'!$D$2,DATA!L:L,'REQ. &amp; PLANNING DASHBOARD'!$Q$30,DATA!K:K,'REQ. &amp; PLANNING DASHBOARD'!O34)</f>
        <v>0</v>
      </c>
      <c r="R34" s="11">
        <f>SUMIFS(DATA!J:J,DATA!A:A,'REQ. &amp; PLANNING DASHBOARD'!$D$2,DATA!L:L,'REQ. &amp; PLANNING DASHBOARD'!$R$30,DATA!K:K,'REQ. &amp; PLANNING DASHBOARD'!O34)</f>
        <v>275</v>
      </c>
    </row>
    <row r="35" spans="15:18" x14ac:dyDescent="0.3">
      <c r="O35" s="8" t="s">
        <v>84</v>
      </c>
      <c r="P35" s="3">
        <f>SUMIFS(DATA!J:J,DATA!A:A,'REQ. &amp; PLANNING DASHBOARD'!$D$2,DATA!L:L,'REQ. &amp; PLANNING DASHBOARD'!$P$30,DATA!K:K,'REQ. &amp; PLANNING DASHBOARD'!O35)</f>
        <v>100</v>
      </c>
      <c r="Q35" s="3">
        <f>SUMIFS(DATA!J:J,DATA!A:A,'REQ. &amp; PLANNING DASHBOARD'!$D$2,DATA!L:L,'REQ. &amp; PLANNING DASHBOARD'!$Q$30,DATA!K:K,'REQ. &amp; PLANNING DASHBOARD'!O35)</f>
        <v>0</v>
      </c>
      <c r="R35" s="11">
        <f>SUMIFS(DATA!J:J,DATA!A:A,'REQ. &amp; PLANNING DASHBOARD'!$D$2,DATA!L:L,'REQ. &amp; PLANNING DASHBOARD'!$R$30,DATA!K:K,'REQ. &amp; PLANNING DASHBOARD'!O35)</f>
        <v>0</v>
      </c>
    </row>
    <row r="36" spans="15:18" x14ac:dyDescent="0.3">
      <c r="O36" s="8" t="s">
        <v>85</v>
      </c>
      <c r="P36" s="3">
        <f>SUMIFS(DATA!J:J,DATA!A:A,'REQ. &amp; PLANNING DASHBOARD'!$D$2,DATA!L:L,'REQ. &amp; PLANNING DASHBOARD'!$P$30,DATA!K:K,'REQ. &amp; PLANNING DASHBOARD'!O36)</f>
        <v>50</v>
      </c>
      <c r="Q36" s="3">
        <f>SUMIFS(DATA!J:J,DATA!A:A,'REQ. &amp; PLANNING DASHBOARD'!$D$2,DATA!L:L,'REQ. &amp; PLANNING DASHBOARD'!$Q$30,DATA!K:K,'REQ. &amp; PLANNING DASHBOARD'!O36)</f>
        <v>0</v>
      </c>
      <c r="R36" s="11">
        <f>SUMIFS(DATA!J:J,DATA!A:A,'REQ. &amp; PLANNING DASHBOARD'!$D$2,DATA!L:L,'REQ. &amp; PLANNING DASHBOARD'!$R$30,DATA!K:K,'REQ. &amp; PLANNING DASHBOARD'!O36)</f>
        <v>0</v>
      </c>
    </row>
    <row r="37" spans="15:18" x14ac:dyDescent="0.3">
      <c r="O37" s="8" t="s">
        <v>86</v>
      </c>
      <c r="P37" s="3">
        <f>SUMIFS(DATA!J:J,DATA!A:A,'REQ. &amp; PLANNING DASHBOARD'!$D$2,DATA!L:L,'REQ. &amp; PLANNING DASHBOARD'!$P$30,DATA!K:K,'REQ. &amp; PLANNING DASHBOARD'!O37)</f>
        <v>100</v>
      </c>
      <c r="Q37" s="3">
        <f>SUMIFS(DATA!J:J,DATA!A:A,'REQ. &amp; PLANNING DASHBOARD'!$D$2,DATA!L:L,'REQ. &amp; PLANNING DASHBOARD'!$Q$30,DATA!K:K,'REQ. &amp; PLANNING DASHBOARD'!O37)</f>
        <v>0</v>
      </c>
      <c r="R37" s="11">
        <f>SUMIFS(DATA!J:J,DATA!A:A,'REQ. &amp; PLANNING DASHBOARD'!$D$2,DATA!L:L,'REQ. &amp; PLANNING DASHBOARD'!$R$30,DATA!K:K,'REQ. &amp; PLANNING DASHBOARD'!O37)</f>
        <v>0</v>
      </c>
    </row>
    <row r="38" spans="15:18" x14ac:dyDescent="0.3">
      <c r="O38" s="8" t="s">
        <v>87</v>
      </c>
      <c r="P38" s="3">
        <f>SUMIFS(DATA!J:J,DATA!A:A,'REQ. &amp; PLANNING DASHBOARD'!$D$2,DATA!L:L,'REQ. &amp; PLANNING DASHBOARD'!$P$30,DATA!K:K,'REQ. &amp; PLANNING DASHBOARD'!O38)</f>
        <v>100</v>
      </c>
      <c r="Q38" s="3">
        <f>SUMIFS(DATA!J:J,DATA!A:A,'REQ. &amp; PLANNING DASHBOARD'!$D$2,DATA!L:L,'REQ. &amp; PLANNING DASHBOARD'!$Q$30,DATA!K:K,'REQ. &amp; PLANNING DASHBOARD'!O38)</f>
        <v>0</v>
      </c>
      <c r="R38" s="11">
        <f>SUMIFS(DATA!J:J,DATA!A:A,'REQ. &amp; PLANNING DASHBOARD'!$D$2,DATA!L:L,'REQ. &amp; PLANNING DASHBOARD'!$R$30,DATA!K:K,'REQ. &amp; PLANNING DASHBOARD'!O38)</f>
        <v>0</v>
      </c>
    </row>
    <row r="39" spans="15:18" x14ac:dyDescent="0.3">
      <c r="O39" s="8" t="s">
        <v>88</v>
      </c>
      <c r="P39" s="3">
        <f>SUMIFS(DATA!J:J,DATA!A:A,'REQ. &amp; PLANNING DASHBOARD'!$D$2,DATA!L:L,'REQ. &amp; PLANNING DASHBOARD'!$P$30,DATA!K:K,'REQ. &amp; PLANNING DASHBOARD'!O39)</f>
        <v>300</v>
      </c>
      <c r="Q39" s="3">
        <f>SUMIFS(DATA!J:J,DATA!A:A,'REQ. &amp; PLANNING DASHBOARD'!$D$2,DATA!L:L,'REQ. &amp; PLANNING DASHBOARD'!$Q$30,DATA!K:K,'REQ. &amp; PLANNING DASHBOARD'!O39)</f>
        <v>0</v>
      </c>
      <c r="R39" s="11">
        <f>SUMIFS(DATA!J:J,DATA!A:A,'REQ. &amp; PLANNING DASHBOARD'!$D$2,DATA!L:L,'REQ. &amp; PLANNING DASHBOARD'!$R$30,DATA!K:K,'REQ. &amp; PLANNING DASHBOARD'!O39)</f>
        <v>0</v>
      </c>
    </row>
    <row r="40" spans="15:18" x14ac:dyDescent="0.3">
      <c r="O40" s="8" t="s">
        <v>89</v>
      </c>
      <c r="P40" s="3">
        <f>SUMIFS(DATA!J:J,DATA!A:A,'REQ. &amp; PLANNING DASHBOARD'!$D$2,DATA!L:L,'REQ. &amp; PLANNING DASHBOARD'!$P$30,DATA!K:K,'REQ. &amp; PLANNING DASHBOARD'!O40)</f>
        <v>200</v>
      </c>
      <c r="Q40" s="3">
        <f>SUMIFS(DATA!J:J,DATA!A:A,'REQ. &amp; PLANNING DASHBOARD'!$D$2,DATA!L:L,'REQ. &amp; PLANNING DASHBOARD'!$Q$30,DATA!K:K,'REQ. &amp; PLANNING DASHBOARD'!O40)</f>
        <v>0</v>
      </c>
      <c r="R40" s="11">
        <f>SUMIFS(DATA!J:J,DATA!A:A,'REQ. &amp; PLANNING DASHBOARD'!$D$2,DATA!L:L,'REQ. &amp; PLANNING DASHBOARD'!$R$30,DATA!K:K,'REQ. &amp; PLANNING DASHBOARD'!O40)</f>
        <v>0</v>
      </c>
    </row>
    <row r="41" spans="15:18" x14ac:dyDescent="0.3">
      <c r="O41" s="8" t="s">
        <v>90</v>
      </c>
      <c r="P41" s="3">
        <f>SUMIFS(DATA!J:J,DATA!A:A,'REQ. &amp; PLANNING DASHBOARD'!$D$2,DATA!L:L,'REQ. &amp; PLANNING DASHBOARD'!$P$30,DATA!K:K,'REQ. &amp; PLANNING DASHBOARD'!O41)</f>
        <v>75</v>
      </c>
      <c r="Q41" s="3">
        <f>SUMIFS(DATA!J:J,DATA!A:A,'REQ. &amp; PLANNING DASHBOARD'!$D$2,DATA!L:L,'REQ. &amp; PLANNING DASHBOARD'!$Q$30,DATA!K:K,'REQ. &amp; PLANNING DASHBOARD'!O41)</f>
        <v>0</v>
      </c>
      <c r="R41" s="11">
        <f>SUMIFS(DATA!J:J,DATA!A:A,'REQ. &amp; PLANNING DASHBOARD'!$D$2,DATA!L:L,'REQ. &amp; PLANNING DASHBOARD'!$R$30,DATA!K:K,'REQ. &amp; PLANNING DASHBOARD'!O41)</f>
        <v>0</v>
      </c>
    </row>
    <row r="42" spans="15:18" x14ac:dyDescent="0.3">
      <c r="O42" s="8" t="s">
        <v>91</v>
      </c>
      <c r="P42" s="3">
        <f>SUMIFS(DATA!J:J,DATA!A:A,'REQ. &amp; PLANNING DASHBOARD'!$D$2,DATA!L:L,'REQ. &amp; PLANNING DASHBOARD'!$P$30,DATA!K:K,'REQ. &amp; PLANNING DASHBOARD'!O42)</f>
        <v>75</v>
      </c>
      <c r="Q42" s="3">
        <f>SUMIFS(DATA!J:J,DATA!A:A,'REQ. &amp; PLANNING DASHBOARD'!$D$2,DATA!L:L,'REQ. &amp; PLANNING DASHBOARD'!$Q$30,DATA!K:K,'REQ. &amp; PLANNING DASHBOARD'!O42)</f>
        <v>0</v>
      </c>
      <c r="R42" s="11">
        <f>SUMIFS(DATA!J:J,DATA!A:A,'REQ. &amp; PLANNING DASHBOARD'!$D$2,DATA!L:L,'REQ. &amp; PLANNING DASHBOARD'!$R$30,DATA!K:K,'REQ. &amp; PLANNING DASHBOARD'!O42)</f>
        <v>0</v>
      </c>
    </row>
    <row r="43" spans="15:18" x14ac:dyDescent="0.3">
      <c r="O43" s="8" t="s">
        <v>92</v>
      </c>
      <c r="P43" s="3">
        <f>SUMIFS(DATA!J:J,DATA!A:A,'REQ. &amp; PLANNING DASHBOARD'!$D$2,DATA!L:L,'REQ. &amp; PLANNING DASHBOARD'!$P$30,DATA!K:K,'REQ. &amp; PLANNING DASHBOARD'!O43)</f>
        <v>0</v>
      </c>
      <c r="Q43" s="3">
        <f>SUMIFS(DATA!J:J,DATA!A:A,'REQ. &amp; PLANNING DASHBOARD'!$D$2,DATA!L:L,'REQ. &amp; PLANNING DASHBOARD'!$Q$30,DATA!K:K,'REQ. &amp; PLANNING DASHBOARD'!O43)</f>
        <v>30</v>
      </c>
      <c r="R43" s="11">
        <f>SUMIFS(DATA!J:J,DATA!A:A,'REQ. &amp; PLANNING DASHBOARD'!$D$2,DATA!L:L,'REQ. &amp; PLANNING DASHBOARD'!$R$30,DATA!K:K,'REQ. &amp; PLANNING DASHBOARD'!O43)</f>
        <v>0</v>
      </c>
    </row>
    <row r="44" spans="15:18" x14ac:dyDescent="0.3">
      <c r="O44" s="8"/>
      <c r="P44" s="3"/>
      <c r="Q44" s="3"/>
      <c r="R44" s="11"/>
    </row>
    <row r="45" spans="15:18" x14ac:dyDescent="0.3">
      <c r="O45" s="8" t="s">
        <v>93</v>
      </c>
      <c r="P45" s="3">
        <f>MAX(P32:R43)</f>
        <v>300</v>
      </c>
      <c r="Q45" s="3">
        <f>LARGE(P32:R43,2)</f>
        <v>275</v>
      </c>
      <c r="R45" s="11">
        <f>LARGE(P32:R43,3)</f>
        <v>200</v>
      </c>
    </row>
    <row r="46" spans="15:18" x14ac:dyDescent="0.3">
      <c r="O46" s="8" t="s">
        <v>94</v>
      </c>
      <c r="P46" s="21">
        <f>AVERAGE(P45:R45)</f>
        <v>258.33333333333331</v>
      </c>
      <c r="Q46" s="3"/>
      <c r="R46" s="11"/>
    </row>
    <row r="47" spans="15:18" x14ac:dyDescent="0.3">
      <c r="O47" s="12" t="s">
        <v>95</v>
      </c>
      <c r="P47" s="22">
        <f>12*P46</f>
        <v>3100</v>
      </c>
      <c r="Q47" s="13"/>
      <c r="R47" s="17"/>
    </row>
  </sheetData>
  <dataValidations count="1">
    <dataValidation type="list" allowBlank="1" showInputMessage="1" showErrorMessage="1" sqref="G3 C2" xr:uid="{557099D6-342D-4F90-A9E0-F6FD48D4AE63}">
      <formula1>ITEM_DESCRIPTION</formula1>
    </dataValidation>
  </dataValidations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D15B-CA50-475C-9B1C-0A8F521B61D1}">
  <dimension ref="A1:B40"/>
  <sheetViews>
    <sheetView topLeftCell="A20" workbookViewId="0">
      <selection activeCell="B26" sqref="B26"/>
    </sheetView>
  </sheetViews>
  <sheetFormatPr defaultRowHeight="14.4" x14ac:dyDescent="0.3"/>
  <cols>
    <col min="1" max="1" width="54.6640625" bestFit="1" customWidth="1"/>
    <col min="2" max="2" width="12.33203125" customWidth="1"/>
    <col min="3" max="3" width="16.33203125" bestFit="1" customWidth="1"/>
    <col min="4" max="4" width="15" bestFit="1" customWidth="1"/>
  </cols>
  <sheetData>
    <row r="1" spans="1:2" x14ac:dyDescent="0.3">
      <c r="A1" s="27" t="s">
        <v>73</v>
      </c>
    </row>
    <row r="3" spans="1:2" x14ac:dyDescent="0.3">
      <c r="A3" t="s">
        <v>75</v>
      </c>
      <c r="B3" t="s">
        <v>74</v>
      </c>
    </row>
    <row r="4" spans="1:2" x14ac:dyDescent="0.3">
      <c r="A4" t="s">
        <v>16</v>
      </c>
      <c r="B4">
        <v>211212009</v>
      </c>
    </row>
    <row r="5" spans="1:2" x14ac:dyDescent="0.3">
      <c r="A5" t="s">
        <v>35</v>
      </c>
      <c r="B5">
        <v>211213047</v>
      </c>
    </row>
    <row r="6" spans="1:2" x14ac:dyDescent="0.3">
      <c r="A6" t="s">
        <v>13</v>
      </c>
      <c r="B6">
        <v>210212115</v>
      </c>
    </row>
    <row r="7" spans="1:2" x14ac:dyDescent="0.3">
      <c r="A7" t="s">
        <v>45</v>
      </c>
      <c r="B7">
        <v>221212011</v>
      </c>
    </row>
    <row r="8" spans="1:2" x14ac:dyDescent="0.3">
      <c r="A8" t="s">
        <v>33</v>
      </c>
      <c r="B8">
        <v>211212103</v>
      </c>
    </row>
    <row r="9" spans="1:2" x14ac:dyDescent="0.3">
      <c r="A9" t="s">
        <v>65</v>
      </c>
      <c r="B9">
        <v>210212117</v>
      </c>
    </row>
    <row r="10" spans="1:2" x14ac:dyDescent="0.3">
      <c r="A10" t="s">
        <v>46</v>
      </c>
      <c r="B10">
        <v>210212013</v>
      </c>
    </row>
    <row r="11" spans="1:2" x14ac:dyDescent="0.3">
      <c r="A11" t="s">
        <v>52</v>
      </c>
      <c r="B11">
        <v>211212017</v>
      </c>
    </row>
    <row r="12" spans="1:2" x14ac:dyDescent="0.3">
      <c r="A12" t="s">
        <v>20</v>
      </c>
      <c r="B12">
        <v>211212029</v>
      </c>
    </row>
    <row r="13" spans="1:2" x14ac:dyDescent="0.3">
      <c r="A13" t="s">
        <v>68</v>
      </c>
      <c r="B13">
        <v>210517515</v>
      </c>
    </row>
    <row r="14" spans="1:2" x14ac:dyDescent="0.3">
      <c r="A14" t="s">
        <v>37</v>
      </c>
      <c r="B14">
        <v>210417011</v>
      </c>
    </row>
    <row r="15" spans="1:2" x14ac:dyDescent="0.3">
      <c r="A15" t="s">
        <v>58</v>
      </c>
      <c r="B15">
        <v>210112165</v>
      </c>
    </row>
    <row r="16" spans="1:2" x14ac:dyDescent="0.3">
      <c r="A16" t="s">
        <v>22</v>
      </c>
      <c r="B16">
        <v>211212052</v>
      </c>
    </row>
    <row r="17" spans="1:2" x14ac:dyDescent="0.3">
      <c r="A17" t="s">
        <v>72</v>
      </c>
      <c r="B17">
        <v>210212113</v>
      </c>
    </row>
    <row r="18" spans="1:2" x14ac:dyDescent="0.3">
      <c r="A18" t="s">
        <v>31</v>
      </c>
      <c r="B18">
        <v>210223119</v>
      </c>
    </row>
    <row r="19" spans="1:2" x14ac:dyDescent="0.3">
      <c r="A19" t="s">
        <v>26</v>
      </c>
      <c r="B19">
        <v>210212038</v>
      </c>
    </row>
    <row r="20" spans="1:2" x14ac:dyDescent="0.3">
      <c r="A20" t="s">
        <v>18</v>
      </c>
      <c r="B20">
        <v>211212043</v>
      </c>
    </row>
    <row r="21" spans="1:2" x14ac:dyDescent="0.3">
      <c r="A21" t="s">
        <v>41</v>
      </c>
      <c r="B21">
        <v>211212044</v>
      </c>
    </row>
    <row r="22" spans="1:2" x14ac:dyDescent="0.3">
      <c r="A22" t="s">
        <v>55</v>
      </c>
      <c r="B22">
        <v>210212134</v>
      </c>
    </row>
    <row r="23" spans="1:2" x14ac:dyDescent="0.3">
      <c r="A23" t="s">
        <v>59</v>
      </c>
      <c r="B23">
        <v>211212024</v>
      </c>
    </row>
    <row r="24" spans="1:2" x14ac:dyDescent="0.3">
      <c r="A24" t="s">
        <v>27</v>
      </c>
      <c r="B24">
        <v>210212108</v>
      </c>
    </row>
    <row r="25" spans="1:2" x14ac:dyDescent="0.3">
      <c r="A25" t="s">
        <v>23</v>
      </c>
      <c r="B25">
        <v>211212045</v>
      </c>
    </row>
    <row r="26" spans="1:2" x14ac:dyDescent="0.3">
      <c r="A26" t="s">
        <v>10</v>
      </c>
      <c r="B26">
        <v>210212114</v>
      </c>
    </row>
    <row r="27" spans="1:2" x14ac:dyDescent="0.3">
      <c r="A27" t="s">
        <v>50</v>
      </c>
      <c r="B27">
        <v>210212142</v>
      </c>
    </row>
    <row r="28" spans="1:2" x14ac:dyDescent="0.3">
      <c r="A28" t="s">
        <v>47</v>
      </c>
      <c r="B28">
        <v>210212143</v>
      </c>
    </row>
    <row r="29" spans="1:2" x14ac:dyDescent="0.3">
      <c r="A29" t="s">
        <v>30</v>
      </c>
      <c r="B29">
        <v>211212053</v>
      </c>
    </row>
    <row r="30" spans="1:2" x14ac:dyDescent="0.3">
      <c r="A30" t="s">
        <v>66</v>
      </c>
      <c r="B30">
        <v>211212027</v>
      </c>
    </row>
    <row r="31" spans="1:2" x14ac:dyDescent="0.3">
      <c r="A31" t="s">
        <v>64</v>
      </c>
      <c r="B31">
        <v>210212105</v>
      </c>
    </row>
    <row r="32" spans="1:2" x14ac:dyDescent="0.3">
      <c r="A32" t="s">
        <v>39</v>
      </c>
      <c r="B32">
        <v>210212056</v>
      </c>
    </row>
    <row r="33" spans="1:2" x14ac:dyDescent="0.3">
      <c r="A33" t="s">
        <v>32</v>
      </c>
      <c r="B33">
        <v>210212059</v>
      </c>
    </row>
    <row r="34" spans="1:2" x14ac:dyDescent="0.3">
      <c r="A34" t="s">
        <v>25</v>
      </c>
      <c r="B34">
        <v>211212068</v>
      </c>
    </row>
    <row r="35" spans="1:2" x14ac:dyDescent="0.3">
      <c r="A35" t="s">
        <v>49</v>
      </c>
      <c r="B35">
        <v>210212147</v>
      </c>
    </row>
    <row r="36" spans="1:2" x14ac:dyDescent="0.3">
      <c r="A36" t="s">
        <v>48</v>
      </c>
      <c r="B36">
        <v>210212148</v>
      </c>
    </row>
    <row r="37" spans="1:2" x14ac:dyDescent="0.3">
      <c r="A37" t="s">
        <v>38</v>
      </c>
      <c r="B37">
        <v>211212075</v>
      </c>
    </row>
    <row r="38" spans="1:2" x14ac:dyDescent="0.3">
      <c r="A38" t="s">
        <v>29</v>
      </c>
      <c r="B38">
        <v>211212084</v>
      </c>
    </row>
    <row r="39" spans="1:2" x14ac:dyDescent="0.3">
      <c r="A39" t="s">
        <v>14</v>
      </c>
      <c r="B39">
        <v>211212087</v>
      </c>
    </row>
    <row r="40" spans="1:2" x14ac:dyDescent="0.3">
      <c r="A40" t="s">
        <v>67</v>
      </c>
      <c r="B40">
        <v>210212137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0247-7C67-423F-9D87-2FA3A8F33DBA}">
  <dimension ref="A2:L341"/>
  <sheetViews>
    <sheetView topLeftCell="E1" workbookViewId="0">
      <selection activeCell="M2" sqref="M2:X2"/>
    </sheetView>
  </sheetViews>
  <sheetFormatPr defaultRowHeight="14.4" x14ac:dyDescent="0.3"/>
  <cols>
    <col min="8" max="8" width="15.44140625" bestFit="1" customWidth="1"/>
    <col min="9" max="9" width="16.77734375" bestFit="1" customWidth="1"/>
    <col min="10" max="10" width="15.77734375" bestFit="1" customWidth="1"/>
  </cols>
  <sheetData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76</v>
      </c>
      <c r="L2" t="s">
        <v>96</v>
      </c>
    </row>
    <row r="3" spans="1:12" x14ac:dyDescent="0.3">
      <c r="A3">
        <v>211212009</v>
      </c>
      <c r="B3" t="s">
        <v>16</v>
      </c>
      <c r="C3" t="s">
        <v>11</v>
      </c>
      <c r="D3" t="s">
        <v>17</v>
      </c>
      <c r="E3">
        <v>23</v>
      </c>
      <c r="F3">
        <v>0</v>
      </c>
      <c r="G3">
        <v>23</v>
      </c>
      <c r="H3" s="2">
        <v>44298</v>
      </c>
      <c r="I3" t="s">
        <v>12</v>
      </c>
      <c r="J3">
        <v>20</v>
      </c>
      <c r="K3" t="str">
        <f>TEXT(H3,"MMM")</f>
        <v>Apr</v>
      </c>
      <c r="L3">
        <f>YEAR(H3)</f>
        <v>2021</v>
      </c>
    </row>
    <row r="4" spans="1:12" x14ac:dyDescent="0.3">
      <c r="A4">
        <v>211212009</v>
      </c>
      <c r="B4" t="s">
        <v>16</v>
      </c>
      <c r="C4" t="s">
        <v>11</v>
      </c>
      <c r="D4" t="s">
        <v>51</v>
      </c>
      <c r="E4">
        <v>212</v>
      </c>
      <c r="F4">
        <v>0</v>
      </c>
      <c r="G4">
        <v>212</v>
      </c>
      <c r="H4" s="2">
        <v>44357</v>
      </c>
      <c r="I4" t="s">
        <v>12</v>
      </c>
      <c r="J4">
        <v>60</v>
      </c>
      <c r="K4" t="str">
        <f t="shared" ref="K4:K67" si="0">TEXT(H4,"MMM")</f>
        <v>Jun</v>
      </c>
      <c r="L4">
        <f t="shared" ref="L4:L67" si="1">YEAR(H4)</f>
        <v>2021</v>
      </c>
    </row>
    <row r="5" spans="1:12" x14ac:dyDescent="0.3">
      <c r="A5">
        <v>211212009</v>
      </c>
      <c r="B5" t="s">
        <v>16</v>
      </c>
      <c r="C5" t="s">
        <v>11</v>
      </c>
      <c r="D5" t="s">
        <v>51</v>
      </c>
      <c r="E5">
        <v>12</v>
      </c>
      <c r="F5">
        <v>0</v>
      </c>
      <c r="G5">
        <v>12</v>
      </c>
      <c r="H5" s="2">
        <v>44462</v>
      </c>
      <c r="I5" t="s">
        <v>12</v>
      </c>
      <c r="J5">
        <v>200</v>
      </c>
      <c r="K5" t="str">
        <f t="shared" si="0"/>
        <v>Sep</v>
      </c>
      <c r="L5">
        <f t="shared" si="1"/>
        <v>2021</v>
      </c>
    </row>
    <row r="6" spans="1:12" x14ac:dyDescent="0.3">
      <c r="A6">
        <v>211212009</v>
      </c>
      <c r="B6" t="s">
        <v>16</v>
      </c>
      <c r="C6" t="s">
        <v>11</v>
      </c>
      <c r="D6" t="s">
        <v>51</v>
      </c>
      <c r="E6">
        <v>187</v>
      </c>
      <c r="F6">
        <v>0</v>
      </c>
      <c r="G6">
        <v>187</v>
      </c>
      <c r="H6" s="2">
        <v>44463</v>
      </c>
      <c r="I6" t="s">
        <v>12</v>
      </c>
      <c r="J6">
        <v>25</v>
      </c>
      <c r="K6" t="str">
        <f t="shared" si="0"/>
        <v>Sep</v>
      </c>
      <c r="L6">
        <f t="shared" si="1"/>
        <v>2021</v>
      </c>
    </row>
    <row r="7" spans="1:12" x14ac:dyDescent="0.3">
      <c r="A7">
        <v>211212009</v>
      </c>
      <c r="B7" t="s">
        <v>16</v>
      </c>
      <c r="C7" t="s">
        <v>11</v>
      </c>
      <c r="D7" t="s">
        <v>51</v>
      </c>
      <c r="E7">
        <v>147</v>
      </c>
      <c r="F7">
        <v>0</v>
      </c>
      <c r="G7">
        <v>147</v>
      </c>
      <c r="H7" s="2">
        <v>44515</v>
      </c>
      <c r="I7" t="s">
        <v>12</v>
      </c>
      <c r="J7">
        <v>40</v>
      </c>
      <c r="K7" t="str">
        <f t="shared" si="0"/>
        <v>Nov</v>
      </c>
      <c r="L7">
        <f t="shared" si="1"/>
        <v>2021</v>
      </c>
    </row>
    <row r="8" spans="1:12" x14ac:dyDescent="0.3">
      <c r="A8">
        <v>211212009</v>
      </c>
      <c r="B8" t="s">
        <v>16</v>
      </c>
      <c r="C8" t="s">
        <v>11</v>
      </c>
      <c r="D8" t="s">
        <v>51</v>
      </c>
      <c r="E8">
        <v>107</v>
      </c>
      <c r="F8">
        <v>0</v>
      </c>
      <c r="G8">
        <v>107</v>
      </c>
      <c r="H8" s="2">
        <v>44565</v>
      </c>
      <c r="I8" t="s">
        <v>12</v>
      </c>
      <c r="J8">
        <v>40</v>
      </c>
      <c r="K8" t="str">
        <f t="shared" si="0"/>
        <v>Jan</v>
      </c>
      <c r="L8">
        <f t="shared" si="1"/>
        <v>2022</v>
      </c>
    </row>
    <row r="9" spans="1:12" x14ac:dyDescent="0.3">
      <c r="A9">
        <v>211212009</v>
      </c>
      <c r="B9" t="s">
        <v>16</v>
      </c>
      <c r="C9" t="s">
        <v>11</v>
      </c>
      <c r="D9" t="s">
        <v>51</v>
      </c>
      <c r="E9">
        <v>47</v>
      </c>
      <c r="F9">
        <v>0</v>
      </c>
      <c r="G9">
        <v>47</v>
      </c>
      <c r="H9" s="2">
        <v>44600</v>
      </c>
      <c r="I9" t="s">
        <v>12</v>
      </c>
      <c r="J9">
        <v>60</v>
      </c>
      <c r="K9" t="str">
        <f t="shared" si="0"/>
        <v>Feb</v>
      </c>
      <c r="L9">
        <f t="shared" si="1"/>
        <v>2022</v>
      </c>
    </row>
    <row r="10" spans="1:12" x14ac:dyDescent="0.3">
      <c r="A10">
        <v>211212009</v>
      </c>
      <c r="B10" t="s">
        <v>16</v>
      </c>
      <c r="C10" t="s">
        <v>11</v>
      </c>
      <c r="D10" t="s">
        <v>51</v>
      </c>
      <c r="E10">
        <v>0</v>
      </c>
      <c r="F10">
        <v>0</v>
      </c>
      <c r="G10">
        <v>0</v>
      </c>
      <c r="H10" s="2">
        <v>44687</v>
      </c>
      <c r="I10" t="s">
        <v>12</v>
      </c>
      <c r="J10">
        <v>47</v>
      </c>
      <c r="K10" t="str">
        <f t="shared" si="0"/>
        <v>May</v>
      </c>
      <c r="L10">
        <f t="shared" si="1"/>
        <v>2022</v>
      </c>
    </row>
    <row r="11" spans="1:12" x14ac:dyDescent="0.3">
      <c r="A11">
        <v>211212009</v>
      </c>
      <c r="B11" t="s">
        <v>16</v>
      </c>
      <c r="C11" t="s">
        <v>11</v>
      </c>
      <c r="D11" t="s">
        <v>17</v>
      </c>
      <c r="E11">
        <v>14</v>
      </c>
      <c r="F11">
        <v>0</v>
      </c>
      <c r="G11">
        <v>14</v>
      </c>
      <c r="H11" s="2">
        <v>44687</v>
      </c>
      <c r="I11" t="s">
        <v>12</v>
      </c>
      <c r="J11">
        <v>9</v>
      </c>
      <c r="K11" t="str">
        <f t="shared" si="0"/>
        <v>May</v>
      </c>
      <c r="L11">
        <f t="shared" si="1"/>
        <v>2022</v>
      </c>
    </row>
    <row r="12" spans="1:12" x14ac:dyDescent="0.3">
      <c r="A12">
        <v>211212009</v>
      </c>
      <c r="B12" t="s">
        <v>16</v>
      </c>
      <c r="C12" t="s">
        <v>11</v>
      </c>
      <c r="D12" t="s">
        <v>17</v>
      </c>
      <c r="E12">
        <v>10</v>
      </c>
      <c r="F12">
        <v>0</v>
      </c>
      <c r="G12">
        <v>10</v>
      </c>
      <c r="H12" s="2">
        <v>44764</v>
      </c>
      <c r="I12" t="s">
        <v>12</v>
      </c>
      <c r="J12">
        <v>4</v>
      </c>
      <c r="K12" t="str">
        <f t="shared" si="0"/>
        <v>Jul</v>
      </c>
      <c r="L12">
        <f t="shared" si="1"/>
        <v>2022</v>
      </c>
    </row>
    <row r="13" spans="1:12" x14ac:dyDescent="0.3">
      <c r="A13">
        <v>211212009</v>
      </c>
      <c r="B13" t="s">
        <v>16</v>
      </c>
      <c r="C13" t="s">
        <v>11</v>
      </c>
      <c r="D13" t="s">
        <v>17</v>
      </c>
      <c r="E13">
        <v>6</v>
      </c>
      <c r="F13">
        <v>0</v>
      </c>
      <c r="G13">
        <v>6</v>
      </c>
      <c r="H13" s="2">
        <v>44869</v>
      </c>
      <c r="I13" t="s">
        <v>12</v>
      </c>
      <c r="J13">
        <v>4</v>
      </c>
      <c r="K13" t="str">
        <f t="shared" si="0"/>
        <v>Nov</v>
      </c>
      <c r="L13">
        <f t="shared" si="1"/>
        <v>2022</v>
      </c>
    </row>
    <row r="14" spans="1:12" x14ac:dyDescent="0.3">
      <c r="A14">
        <v>211212009</v>
      </c>
      <c r="B14" t="s">
        <v>16</v>
      </c>
      <c r="C14" t="s">
        <v>11</v>
      </c>
      <c r="D14">
        <v>32023</v>
      </c>
      <c r="E14">
        <v>350</v>
      </c>
      <c r="F14">
        <v>0</v>
      </c>
      <c r="G14">
        <v>350</v>
      </c>
      <c r="H14" s="2">
        <v>45013</v>
      </c>
      <c r="I14" t="s">
        <v>12</v>
      </c>
      <c r="J14">
        <v>10</v>
      </c>
      <c r="K14" t="str">
        <f t="shared" si="0"/>
        <v>Mar</v>
      </c>
      <c r="L14">
        <f t="shared" si="1"/>
        <v>2023</v>
      </c>
    </row>
    <row r="15" spans="1:12" x14ac:dyDescent="0.3">
      <c r="A15">
        <v>211212009</v>
      </c>
      <c r="B15" t="s">
        <v>16</v>
      </c>
      <c r="C15" t="s">
        <v>11</v>
      </c>
      <c r="D15">
        <v>32023</v>
      </c>
      <c r="E15">
        <v>310</v>
      </c>
      <c r="F15">
        <v>0</v>
      </c>
      <c r="G15">
        <v>310</v>
      </c>
      <c r="H15" s="2">
        <v>45013</v>
      </c>
      <c r="I15" t="s">
        <v>12</v>
      </c>
      <c r="J15">
        <v>40</v>
      </c>
      <c r="K15" t="str">
        <f t="shared" si="0"/>
        <v>Mar</v>
      </c>
      <c r="L15">
        <f t="shared" si="1"/>
        <v>2023</v>
      </c>
    </row>
    <row r="16" spans="1:12" x14ac:dyDescent="0.3">
      <c r="A16">
        <v>211213047</v>
      </c>
      <c r="B16" t="s">
        <v>35</v>
      </c>
      <c r="C16" t="s">
        <v>11</v>
      </c>
      <c r="D16" t="s">
        <v>36</v>
      </c>
      <c r="E16">
        <v>0.2</v>
      </c>
      <c r="F16">
        <v>0</v>
      </c>
      <c r="G16">
        <v>0.2</v>
      </c>
      <c r="H16" s="1">
        <v>44382</v>
      </c>
      <c r="I16" t="s">
        <v>12</v>
      </c>
      <c r="J16">
        <v>17</v>
      </c>
      <c r="K16" t="str">
        <f t="shared" si="0"/>
        <v>Jul</v>
      </c>
      <c r="L16">
        <f t="shared" si="1"/>
        <v>2021</v>
      </c>
    </row>
    <row r="17" spans="1:12" x14ac:dyDescent="0.3">
      <c r="A17">
        <v>211213047</v>
      </c>
      <c r="B17" t="s">
        <v>35</v>
      </c>
      <c r="C17" t="s">
        <v>11</v>
      </c>
      <c r="D17" t="s">
        <v>17</v>
      </c>
      <c r="E17">
        <v>7</v>
      </c>
      <c r="F17">
        <v>0</v>
      </c>
      <c r="G17">
        <v>7</v>
      </c>
      <c r="H17" s="1">
        <v>44823</v>
      </c>
      <c r="I17" t="s">
        <v>12</v>
      </c>
      <c r="J17">
        <v>1</v>
      </c>
      <c r="K17" t="str">
        <f t="shared" si="0"/>
        <v>Sep</v>
      </c>
      <c r="L17">
        <f t="shared" si="1"/>
        <v>2022</v>
      </c>
    </row>
    <row r="18" spans="1:12" x14ac:dyDescent="0.3">
      <c r="A18">
        <v>211213047</v>
      </c>
      <c r="B18" t="s">
        <v>35</v>
      </c>
      <c r="C18" t="s">
        <v>11</v>
      </c>
      <c r="D18">
        <v>1111</v>
      </c>
      <c r="E18">
        <v>0</v>
      </c>
      <c r="F18">
        <v>0</v>
      </c>
      <c r="G18">
        <v>0</v>
      </c>
      <c r="H18" s="1">
        <v>44823</v>
      </c>
      <c r="I18" t="s">
        <v>12</v>
      </c>
      <c r="J18">
        <v>1</v>
      </c>
      <c r="K18" t="str">
        <f t="shared" si="0"/>
        <v>Sep</v>
      </c>
      <c r="L18">
        <f t="shared" si="1"/>
        <v>2022</v>
      </c>
    </row>
    <row r="19" spans="1:12" x14ac:dyDescent="0.3">
      <c r="A19">
        <v>210212115</v>
      </c>
      <c r="B19" t="s">
        <v>13</v>
      </c>
      <c r="C19" t="s">
        <v>11</v>
      </c>
      <c r="D19">
        <v>123</v>
      </c>
      <c r="E19">
        <v>606</v>
      </c>
      <c r="F19">
        <v>0</v>
      </c>
      <c r="G19">
        <v>606</v>
      </c>
      <c r="H19" s="1">
        <v>44293</v>
      </c>
      <c r="I19" t="s">
        <v>12</v>
      </c>
      <c r="J19">
        <v>60</v>
      </c>
      <c r="K19" t="str">
        <f t="shared" si="0"/>
        <v>Apr</v>
      </c>
      <c r="L19">
        <f t="shared" si="1"/>
        <v>2021</v>
      </c>
    </row>
    <row r="20" spans="1:12" x14ac:dyDescent="0.3">
      <c r="A20">
        <v>210212115</v>
      </c>
      <c r="B20" t="s">
        <v>13</v>
      </c>
      <c r="C20" t="s">
        <v>11</v>
      </c>
      <c r="D20">
        <v>4014029</v>
      </c>
      <c r="E20">
        <v>1616</v>
      </c>
      <c r="F20">
        <v>0</v>
      </c>
      <c r="G20">
        <v>1616</v>
      </c>
      <c r="H20" s="1">
        <v>44320</v>
      </c>
      <c r="I20" t="s">
        <v>12</v>
      </c>
      <c r="J20">
        <v>40</v>
      </c>
      <c r="K20" t="str">
        <f t="shared" si="0"/>
        <v>May</v>
      </c>
      <c r="L20">
        <f t="shared" si="1"/>
        <v>2021</v>
      </c>
    </row>
    <row r="21" spans="1:12" x14ac:dyDescent="0.3">
      <c r="A21">
        <v>210212115</v>
      </c>
      <c r="B21" t="s">
        <v>13</v>
      </c>
      <c r="C21" t="s">
        <v>11</v>
      </c>
      <c r="D21">
        <v>123</v>
      </c>
      <c r="E21">
        <v>526</v>
      </c>
      <c r="F21">
        <v>0</v>
      </c>
      <c r="G21">
        <v>526</v>
      </c>
      <c r="H21" s="1">
        <v>44358</v>
      </c>
      <c r="I21" t="s">
        <v>12</v>
      </c>
      <c r="J21">
        <v>80</v>
      </c>
      <c r="K21" t="str">
        <f t="shared" si="0"/>
        <v>Jun</v>
      </c>
      <c r="L21">
        <f t="shared" si="1"/>
        <v>2021</v>
      </c>
    </row>
    <row r="22" spans="1:12" x14ac:dyDescent="0.3">
      <c r="A22">
        <v>210212115</v>
      </c>
      <c r="B22" t="s">
        <v>13</v>
      </c>
      <c r="C22" t="s">
        <v>11</v>
      </c>
      <c r="D22">
        <v>4014029</v>
      </c>
      <c r="E22">
        <v>1536</v>
      </c>
      <c r="F22">
        <v>0</v>
      </c>
      <c r="G22">
        <v>1536</v>
      </c>
      <c r="H22" s="1">
        <v>44386</v>
      </c>
      <c r="I22" t="s">
        <v>12</v>
      </c>
      <c r="J22">
        <v>80</v>
      </c>
      <c r="K22" t="str">
        <f t="shared" si="0"/>
        <v>Jul</v>
      </c>
      <c r="L22">
        <f t="shared" si="1"/>
        <v>2021</v>
      </c>
    </row>
    <row r="23" spans="1:12" x14ac:dyDescent="0.3">
      <c r="A23">
        <v>210212115</v>
      </c>
      <c r="B23" t="s">
        <v>13</v>
      </c>
      <c r="C23" t="s">
        <v>11</v>
      </c>
      <c r="D23">
        <v>4014029</v>
      </c>
      <c r="E23">
        <v>1436</v>
      </c>
      <c r="F23">
        <v>0</v>
      </c>
      <c r="G23">
        <v>1436</v>
      </c>
      <c r="H23" s="1">
        <v>44406</v>
      </c>
      <c r="I23" t="s">
        <v>12</v>
      </c>
      <c r="J23">
        <v>100</v>
      </c>
      <c r="K23" t="str">
        <f t="shared" si="0"/>
        <v>Jul</v>
      </c>
      <c r="L23">
        <f t="shared" si="1"/>
        <v>2021</v>
      </c>
    </row>
    <row r="24" spans="1:12" x14ac:dyDescent="0.3">
      <c r="A24">
        <v>210212115</v>
      </c>
      <c r="B24" t="s">
        <v>13</v>
      </c>
      <c r="C24" t="s">
        <v>11</v>
      </c>
      <c r="D24">
        <v>4014029</v>
      </c>
      <c r="E24">
        <v>1356</v>
      </c>
      <c r="F24">
        <v>0</v>
      </c>
      <c r="G24">
        <v>1356</v>
      </c>
      <c r="H24" s="1">
        <v>44425</v>
      </c>
      <c r="I24" t="s">
        <v>12</v>
      </c>
      <c r="J24">
        <v>80</v>
      </c>
      <c r="K24" t="str">
        <f t="shared" si="0"/>
        <v>Aug</v>
      </c>
      <c r="L24">
        <f t="shared" si="1"/>
        <v>2021</v>
      </c>
    </row>
    <row r="25" spans="1:12" x14ac:dyDescent="0.3">
      <c r="A25">
        <v>210212115</v>
      </c>
      <c r="B25" t="s">
        <v>13</v>
      </c>
      <c r="C25" t="s">
        <v>11</v>
      </c>
      <c r="D25">
        <v>4063554</v>
      </c>
      <c r="E25">
        <v>1977</v>
      </c>
      <c r="F25">
        <v>0</v>
      </c>
      <c r="G25">
        <v>1977</v>
      </c>
      <c r="H25" s="1">
        <v>44434</v>
      </c>
      <c r="I25" t="s">
        <v>12</v>
      </c>
      <c r="J25">
        <v>80</v>
      </c>
      <c r="K25" t="str">
        <f t="shared" si="0"/>
        <v>Aug</v>
      </c>
      <c r="L25">
        <f t="shared" si="1"/>
        <v>2021</v>
      </c>
    </row>
    <row r="26" spans="1:12" x14ac:dyDescent="0.3">
      <c r="A26">
        <v>210212115</v>
      </c>
      <c r="B26" t="s">
        <v>13</v>
      </c>
      <c r="C26" t="s">
        <v>11</v>
      </c>
      <c r="D26">
        <v>20200827</v>
      </c>
      <c r="E26">
        <v>118</v>
      </c>
      <c r="F26">
        <v>0</v>
      </c>
      <c r="G26">
        <v>118</v>
      </c>
      <c r="H26" s="1">
        <v>44462</v>
      </c>
      <c r="I26" t="s">
        <v>12</v>
      </c>
      <c r="J26">
        <v>80</v>
      </c>
      <c r="K26" t="str">
        <f t="shared" si="0"/>
        <v>Sep</v>
      </c>
      <c r="L26">
        <f t="shared" si="1"/>
        <v>2021</v>
      </c>
    </row>
    <row r="27" spans="1:12" x14ac:dyDescent="0.3">
      <c r="A27">
        <v>210212115</v>
      </c>
      <c r="B27" t="s">
        <v>13</v>
      </c>
      <c r="C27" t="s">
        <v>11</v>
      </c>
      <c r="D27">
        <v>4014029</v>
      </c>
      <c r="E27">
        <v>1296</v>
      </c>
      <c r="F27">
        <v>0</v>
      </c>
      <c r="G27">
        <v>1296</v>
      </c>
      <c r="H27" s="1">
        <v>44496</v>
      </c>
      <c r="I27" t="s">
        <v>12</v>
      </c>
      <c r="J27">
        <v>60</v>
      </c>
      <c r="K27" t="str">
        <f t="shared" si="0"/>
        <v>Oct</v>
      </c>
      <c r="L27">
        <f t="shared" si="1"/>
        <v>2021</v>
      </c>
    </row>
    <row r="28" spans="1:12" x14ac:dyDescent="0.3">
      <c r="A28">
        <v>210212115</v>
      </c>
      <c r="B28" t="s">
        <v>13</v>
      </c>
      <c r="C28" t="s">
        <v>11</v>
      </c>
      <c r="D28">
        <v>20200827</v>
      </c>
      <c r="E28">
        <v>38</v>
      </c>
      <c r="F28">
        <v>0</v>
      </c>
      <c r="G28">
        <v>38</v>
      </c>
      <c r="H28" s="1">
        <v>44512</v>
      </c>
      <c r="I28" t="s">
        <v>12</v>
      </c>
      <c r="J28">
        <v>80</v>
      </c>
      <c r="K28" t="str">
        <f t="shared" si="0"/>
        <v>Nov</v>
      </c>
      <c r="L28">
        <f t="shared" si="1"/>
        <v>2021</v>
      </c>
    </row>
    <row r="29" spans="1:12" x14ac:dyDescent="0.3">
      <c r="A29">
        <v>210212115</v>
      </c>
      <c r="B29" t="s">
        <v>13</v>
      </c>
      <c r="C29" t="s">
        <v>11</v>
      </c>
      <c r="D29">
        <v>4014029</v>
      </c>
      <c r="E29">
        <v>1216</v>
      </c>
      <c r="F29">
        <v>0</v>
      </c>
      <c r="G29">
        <v>1216</v>
      </c>
      <c r="H29" s="1">
        <v>44540</v>
      </c>
      <c r="I29" t="s">
        <v>12</v>
      </c>
      <c r="J29">
        <v>80</v>
      </c>
      <c r="K29" t="str">
        <f t="shared" si="0"/>
        <v>Dec</v>
      </c>
      <c r="L29">
        <f t="shared" si="1"/>
        <v>2021</v>
      </c>
    </row>
    <row r="30" spans="1:12" x14ac:dyDescent="0.3">
      <c r="A30">
        <v>210212115</v>
      </c>
      <c r="B30" t="s">
        <v>13</v>
      </c>
      <c r="C30" t="s">
        <v>11</v>
      </c>
      <c r="D30">
        <v>62021</v>
      </c>
      <c r="E30">
        <v>1710</v>
      </c>
      <c r="F30">
        <v>0</v>
      </c>
      <c r="G30">
        <v>1710</v>
      </c>
      <c r="H30" s="1">
        <v>44564</v>
      </c>
      <c r="I30" t="s">
        <v>12</v>
      </c>
      <c r="J30">
        <v>80</v>
      </c>
      <c r="K30" t="str">
        <f t="shared" si="0"/>
        <v>Jan</v>
      </c>
      <c r="L30">
        <f t="shared" si="1"/>
        <v>2022</v>
      </c>
    </row>
    <row r="31" spans="1:12" x14ac:dyDescent="0.3">
      <c r="A31">
        <v>210212115</v>
      </c>
      <c r="B31" t="s">
        <v>13</v>
      </c>
      <c r="C31" t="s">
        <v>11</v>
      </c>
      <c r="D31">
        <v>4014029</v>
      </c>
      <c r="E31">
        <v>1176</v>
      </c>
      <c r="F31">
        <v>0</v>
      </c>
      <c r="G31">
        <v>1176</v>
      </c>
      <c r="H31" s="1">
        <v>44586</v>
      </c>
      <c r="I31" t="s">
        <v>12</v>
      </c>
      <c r="J31">
        <v>40</v>
      </c>
      <c r="K31" t="str">
        <f t="shared" si="0"/>
        <v>Jan</v>
      </c>
      <c r="L31">
        <f t="shared" si="1"/>
        <v>2022</v>
      </c>
    </row>
    <row r="32" spans="1:12" x14ac:dyDescent="0.3">
      <c r="A32">
        <v>210212115</v>
      </c>
      <c r="B32" t="s">
        <v>13</v>
      </c>
      <c r="C32" t="s">
        <v>11</v>
      </c>
      <c r="D32">
        <v>4014029</v>
      </c>
      <c r="E32">
        <v>1076</v>
      </c>
      <c r="F32">
        <v>0</v>
      </c>
      <c r="G32">
        <v>1076</v>
      </c>
      <c r="H32" s="1">
        <v>44824</v>
      </c>
      <c r="I32" t="s">
        <v>12</v>
      </c>
      <c r="J32">
        <v>100</v>
      </c>
      <c r="K32" t="str">
        <f t="shared" si="0"/>
        <v>Sep</v>
      </c>
      <c r="L32">
        <f t="shared" si="1"/>
        <v>2022</v>
      </c>
    </row>
    <row r="33" spans="1:12" x14ac:dyDescent="0.3">
      <c r="A33">
        <v>210212115</v>
      </c>
      <c r="B33" t="s">
        <v>13</v>
      </c>
      <c r="C33" t="s">
        <v>11</v>
      </c>
      <c r="D33">
        <v>123</v>
      </c>
      <c r="E33">
        <v>446</v>
      </c>
      <c r="F33">
        <v>0</v>
      </c>
      <c r="G33">
        <v>446</v>
      </c>
      <c r="H33" s="1">
        <v>44846</v>
      </c>
      <c r="I33" t="s">
        <v>12</v>
      </c>
      <c r="J33">
        <v>80</v>
      </c>
      <c r="K33" t="str">
        <f t="shared" si="0"/>
        <v>Oct</v>
      </c>
      <c r="L33">
        <f t="shared" si="1"/>
        <v>2022</v>
      </c>
    </row>
    <row r="34" spans="1:12" x14ac:dyDescent="0.3">
      <c r="A34">
        <v>210212115</v>
      </c>
      <c r="B34" t="s">
        <v>13</v>
      </c>
      <c r="C34" t="s">
        <v>11</v>
      </c>
      <c r="D34">
        <v>4014029</v>
      </c>
      <c r="E34">
        <v>976</v>
      </c>
      <c r="F34">
        <v>0</v>
      </c>
      <c r="G34">
        <v>976</v>
      </c>
      <c r="H34" s="1">
        <v>44888</v>
      </c>
      <c r="I34" t="s">
        <v>12</v>
      </c>
      <c r="J34">
        <v>100</v>
      </c>
      <c r="K34" t="str">
        <f t="shared" si="0"/>
        <v>Nov</v>
      </c>
      <c r="L34">
        <f t="shared" si="1"/>
        <v>2022</v>
      </c>
    </row>
    <row r="35" spans="1:12" x14ac:dyDescent="0.3">
      <c r="A35">
        <v>210212115</v>
      </c>
      <c r="B35" t="s">
        <v>13</v>
      </c>
      <c r="C35" t="s">
        <v>11</v>
      </c>
      <c r="D35">
        <v>123</v>
      </c>
      <c r="E35">
        <v>386</v>
      </c>
      <c r="F35">
        <v>0</v>
      </c>
      <c r="G35">
        <v>386</v>
      </c>
      <c r="H35" s="1">
        <v>44901</v>
      </c>
      <c r="I35" t="s">
        <v>12</v>
      </c>
      <c r="J35">
        <v>60</v>
      </c>
      <c r="K35" t="str">
        <f t="shared" si="0"/>
        <v>Dec</v>
      </c>
      <c r="L35">
        <f t="shared" si="1"/>
        <v>2022</v>
      </c>
    </row>
    <row r="36" spans="1:12" x14ac:dyDescent="0.3">
      <c r="A36">
        <v>210212115</v>
      </c>
      <c r="B36" t="s">
        <v>13</v>
      </c>
      <c r="C36" t="s">
        <v>11</v>
      </c>
      <c r="D36">
        <v>4014029</v>
      </c>
      <c r="E36">
        <v>936</v>
      </c>
      <c r="F36">
        <v>0</v>
      </c>
      <c r="G36">
        <v>936</v>
      </c>
      <c r="H36" s="1">
        <v>44916</v>
      </c>
      <c r="I36" t="s">
        <v>12</v>
      </c>
      <c r="J36">
        <v>40</v>
      </c>
      <c r="K36" t="str">
        <f t="shared" si="0"/>
        <v>Dec</v>
      </c>
      <c r="L36">
        <f t="shared" si="1"/>
        <v>2022</v>
      </c>
    </row>
    <row r="37" spans="1:12" x14ac:dyDescent="0.3">
      <c r="A37">
        <v>210212115</v>
      </c>
      <c r="B37" t="s">
        <v>13</v>
      </c>
      <c r="C37" t="s">
        <v>11</v>
      </c>
      <c r="D37" t="s">
        <v>56</v>
      </c>
      <c r="E37">
        <v>5</v>
      </c>
      <c r="F37">
        <v>0</v>
      </c>
      <c r="G37">
        <v>5</v>
      </c>
      <c r="H37" s="1">
        <v>44925</v>
      </c>
      <c r="I37" t="s">
        <v>12</v>
      </c>
      <c r="J37">
        <v>5</v>
      </c>
      <c r="K37" t="str">
        <f t="shared" si="0"/>
        <v>Dec</v>
      </c>
      <c r="L37">
        <f t="shared" si="1"/>
        <v>2022</v>
      </c>
    </row>
    <row r="38" spans="1:12" x14ac:dyDescent="0.3">
      <c r="A38">
        <v>210212115</v>
      </c>
      <c r="B38" t="s">
        <v>13</v>
      </c>
      <c r="C38" t="s">
        <v>11</v>
      </c>
      <c r="D38" t="s">
        <v>17</v>
      </c>
      <c r="E38">
        <v>0</v>
      </c>
      <c r="F38">
        <v>0</v>
      </c>
      <c r="G38">
        <v>0</v>
      </c>
      <c r="H38" s="1">
        <v>44925</v>
      </c>
      <c r="I38" t="s">
        <v>12</v>
      </c>
      <c r="J38">
        <v>20</v>
      </c>
      <c r="K38" t="str">
        <f t="shared" si="0"/>
        <v>Dec</v>
      </c>
      <c r="L38">
        <f t="shared" si="1"/>
        <v>2022</v>
      </c>
    </row>
    <row r="39" spans="1:12" x14ac:dyDescent="0.3">
      <c r="A39">
        <v>210212115</v>
      </c>
      <c r="B39" t="s">
        <v>13</v>
      </c>
      <c r="C39" t="s">
        <v>11</v>
      </c>
      <c r="D39">
        <v>4014029</v>
      </c>
      <c r="E39">
        <v>836</v>
      </c>
      <c r="F39">
        <v>0</v>
      </c>
      <c r="G39">
        <v>836</v>
      </c>
      <c r="H39" s="1">
        <v>44931</v>
      </c>
      <c r="I39" t="s">
        <v>12</v>
      </c>
      <c r="J39">
        <v>100</v>
      </c>
      <c r="K39" t="str">
        <f t="shared" si="0"/>
        <v>Jan</v>
      </c>
      <c r="L39">
        <f t="shared" si="1"/>
        <v>2023</v>
      </c>
    </row>
    <row r="40" spans="1:12" x14ac:dyDescent="0.3">
      <c r="A40">
        <v>210212115</v>
      </c>
      <c r="B40" t="s">
        <v>13</v>
      </c>
      <c r="C40" t="s">
        <v>11</v>
      </c>
      <c r="D40">
        <v>123</v>
      </c>
      <c r="E40">
        <v>306</v>
      </c>
      <c r="F40">
        <v>0</v>
      </c>
      <c r="G40">
        <v>306</v>
      </c>
      <c r="H40" s="1">
        <v>44945</v>
      </c>
      <c r="I40" t="s">
        <v>12</v>
      </c>
      <c r="J40">
        <v>80</v>
      </c>
      <c r="K40" t="str">
        <f t="shared" si="0"/>
        <v>Jan</v>
      </c>
      <c r="L40">
        <f t="shared" si="1"/>
        <v>2023</v>
      </c>
    </row>
    <row r="41" spans="1:12" x14ac:dyDescent="0.3">
      <c r="A41">
        <v>210212115</v>
      </c>
      <c r="B41" t="s">
        <v>13</v>
      </c>
      <c r="C41" t="s">
        <v>11</v>
      </c>
      <c r="D41">
        <v>4014029</v>
      </c>
      <c r="E41">
        <v>756</v>
      </c>
      <c r="F41">
        <v>0</v>
      </c>
      <c r="G41">
        <v>756</v>
      </c>
      <c r="H41" s="1">
        <v>44959</v>
      </c>
      <c r="I41" t="s">
        <v>12</v>
      </c>
      <c r="J41">
        <v>80</v>
      </c>
      <c r="K41" t="str">
        <f t="shared" si="0"/>
        <v>Feb</v>
      </c>
      <c r="L41">
        <f t="shared" si="1"/>
        <v>2023</v>
      </c>
    </row>
    <row r="42" spans="1:12" x14ac:dyDescent="0.3">
      <c r="A42">
        <v>210212115</v>
      </c>
      <c r="B42" t="s">
        <v>13</v>
      </c>
      <c r="C42" t="s">
        <v>11</v>
      </c>
      <c r="D42">
        <v>4014029</v>
      </c>
      <c r="E42">
        <v>676</v>
      </c>
      <c r="F42">
        <v>0</v>
      </c>
      <c r="G42">
        <v>676</v>
      </c>
      <c r="H42" s="1">
        <v>44972</v>
      </c>
      <c r="I42" t="s">
        <v>12</v>
      </c>
      <c r="J42">
        <v>80</v>
      </c>
      <c r="K42" t="str">
        <f t="shared" si="0"/>
        <v>Feb</v>
      </c>
      <c r="L42">
        <f t="shared" si="1"/>
        <v>2023</v>
      </c>
    </row>
    <row r="43" spans="1:12" x14ac:dyDescent="0.3">
      <c r="A43">
        <v>210212115</v>
      </c>
      <c r="B43" t="s">
        <v>13</v>
      </c>
      <c r="C43" t="s">
        <v>11</v>
      </c>
      <c r="D43">
        <v>123</v>
      </c>
      <c r="E43">
        <v>266</v>
      </c>
      <c r="F43">
        <v>0</v>
      </c>
      <c r="G43">
        <v>266</v>
      </c>
      <c r="H43" s="1">
        <v>44987</v>
      </c>
      <c r="I43" t="s">
        <v>12</v>
      </c>
      <c r="J43">
        <v>40</v>
      </c>
      <c r="K43" t="str">
        <f t="shared" si="0"/>
        <v>Mar</v>
      </c>
      <c r="L43">
        <f t="shared" si="1"/>
        <v>2023</v>
      </c>
    </row>
    <row r="44" spans="1:12" x14ac:dyDescent="0.3">
      <c r="A44">
        <v>210212115</v>
      </c>
      <c r="B44" t="s">
        <v>13</v>
      </c>
      <c r="C44" t="s">
        <v>11</v>
      </c>
      <c r="D44">
        <v>123</v>
      </c>
      <c r="E44">
        <v>166</v>
      </c>
      <c r="F44">
        <v>0</v>
      </c>
      <c r="G44">
        <v>166</v>
      </c>
      <c r="H44" s="1">
        <v>45002</v>
      </c>
      <c r="I44" t="s">
        <v>12</v>
      </c>
      <c r="J44">
        <v>100</v>
      </c>
      <c r="K44" t="str">
        <f t="shared" si="0"/>
        <v>Mar</v>
      </c>
      <c r="L44">
        <f t="shared" si="1"/>
        <v>2023</v>
      </c>
    </row>
    <row r="45" spans="1:12" x14ac:dyDescent="0.3">
      <c r="A45">
        <v>210212115</v>
      </c>
      <c r="B45" t="s">
        <v>13</v>
      </c>
      <c r="C45" t="s">
        <v>11</v>
      </c>
      <c r="D45">
        <v>123</v>
      </c>
      <c r="E45">
        <v>106</v>
      </c>
      <c r="F45">
        <v>0</v>
      </c>
      <c r="G45">
        <v>106</v>
      </c>
      <c r="H45" s="1">
        <v>45013</v>
      </c>
      <c r="I45" t="s">
        <v>12</v>
      </c>
      <c r="J45">
        <v>60</v>
      </c>
      <c r="K45" t="str">
        <f t="shared" si="0"/>
        <v>Mar</v>
      </c>
      <c r="L45">
        <f t="shared" si="1"/>
        <v>2023</v>
      </c>
    </row>
    <row r="46" spans="1:12" x14ac:dyDescent="0.3">
      <c r="A46">
        <v>221212011</v>
      </c>
      <c r="B46" t="s">
        <v>45</v>
      </c>
      <c r="C46" t="s">
        <v>11</v>
      </c>
      <c r="D46">
        <v>72020</v>
      </c>
      <c r="E46">
        <v>420</v>
      </c>
      <c r="F46">
        <v>0</v>
      </c>
      <c r="G46">
        <v>420</v>
      </c>
      <c r="H46" s="1">
        <v>44418</v>
      </c>
      <c r="I46" t="s">
        <v>12</v>
      </c>
      <c r="J46">
        <v>40</v>
      </c>
      <c r="K46" t="str">
        <f t="shared" si="0"/>
        <v>Aug</v>
      </c>
      <c r="L46">
        <f t="shared" si="1"/>
        <v>2021</v>
      </c>
    </row>
    <row r="47" spans="1:12" x14ac:dyDescent="0.3">
      <c r="A47">
        <v>221212011</v>
      </c>
      <c r="B47" t="s">
        <v>45</v>
      </c>
      <c r="C47" t="s">
        <v>11</v>
      </c>
      <c r="D47">
        <v>72020</v>
      </c>
      <c r="E47">
        <v>360</v>
      </c>
      <c r="F47">
        <v>0</v>
      </c>
      <c r="G47">
        <v>360</v>
      </c>
      <c r="H47" s="1">
        <v>44468</v>
      </c>
      <c r="I47" t="s">
        <v>12</v>
      </c>
      <c r="J47">
        <v>60</v>
      </c>
      <c r="K47" t="str">
        <f t="shared" si="0"/>
        <v>Sep</v>
      </c>
      <c r="L47">
        <f t="shared" si="1"/>
        <v>2021</v>
      </c>
    </row>
    <row r="48" spans="1:12" x14ac:dyDescent="0.3">
      <c r="A48">
        <v>221212011</v>
      </c>
      <c r="B48" t="s">
        <v>45</v>
      </c>
      <c r="C48" t="s">
        <v>11</v>
      </c>
      <c r="D48">
        <v>72020</v>
      </c>
      <c r="E48">
        <v>300</v>
      </c>
      <c r="F48">
        <v>0</v>
      </c>
      <c r="G48">
        <v>300</v>
      </c>
      <c r="H48" s="1">
        <v>44524</v>
      </c>
      <c r="I48" t="s">
        <v>12</v>
      </c>
      <c r="J48">
        <v>60</v>
      </c>
      <c r="K48" t="str">
        <f t="shared" si="0"/>
        <v>Nov</v>
      </c>
      <c r="L48">
        <f t="shared" si="1"/>
        <v>2021</v>
      </c>
    </row>
    <row r="49" spans="1:12" x14ac:dyDescent="0.3">
      <c r="A49">
        <v>221212011</v>
      </c>
      <c r="B49" t="s">
        <v>45</v>
      </c>
      <c r="C49" t="s">
        <v>11</v>
      </c>
      <c r="D49">
        <v>72020</v>
      </c>
      <c r="E49">
        <v>260</v>
      </c>
      <c r="F49">
        <v>0</v>
      </c>
      <c r="G49">
        <v>260</v>
      </c>
      <c r="H49" s="1">
        <v>44536</v>
      </c>
      <c r="I49" t="s">
        <v>12</v>
      </c>
      <c r="J49">
        <v>40</v>
      </c>
      <c r="K49" t="str">
        <f t="shared" si="0"/>
        <v>Dec</v>
      </c>
      <c r="L49">
        <f t="shared" si="1"/>
        <v>2021</v>
      </c>
    </row>
    <row r="50" spans="1:12" x14ac:dyDescent="0.3">
      <c r="A50">
        <v>221212011</v>
      </c>
      <c r="B50" t="s">
        <v>45</v>
      </c>
      <c r="C50" t="s">
        <v>11</v>
      </c>
      <c r="D50">
        <v>72020</v>
      </c>
      <c r="E50">
        <v>200</v>
      </c>
      <c r="F50">
        <v>0</v>
      </c>
      <c r="G50">
        <v>200</v>
      </c>
      <c r="H50" s="1">
        <v>44553</v>
      </c>
      <c r="I50" t="s">
        <v>12</v>
      </c>
      <c r="J50">
        <v>60</v>
      </c>
      <c r="K50" t="str">
        <f t="shared" si="0"/>
        <v>Dec</v>
      </c>
      <c r="L50">
        <f t="shared" si="1"/>
        <v>2021</v>
      </c>
    </row>
    <row r="51" spans="1:12" x14ac:dyDescent="0.3">
      <c r="A51">
        <v>221212011</v>
      </c>
      <c r="B51" t="s">
        <v>45</v>
      </c>
      <c r="C51" t="s">
        <v>11</v>
      </c>
      <c r="D51" t="s">
        <v>62</v>
      </c>
      <c r="E51">
        <v>900</v>
      </c>
      <c r="F51">
        <v>0</v>
      </c>
      <c r="G51">
        <v>900</v>
      </c>
      <c r="H51" s="1">
        <v>44586</v>
      </c>
      <c r="I51" t="s">
        <v>12</v>
      </c>
      <c r="J51">
        <v>60</v>
      </c>
      <c r="K51" t="str">
        <f t="shared" si="0"/>
        <v>Jan</v>
      </c>
      <c r="L51">
        <f t="shared" si="1"/>
        <v>2022</v>
      </c>
    </row>
    <row r="52" spans="1:12" x14ac:dyDescent="0.3">
      <c r="A52">
        <v>221212011</v>
      </c>
      <c r="B52" t="s">
        <v>45</v>
      </c>
      <c r="C52" t="s">
        <v>11</v>
      </c>
      <c r="D52" t="s">
        <v>62</v>
      </c>
      <c r="E52">
        <v>840</v>
      </c>
      <c r="F52">
        <v>0</v>
      </c>
      <c r="G52">
        <v>840</v>
      </c>
      <c r="H52" s="1">
        <v>44707</v>
      </c>
      <c r="I52" t="s">
        <v>12</v>
      </c>
      <c r="J52">
        <v>60</v>
      </c>
      <c r="K52" t="str">
        <f t="shared" si="0"/>
        <v>May</v>
      </c>
      <c r="L52">
        <f t="shared" si="1"/>
        <v>2022</v>
      </c>
    </row>
    <row r="53" spans="1:12" x14ac:dyDescent="0.3">
      <c r="A53">
        <v>221212011</v>
      </c>
      <c r="B53" t="s">
        <v>45</v>
      </c>
      <c r="C53" t="s">
        <v>11</v>
      </c>
      <c r="D53" t="s">
        <v>62</v>
      </c>
      <c r="E53">
        <v>680</v>
      </c>
      <c r="F53">
        <v>80</v>
      </c>
      <c r="G53">
        <v>760</v>
      </c>
      <c r="H53" s="1">
        <v>44747</v>
      </c>
      <c r="I53" t="s">
        <v>12</v>
      </c>
      <c r="J53">
        <v>80</v>
      </c>
      <c r="K53" t="str">
        <f t="shared" si="0"/>
        <v>Jul</v>
      </c>
      <c r="L53">
        <f t="shared" si="1"/>
        <v>2022</v>
      </c>
    </row>
    <row r="54" spans="1:12" x14ac:dyDescent="0.3">
      <c r="A54">
        <v>221212011</v>
      </c>
      <c r="B54" t="s">
        <v>45</v>
      </c>
      <c r="C54" t="s">
        <v>11</v>
      </c>
      <c r="D54" t="s">
        <v>62</v>
      </c>
      <c r="E54">
        <v>680</v>
      </c>
      <c r="F54">
        <v>0</v>
      </c>
      <c r="G54">
        <v>680</v>
      </c>
      <c r="H54" s="1">
        <v>44747</v>
      </c>
      <c r="I54" t="s">
        <v>12</v>
      </c>
      <c r="J54">
        <v>80</v>
      </c>
      <c r="K54" t="str">
        <f t="shared" si="0"/>
        <v>Jul</v>
      </c>
      <c r="L54">
        <f t="shared" si="1"/>
        <v>2022</v>
      </c>
    </row>
    <row r="55" spans="1:12" x14ac:dyDescent="0.3">
      <c r="A55">
        <v>221212011</v>
      </c>
      <c r="B55" t="s">
        <v>45</v>
      </c>
      <c r="C55" t="s">
        <v>11</v>
      </c>
      <c r="D55">
        <v>72020</v>
      </c>
      <c r="E55">
        <v>140</v>
      </c>
      <c r="F55">
        <v>0</v>
      </c>
      <c r="G55">
        <v>140</v>
      </c>
      <c r="H55" s="1">
        <v>44796</v>
      </c>
      <c r="I55" t="s">
        <v>12</v>
      </c>
      <c r="J55">
        <v>60</v>
      </c>
      <c r="K55" t="str">
        <f t="shared" si="0"/>
        <v>Aug</v>
      </c>
      <c r="L55">
        <f t="shared" si="1"/>
        <v>2022</v>
      </c>
    </row>
    <row r="56" spans="1:12" x14ac:dyDescent="0.3">
      <c r="A56">
        <v>221212011</v>
      </c>
      <c r="B56" t="s">
        <v>45</v>
      </c>
      <c r="C56" t="s">
        <v>11</v>
      </c>
      <c r="D56" t="s">
        <v>62</v>
      </c>
      <c r="E56">
        <v>620</v>
      </c>
      <c r="F56">
        <v>0</v>
      </c>
      <c r="G56">
        <v>620</v>
      </c>
      <c r="H56" s="1">
        <v>44844</v>
      </c>
      <c r="I56" t="s">
        <v>12</v>
      </c>
      <c r="J56">
        <v>60</v>
      </c>
      <c r="K56" t="str">
        <f t="shared" si="0"/>
        <v>Oct</v>
      </c>
      <c r="L56">
        <f t="shared" si="1"/>
        <v>2022</v>
      </c>
    </row>
    <row r="57" spans="1:12" x14ac:dyDescent="0.3">
      <c r="A57">
        <v>221212011</v>
      </c>
      <c r="B57" t="s">
        <v>45</v>
      </c>
      <c r="C57" t="s">
        <v>11</v>
      </c>
      <c r="D57">
        <v>72020</v>
      </c>
      <c r="E57">
        <v>60</v>
      </c>
      <c r="F57">
        <v>0</v>
      </c>
      <c r="G57">
        <v>60</v>
      </c>
      <c r="H57" s="1">
        <v>44894</v>
      </c>
      <c r="I57" t="s">
        <v>12</v>
      </c>
      <c r="J57">
        <v>80</v>
      </c>
      <c r="K57" t="str">
        <f t="shared" si="0"/>
        <v>Nov</v>
      </c>
      <c r="L57">
        <f t="shared" si="1"/>
        <v>2022</v>
      </c>
    </row>
    <row r="58" spans="1:12" x14ac:dyDescent="0.3">
      <c r="A58">
        <v>221212011</v>
      </c>
      <c r="B58" t="s">
        <v>45</v>
      </c>
      <c r="C58" t="s">
        <v>11</v>
      </c>
      <c r="D58">
        <v>72020</v>
      </c>
      <c r="E58">
        <v>20</v>
      </c>
      <c r="F58">
        <v>0</v>
      </c>
      <c r="G58">
        <v>20</v>
      </c>
      <c r="H58" s="1">
        <v>44928</v>
      </c>
      <c r="I58" t="s">
        <v>12</v>
      </c>
      <c r="J58">
        <v>40</v>
      </c>
      <c r="K58" t="str">
        <f t="shared" si="0"/>
        <v>Jan</v>
      </c>
      <c r="L58">
        <f t="shared" si="1"/>
        <v>2023</v>
      </c>
    </row>
    <row r="59" spans="1:12" x14ac:dyDescent="0.3">
      <c r="A59">
        <v>221212011</v>
      </c>
      <c r="B59" t="s">
        <v>45</v>
      </c>
      <c r="C59" t="s">
        <v>11</v>
      </c>
      <c r="D59" t="s">
        <v>62</v>
      </c>
      <c r="E59">
        <v>540</v>
      </c>
      <c r="F59">
        <v>0</v>
      </c>
      <c r="G59">
        <v>540</v>
      </c>
      <c r="H59" s="1">
        <v>44973</v>
      </c>
      <c r="I59" t="s">
        <v>12</v>
      </c>
      <c r="J59">
        <v>80</v>
      </c>
      <c r="K59" t="str">
        <f t="shared" si="0"/>
        <v>Feb</v>
      </c>
      <c r="L59">
        <f t="shared" si="1"/>
        <v>2023</v>
      </c>
    </row>
    <row r="60" spans="1:12" x14ac:dyDescent="0.3">
      <c r="A60">
        <v>221212011</v>
      </c>
      <c r="B60" t="s">
        <v>45</v>
      </c>
      <c r="C60" t="s">
        <v>11</v>
      </c>
      <c r="D60" t="s">
        <v>62</v>
      </c>
      <c r="E60">
        <v>480</v>
      </c>
      <c r="F60">
        <v>0</v>
      </c>
      <c r="G60">
        <v>480</v>
      </c>
      <c r="H60" s="1">
        <v>44977</v>
      </c>
      <c r="I60" t="s">
        <v>12</v>
      </c>
      <c r="J60">
        <v>60</v>
      </c>
      <c r="K60" t="str">
        <f t="shared" si="0"/>
        <v>Feb</v>
      </c>
      <c r="L60">
        <f t="shared" si="1"/>
        <v>2023</v>
      </c>
    </row>
    <row r="61" spans="1:12" x14ac:dyDescent="0.3">
      <c r="A61">
        <v>211212103</v>
      </c>
      <c r="B61" t="s">
        <v>33</v>
      </c>
      <c r="C61" t="s">
        <v>11</v>
      </c>
      <c r="D61" t="s">
        <v>34</v>
      </c>
      <c r="E61">
        <v>7200</v>
      </c>
      <c r="F61">
        <v>0</v>
      </c>
      <c r="G61">
        <v>7200</v>
      </c>
      <c r="H61" s="1">
        <v>44378</v>
      </c>
      <c r="I61" t="s">
        <v>12</v>
      </c>
      <c r="J61">
        <v>800</v>
      </c>
      <c r="K61" t="str">
        <f t="shared" si="0"/>
        <v>Jul</v>
      </c>
      <c r="L61">
        <f t="shared" si="1"/>
        <v>2021</v>
      </c>
    </row>
    <row r="62" spans="1:12" x14ac:dyDescent="0.3">
      <c r="A62">
        <v>211212103</v>
      </c>
      <c r="B62" t="s">
        <v>33</v>
      </c>
      <c r="C62" t="s">
        <v>11</v>
      </c>
      <c r="D62" t="s">
        <v>34</v>
      </c>
      <c r="E62">
        <v>6400</v>
      </c>
      <c r="F62">
        <v>0</v>
      </c>
      <c r="G62">
        <v>6400</v>
      </c>
      <c r="H62" s="1">
        <v>44424</v>
      </c>
      <c r="I62" t="s">
        <v>12</v>
      </c>
      <c r="J62">
        <v>800</v>
      </c>
      <c r="K62" t="str">
        <f t="shared" si="0"/>
        <v>Aug</v>
      </c>
      <c r="L62">
        <f t="shared" si="1"/>
        <v>2021</v>
      </c>
    </row>
    <row r="63" spans="1:12" x14ac:dyDescent="0.3">
      <c r="A63">
        <v>211212103</v>
      </c>
      <c r="B63" t="s">
        <v>33</v>
      </c>
      <c r="C63" t="s">
        <v>11</v>
      </c>
      <c r="D63" t="s">
        <v>34</v>
      </c>
      <c r="E63">
        <v>6200</v>
      </c>
      <c r="F63">
        <v>0</v>
      </c>
      <c r="G63">
        <v>6200</v>
      </c>
      <c r="H63" s="1">
        <v>44424</v>
      </c>
      <c r="I63" t="s">
        <v>12</v>
      </c>
      <c r="J63">
        <v>200</v>
      </c>
      <c r="K63" t="str">
        <f t="shared" si="0"/>
        <v>Aug</v>
      </c>
      <c r="L63">
        <f t="shared" si="1"/>
        <v>2021</v>
      </c>
    </row>
    <row r="64" spans="1:12" x14ac:dyDescent="0.3">
      <c r="A64">
        <v>211212103</v>
      </c>
      <c r="B64" t="s">
        <v>33</v>
      </c>
      <c r="C64" t="s">
        <v>11</v>
      </c>
      <c r="D64" t="s">
        <v>34</v>
      </c>
      <c r="E64">
        <v>5400</v>
      </c>
      <c r="F64">
        <v>0</v>
      </c>
      <c r="G64">
        <v>5400</v>
      </c>
      <c r="H64" s="1">
        <v>44474</v>
      </c>
      <c r="I64" t="s">
        <v>12</v>
      </c>
      <c r="J64">
        <v>800</v>
      </c>
      <c r="K64" t="str">
        <f t="shared" si="0"/>
        <v>Oct</v>
      </c>
      <c r="L64">
        <f t="shared" si="1"/>
        <v>2021</v>
      </c>
    </row>
    <row r="65" spans="1:12" x14ac:dyDescent="0.3">
      <c r="A65">
        <v>211212103</v>
      </c>
      <c r="B65" t="s">
        <v>33</v>
      </c>
      <c r="C65" t="s">
        <v>11</v>
      </c>
      <c r="D65" t="s">
        <v>34</v>
      </c>
      <c r="E65">
        <v>4600</v>
      </c>
      <c r="F65">
        <v>0</v>
      </c>
      <c r="G65">
        <v>4600</v>
      </c>
      <c r="H65" s="1">
        <v>44581</v>
      </c>
      <c r="I65" t="s">
        <v>12</v>
      </c>
      <c r="J65">
        <v>800</v>
      </c>
      <c r="K65" t="str">
        <f t="shared" si="0"/>
        <v>Jan</v>
      </c>
      <c r="L65">
        <f t="shared" si="1"/>
        <v>2022</v>
      </c>
    </row>
    <row r="66" spans="1:12" x14ac:dyDescent="0.3">
      <c r="A66">
        <v>211212103</v>
      </c>
      <c r="B66" t="s">
        <v>33</v>
      </c>
      <c r="C66" t="s">
        <v>11</v>
      </c>
      <c r="D66" t="s">
        <v>34</v>
      </c>
      <c r="E66">
        <v>4400</v>
      </c>
      <c r="F66">
        <v>0</v>
      </c>
      <c r="G66">
        <v>4400</v>
      </c>
      <c r="H66" s="1">
        <v>44726</v>
      </c>
      <c r="I66" t="s">
        <v>12</v>
      </c>
      <c r="J66">
        <v>200</v>
      </c>
      <c r="K66" t="str">
        <f t="shared" si="0"/>
        <v>Jun</v>
      </c>
      <c r="L66">
        <f t="shared" si="1"/>
        <v>2022</v>
      </c>
    </row>
    <row r="67" spans="1:12" x14ac:dyDescent="0.3">
      <c r="A67">
        <v>211212103</v>
      </c>
      <c r="B67" t="s">
        <v>33</v>
      </c>
      <c r="C67" t="s">
        <v>11</v>
      </c>
      <c r="D67" t="s">
        <v>34</v>
      </c>
      <c r="E67">
        <v>3600</v>
      </c>
      <c r="F67">
        <v>0</v>
      </c>
      <c r="G67">
        <v>3600</v>
      </c>
      <c r="H67" s="1">
        <v>44886</v>
      </c>
      <c r="I67" t="s">
        <v>12</v>
      </c>
      <c r="J67">
        <v>800</v>
      </c>
      <c r="K67" t="str">
        <f t="shared" si="0"/>
        <v>Nov</v>
      </c>
      <c r="L67">
        <f t="shared" si="1"/>
        <v>2022</v>
      </c>
    </row>
    <row r="68" spans="1:12" x14ac:dyDescent="0.3">
      <c r="A68">
        <v>211212103</v>
      </c>
      <c r="B68" t="s">
        <v>33</v>
      </c>
      <c r="C68" t="s">
        <v>11</v>
      </c>
      <c r="D68" t="s">
        <v>34</v>
      </c>
      <c r="E68">
        <v>2800</v>
      </c>
      <c r="F68">
        <v>0</v>
      </c>
      <c r="G68">
        <v>2800</v>
      </c>
      <c r="H68" s="1">
        <v>44943</v>
      </c>
      <c r="I68" t="s">
        <v>12</v>
      </c>
      <c r="J68">
        <v>800</v>
      </c>
      <c r="K68" t="str">
        <f t="shared" ref="K68:K131" si="2">TEXT(H68,"MMM")</f>
        <v>Jan</v>
      </c>
      <c r="L68">
        <f t="shared" ref="L68:L131" si="3">YEAR(H68)</f>
        <v>2023</v>
      </c>
    </row>
    <row r="69" spans="1:12" x14ac:dyDescent="0.3">
      <c r="A69">
        <v>211212103</v>
      </c>
      <c r="B69" t="s">
        <v>33</v>
      </c>
      <c r="C69" t="s">
        <v>11</v>
      </c>
      <c r="D69" t="s">
        <v>34</v>
      </c>
      <c r="E69">
        <v>2000</v>
      </c>
      <c r="F69">
        <v>0</v>
      </c>
      <c r="G69">
        <v>2000</v>
      </c>
      <c r="H69" s="1">
        <v>44992</v>
      </c>
      <c r="I69" t="s">
        <v>12</v>
      </c>
      <c r="J69">
        <v>800</v>
      </c>
      <c r="K69" t="str">
        <f t="shared" si="2"/>
        <v>Mar</v>
      </c>
      <c r="L69">
        <f t="shared" si="3"/>
        <v>2023</v>
      </c>
    </row>
    <row r="70" spans="1:12" x14ac:dyDescent="0.3">
      <c r="A70">
        <v>210212117</v>
      </c>
      <c r="B70" t="s">
        <v>65</v>
      </c>
      <c r="C70" t="s">
        <v>11</v>
      </c>
      <c r="D70" t="s">
        <v>17</v>
      </c>
      <c r="E70">
        <v>510</v>
      </c>
      <c r="F70">
        <v>0</v>
      </c>
      <c r="G70">
        <v>510</v>
      </c>
      <c r="H70" s="1">
        <v>44713</v>
      </c>
      <c r="I70" t="s">
        <v>12</v>
      </c>
      <c r="J70">
        <v>20</v>
      </c>
      <c r="K70" t="str">
        <f t="shared" si="2"/>
        <v>Jun</v>
      </c>
      <c r="L70">
        <f t="shared" si="3"/>
        <v>2022</v>
      </c>
    </row>
    <row r="71" spans="1:12" x14ac:dyDescent="0.3">
      <c r="A71">
        <v>210212117</v>
      </c>
      <c r="B71" t="s">
        <v>65</v>
      </c>
      <c r="C71" t="s">
        <v>11</v>
      </c>
      <c r="D71" t="s">
        <v>17</v>
      </c>
      <c r="E71">
        <v>490</v>
      </c>
      <c r="F71">
        <v>0</v>
      </c>
      <c r="G71">
        <v>490</v>
      </c>
      <c r="H71" s="1">
        <v>44811</v>
      </c>
      <c r="I71" t="s">
        <v>12</v>
      </c>
      <c r="J71">
        <v>20</v>
      </c>
      <c r="K71" t="str">
        <f t="shared" si="2"/>
        <v>Sep</v>
      </c>
      <c r="L71">
        <f t="shared" si="3"/>
        <v>2022</v>
      </c>
    </row>
    <row r="72" spans="1:12" x14ac:dyDescent="0.3">
      <c r="A72">
        <v>210212013</v>
      </c>
      <c r="B72" t="s">
        <v>46</v>
      </c>
      <c r="C72" t="s">
        <v>11</v>
      </c>
      <c r="D72">
        <v>10170201</v>
      </c>
      <c r="E72">
        <v>130</v>
      </c>
      <c r="F72">
        <v>0</v>
      </c>
      <c r="G72">
        <v>130</v>
      </c>
      <c r="H72" s="1">
        <v>44418</v>
      </c>
      <c r="I72" t="s">
        <v>12</v>
      </c>
      <c r="J72">
        <v>72</v>
      </c>
      <c r="K72" t="str">
        <f t="shared" si="2"/>
        <v>Aug</v>
      </c>
      <c r="L72">
        <f t="shared" si="3"/>
        <v>2021</v>
      </c>
    </row>
    <row r="73" spans="1:12" x14ac:dyDescent="0.3">
      <c r="A73">
        <v>210212013</v>
      </c>
      <c r="B73" t="s">
        <v>46</v>
      </c>
      <c r="C73" t="s">
        <v>11</v>
      </c>
      <c r="D73">
        <v>10170201</v>
      </c>
      <c r="E73">
        <v>82</v>
      </c>
      <c r="F73">
        <v>0</v>
      </c>
      <c r="G73">
        <v>82</v>
      </c>
      <c r="H73" s="1">
        <v>44446</v>
      </c>
      <c r="I73" t="s">
        <v>12</v>
      </c>
      <c r="J73">
        <v>48</v>
      </c>
      <c r="K73" t="str">
        <f t="shared" si="2"/>
        <v>Sep</v>
      </c>
      <c r="L73">
        <f t="shared" si="3"/>
        <v>2021</v>
      </c>
    </row>
    <row r="74" spans="1:12" x14ac:dyDescent="0.3">
      <c r="A74">
        <v>210212013</v>
      </c>
      <c r="B74" t="s">
        <v>46</v>
      </c>
      <c r="C74" t="s">
        <v>11</v>
      </c>
      <c r="D74">
        <v>82021</v>
      </c>
      <c r="E74">
        <v>1320</v>
      </c>
      <c r="F74">
        <v>0</v>
      </c>
      <c r="G74">
        <v>1320</v>
      </c>
      <c r="H74" s="1">
        <v>44468</v>
      </c>
      <c r="I74" t="s">
        <v>12</v>
      </c>
      <c r="J74">
        <v>48</v>
      </c>
      <c r="K74" t="str">
        <f t="shared" si="2"/>
        <v>Sep</v>
      </c>
      <c r="L74">
        <f t="shared" si="3"/>
        <v>2021</v>
      </c>
    </row>
    <row r="75" spans="1:12" x14ac:dyDescent="0.3">
      <c r="A75">
        <v>210212013</v>
      </c>
      <c r="B75" t="s">
        <v>46</v>
      </c>
      <c r="C75" t="s">
        <v>11</v>
      </c>
      <c r="D75">
        <v>10170201</v>
      </c>
      <c r="E75">
        <v>42</v>
      </c>
      <c r="F75">
        <v>0</v>
      </c>
      <c r="G75">
        <v>42</v>
      </c>
      <c r="H75" s="1">
        <v>44474</v>
      </c>
      <c r="I75" t="s">
        <v>12</v>
      </c>
      <c r="J75">
        <v>40</v>
      </c>
      <c r="K75" t="str">
        <f t="shared" si="2"/>
        <v>Oct</v>
      </c>
      <c r="L75">
        <f t="shared" si="3"/>
        <v>2021</v>
      </c>
    </row>
    <row r="76" spans="1:12" x14ac:dyDescent="0.3">
      <c r="A76">
        <v>210212013</v>
      </c>
      <c r="B76" t="s">
        <v>46</v>
      </c>
      <c r="C76" t="s">
        <v>11</v>
      </c>
      <c r="D76" t="s">
        <v>57</v>
      </c>
      <c r="E76">
        <v>404</v>
      </c>
      <c r="F76">
        <v>0</v>
      </c>
      <c r="G76">
        <v>404</v>
      </c>
      <c r="H76" s="1">
        <v>44522</v>
      </c>
      <c r="I76" t="s">
        <v>12</v>
      </c>
      <c r="J76">
        <v>72</v>
      </c>
      <c r="K76" t="str">
        <f t="shared" si="2"/>
        <v>Nov</v>
      </c>
      <c r="L76">
        <f t="shared" si="3"/>
        <v>2021</v>
      </c>
    </row>
    <row r="77" spans="1:12" x14ac:dyDescent="0.3">
      <c r="A77">
        <v>210212013</v>
      </c>
      <c r="B77" t="s">
        <v>46</v>
      </c>
      <c r="C77" t="s">
        <v>11</v>
      </c>
      <c r="D77" t="s">
        <v>57</v>
      </c>
      <c r="E77">
        <v>356</v>
      </c>
      <c r="F77">
        <v>0</v>
      </c>
      <c r="G77">
        <v>356</v>
      </c>
      <c r="H77" s="1">
        <v>44565</v>
      </c>
      <c r="I77" t="s">
        <v>12</v>
      </c>
      <c r="J77">
        <v>48</v>
      </c>
      <c r="K77" t="str">
        <f t="shared" si="2"/>
        <v>Jan</v>
      </c>
      <c r="L77">
        <f t="shared" si="3"/>
        <v>2022</v>
      </c>
    </row>
    <row r="78" spans="1:12" x14ac:dyDescent="0.3">
      <c r="A78">
        <v>210212013</v>
      </c>
      <c r="B78" t="s">
        <v>46</v>
      </c>
      <c r="C78" t="s">
        <v>11</v>
      </c>
      <c r="D78" t="s">
        <v>57</v>
      </c>
      <c r="E78">
        <v>308</v>
      </c>
      <c r="F78">
        <v>0</v>
      </c>
      <c r="G78">
        <v>308</v>
      </c>
      <c r="H78" s="1">
        <v>44586</v>
      </c>
      <c r="I78" t="s">
        <v>12</v>
      </c>
      <c r="J78">
        <v>48</v>
      </c>
      <c r="K78" t="str">
        <f t="shared" si="2"/>
        <v>Jan</v>
      </c>
      <c r="L78">
        <f t="shared" si="3"/>
        <v>2022</v>
      </c>
    </row>
    <row r="79" spans="1:12" x14ac:dyDescent="0.3">
      <c r="A79">
        <v>210212013</v>
      </c>
      <c r="B79" t="s">
        <v>46</v>
      </c>
      <c r="C79" t="s">
        <v>11</v>
      </c>
      <c r="D79" t="s">
        <v>57</v>
      </c>
      <c r="E79">
        <v>212</v>
      </c>
      <c r="F79">
        <v>0</v>
      </c>
      <c r="G79">
        <v>212</v>
      </c>
      <c r="H79" s="1">
        <v>44746</v>
      </c>
      <c r="I79" t="s">
        <v>12</v>
      </c>
      <c r="J79">
        <v>96</v>
      </c>
      <c r="K79" t="str">
        <f t="shared" si="2"/>
        <v>Jul</v>
      </c>
      <c r="L79">
        <f t="shared" si="3"/>
        <v>2022</v>
      </c>
    </row>
    <row r="80" spans="1:12" x14ac:dyDescent="0.3">
      <c r="A80">
        <v>210212013</v>
      </c>
      <c r="B80" t="s">
        <v>46</v>
      </c>
      <c r="C80" t="s">
        <v>11</v>
      </c>
      <c r="D80" t="s">
        <v>57</v>
      </c>
      <c r="E80">
        <v>84</v>
      </c>
      <c r="F80">
        <v>0</v>
      </c>
      <c r="G80">
        <v>84</v>
      </c>
      <c r="H80" s="1">
        <v>44764</v>
      </c>
      <c r="I80" t="s">
        <v>12</v>
      </c>
      <c r="J80">
        <v>128</v>
      </c>
      <c r="K80" t="str">
        <f t="shared" si="2"/>
        <v>Jul</v>
      </c>
      <c r="L80">
        <f t="shared" si="3"/>
        <v>2022</v>
      </c>
    </row>
    <row r="81" spans="1:12" x14ac:dyDescent="0.3">
      <c r="A81">
        <v>210212013</v>
      </c>
      <c r="B81" t="s">
        <v>46</v>
      </c>
      <c r="C81" t="s">
        <v>11</v>
      </c>
      <c r="D81" t="s">
        <v>57</v>
      </c>
      <c r="E81">
        <v>9</v>
      </c>
      <c r="F81">
        <v>0</v>
      </c>
      <c r="G81">
        <v>9</v>
      </c>
      <c r="H81" s="1">
        <v>44874</v>
      </c>
      <c r="I81" t="s">
        <v>12</v>
      </c>
      <c r="J81">
        <v>75</v>
      </c>
      <c r="K81" t="str">
        <f t="shared" si="2"/>
        <v>Nov</v>
      </c>
      <c r="L81">
        <f t="shared" si="3"/>
        <v>2022</v>
      </c>
    </row>
    <row r="82" spans="1:12" x14ac:dyDescent="0.3">
      <c r="A82">
        <v>210212013</v>
      </c>
      <c r="B82" t="s">
        <v>46</v>
      </c>
      <c r="C82" t="s">
        <v>11</v>
      </c>
      <c r="D82">
        <v>82021</v>
      </c>
      <c r="E82">
        <v>1245</v>
      </c>
      <c r="F82">
        <v>0</v>
      </c>
      <c r="G82">
        <v>1245</v>
      </c>
      <c r="H82" s="1">
        <v>44901</v>
      </c>
      <c r="I82" t="s">
        <v>12</v>
      </c>
      <c r="J82">
        <v>75</v>
      </c>
      <c r="K82" t="str">
        <f t="shared" si="2"/>
        <v>Dec</v>
      </c>
      <c r="L82">
        <f t="shared" si="3"/>
        <v>2022</v>
      </c>
    </row>
    <row r="83" spans="1:12" x14ac:dyDescent="0.3">
      <c r="A83">
        <v>210212013</v>
      </c>
      <c r="B83" t="s">
        <v>46</v>
      </c>
      <c r="C83" t="s">
        <v>11</v>
      </c>
      <c r="D83">
        <v>82021</v>
      </c>
      <c r="E83">
        <v>1149</v>
      </c>
      <c r="F83">
        <v>0</v>
      </c>
      <c r="G83">
        <v>1149</v>
      </c>
      <c r="H83" s="1">
        <v>44915</v>
      </c>
      <c r="I83" t="s">
        <v>12</v>
      </c>
      <c r="J83">
        <v>96</v>
      </c>
      <c r="K83" t="str">
        <f t="shared" si="2"/>
        <v>Dec</v>
      </c>
      <c r="L83">
        <f t="shared" si="3"/>
        <v>2022</v>
      </c>
    </row>
    <row r="84" spans="1:12" x14ac:dyDescent="0.3">
      <c r="A84">
        <v>210212013</v>
      </c>
      <c r="B84" t="s">
        <v>46</v>
      </c>
      <c r="C84" t="s">
        <v>11</v>
      </c>
      <c r="D84">
        <v>82021</v>
      </c>
      <c r="E84">
        <v>1037</v>
      </c>
      <c r="F84">
        <v>0</v>
      </c>
      <c r="G84">
        <v>1037</v>
      </c>
      <c r="H84" s="1">
        <v>44922</v>
      </c>
      <c r="I84" t="s">
        <v>12</v>
      </c>
      <c r="J84">
        <v>112</v>
      </c>
      <c r="K84" t="str">
        <f t="shared" si="2"/>
        <v>Dec</v>
      </c>
      <c r="L84">
        <f t="shared" si="3"/>
        <v>2022</v>
      </c>
    </row>
    <row r="85" spans="1:12" x14ac:dyDescent="0.3">
      <c r="A85">
        <v>210212013</v>
      </c>
      <c r="B85" t="s">
        <v>46</v>
      </c>
      <c r="C85" t="s">
        <v>11</v>
      </c>
      <c r="D85">
        <v>82021</v>
      </c>
      <c r="E85">
        <v>965</v>
      </c>
      <c r="F85">
        <v>0</v>
      </c>
      <c r="G85">
        <v>965</v>
      </c>
      <c r="H85" s="1">
        <v>45002</v>
      </c>
      <c r="I85" t="s">
        <v>12</v>
      </c>
      <c r="J85">
        <v>72</v>
      </c>
      <c r="K85" t="str">
        <f t="shared" si="2"/>
        <v>Mar</v>
      </c>
      <c r="L85">
        <f t="shared" si="3"/>
        <v>2023</v>
      </c>
    </row>
    <row r="86" spans="1:12" x14ac:dyDescent="0.3">
      <c r="A86">
        <v>211212017</v>
      </c>
      <c r="B86" t="s">
        <v>52</v>
      </c>
      <c r="C86" t="s">
        <v>11</v>
      </c>
      <c r="D86" t="s">
        <v>53</v>
      </c>
      <c r="E86">
        <v>64</v>
      </c>
      <c r="F86">
        <v>0</v>
      </c>
      <c r="G86">
        <v>64</v>
      </c>
      <c r="H86" s="1">
        <v>44463</v>
      </c>
      <c r="I86" t="s">
        <v>12</v>
      </c>
      <c r="J86">
        <v>12</v>
      </c>
      <c r="K86" t="str">
        <f t="shared" si="2"/>
        <v>Sep</v>
      </c>
      <c r="L86">
        <f t="shared" si="3"/>
        <v>2021</v>
      </c>
    </row>
    <row r="87" spans="1:12" x14ac:dyDescent="0.3">
      <c r="A87">
        <v>211212017</v>
      </c>
      <c r="B87" t="s">
        <v>52</v>
      </c>
      <c r="C87" t="s">
        <v>11</v>
      </c>
      <c r="D87" t="s">
        <v>53</v>
      </c>
      <c r="E87">
        <v>48</v>
      </c>
      <c r="F87">
        <v>0</v>
      </c>
      <c r="G87">
        <v>48</v>
      </c>
      <c r="H87" s="1">
        <v>44687</v>
      </c>
      <c r="I87" t="s">
        <v>12</v>
      </c>
      <c r="J87">
        <v>16</v>
      </c>
      <c r="K87" t="str">
        <f t="shared" si="2"/>
        <v>May</v>
      </c>
      <c r="L87">
        <f t="shared" si="3"/>
        <v>2022</v>
      </c>
    </row>
    <row r="88" spans="1:12" x14ac:dyDescent="0.3">
      <c r="A88">
        <v>211212017</v>
      </c>
      <c r="B88" t="s">
        <v>52</v>
      </c>
      <c r="C88" t="s">
        <v>11</v>
      </c>
      <c r="D88" t="s">
        <v>53</v>
      </c>
      <c r="E88">
        <v>44</v>
      </c>
      <c r="F88">
        <v>0</v>
      </c>
      <c r="G88">
        <v>44</v>
      </c>
      <c r="H88" s="1">
        <v>44764</v>
      </c>
      <c r="I88" t="s">
        <v>12</v>
      </c>
      <c r="J88">
        <v>4</v>
      </c>
      <c r="K88" t="str">
        <f t="shared" si="2"/>
        <v>Jul</v>
      </c>
      <c r="L88">
        <f t="shared" si="3"/>
        <v>2022</v>
      </c>
    </row>
    <row r="89" spans="1:12" x14ac:dyDescent="0.3">
      <c r="A89">
        <v>211212017</v>
      </c>
      <c r="B89" t="s">
        <v>52</v>
      </c>
      <c r="C89" t="s">
        <v>11</v>
      </c>
      <c r="D89" t="s">
        <v>53</v>
      </c>
      <c r="E89">
        <v>0</v>
      </c>
      <c r="F89">
        <v>0</v>
      </c>
      <c r="G89">
        <v>0</v>
      </c>
      <c r="H89" s="1">
        <v>44915</v>
      </c>
      <c r="I89" t="s">
        <v>12</v>
      </c>
      <c r="J89">
        <v>44</v>
      </c>
      <c r="K89" t="str">
        <f t="shared" si="2"/>
        <v>Dec</v>
      </c>
      <c r="L89">
        <f t="shared" si="3"/>
        <v>2022</v>
      </c>
    </row>
    <row r="90" spans="1:12" x14ac:dyDescent="0.3">
      <c r="A90">
        <v>211212029</v>
      </c>
      <c r="B90" t="s">
        <v>20</v>
      </c>
      <c r="C90" t="s">
        <v>11</v>
      </c>
      <c r="D90" t="s">
        <v>21</v>
      </c>
      <c r="E90">
        <v>260</v>
      </c>
      <c r="F90">
        <v>0</v>
      </c>
      <c r="G90">
        <v>260</v>
      </c>
      <c r="H90" s="1">
        <v>44312</v>
      </c>
      <c r="I90" t="s">
        <v>12</v>
      </c>
      <c r="J90">
        <v>80</v>
      </c>
      <c r="K90" t="str">
        <f t="shared" si="2"/>
        <v>Apr</v>
      </c>
      <c r="L90">
        <f t="shared" si="3"/>
        <v>2021</v>
      </c>
    </row>
    <row r="91" spans="1:12" x14ac:dyDescent="0.3">
      <c r="A91">
        <v>211212029</v>
      </c>
      <c r="B91" t="s">
        <v>20</v>
      </c>
      <c r="C91" t="s">
        <v>11</v>
      </c>
      <c r="D91" t="s">
        <v>21</v>
      </c>
      <c r="E91">
        <v>180</v>
      </c>
      <c r="F91">
        <v>0</v>
      </c>
      <c r="G91">
        <v>180</v>
      </c>
      <c r="H91" s="1">
        <v>44358</v>
      </c>
      <c r="I91" t="s">
        <v>12</v>
      </c>
      <c r="J91">
        <v>80</v>
      </c>
      <c r="K91" t="str">
        <f t="shared" si="2"/>
        <v>Jun</v>
      </c>
      <c r="L91">
        <f t="shared" si="3"/>
        <v>2021</v>
      </c>
    </row>
    <row r="92" spans="1:12" x14ac:dyDescent="0.3">
      <c r="A92">
        <v>211212029</v>
      </c>
      <c r="B92" t="s">
        <v>20</v>
      </c>
      <c r="C92" t="s">
        <v>11</v>
      </c>
      <c r="D92" t="s">
        <v>21</v>
      </c>
      <c r="E92">
        <v>100</v>
      </c>
      <c r="F92">
        <v>0</v>
      </c>
      <c r="G92">
        <v>100</v>
      </c>
      <c r="H92" s="1">
        <v>44378</v>
      </c>
      <c r="I92" t="s">
        <v>12</v>
      </c>
      <c r="J92">
        <v>80</v>
      </c>
      <c r="K92" t="str">
        <f t="shared" si="2"/>
        <v>Jul</v>
      </c>
      <c r="L92">
        <f t="shared" si="3"/>
        <v>2021</v>
      </c>
    </row>
    <row r="93" spans="1:12" x14ac:dyDescent="0.3">
      <c r="A93">
        <v>211212029</v>
      </c>
      <c r="B93" t="s">
        <v>20</v>
      </c>
      <c r="C93" t="s">
        <v>11</v>
      </c>
      <c r="D93" t="s">
        <v>21</v>
      </c>
      <c r="E93">
        <v>0</v>
      </c>
      <c r="F93">
        <v>0</v>
      </c>
      <c r="G93">
        <v>0</v>
      </c>
      <c r="H93" s="1">
        <v>44400</v>
      </c>
      <c r="I93" t="s">
        <v>12</v>
      </c>
      <c r="J93">
        <v>100</v>
      </c>
      <c r="K93" t="str">
        <f t="shared" si="2"/>
        <v>Jul</v>
      </c>
      <c r="L93">
        <f t="shared" si="3"/>
        <v>2021</v>
      </c>
    </row>
    <row r="94" spans="1:12" x14ac:dyDescent="0.3">
      <c r="A94">
        <v>211212029</v>
      </c>
      <c r="B94" t="s">
        <v>20</v>
      </c>
      <c r="C94" t="s">
        <v>11</v>
      </c>
      <c r="D94" t="s">
        <v>44</v>
      </c>
      <c r="E94">
        <v>2020</v>
      </c>
      <c r="F94">
        <v>0</v>
      </c>
      <c r="G94">
        <v>2020</v>
      </c>
      <c r="H94" s="1">
        <v>44410</v>
      </c>
      <c r="I94" t="s">
        <v>12</v>
      </c>
      <c r="J94">
        <v>80</v>
      </c>
      <c r="K94" t="str">
        <f t="shared" si="2"/>
        <v>Aug</v>
      </c>
      <c r="L94">
        <f t="shared" si="3"/>
        <v>2021</v>
      </c>
    </row>
    <row r="95" spans="1:12" x14ac:dyDescent="0.3">
      <c r="A95">
        <v>211212029</v>
      </c>
      <c r="B95" t="s">
        <v>20</v>
      </c>
      <c r="C95" t="s">
        <v>11</v>
      </c>
      <c r="D95" t="s">
        <v>44</v>
      </c>
      <c r="E95">
        <v>1960</v>
      </c>
      <c r="F95">
        <v>0</v>
      </c>
      <c r="G95">
        <v>1960</v>
      </c>
      <c r="H95" s="1">
        <v>44418</v>
      </c>
      <c r="I95" t="s">
        <v>12</v>
      </c>
      <c r="J95">
        <v>60</v>
      </c>
      <c r="K95" t="str">
        <f t="shared" si="2"/>
        <v>Aug</v>
      </c>
      <c r="L95">
        <f t="shared" si="3"/>
        <v>2021</v>
      </c>
    </row>
    <row r="96" spans="1:12" x14ac:dyDescent="0.3">
      <c r="A96">
        <v>211212029</v>
      </c>
      <c r="B96" t="s">
        <v>20</v>
      </c>
      <c r="C96" t="s">
        <v>11</v>
      </c>
      <c r="D96" t="s">
        <v>44</v>
      </c>
      <c r="E96">
        <v>1860</v>
      </c>
      <c r="F96">
        <v>0</v>
      </c>
      <c r="G96">
        <v>1860</v>
      </c>
      <c r="H96" s="1">
        <v>44446</v>
      </c>
      <c r="I96" t="s">
        <v>12</v>
      </c>
      <c r="J96">
        <v>100</v>
      </c>
      <c r="K96" t="str">
        <f t="shared" si="2"/>
        <v>Sep</v>
      </c>
      <c r="L96">
        <f t="shared" si="3"/>
        <v>2021</v>
      </c>
    </row>
    <row r="97" spans="1:12" x14ac:dyDescent="0.3">
      <c r="A97">
        <v>211212029</v>
      </c>
      <c r="B97" t="s">
        <v>20</v>
      </c>
      <c r="C97" t="s">
        <v>11</v>
      </c>
      <c r="D97" t="s">
        <v>44</v>
      </c>
      <c r="E97">
        <v>1780</v>
      </c>
      <c r="F97">
        <v>0</v>
      </c>
      <c r="G97">
        <v>1780</v>
      </c>
      <c r="H97" s="1">
        <v>44462</v>
      </c>
      <c r="I97" t="s">
        <v>12</v>
      </c>
      <c r="J97">
        <v>80</v>
      </c>
      <c r="K97" t="str">
        <f t="shared" si="2"/>
        <v>Sep</v>
      </c>
      <c r="L97">
        <f t="shared" si="3"/>
        <v>2021</v>
      </c>
    </row>
    <row r="98" spans="1:12" x14ac:dyDescent="0.3">
      <c r="A98">
        <v>211212029</v>
      </c>
      <c r="B98" t="s">
        <v>20</v>
      </c>
      <c r="C98" t="s">
        <v>11</v>
      </c>
      <c r="D98" t="s">
        <v>44</v>
      </c>
      <c r="E98">
        <v>1720</v>
      </c>
      <c r="F98">
        <v>0</v>
      </c>
      <c r="G98">
        <v>1720</v>
      </c>
      <c r="H98" s="1">
        <v>44474</v>
      </c>
      <c r="I98" t="s">
        <v>12</v>
      </c>
      <c r="J98">
        <v>60</v>
      </c>
      <c r="K98" t="str">
        <f t="shared" si="2"/>
        <v>Oct</v>
      </c>
      <c r="L98">
        <f t="shared" si="3"/>
        <v>2021</v>
      </c>
    </row>
    <row r="99" spans="1:12" x14ac:dyDescent="0.3">
      <c r="A99">
        <v>211212029</v>
      </c>
      <c r="B99" t="s">
        <v>20</v>
      </c>
      <c r="C99" t="s">
        <v>11</v>
      </c>
      <c r="D99" t="s">
        <v>44</v>
      </c>
      <c r="E99">
        <v>1660</v>
      </c>
      <c r="F99">
        <v>0</v>
      </c>
      <c r="G99">
        <v>1660</v>
      </c>
      <c r="H99" s="1">
        <v>44496</v>
      </c>
      <c r="I99" t="s">
        <v>12</v>
      </c>
      <c r="J99">
        <v>60</v>
      </c>
      <c r="K99" t="str">
        <f t="shared" si="2"/>
        <v>Oct</v>
      </c>
      <c r="L99">
        <f t="shared" si="3"/>
        <v>2021</v>
      </c>
    </row>
    <row r="100" spans="1:12" x14ac:dyDescent="0.3">
      <c r="A100">
        <v>211212029</v>
      </c>
      <c r="B100" t="s">
        <v>20</v>
      </c>
      <c r="C100" t="s">
        <v>11</v>
      </c>
      <c r="D100" t="s">
        <v>44</v>
      </c>
      <c r="E100">
        <v>1580</v>
      </c>
      <c r="F100">
        <v>0</v>
      </c>
      <c r="G100">
        <v>1580</v>
      </c>
      <c r="H100" s="1">
        <v>44526</v>
      </c>
      <c r="I100" t="s">
        <v>12</v>
      </c>
      <c r="J100">
        <v>80</v>
      </c>
      <c r="K100" t="str">
        <f t="shared" si="2"/>
        <v>Nov</v>
      </c>
      <c r="L100">
        <f t="shared" si="3"/>
        <v>2021</v>
      </c>
    </row>
    <row r="101" spans="1:12" x14ac:dyDescent="0.3">
      <c r="A101">
        <v>211212029</v>
      </c>
      <c r="B101" t="s">
        <v>20</v>
      </c>
      <c r="C101" t="s">
        <v>11</v>
      </c>
      <c r="D101" t="s">
        <v>44</v>
      </c>
      <c r="E101">
        <v>1540</v>
      </c>
      <c r="F101">
        <v>0</v>
      </c>
      <c r="G101">
        <v>1540</v>
      </c>
      <c r="H101" s="1">
        <v>44567</v>
      </c>
      <c r="I101" t="s">
        <v>12</v>
      </c>
      <c r="J101">
        <v>40</v>
      </c>
      <c r="K101" t="str">
        <f t="shared" si="2"/>
        <v>Jan</v>
      </c>
      <c r="L101">
        <f t="shared" si="3"/>
        <v>2022</v>
      </c>
    </row>
    <row r="102" spans="1:12" x14ac:dyDescent="0.3">
      <c r="A102">
        <v>211212029</v>
      </c>
      <c r="B102" t="s">
        <v>20</v>
      </c>
      <c r="C102" t="s">
        <v>11</v>
      </c>
      <c r="D102" t="s">
        <v>63</v>
      </c>
      <c r="E102">
        <v>2600</v>
      </c>
      <c r="F102">
        <v>0</v>
      </c>
      <c r="G102">
        <v>2600</v>
      </c>
      <c r="H102" s="1">
        <v>44599</v>
      </c>
      <c r="I102" t="s">
        <v>12</v>
      </c>
      <c r="J102">
        <v>100</v>
      </c>
      <c r="K102" t="str">
        <f t="shared" si="2"/>
        <v>Feb</v>
      </c>
      <c r="L102">
        <f t="shared" si="3"/>
        <v>2022</v>
      </c>
    </row>
    <row r="103" spans="1:12" x14ac:dyDescent="0.3">
      <c r="A103">
        <v>211212029</v>
      </c>
      <c r="B103" t="s">
        <v>20</v>
      </c>
      <c r="C103" t="s">
        <v>11</v>
      </c>
      <c r="D103" t="s">
        <v>44</v>
      </c>
      <c r="E103">
        <v>1440</v>
      </c>
      <c r="F103">
        <v>0</v>
      </c>
      <c r="G103">
        <v>1440</v>
      </c>
      <c r="H103" s="1">
        <v>44827</v>
      </c>
      <c r="I103" t="s">
        <v>12</v>
      </c>
      <c r="J103">
        <v>100</v>
      </c>
      <c r="K103" t="str">
        <f t="shared" si="2"/>
        <v>Sep</v>
      </c>
      <c r="L103">
        <f t="shared" si="3"/>
        <v>2022</v>
      </c>
    </row>
    <row r="104" spans="1:12" x14ac:dyDescent="0.3">
      <c r="A104">
        <v>211212029</v>
      </c>
      <c r="B104" t="s">
        <v>20</v>
      </c>
      <c r="C104" t="s">
        <v>11</v>
      </c>
      <c r="D104" t="s">
        <v>44</v>
      </c>
      <c r="E104">
        <v>1340</v>
      </c>
      <c r="F104">
        <v>0</v>
      </c>
      <c r="G104">
        <v>1340</v>
      </c>
      <c r="H104" s="1">
        <v>44874</v>
      </c>
      <c r="I104" t="s">
        <v>12</v>
      </c>
      <c r="J104">
        <v>100</v>
      </c>
      <c r="K104" t="str">
        <f t="shared" si="2"/>
        <v>Nov</v>
      </c>
      <c r="L104">
        <f t="shared" si="3"/>
        <v>2022</v>
      </c>
    </row>
    <row r="105" spans="1:12" x14ac:dyDescent="0.3">
      <c r="A105">
        <v>211212029</v>
      </c>
      <c r="B105" t="s">
        <v>20</v>
      </c>
      <c r="C105" t="s">
        <v>11</v>
      </c>
      <c r="D105" t="s">
        <v>44</v>
      </c>
      <c r="E105">
        <v>1240</v>
      </c>
      <c r="F105">
        <v>0</v>
      </c>
      <c r="G105">
        <v>1240</v>
      </c>
      <c r="H105" s="1">
        <v>44888</v>
      </c>
      <c r="I105" t="s">
        <v>12</v>
      </c>
      <c r="J105">
        <v>100</v>
      </c>
      <c r="K105" t="str">
        <f t="shared" si="2"/>
        <v>Nov</v>
      </c>
      <c r="L105">
        <f t="shared" si="3"/>
        <v>2022</v>
      </c>
    </row>
    <row r="106" spans="1:12" x14ac:dyDescent="0.3">
      <c r="A106">
        <v>211212029</v>
      </c>
      <c r="B106" t="s">
        <v>20</v>
      </c>
      <c r="C106" t="s">
        <v>11</v>
      </c>
      <c r="D106" t="s">
        <v>63</v>
      </c>
      <c r="E106">
        <v>2500</v>
      </c>
      <c r="F106">
        <v>0</v>
      </c>
      <c r="G106">
        <v>2500</v>
      </c>
      <c r="H106" s="1">
        <v>44901</v>
      </c>
      <c r="I106" t="s">
        <v>12</v>
      </c>
      <c r="J106">
        <v>100</v>
      </c>
      <c r="K106" t="str">
        <f t="shared" si="2"/>
        <v>Dec</v>
      </c>
      <c r="L106">
        <f t="shared" si="3"/>
        <v>2022</v>
      </c>
    </row>
    <row r="107" spans="1:12" x14ac:dyDescent="0.3">
      <c r="A107">
        <v>211212029</v>
      </c>
      <c r="B107" t="s">
        <v>20</v>
      </c>
      <c r="C107" t="s">
        <v>11</v>
      </c>
      <c r="D107" t="s">
        <v>44</v>
      </c>
      <c r="E107">
        <v>1140</v>
      </c>
      <c r="F107">
        <v>0</v>
      </c>
      <c r="G107">
        <v>1140</v>
      </c>
      <c r="H107" s="1">
        <v>44908</v>
      </c>
      <c r="I107" t="s">
        <v>12</v>
      </c>
      <c r="J107">
        <v>100</v>
      </c>
      <c r="K107" t="str">
        <f t="shared" si="2"/>
        <v>Dec</v>
      </c>
      <c r="L107">
        <f t="shared" si="3"/>
        <v>2022</v>
      </c>
    </row>
    <row r="108" spans="1:12" x14ac:dyDescent="0.3">
      <c r="A108">
        <v>211212029</v>
      </c>
      <c r="B108" t="s">
        <v>20</v>
      </c>
      <c r="C108" t="s">
        <v>11</v>
      </c>
      <c r="D108" t="s">
        <v>44</v>
      </c>
      <c r="E108">
        <v>1100</v>
      </c>
      <c r="F108">
        <v>0</v>
      </c>
      <c r="G108">
        <v>1100</v>
      </c>
      <c r="H108" s="1">
        <v>44916</v>
      </c>
      <c r="I108" t="s">
        <v>12</v>
      </c>
      <c r="J108">
        <v>40</v>
      </c>
      <c r="K108" t="str">
        <f t="shared" si="2"/>
        <v>Dec</v>
      </c>
      <c r="L108">
        <f t="shared" si="3"/>
        <v>2022</v>
      </c>
    </row>
    <row r="109" spans="1:12" x14ac:dyDescent="0.3">
      <c r="A109">
        <v>211212029</v>
      </c>
      <c r="B109" t="s">
        <v>20</v>
      </c>
      <c r="C109" t="s">
        <v>11</v>
      </c>
      <c r="D109" t="s">
        <v>63</v>
      </c>
      <c r="E109">
        <v>2400</v>
      </c>
      <c r="F109">
        <v>0</v>
      </c>
      <c r="G109">
        <v>2400</v>
      </c>
      <c r="H109" s="1">
        <v>44939</v>
      </c>
      <c r="I109" t="s">
        <v>12</v>
      </c>
      <c r="J109">
        <v>100</v>
      </c>
      <c r="K109" t="str">
        <f t="shared" si="2"/>
        <v>Jan</v>
      </c>
      <c r="L109">
        <f t="shared" si="3"/>
        <v>2023</v>
      </c>
    </row>
    <row r="110" spans="1:12" x14ac:dyDescent="0.3">
      <c r="A110">
        <v>211212029</v>
      </c>
      <c r="B110" t="s">
        <v>20</v>
      </c>
      <c r="C110" t="s">
        <v>11</v>
      </c>
      <c r="D110" t="s">
        <v>63</v>
      </c>
      <c r="E110">
        <v>2300</v>
      </c>
      <c r="F110">
        <v>0</v>
      </c>
      <c r="G110">
        <v>2300</v>
      </c>
      <c r="H110" s="1">
        <v>44950</v>
      </c>
      <c r="I110" t="s">
        <v>12</v>
      </c>
      <c r="J110">
        <v>100</v>
      </c>
      <c r="K110" t="str">
        <f t="shared" si="2"/>
        <v>Jan</v>
      </c>
      <c r="L110">
        <f t="shared" si="3"/>
        <v>2023</v>
      </c>
    </row>
    <row r="111" spans="1:12" x14ac:dyDescent="0.3">
      <c r="A111">
        <v>211212029</v>
      </c>
      <c r="B111" t="s">
        <v>20</v>
      </c>
      <c r="C111" t="s">
        <v>11</v>
      </c>
      <c r="D111" t="s">
        <v>44</v>
      </c>
      <c r="E111">
        <v>1020</v>
      </c>
      <c r="F111">
        <v>0</v>
      </c>
      <c r="G111">
        <v>1020</v>
      </c>
      <c r="H111" s="1">
        <v>44964</v>
      </c>
      <c r="I111" t="s">
        <v>12</v>
      </c>
      <c r="J111">
        <v>80</v>
      </c>
      <c r="K111" t="str">
        <f t="shared" si="2"/>
        <v>Feb</v>
      </c>
      <c r="L111">
        <f t="shared" si="3"/>
        <v>2023</v>
      </c>
    </row>
    <row r="112" spans="1:12" x14ac:dyDescent="0.3">
      <c r="A112">
        <v>211212029</v>
      </c>
      <c r="B112" t="s">
        <v>20</v>
      </c>
      <c r="C112" t="s">
        <v>11</v>
      </c>
      <c r="D112" t="s">
        <v>44</v>
      </c>
      <c r="E112">
        <v>920</v>
      </c>
      <c r="F112">
        <v>0</v>
      </c>
      <c r="G112">
        <v>920</v>
      </c>
      <c r="H112" s="1">
        <v>44987</v>
      </c>
      <c r="I112" t="s">
        <v>12</v>
      </c>
      <c r="J112">
        <v>100</v>
      </c>
      <c r="K112" t="str">
        <f t="shared" si="2"/>
        <v>Mar</v>
      </c>
      <c r="L112">
        <f t="shared" si="3"/>
        <v>2023</v>
      </c>
    </row>
    <row r="113" spans="1:12" x14ac:dyDescent="0.3">
      <c r="A113">
        <v>211212029</v>
      </c>
      <c r="B113" t="s">
        <v>20</v>
      </c>
      <c r="C113" t="s">
        <v>11</v>
      </c>
      <c r="D113" t="s">
        <v>44</v>
      </c>
      <c r="E113">
        <v>820</v>
      </c>
      <c r="F113">
        <v>0</v>
      </c>
      <c r="G113">
        <v>820</v>
      </c>
      <c r="H113" s="1">
        <v>45002</v>
      </c>
      <c r="I113" t="s">
        <v>12</v>
      </c>
      <c r="J113">
        <v>100</v>
      </c>
      <c r="K113" t="str">
        <f t="shared" si="2"/>
        <v>Mar</v>
      </c>
      <c r="L113">
        <f t="shared" si="3"/>
        <v>2023</v>
      </c>
    </row>
    <row r="114" spans="1:12" x14ac:dyDescent="0.3">
      <c r="A114">
        <v>210517515</v>
      </c>
      <c r="B114" t="s">
        <v>68</v>
      </c>
      <c r="C114" t="s">
        <v>11</v>
      </c>
      <c r="D114">
        <v>122020</v>
      </c>
      <c r="E114">
        <v>0</v>
      </c>
      <c r="F114">
        <v>0</v>
      </c>
      <c r="G114">
        <v>0</v>
      </c>
      <c r="H114" s="1">
        <v>44823</v>
      </c>
      <c r="I114" t="s">
        <v>12</v>
      </c>
      <c r="J114">
        <v>1</v>
      </c>
      <c r="K114" t="str">
        <f t="shared" si="2"/>
        <v>Sep</v>
      </c>
      <c r="L114">
        <f t="shared" si="3"/>
        <v>2022</v>
      </c>
    </row>
    <row r="115" spans="1:12" x14ac:dyDescent="0.3">
      <c r="A115">
        <v>210517515</v>
      </c>
      <c r="B115" t="s">
        <v>68</v>
      </c>
      <c r="C115" t="s">
        <v>11</v>
      </c>
      <c r="D115">
        <v>122020</v>
      </c>
      <c r="E115">
        <v>0</v>
      </c>
      <c r="F115">
        <v>0</v>
      </c>
      <c r="G115">
        <v>0</v>
      </c>
      <c r="H115" s="1">
        <v>44823</v>
      </c>
      <c r="I115" t="s">
        <v>12</v>
      </c>
      <c r="J115">
        <v>1</v>
      </c>
      <c r="K115" t="str">
        <f t="shared" si="2"/>
        <v>Sep</v>
      </c>
      <c r="L115">
        <f t="shared" si="3"/>
        <v>2022</v>
      </c>
    </row>
    <row r="116" spans="1:12" x14ac:dyDescent="0.3">
      <c r="A116">
        <v>210417011</v>
      </c>
      <c r="B116" t="s">
        <v>37</v>
      </c>
      <c r="C116" t="s">
        <v>11</v>
      </c>
      <c r="D116">
        <v>12020</v>
      </c>
      <c r="E116">
        <v>1</v>
      </c>
      <c r="F116">
        <v>0</v>
      </c>
      <c r="G116">
        <v>1</v>
      </c>
      <c r="H116" s="1">
        <v>44382</v>
      </c>
      <c r="I116" t="s">
        <v>12</v>
      </c>
      <c r="J116">
        <v>1</v>
      </c>
      <c r="K116" t="str">
        <f t="shared" si="2"/>
        <v>Jul</v>
      </c>
      <c r="L116">
        <f t="shared" si="3"/>
        <v>2021</v>
      </c>
    </row>
    <row r="117" spans="1:12" x14ac:dyDescent="0.3">
      <c r="A117">
        <v>210417011</v>
      </c>
      <c r="B117" t="s">
        <v>37</v>
      </c>
      <c r="C117" t="s">
        <v>11</v>
      </c>
      <c r="D117" t="s">
        <v>17</v>
      </c>
      <c r="E117">
        <v>5</v>
      </c>
      <c r="F117">
        <v>0</v>
      </c>
      <c r="G117">
        <v>5</v>
      </c>
      <c r="H117" s="1">
        <v>44823</v>
      </c>
      <c r="I117" t="s">
        <v>12</v>
      </c>
      <c r="J117">
        <v>1</v>
      </c>
      <c r="K117" t="str">
        <f t="shared" si="2"/>
        <v>Sep</v>
      </c>
      <c r="L117">
        <f t="shared" si="3"/>
        <v>2022</v>
      </c>
    </row>
    <row r="118" spans="1:12" x14ac:dyDescent="0.3">
      <c r="A118">
        <v>210417011</v>
      </c>
      <c r="B118" t="s">
        <v>37</v>
      </c>
      <c r="C118" t="s">
        <v>11</v>
      </c>
      <c r="D118">
        <v>12020</v>
      </c>
      <c r="E118">
        <v>0</v>
      </c>
      <c r="F118">
        <v>0</v>
      </c>
      <c r="G118">
        <v>0</v>
      </c>
      <c r="H118" s="1">
        <v>44823</v>
      </c>
      <c r="I118" t="s">
        <v>12</v>
      </c>
      <c r="J118">
        <v>1</v>
      </c>
      <c r="K118" t="str">
        <f t="shared" si="2"/>
        <v>Sep</v>
      </c>
      <c r="L118">
        <f t="shared" si="3"/>
        <v>2022</v>
      </c>
    </row>
    <row r="119" spans="1:12" x14ac:dyDescent="0.3">
      <c r="A119">
        <v>210112165</v>
      </c>
      <c r="B119" t="s">
        <v>58</v>
      </c>
      <c r="C119" t="s">
        <v>11</v>
      </c>
      <c r="D119">
        <v>122021</v>
      </c>
      <c r="E119">
        <v>450</v>
      </c>
      <c r="F119">
        <v>0</v>
      </c>
      <c r="G119">
        <v>450</v>
      </c>
      <c r="H119" s="1">
        <v>44536</v>
      </c>
      <c r="I119" t="s">
        <v>12</v>
      </c>
      <c r="J119">
        <v>250</v>
      </c>
      <c r="K119" t="str">
        <f t="shared" si="2"/>
        <v>Dec</v>
      </c>
      <c r="L119">
        <f t="shared" si="3"/>
        <v>2021</v>
      </c>
    </row>
    <row r="120" spans="1:12" x14ac:dyDescent="0.3">
      <c r="A120">
        <v>210112165</v>
      </c>
      <c r="B120" t="s">
        <v>58</v>
      </c>
      <c r="C120" t="s">
        <v>11</v>
      </c>
      <c r="D120">
        <v>122021</v>
      </c>
      <c r="E120">
        <v>350</v>
      </c>
      <c r="F120">
        <v>0</v>
      </c>
      <c r="G120">
        <v>350</v>
      </c>
      <c r="H120" s="1">
        <v>44564</v>
      </c>
      <c r="I120" t="s">
        <v>12</v>
      </c>
      <c r="J120">
        <v>100</v>
      </c>
      <c r="K120" t="str">
        <f t="shared" si="2"/>
        <v>Jan</v>
      </c>
      <c r="L120">
        <f t="shared" si="3"/>
        <v>2022</v>
      </c>
    </row>
    <row r="121" spans="1:12" x14ac:dyDescent="0.3">
      <c r="A121">
        <v>210112165</v>
      </c>
      <c r="B121" t="s">
        <v>58</v>
      </c>
      <c r="C121" t="s">
        <v>11</v>
      </c>
      <c r="D121">
        <v>122021</v>
      </c>
      <c r="E121">
        <v>225</v>
      </c>
      <c r="F121">
        <v>0</v>
      </c>
      <c r="G121">
        <v>225</v>
      </c>
      <c r="H121" s="1">
        <v>44578</v>
      </c>
      <c r="I121" t="s">
        <v>12</v>
      </c>
      <c r="J121">
        <v>125</v>
      </c>
      <c r="K121" t="str">
        <f t="shared" si="2"/>
        <v>Jan</v>
      </c>
      <c r="L121">
        <f t="shared" si="3"/>
        <v>2022</v>
      </c>
    </row>
    <row r="122" spans="1:12" x14ac:dyDescent="0.3">
      <c r="A122">
        <v>210112165</v>
      </c>
      <c r="B122" t="s">
        <v>58</v>
      </c>
      <c r="C122" t="s">
        <v>11</v>
      </c>
      <c r="D122">
        <v>122021</v>
      </c>
      <c r="E122">
        <v>175</v>
      </c>
      <c r="F122">
        <v>0</v>
      </c>
      <c r="G122">
        <v>175</v>
      </c>
      <c r="H122" s="1">
        <v>44586</v>
      </c>
      <c r="I122" t="s">
        <v>12</v>
      </c>
      <c r="J122">
        <v>50</v>
      </c>
      <c r="K122" t="str">
        <f t="shared" si="2"/>
        <v>Jan</v>
      </c>
      <c r="L122">
        <f t="shared" si="3"/>
        <v>2022</v>
      </c>
    </row>
    <row r="123" spans="1:12" x14ac:dyDescent="0.3">
      <c r="A123">
        <v>210112165</v>
      </c>
      <c r="B123" t="s">
        <v>58</v>
      </c>
      <c r="C123" t="s">
        <v>11</v>
      </c>
      <c r="D123">
        <v>122021</v>
      </c>
      <c r="E123">
        <v>75</v>
      </c>
      <c r="F123">
        <v>0</v>
      </c>
      <c r="G123">
        <v>75</v>
      </c>
      <c r="H123" s="1">
        <v>44606</v>
      </c>
      <c r="I123" t="s">
        <v>12</v>
      </c>
      <c r="J123">
        <v>100</v>
      </c>
      <c r="K123" t="str">
        <f t="shared" si="2"/>
        <v>Feb</v>
      </c>
      <c r="L123">
        <f t="shared" si="3"/>
        <v>2022</v>
      </c>
    </row>
    <row r="124" spans="1:12" x14ac:dyDescent="0.3">
      <c r="A124">
        <v>210112165</v>
      </c>
      <c r="B124" t="s">
        <v>58</v>
      </c>
      <c r="C124" t="s">
        <v>11</v>
      </c>
      <c r="D124">
        <v>122021</v>
      </c>
      <c r="E124">
        <v>25</v>
      </c>
      <c r="F124">
        <v>0</v>
      </c>
      <c r="G124">
        <v>25</v>
      </c>
      <c r="H124" s="1">
        <v>44775</v>
      </c>
      <c r="I124" t="s">
        <v>12</v>
      </c>
      <c r="J124">
        <v>50</v>
      </c>
      <c r="K124" t="str">
        <f t="shared" si="2"/>
        <v>Aug</v>
      </c>
      <c r="L124">
        <f t="shared" si="3"/>
        <v>2022</v>
      </c>
    </row>
    <row r="125" spans="1:12" x14ac:dyDescent="0.3">
      <c r="A125">
        <v>210112165</v>
      </c>
      <c r="B125" t="s">
        <v>58</v>
      </c>
      <c r="C125" t="s">
        <v>11</v>
      </c>
      <c r="D125">
        <v>72022</v>
      </c>
      <c r="E125">
        <v>575</v>
      </c>
      <c r="F125">
        <v>0</v>
      </c>
      <c r="G125">
        <v>575</v>
      </c>
      <c r="H125" s="1">
        <v>44846</v>
      </c>
      <c r="I125" t="s">
        <v>12</v>
      </c>
      <c r="J125">
        <v>100</v>
      </c>
      <c r="K125" t="str">
        <f t="shared" si="2"/>
        <v>Oct</v>
      </c>
      <c r="L125">
        <f t="shared" si="3"/>
        <v>2022</v>
      </c>
    </row>
    <row r="126" spans="1:12" x14ac:dyDescent="0.3">
      <c r="A126">
        <v>210112165</v>
      </c>
      <c r="B126" t="s">
        <v>58</v>
      </c>
      <c r="C126" t="s">
        <v>11</v>
      </c>
      <c r="D126">
        <v>72022</v>
      </c>
      <c r="E126">
        <v>475</v>
      </c>
      <c r="F126">
        <v>0</v>
      </c>
      <c r="G126">
        <v>475</v>
      </c>
      <c r="H126" s="1">
        <v>44874</v>
      </c>
      <c r="I126" t="s">
        <v>12</v>
      </c>
      <c r="J126">
        <v>100</v>
      </c>
      <c r="K126" t="str">
        <f t="shared" si="2"/>
        <v>Nov</v>
      </c>
      <c r="L126">
        <f t="shared" si="3"/>
        <v>2022</v>
      </c>
    </row>
    <row r="127" spans="1:12" x14ac:dyDescent="0.3">
      <c r="A127">
        <v>210112165</v>
      </c>
      <c r="B127" t="s">
        <v>58</v>
      </c>
      <c r="C127" t="s">
        <v>11</v>
      </c>
      <c r="D127">
        <v>72022</v>
      </c>
      <c r="E127">
        <v>375</v>
      </c>
      <c r="F127">
        <v>0</v>
      </c>
      <c r="G127">
        <v>375</v>
      </c>
      <c r="H127" s="1">
        <v>44888</v>
      </c>
      <c r="I127" t="s">
        <v>12</v>
      </c>
      <c r="J127">
        <v>100</v>
      </c>
      <c r="K127" t="str">
        <f t="shared" si="2"/>
        <v>Nov</v>
      </c>
      <c r="L127">
        <f t="shared" si="3"/>
        <v>2022</v>
      </c>
    </row>
    <row r="128" spans="1:12" x14ac:dyDescent="0.3">
      <c r="A128">
        <v>210112165</v>
      </c>
      <c r="B128" t="s">
        <v>58</v>
      </c>
      <c r="C128" t="s">
        <v>11</v>
      </c>
      <c r="D128">
        <v>72022</v>
      </c>
      <c r="E128">
        <v>275</v>
      </c>
      <c r="F128">
        <v>0</v>
      </c>
      <c r="G128">
        <v>275</v>
      </c>
      <c r="H128" s="1">
        <v>44908</v>
      </c>
      <c r="I128" t="s">
        <v>12</v>
      </c>
      <c r="J128">
        <v>100</v>
      </c>
      <c r="K128" t="str">
        <f t="shared" si="2"/>
        <v>Dec</v>
      </c>
      <c r="L128">
        <f t="shared" si="3"/>
        <v>2022</v>
      </c>
    </row>
    <row r="129" spans="1:12" x14ac:dyDescent="0.3">
      <c r="A129">
        <v>210112165</v>
      </c>
      <c r="B129" t="s">
        <v>58</v>
      </c>
      <c r="C129" t="s">
        <v>11</v>
      </c>
      <c r="D129">
        <v>72022</v>
      </c>
      <c r="E129">
        <v>175</v>
      </c>
      <c r="F129">
        <v>0</v>
      </c>
      <c r="G129">
        <v>175</v>
      </c>
      <c r="H129" s="1">
        <v>44945</v>
      </c>
      <c r="I129" t="s">
        <v>12</v>
      </c>
      <c r="J129">
        <v>100</v>
      </c>
      <c r="K129" t="str">
        <f t="shared" si="2"/>
        <v>Jan</v>
      </c>
      <c r="L129">
        <f t="shared" si="3"/>
        <v>2023</v>
      </c>
    </row>
    <row r="130" spans="1:12" x14ac:dyDescent="0.3">
      <c r="A130">
        <v>210112165</v>
      </c>
      <c r="B130" t="s">
        <v>58</v>
      </c>
      <c r="C130" t="s">
        <v>11</v>
      </c>
      <c r="D130">
        <v>72022</v>
      </c>
      <c r="E130">
        <v>100</v>
      </c>
      <c r="F130">
        <v>0</v>
      </c>
      <c r="G130">
        <v>100</v>
      </c>
      <c r="H130" s="1">
        <v>44950</v>
      </c>
      <c r="I130" t="s">
        <v>12</v>
      </c>
      <c r="J130">
        <v>75</v>
      </c>
      <c r="K130" t="str">
        <f t="shared" si="2"/>
        <v>Jan</v>
      </c>
      <c r="L130">
        <f t="shared" si="3"/>
        <v>2023</v>
      </c>
    </row>
    <row r="131" spans="1:12" x14ac:dyDescent="0.3">
      <c r="A131">
        <v>210112165</v>
      </c>
      <c r="B131" t="s">
        <v>58</v>
      </c>
      <c r="C131" t="s">
        <v>11</v>
      </c>
      <c r="D131">
        <v>72022</v>
      </c>
      <c r="E131">
        <v>0</v>
      </c>
      <c r="F131">
        <v>0</v>
      </c>
      <c r="G131">
        <v>0</v>
      </c>
      <c r="H131" s="1">
        <v>44959</v>
      </c>
      <c r="I131" t="s">
        <v>12</v>
      </c>
      <c r="J131">
        <v>100</v>
      </c>
      <c r="K131" t="str">
        <f t="shared" si="2"/>
        <v>Feb</v>
      </c>
      <c r="L131">
        <f t="shared" si="3"/>
        <v>2023</v>
      </c>
    </row>
    <row r="132" spans="1:12" x14ac:dyDescent="0.3">
      <c r="A132">
        <v>210112165</v>
      </c>
      <c r="B132" t="s">
        <v>58</v>
      </c>
      <c r="C132" t="s">
        <v>11</v>
      </c>
      <c r="D132">
        <v>122021</v>
      </c>
      <c r="E132">
        <v>0</v>
      </c>
      <c r="F132">
        <v>0</v>
      </c>
      <c r="G132">
        <v>0</v>
      </c>
      <c r="H132" s="1">
        <v>44959</v>
      </c>
      <c r="I132" t="s">
        <v>12</v>
      </c>
      <c r="J132">
        <v>25</v>
      </c>
      <c r="K132" t="str">
        <f t="shared" ref="K132:K195" si="4">TEXT(H132,"MMM")</f>
        <v>Feb</v>
      </c>
      <c r="L132">
        <f t="shared" ref="L132:L195" si="5">YEAR(H132)</f>
        <v>2023</v>
      </c>
    </row>
    <row r="133" spans="1:12" x14ac:dyDescent="0.3">
      <c r="A133">
        <v>210112165</v>
      </c>
      <c r="B133" t="s">
        <v>58</v>
      </c>
      <c r="C133" t="s">
        <v>11</v>
      </c>
      <c r="D133">
        <v>82022</v>
      </c>
      <c r="E133">
        <v>0</v>
      </c>
      <c r="F133">
        <v>0</v>
      </c>
      <c r="G133">
        <v>0</v>
      </c>
      <c r="H133" s="1">
        <v>45002</v>
      </c>
      <c r="I133" t="s">
        <v>12</v>
      </c>
      <c r="J133">
        <v>25</v>
      </c>
      <c r="K133" t="str">
        <f t="shared" si="4"/>
        <v>Mar</v>
      </c>
      <c r="L133">
        <f t="shared" si="5"/>
        <v>2023</v>
      </c>
    </row>
    <row r="134" spans="1:12" x14ac:dyDescent="0.3">
      <c r="A134">
        <v>211212052</v>
      </c>
      <c r="B134" t="s">
        <v>22</v>
      </c>
      <c r="C134" t="s">
        <v>11</v>
      </c>
      <c r="D134">
        <v>102019</v>
      </c>
      <c r="E134">
        <v>2800</v>
      </c>
      <c r="F134">
        <v>0</v>
      </c>
      <c r="G134">
        <v>2800</v>
      </c>
      <c r="H134" s="1">
        <v>44312</v>
      </c>
      <c r="I134" t="s">
        <v>12</v>
      </c>
      <c r="J134">
        <v>150</v>
      </c>
      <c r="K134" t="str">
        <f t="shared" si="4"/>
        <v>Apr</v>
      </c>
      <c r="L134">
        <f t="shared" si="5"/>
        <v>2021</v>
      </c>
    </row>
    <row r="135" spans="1:12" x14ac:dyDescent="0.3">
      <c r="A135">
        <v>211212052</v>
      </c>
      <c r="B135" t="s">
        <v>22</v>
      </c>
      <c r="C135" t="s">
        <v>11</v>
      </c>
      <c r="D135">
        <v>102019</v>
      </c>
      <c r="E135">
        <v>2650</v>
      </c>
      <c r="F135">
        <v>0</v>
      </c>
      <c r="G135">
        <v>2650</v>
      </c>
      <c r="H135" s="1">
        <v>44378</v>
      </c>
      <c r="I135" t="s">
        <v>12</v>
      </c>
      <c r="J135">
        <v>150</v>
      </c>
      <c r="K135" t="str">
        <f t="shared" si="4"/>
        <v>Jul</v>
      </c>
      <c r="L135">
        <f t="shared" si="5"/>
        <v>2021</v>
      </c>
    </row>
    <row r="136" spans="1:12" x14ac:dyDescent="0.3">
      <c r="A136">
        <v>211212052</v>
      </c>
      <c r="B136" t="s">
        <v>22</v>
      </c>
      <c r="C136" t="s">
        <v>11</v>
      </c>
      <c r="D136" t="s">
        <v>43</v>
      </c>
      <c r="E136">
        <v>1650</v>
      </c>
      <c r="F136">
        <v>0</v>
      </c>
      <c r="G136">
        <v>1650</v>
      </c>
      <c r="H136" s="1">
        <v>44406</v>
      </c>
      <c r="I136" t="s">
        <v>12</v>
      </c>
      <c r="J136">
        <v>150</v>
      </c>
      <c r="K136" t="str">
        <f t="shared" si="4"/>
        <v>Jul</v>
      </c>
      <c r="L136">
        <f t="shared" si="5"/>
        <v>2021</v>
      </c>
    </row>
    <row r="137" spans="1:12" x14ac:dyDescent="0.3">
      <c r="A137">
        <v>211212052</v>
      </c>
      <c r="B137" t="s">
        <v>22</v>
      </c>
      <c r="C137" t="s">
        <v>11</v>
      </c>
      <c r="D137">
        <v>102019</v>
      </c>
      <c r="E137">
        <v>2500</v>
      </c>
      <c r="F137">
        <v>0</v>
      </c>
      <c r="G137">
        <v>2500</v>
      </c>
      <c r="H137" s="1">
        <v>44433</v>
      </c>
      <c r="I137" t="s">
        <v>12</v>
      </c>
      <c r="J137">
        <v>150</v>
      </c>
      <c r="K137" t="str">
        <f t="shared" si="4"/>
        <v>Aug</v>
      </c>
      <c r="L137">
        <f t="shared" si="5"/>
        <v>2021</v>
      </c>
    </row>
    <row r="138" spans="1:12" x14ac:dyDescent="0.3">
      <c r="A138">
        <v>211212052</v>
      </c>
      <c r="B138" t="s">
        <v>22</v>
      </c>
      <c r="C138" t="s">
        <v>11</v>
      </c>
      <c r="D138" t="s">
        <v>43</v>
      </c>
      <c r="E138">
        <v>1550</v>
      </c>
      <c r="F138">
        <v>0</v>
      </c>
      <c r="G138">
        <v>1550</v>
      </c>
      <c r="H138" s="1">
        <v>44462</v>
      </c>
      <c r="I138" t="s">
        <v>12</v>
      </c>
      <c r="J138">
        <v>100</v>
      </c>
      <c r="K138" t="str">
        <f t="shared" si="4"/>
        <v>Sep</v>
      </c>
      <c r="L138">
        <f t="shared" si="5"/>
        <v>2021</v>
      </c>
    </row>
    <row r="139" spans="1:12" x14ac:dyDescent="0.3">
      <c r="A139">
        <v>211212052</v>
      </c>
      <c r="B139" t="s">
        <v>22</v>
      </c>
      <c r="C139" t="s">
        <v>11</v>
      </c>
      <c r="D139" t="s">
        <v>43</v>
      </c>
      <c r="E139">
        <v>1400</v>
      </c>
      <c r="F139">
        <v>0</v>
      </c>
      <c r="G139">
        <v>1400</v>
      </c>
      <c r="H139" s="1">
        <v>44490</v>
      </c>
      <c r="I139" t="s">
        <v>12</v>
      </c>
      <c r="J139">
        <v>150</v>
      </c>
      <c r="K139" t="str">
        <f t="shared" si="4"/>
        <v>Oct</v>
      </c>
      <c r="L139">
        <f t="shared" si="5"/>
        <v>2021</v>
      </c>
    </row>
    <row r="140" spans="1:12" x14ac:dyDescent="0.3">
      <c r="A140">
        <v>211212052</v>
      </c>
      <c r="B140" t="s">
        <v>22</v>
      </c>
      <c r="C140" t="s">
        <v>11</v>
      </c>
      <c r="D140" t="s">
        <v>43</v>
      </c>
      <c r="E140">
        <v>1250</v>
      </c>
      <c r="F140">
        <v>0</v>
      </c>
      <c r="G140">
        <v>1250</v>
      </c>
      <c r="H140" s="1">
        <v>44526</v>
      </c>
      <c r="I140" t="s">
        <v>12</v>
      </c>
      <c r="J140">
        <v>150</v>
      </c>
      <c r="K140" t="str">
        <f t="shared" si="4"/>
        <v>Nov</v>
      </c>
      <c r="L140">
        <f t="shared" si="5"/>
        <v>2021</v>
      </c>
    </row>
    <row r="141" spans="1:12" x14ac:dyDescent="0.3">
      <c r="A141">
        <v>211212052</v>
      </c>
      <c r="B141" t="s">
        <v>22</v>
      </c>
      <c r="C141" t="s">
        <v>11</v>
      </c>
      <c r="D141" t="s">
        <v>43</v>
      </c>
      <c r="E141">
        <v>1125</v>
      </c>
      <c r="F141">
        <v>0</v>
      </c>
      <c r="G141">
        <v>1125</v>
      </c>
      <c r="H141" s="1">
        <v>44547</v>
      </c>
      <c r="I141" t="s">
        <v>12</v>
      </c>
      <c r="J141">
        <v>125</v>
      </c>
      <c r="K141" t="str">
        <f t="shared" si="4"/>
        <v>Dec</v>
      </c>
      <c r="L141">
        <f t="shared" si="5"/>
        <v>2021</v>
      </c>
    </row>
    <row r="142" spans="1:12" x14ac:dyDescent="0.3">
      <c r="A142">
        <v>211212052</v>
      </c>
      <c r="B142" t="s">
        <v>22</v>
      </c>
      <c r="C142" t="s">
        <v>11</v>
      </c>
      <c r="D142">
        <v>102019</v>
      </c>
      <c r="E142">
        <v>2350</v>
      </c>
      <c r="F142">
        <v>0</v>
      </c>
      <c r="G142">
        <v>2350</v>
      </c>
      <c r="H142" s="1">
        <v>44602</v>
      </c>
      <c r="I142" t="s">
        <v>12</v>
      </c>
      <c r="J142">
        <v>150</v>
      </c>
      <c r="K142" t="str">
        <f t="shared" si="4"/>
        <v>Feb</v>
      </c>
      <c r="L142">
        <f t="shared" si="5"/>
        <v>2022</v>
      </c>
    </row>
    <row r="143" spans="1:12" x14ac:dyDescent="0.3">
      <c r="A143">
        <v>211212052</v>
      </c>
      <c r="B143" t="s">
        <v>22</v>
      </c>
      <c r="C143" t="s">
        <v>11</v>
      </c>
      <c r="D143" t="s">
        <v>43</v>
      </c>
      <c r="E143">
        <v>975</v>
      </c>
      <c r="F143">
        <v>0</v>
      </c>
      <c r="G143">
        <v>975</v>
      </c>
      <c r="H143" s="1">
        <v>44677</v>
      </c>
      <c r="I143" t="s">
        <v>12</v>
      </c>
      <c r="J143">
        <v>150</v>
      </c>
      <c r="K143" t="str">
        <f t="shared" si="4"/>
        <v>Apr</v>
      </c>
      <c r="L143">
        <f t="shared" si="5"/>
        <v>2022</v>
      </c>
    </row>
    <row r="144" spans="1:12" x14ac:dyDescent="0.3">
      <c r="A144">
        <v>211212052</v>
      </c>
      <c r="B144" t="s">
        <v>22</v>
      </c>
      <c r="C144" t="s">
        <v>11</v>
      </c>
      <c r="D144" t="s">
        <v>43</v>
      </c>
      <c r="E144">
        <v>850</v>
      </c>
      <c r="F144">
        <v>0</v>
      </c>
      <c r="G144">
        <v>850</v>
      </c>
      <c r="H144" s="1">
        <v>44776</v>
      </c>
      <c r="I144" t="s">
        <v>12</v>
      </c>
      <c r="J144">
        <v>125</v>
      </c>
      <c r="K144" t="str">
        <f t="shared" si="4"/>
        <v>Aug</v>
      </c>
      <c r="L144">
        <f t="shared" si="5"/>
        <v>2022</v>
      </c>
    </row>
    <row r="145" spans="1:12" x14ac:dyDescent="0.3">
      <c r="A145">
        <v>211212052</v>
      </c>
      <c r="B145" t="s">
        <v>22</v>
      </c>
      <c r="C145" t="s">
        <v>11</v>
      </c>
      <c r="D145" t="s">
        <v>43</v>
      </c>
      <c r="E145">
        <v>700</v>
      </c>
      <c r="F145">
        <v>0</v>
      </c>
      <c r="G145">
        <v>700</v>
      </c>
      <c r="H145" s="1">
        <v>44823</v>
      </c>
      <c r="I145" t="s">
        <v>12</v>
      </c>
      <c r="J145">
        <v>150</v>
      </c>
      <c r="K145" t="str">
        <f t="shared" si="4"/>
        <v>Sep</v>
      </c>
      <c r="L145">
        <f t="shared" si="5"/>
        <v>2022</v>
      </c>
    </row>
    <row r="146" spans="1:12" x14ac:dyDescent="0.3">
      <c r="A146">
        <v>211212052</v>
      </c>
      <c r="B146" t="s">
        <v>22</v>
      </c>
      <c r="C146" t="s">
        <v>11</v>
      </c>
      <c r="D146">
        <v>102019</v>
      </c>
      <c r="E146">
        <v>2200</v>
      </c>
      <c r="F146">
        <v>0</v>
      </c>
      <c r="G146">
        <v>2200</v>
      </c>
      <c r="H146" s="1">
        <v>44879</v>
      </c>
      <c r="I146" t="s">
        <v>12</v>
      </c>
      <c r="J146">
        <v>150</v>
      </c>
      <c r="K146" t="str">
        <f t="shared" si="4"/>
        <v>Nov</v>
      </c>
      <c r="L146">
        <f t="shared" si="5"/>
        <v>2022</v>
      </c>
    </row>
    <row r="147" spans="1:12" x14ac:dyDescent="0.3">
      <c r="A147">
        <v>211212052</v>
      </c>
      <c r="B147" t="s">
        <v>22</v>
      </c>
      <c r="C147" t="s">
        <v>11</v>
      </c>
      <c r="D147" t="s">
        <v>43</v>
      </c>
      <c r="E147">
        <v>550</v>
      </c>
      <c r="F147">
        <v>0</v>
      </c>
      <c r="G147">
        <v>550</v>
      </c>
      <c r="H147" s="1">
        <v>44918</v>
      </c>
      <c r="I147" t="s">
        <v>12</v>
      </c>
      <c r="J147">
        <v>150</v>
      </c>
      <c r="K147" t="str">
        <f t="shared" si="4"/>
        <v>Dec</v>
      </c>
      <c r="L147">
        <f t="shared" si="5"/>
        <v>2022</v>
      </c>
    </row>
    <row r="148" spans="1:12" x14ac:dyDescent="0.3">
      <c r="A148">
        <v>211212052</v>
      </c>
      <c r="B148" t="s">
        <v>22</v>
      </c>
      <c r="C148" t="s">
        <v>11</v>
      </c>
      <c r="D148" t="s">
        <v>43</v>
      </c>
      <c r="E148">
        <v>400</v>
      </c>
      <c r="F148">
        <v>0</v>
      </c>
      <c r="G148">
        <v>400</v>
      </c>
      <c r="H148" s="1">
        <v>44949</v>
      </c>
      <c r="I148" t="s">
        <v>12</v>
      </c>
      <c r="J148">
        <v>150</v>
      </c>
      <c r="K148" t="str">
        <f t="shared" si="4"/>
        <v>Jan</v>
      </c>
      <c r="L148">
        <f t="shared" si="5"/>
        <v>2023</v>
      </c>
    </row>
    <row r="149" spans="1:12" x14ac:dyDescent="0.3">
      <c r="A149">
        <v>211212052</v>
      </c>
      <c r="B149" t="s">
        <v>22</v>
      </c>
      <c r="C149" t="s">
        <v>11</v>
      </c>
      <c r="D149" t="s">
        <v>43</v>
      </c>
      <c r="E149">
        <v>250</v>
      </c>
      <c r="F149">
        <v>0</v>
      </c>
      <c r="G149">
        <v>250</v>
      </c>
      <c r="H149" s="1">
        <v>44980</v>
      </c>
      <c r="I149" t="s">
        <v>12</v>
      </c>
      <c r="J149">
        <v>150</v>
      </c>
      <c r="K149" t="str">
        <f t="shared" si="4"/>
        <v>Feb</v>
      </c>
      <c r="L149">
        <f t="shared" si="5"/>
        <v>2023</v>
      </c>
    </row>
    <row r="150" spans="1:12" x14ac:dyDescent="0.3">
      <c r="A150">
        <v>211212052</v>
      </c>
      <c r="B150" t="s">
        <v>22</v>
      </c>
      <c r="C150" t="s">
        <v>11</v>
      </c>
      <c r="D150">
        <v>102019</v>
      </c>
      <c r="E150">
        <v>2050</v>
      </c>
      <c r="F150">
        <v>0</v>
      </c>
      <c r="G150">
        <v>2050</v>
      </c>
      <c r="H150" s="1">
        <v>45014</v>
      </c>
      <c r="I150" t="s">
        <v>12</v>
      </c>
      <c r="J150">
        <v>150</v>
      </c>
      <c r="K150" t="str">
        <f t="shared" si="4"/>
        <v>Mar</v>
      </c>
      <c r="L150">
        <f t="shared" si="5"/>
        <v>2023</v>
      </c>
    </row>
    <row r="151" spans="1:12" x14ac:dyDescent="0.3">
      <c r="A151">
        <v>210212113</v>
      </c>
      <c r="B151" t="s">
        <v>72</v>
      </c>
      <c r="C151" t="s">
        <v>11</v>
      </c>
      <c r="D151">
        <v>12023</v>
      </c>
      <c r="E151">
        <v>3000</v>
      </c>
      <c r="F151">
        <v>0</v>
      </c>
      <c r="G151">
        <v>3000</v>
      </c>
      <c r="H151" s="1">
        <v>45006</v>
      </c>
      <c r="I151" t="s">
        <v>12</v>
      </c>
      <c r="J151">
        <v>200</v>
      </c>
      <c r="K151" t="str">
        <f t="shared" si="4"/>
        <v>Mar</v>
      </c>
      <c r="L151">
        <f t="shared" si="5"/>
        <v>2023</v>
      </c>
    </row>
    <row r="152" spans="1:12" x14ac:dyDescent="0.3">
      <c r="A152">
        <v>210223119</v>
      </c>
      <c r="B152" t="s">
        <v>31</v>
      </c>
      <c r="C152" t="s">
        <v>11</v>
      </c>
      <c r="D152">
        <v>62021</v>
      </c>
      <c r="E152">
        <v>0</v>
      </c>
      <c r="F152">
        <v>0</v>
      </c>
      <c r="G152">
        <v>0</v>
      </c>
      <c r="H152" s="1">
        <v>44363</v>
      </c>
      <c r="I152" t="s">
        <v>12</v>
      </c>
      <c r="J152">
        <v>170</v>
      </c>
      <c r="K152" t="str">
        <f t="shared" si="4"/>
        <v>Jun</v>
      </c>
      <c r="L152">
        <f t="shared" si="5"/>
        <v>2021</v>
      </c>
    </row>
    <row r="153" spans="1:12" x14ac:dyDescent="0.3">
      <c r="A153">
        <v>210212038</v>
      </c>
      <c r="B153" t="s">
        <v>26</v>
      </c>
      <c r="C153" t="s">
        <v>11</v>
      </c>
      <c r="D153" t="s">
        <v>17</v>
      </c>
      <c r="E153">
        <v>21</v>
      </c>
      <c r="F153">
        <v>0</v>
      </c>
      <c r="G153">
        <v>21</v>
      </c>
      <c r="H153" s="1">
        <v>44319</v>
      </c>
      <c r="I153" t="s">
        <v>12</v>
      </c>
      <c r="J153">
        <v>66</v>
      </c>
      <c r="K153" t="str">
        <f t="shared" si="4"/>
        <v>May</v>
      </c>
      <c r="L153">
        <f t="shared" si="5"/>
        <v>2021</v>
      </c>
    </row>
    <row r="154" spans="1:12" x14ac:dyDescent="0.3">
      <c r="A154">
        <v>210212038</v>
      </c>
      <c r="B154" t="s">
        <v>26</v>
      </c>
      <c r="C154" t="s">
        <v>11</v>
      </c>
      <c r="D154" t="s">
        <v>42</v>
      </c>
      <c r="E154">
        <v>253</v>
      </c>
      <c r="F154">
        <v>0</v>
      </c>
      <c r="G154">
        <v>253</v>
      </c>
      <c r="H154" s="1">
        <v>44403</v>
      </c>
      <c r="I154" t="s">
        <v>12</v>
      </c>
      <c r="J154">
        <v>11</v>
      </c>
      <c r="K154" t="str">
        <f t="shared" si="4"/>
        <v>Jul</v>
      </c>
      <c r="L154">
        <f t="shared" si="5"/>
        <v>2021</v>
      </c>
    </row>
    <row r="155" spans="1:12" x14ac:dyDescent="0.3">
      <c r="A155">
        <v>210212038</v>
      </c>
      <c r="B155" t="s">
        <v>26</v>
      </c>
      <c r="C155" t="s">
        <v>11</v>
      </c>
      <c r="D155" t="s">
        <v>42</v>
      </c>
      <c r="E155">
        <v>231</v>
      </c>
      <c r="F155">
        <v>0</v>
      </c>
      <c r="G155">
        <v>231</v>
      </c>
      <c r="H155" s="1">
        <v>44518</v>
      </c>
      <c r="I155" t="s">
        <v>12</v>
      </c>
      <c r="J155">
        <v>22</v>
      </c>
      <c r="K155" t="str">
        <f t="shared" si="4"/>
        <v>Nov</v>
      </c>
      <c r="L155">
        <f t="shared" si="5"/>
        <v>2021</v>
      </c>
    </row>
    <row r="156" spans="1:12" x14ac:dyDescent="0.3">
      <c r="A156">
        <v>210212038</v>
      </c>
      <c r="B156" t="s">
        <v>26</v>
      </c>
      <c r="C156" t="s">
        <v>11</v>
      </c>
      <c r="D156" t="s">
        <v>42</v>
      </c>
      <c r="E156">
        <v>209</v>
      </c>
      <c r="F156">
        <v>0</v>
      </c>
      <c r="G156">
        <v>209</v>
      </c>
      <c r="H156" s="1">
        <v>44600</v>
      </c>
      <c r="I156" t="s">
        <v>12</v>
      </c>
      <c r="J156">
        <v>22</v>
      </c>
      <c r="K156" t="str">
        <f t="shared" si="4"/>
        <v>Feb</v>
      </c>
      <c r="L156">
        <f t="shared" si="5"/>
        <v>2022</v>
      </c>
    </row>
    <row r="157" spans="1:12" x14ac:dyDescent="0.3">
      <c r="A157">
        <v>210212038</v>
      </c>
      <c r="B157" t="s">
        <v>26</v>
      </c>
      <c r="C157" t="s">
        <v>11</v>
      </c>
      <c r="D157" t="s">
        <v>42</v>
      </c>
      <c r="E157">
        <v>176</v>
      </c>
      <c r="F157">
        <v>0</v>
      </c>
      <c r="G157">
        <v>176</v>
      </c>
      <c r="H157" s="1">
        <v>44931</v>
      </c>
      <c r="I157" t="s">
        <v>12</v>
      </c>
      <c r="J157">
        <v>33</v>
      </c>
      <c r="K157" t="str">
        <f t="shared" si="4"/>
        <v>Jan</v>
      </c>
      <c r="L157">
        <f t="shared" si="5"/>
        <v>2023</v>
      </c>
    </row>
    <row r="158" spans="1:12" x14ac:dyDescent="0.3">
      <c r="A158">
        <v>211212043</v>
      </c>
      <c r="B158" t="s">
        <v>18</v>
      </c>
      <c r="C158" t="s">
        <v>11</v>
      </c>
      <c r="D158" t="s">
        <v>19</v>
      </c>
      <c r="E158">
        <v>60</v>
      </c>
      <c r="F158">
        <v>0</v>
      </c>
      <c r="G158">
        <v>60</v>
      </c>
      <c r="H158" s="1">
        <v>44312</v>
      </c>
      <c r="I158" t="s">
        <v>12</v>
      </c>
      <c r="J158">
        <v>80</v>
      </c>
      <c r="K158" t="str">
        <f t="shared" si="4"/>
        <v>Apr</v>
      </c>
      <c r="L158">
        <f t="shared" si="5"/>
        <v>2021</v>
      </c>
    </row>
    <row r="159" spans="1:12" x14ac:dyDescent="0.3">
      <c r="A159">
        <v>211212043</v>
      </c>
      <c r="B159" t="s">
        <v>18</v>
      </c>
      <c r="C159" t="s">
        <v>11</v>
      </c>
      <c r="D159">
        <v>9120247</v>
      </c>
      <c r="E159">
        <v>60</v>
      </c>
      <c r="F159">
        <v>528</v>
      </c>
      <c r="G159">
        <v>588</v>
      </c>
      <c r="H159" s="1">
        <v>44378</v>
      </c>
      <c r="I159" t="s">
        <v>12</v>
      </c>
      <c r="J159">
        <v>60</v>
      </c>
      <c r="K159" t="str">
        <f t="shared" si="4"/>
        <v>Jul</v>
      </c>
      <c r="L159">
        <f t="shared" si="5"/>
        <v>2021</v>
      </c>
    </row>
    <row r="160" spans="1:12" x14ac:dyDescent="0.3">
      <c r="A160">
        <v>211212043</v>
      </c>
      <c r="B160" t="s">
        <v>18</v>
      </c>
      <c r="C160" t="s">
        <v>11</v>
      </c>
      <c r="D160" t="s">
        <v>40</v>
      </c>
      <c r="E160">
        <v>240</v>
      </c>
      <c r="F160">
        <v>0</v>
      </c>
      <c r="G160">
        <v>240</v>
      </c>
      <c r="H160" s="1">
        <v>44400</v>
      </c>
      <c r="I160" t="s">
        <v>12</v>
      </c>
      <c r="J160">
        <v>80</v>
      </c>
      <c r="K160" t="str">
        <f t="shared" si="4"/>
        <v>Jul</v>
      </c>
      <c r="L160">
        <f t="shared" si="5"/>
        <v>2021</v>
      </c>
    </row>
    <row r="161" spans="1:12" x14ac:dyDescent="0.3">
      <c r="A161">
        <v>211212043</v>
      </c>
      <c r="B161" t="s">
        <v>18</v>
      </c>
      <c r="C161" t="s">
        <v>11</v>
      </c>
      <c r="D161" t="s">
        <v>40</v>
      </c>
      <c r="E161">
        <v>160</v>
      </c>
      <c r="F161">
        <v>0</v>
      </c>
      <c r="G161">
        <v>160</v>
      </c>
      <c r="H161" s="1">
        <v>44446</v>
      </c>
      <c r="I161" t="s">
        <v>12</v>
      </c>
      <c r="J161">
        <v>80</v>
      </c>
      <c r="K161" t="str">
        <f t="shared" si="4"/>
        <v>Sep</v>
      </c>
      <c r="L161">
        <f t="shared" si="5"/>
        <v>2021</v>
      </c>
    </row>
    <row r="162" spans="1:12" x14ac:dyDescent="0.3">
      <c r="A162">
        <v>211212043</v>
      </c>
      <c r="B162" t="s">
        <v>18</v>
      </c>
      <c r="C162" t="s">
        <v>11</v>
      </c>
      <c r="D162" t="s">
        <v>40</v>
      </c>
      <c r="E162">
        <v>80</v>
      </c>
      <c r="F162">
        <v>0</v>
      </c>
      <c r="G162">
        <v>80</v>
      </c>
      <c r="H162" s="1">
        <v>44462</v>
      </c>
      <c r="I162" t="s">
        <v>12</v>
      </c>
      <c r="J162">
        <v>80</v>
      </c>
      <c r="K162" t="str">
        <f t="shared" si="4"/>
        <v>Sep</v>
      </c>
      <c r="L162">
        <f t="shared" si="5"/>
        <v>2021</v>
      </c>
    </row>
    <row r="163" spans="1:12" x14ac:dyDescent="0.3">
      <c r="A163">
        <v>211212043</v>
      </c>
      <c r="B163" t="s">
        <v>18</v>
      </c>
      <c r="C163" t="s">
        <v>11</v>
      </c>
      <c r="D163" t="s">
        <v>40</v>
      </c>
      <c r="E163">
        <v>20</v>
      </c>
      <c r="F163">
        <v>0</v>
      </c>
      <c r="G163">
        <v>20</v>
      </c>
      <c r="H163" s="1">
        <v>44490</v>
      </c>
      <c r="I163" t="s">
        <v>12</v>
      </c>
      <c r="J163">
        <v>60</v>
      </c>
      <c r="K163" t="str">
        <f t="shared" si="4"/>
        <v>Oct</v>
      </c>
      <c r="L163">
        <f t="shared" si="5"/>
        <v>2021</v>
      </c>
    </row>
    <row r="164" spans="1:12" x14ac:dyDescent="0.3">
      <c r="A164">
        <v>211212043</v>
      </c>
      <c r="B164" t="s">
        <v>18</v>
      </c>
      <c r="C164" t="s">
        <v>11</v>
      </c>
      <c r="D164">
        <v>9120247</v>
      </c>
      <c r="E164">
        <v>0</v>
      </c>
      <c r="F164">
        <v>528</v>
      </c>
      <c r="G164">
        <v>528</v>
      </c>
      <c r="H164" s="1">
        <v>44522</v>
      </c>
      <c r="I164" t="s">
        <v>12</v>
      </c>
      <c r="J164">
        <v>60</v>
      </c>
      <c r="K164" t="str">
        <f t="shared" si="4"/>
        <v>Nov</v>
      </c>
      <c r="L164">
        <f t="shared" si="5"/>
        <v>2021</v>
      </c>
    </row>
    <row r="165" spans="1:12" x14ac:dyDescent="0.3">
      <c r="A165">
        <v>211212043</v>
      </c>
      <c r="B165" t="s">
        <v>18</v>
      </c>
      <c r="C165" t="s">
        <v>11</v>
      </c>
      <c r="D165">
        <v>1120058</v>
      </c>
      <c r="E165">
        <v>576</v>
      </c>
      <c r="F165">
        <v>0</v>
      </c>
      <c r="G165">
        <v>576</v>
      </c>
      <c r="H165" s="1">
        <v>44586</v>
      </c>
      <c r="I165" t="s">
        <v>12</v>
      </c>
      <c r="J165">
        <v>48</v>
      </c>
      <c r="K165" t="str">
        <f t="shared" si="4"/>
        <v>Jan</v>
      </c>
      <c r="L165">
        <f t="shared" si="5"/>
        <v>2022</v>
      </c>
    </row>
    <row r="166" spans="1:12" x14ac:dyDescent="0.3">
      <c r="A166">
        <v>211212043</v>
      </c>
      <c r="B166" t="s">
        <v>18</v>
      </c>
      <c r="C166" t="s">
        <v>11</v>
      </c>
      <c r="D166" t="s">
        <v>69</v>
      </c>
      <c r="E166">
        <v>1064</v>
      </c>
      <c r="F166">
        <v>0</v>
      </c>
      <c r="G166">
        <v>1064</v>
      </c>
      <c r="H166" s="1">
        <v>44827</v>
      </c>
      <c r="I166" t="s">
        <v>12</v>
      </c>
      <c r="J166">
        <v>96</v>
      </c>
      <c r="K166" t="str">
        <f t="shared" si="4"/>
        <v>Sep</v>
      </c>
      <c r="L166">
        <f t="shared" si="5"/>
        <v>2022</v>
      </c>
    </row>
    <row r="167" spans="1:12" x14ac:dyDescent="0.3">
      <c r="A167">
        <v>211212043</v>
      </c>
      <c r="B167" t="s">
        <v>18</v>
      </c>
      <c r="C167" t="s">
        <v>11</v>
      </c>
      <c r="D167">
        <v>1120058</v>
      </c>
      <c r="E167">
        <v>496</v>
      </c>
      <c r="F167">
        <v>0</v>
      </c>
      <c r="G167">
        <v>496</v>
      </c>
      <c r="H167" s="1">
        <v>44874</v>
      </c>
      <c r="I167" t="s">
        <v>12</v>
      </c>
      <c r="J167">
        <v>80</v>
      </c>
      <c r="K167" t="str">
        <f t="shared" si="4"/>
        <v>Nov</v>
      </c>
      <c r="L167">
        <f t="shared" si="5"/>
        <v>2022</v>
      </c>
    </row>
    <row r="168" spans="1:12" x14ac:dyDescent="0.3">
      <c r="A168">
        <v>211212043</v>
      </c>
      <c r="B168" t="s">
        <v>18</v>
      </c>
      <c r="C168" t="s">
        <v>11</v>
      </c>
      <c r="D168">
        <v>1120058</v>
      </c>
      <c r="E168">
        <v>421</v>
      </c>
      <c r="F168">
        <v>0</v>
      </c>
      <c r="G168">
        <v>421</v>
      </c>
      <c r="H168" s="1">
        <v>44888</v>
      </c>
      <c r="I168" t="s">
        <v>12</v>
      </c>
      <c r="J168">
        <v>75</v>
      </c>
      <c r="K168" t="str">
        <f t="shared" si="4"/>
        <v>Nov</v>
      </c>
      <c r="L168">
        <f t="shared" si="5"/>
        <v>2022</v>
      </c>
    </row>
    <row r="169" spans="1:12" x14ac:dyDescent="0.3">
      <c r="A169">
        <v>211212043</v>
      </c>
      <c r="B169" t="s">
        <v>18</v>
      </c>
      <c r="C169" t="s">
        <v>11</v>
      </c>
      <c r="D169" t="s">
        <v>69</v>
      </c>
      <c r="E169">
        <v>1004</v>
      </c>
      <c r="F169">
        <v>0</v>
      </c>
      <c r="G169">
        <v>1004</v>
      </c>
      <c r="H169" s="1">
        <v>44901</v>
      </c>
      <c r="I169" t="s">
        <v>12</v>
      </c>
      <c r="J169">
        <v>60</v>
      </c>
      <c r="K169" t="str">
        <f t="shared" si="4"/>
        <v>Dec</v>
      </c>
      <c r="L169">
        <f t="shared" si="5"/>
        <v>2022</v>
      </c>
    </row>
    <row r="170" spans="1:12" x14ac:dyDescent="0.3">
      <c r="A170">
        <v>211212043</v>
      </c>
      <c r="B170" t="s">
        <v>18</v>
      </c>
      <c r="C170" t="s">
        <v>11</v>
      </c>
      <c r="D170" t="s">
        <v>19</v>
      </c>
      <c r="E170">
        <v>0</v>
      </c>
      <c r="F170">
        <v>0</v>
      </c>
      <c r="G170">
        <v>0</v>
      </c>
      <c r="H170" s="1">
        <v>44916</v>
      </c>
      <c r="I170" t="s">
        <v>12</v>
      </c>
      <c r="J170">
        <v>60</v>
      </c>
      <c r="K170" t="str">
        <f t="shared" si="4"/>
        <v>Dec</v>
      </c>
      <c r="L170">
        <f t="shared" si="5"/>
        <v>2022</v>
      </c>
    </row>
    <row r="171" spans="1:12" x14ac:dyDescent="0.3">
      <c r="A171">
        <v>211212043</v>
      </c>
      <c r="B171" t="s">
        <v>18</v>
      </c>
      <c r="C171" t="s">
        <v>11</v>
      </c>
      <c r="D171">
        <v>72020</v>
      </c>
      <c r="E171">
        <v>1560</v>
      </c>
      <c r="F171">
        <v>0</v>
      </c>
      <c r="G171">
        <v>1560</v>
      </c>
      <c r="H171" s="1">
        <v>44939</v>
      </c>
      <c r="I171" t="s">
        <v>12</v>
      </c>
      <c r="J171">
        <v>80</v>
      </c>
      <c r="K171" t="str">
        <f t="shared" si="4"/>
        <v>Jan</v>
      </c>
      <c r="L171">
        <f t="shared" si="5"/>
        <v>2023</v>
      </c>
    </row>
    <row r="172" spans="1:12" x14ac:dyDescent="0.3">
      <c r="A172">
        <v>211212043</v>
      </c>
      <c r="B172" t="s">
        <v>18</v>
      </c>
      <c r="C172" t="s">
        <v>11</v>
      </c>
      <c r="D172">
        <v>1120058</v>
      </c>
      <c r="E172">
        <v>321</v>
      </c>
      <c r="F172">
        <v>0</v>
      </c>
      <c r="G172">
        <v>321</v>
      </c>
      <c r="H172" s="1">
        <v>44950</v>
      </c>
      <c r="I172" t="s">
        <v>12</v>
      </c>
      <c r="J172">
        <v>100</v>
      </c>
      <c r="K172" t="str">
        <f t="shared" si="4"/>
        <v>Jan</v>
      </c>
      <c r="L172">
        <f t="shared" si="5"/>
        <v>2023</v>
      </c>
    </row>
    <row r="173" spans="1:12" x14ac:dyDescent="0.3">
      <c r="A173">
        <v>211212043</v>
      </c>
      <c r="B173" t="s">
        <v>18</v>
      </c>
      <c r="C173" t="s">
        <v>11</v>
      </c>
      <c r="D173" t="s">
        <v>69</v>
      </c>
      <c r="E173">
        <v>944</v>
      </c>
      <c r="F173">
        <v>0</v>
      </c>
      <c r="G173">
        <v>944</v>
      </c>
      <c r="H173" s="1">
        <v>44972</v>
      </c>
      <c r="I173" t="s">
        <v>12</v>
      </c>
      <c r="J173">
        <v>60</v>
      </c>
      <c r="K173" t="str">
        <f t="shared" si="4"/>
        <v>Feb</v>
      </c>
      <c r="L173">
        <f t="shared" si="5"/>
        <v>2023</v>
      </c>
    </row>
    <row r="174" spans="1:12" x14ac:dyDescent="0.3">
      <c r="A174">
        <v>211212043</v>
      </c>
      <c r="B174" t="s">
        <v>18</v>
      </c>
      <c r="C174" t="s">
        <v>11</v>
      </c>
      <c r="D174" t="s">
        <v>69</v>
      </c>
      <c r="E174">
        <v>884</v>
      </c>
      <c r="F174">
        <v>0</v>
      </c>
      <c r="G174">
        <v>884</v>
      </c>
      <c r="H174" s="1">
        <v>44987</v>
      </c>
      <c r="I174" t="s">
        <v>12</v>
      </c>
      <c r="J174">
        <v>60</v>
      </c>
      <c r="K174" t="str">
        <f t="shared" si="4"/>
        <v>Mar</v>
      </c>
      <c r="L174">
        <f t="shared" si="5"/>
        <v>2023</v>
      </c>
    </row>
    <row r="175" spans="1:12" x14ac:dyDescent="0.3">
      <c r="A175">
        <v>211212044</v>
      </c>
      <c r="B175" t="s">
        <v>41</v>
      </c>
      <c r="C175" t="s">
        <v>11</v>
      </c>
      <c r="D175">
        <v>10140279</v>
      </c>
      <c r="E175">
        <v>392</v>
      </c>
      <c r="F175">
        <v>912</v>
      </c>
      <c r="G175">
        <v>392</v>
      </c>
      <c r="H175" s="1">
        <v>44400</v>
      </c>
      <c r="I175" t="s">
        <v>12</v>
      </c>
      <c r="J175">
        <v>40</v>
      </c>
      <c r="K175" t="str">
        <f t="shared" si="4"/>
        <v>Jul</v>
      </c>
      <c r="L175">
        <f t="shared" si="5"/>
        <v>2021</v>
      </c>
    </row>
    <row r="176" spans="1:12" x14ac:dyDescent="0.3">
      <c r="A176">
        <v>211212044</v>
      </c>
      <c r="B176" t="s">
        <v>41</v>
      </c>
      <c r="C176" t="s">
        <v>11</v>
      </c>
      <c r="D176">
        <v>10140279</v>
      </c>
      <c r="E176">
        <v>352</v>
      </c>
      <c r="F176">
        <v>912</v>
      </c>
      <c r="G176">
        <v>352</v>
      </c>
      <c r="H176" s="1">
        <v>44410</v>
      </c>
      <c r="I176" t="s">
        <v>12</v>
      </c>
      <c r="J176">
        <v>40</v>
      </c>
      <c r="K176" t="str">
        <f t="shared" si="4"/>
        <v>Aug</v>
      </c>
      <c r="L176">
        <f t="shared" si="5"/>
        <v>2021</v>
      </c>
    </row>
    <row r="177" spans="1:12" x14ac:dyDescent="0.3">
      <c r="A177">
        <v>211212044</v>
      </c>
      <c r="B177" t="s">
        <v>41</v>
      </c>
      <c r="C177" t="s">
        <v>11</v>
      </c>
      <c r="D177">
        <v>10140279</v>
      </c>
      <c r="E177">
        <v>328</v>
      </c>
      <c r="F177">
        <v>912</v>
      </c>
      <c r="G177">
        <v>328</v>
      </c>
      <c r="H177" s="1">
        <v>44418</v>
      </c>
      <c r="I177" t="s">
        <v>12</v>
      </c>
      <c r="J177">
        <v>24</v>
      </c>
      <c r="K177" t="str">
        <f t="shared" si="4"/>
        <v>Aug</v>
      </c>
      <c r="L177">
        <f t="shared" si="5"/>
        <v>2021</v>
      </c>
    </row>
    <row r="178" spans="1:12" x14ac:dyDescent="0.3">
      <c r="A178">
        <v>211212044</v>
      </c>
      <c r="B178" t="s">
        <v>41</v>
      </c>
      <c r="C178" t="s">
        <v>11</v>
      </c>
      <c r="D178">
        <v>10140279</v>
      </c>
      <c r="E178">
        <v>280</v>
      </c>
      <c r="F178">
        <v>912</v>
      </c>
      <c r="G178">
        <v>280</v>
      </c>
      <c r="H178" s="1">
        <v>44442</v>
      </c>
      <c r="I178" t="s">
        <v>12</v>
      </c>
      <c r="J178">
        <v>48</v>
      </c>
      <c r="K178" t="str">
        <f t="shared" si="4"/>
        <v>Sep</v>
      </c>
      <c r="L178">
        <f t="shared" si="5"/>
        <v>2021</v>
      </c>
    </row>
    <row r="179" spans="1:12" x14ac:dyDescent="0.3">
      <c r="A179">
        <v>211212044</v>
      </c>
      <c r="B179" t="s">
        <v>41</v>
      </c>
      <c r="C179" t="s">
        <v>11</v>
      </c>
      <c r="D179">
        <v>10140279</v>
      </c>
      <c r="E179">
        <v>220</v>
      </c>
      <c r="F179">
        <v>912</v>
      </c>
      <c r="G179">
        <v>220</v>
      </c>
      <c r="H179" s="1">
        <v>44453</v>
      </c>
      <c r="I179" t="s">
        <v>12</v>
      </c>
      <c r="J179">
        <v>60</v>
      </c>
      <c r="K179" t="str">
        <f t="shared" si="4"/>
        <v>Sep</v>
      </c>
      <c r="L179">
        <f t="shared" si="5"/>
        <v>2021</v>
      </c>
    </row>
    <row r="180" spans="1:12" x14ac:dyDescent="0.3">
      <c r="A180">
        <v>211212044</v>
      </c>
      <c r="B180" t="s">
        <v>41</v>
      </c>
      <c r="C180" t="s">
        <v>11</v>
      </c>
      <c r="D180">
        <v>10140279</v>
      </c>
      <c r="E180">
        <v>180</v>
      </c>
      <c r="F180">
        <v>912</v>
      </c>
      <c r="G180">
        <v>180</v>
      </c>
      <c r="H180" s="1">
        <v>44467</v>
      </c>
      <c r="I180" t="s">
        <v>12</v>
      </c>
      <c r="J180">
        <v>40</v>
      </c>
      <c r="K180" t="str">
        <f t="shared" si="4"/>
        <v>Sep</v>
      </c>
      <c r="L180">
        <f t="shared" si="5"/>
        <v>2021</v>
      </c>
    </row>
    <row r="181" spans="1:12" x14ac:dyDescent="0.3">
      <c r="A181">
        <v>211212044</v>
      </c>
      <c r="B181" t="s">
        <v>41</v>
      </c>
      <c r="C181" t="s">
        <v>11</v>
      </c>
      <c r="D181">
        <v>10140279</v>
      </c>
      <c r="E181">
        <v>120</v>
      </c>
      <c r="F181">
        <v>912</v>
      </c>
      <c r="G181">
        <v>120</v>
      </c>
      <c r="H181" s="1">
        <v>44490</v>
      </c>
      <c r="I181" t="s">
        <v>12</v>
      </c>
      <c r="J181">
        <v>60</v>
      </c>
      <c r="K181" t="str">
        <f t="shared" si="4"/>
        <v>Oct</v>
      </c>
      <c r="L181">
        <f t="shared" si="5"/>
        <v>2021</v>
      </c>
    </row>
    <row r="182" spans="1:12" x14ac:dyDescent="0.3">
      <c r="A182">
        <v>211212044</v>
      </c>
      <c r="B182" t="s">
        <v>41</v>
      </c>
      <c r="C182" t="s">
        <v>11</v>
      </c>
      <c r="D182">
        <v>10140279</v>
      </c>
      <c r="E182">
        <v>40</v>
      </c>
      <c r="F182">
        <v>912</v>
      </c>
      <c r="G182">
        <v>40</v>
      </c>
      <c r="H182" s="1">
        <v>44567</v>
      </c>
      <c r="I182" t="s">
        <v>12</v>
      </c>
      <c r="J182">
        <v>80</v>
      </c>
      <c r="K182" t="str">
        <f t="shared" si="4"/>
        <v>Jan</v>
      </c>
      <c r="L182">
        <f t="shared" si="5"/>
        <v>2022</v>
      </c>
    </row>
    <row r="183" spans="1:12" x14ac:dyDescent="0.3">
      <c r="A183">
        <v>211212044</v>
      </c>
      <c r="B183" t="s">
        <v>41</v>
      </c>
      <c r="C183" t="s">
        <v>11</v>
      </c>
      <c r="D183">
        <v>1210171</v>
      </c>
      <c r="E183">
        <v>2036</v>
      </c>
      <c r="F183">
        <v>0</v>
      </c>
      <c r="G183">
        <v>2036</v>
      </c>
      <c r="H183" s="1">
        <v>44610</v>
      </c>
      <c r="I183" t="s">
        <v>12</v>
      </c>
      <c r="J183">
        <v>100</v>
      </c>
      <c r="K183" t="str">
        <f t="shared" si="4"/>
        <v>Feb</v>
      </c>
      <c r="L183">
        <f t="shared" si="5"/>
        <v>2022</v>
      </c>
    </row>
    <row r="184" spans="1:12" x14ac:dyDescent="0.3">
      <c r="A184">
        <v>211212044</v>
      </c>
      <c r="B184" t="s">
        <v>41</v>
      </c>
      <c r="C184" t="s">
        <v>11</v>
      </c>
      <c r="D184">
        <v>1210171</v>
      </c>
      <c r="E184">
        <v>2136</v>
      </c>
      <c r="F184">
        <v>0</v>
      </c>
      <c r="G184">
        <v>2136</v>
      </c>
      <c r="H184" s="1">
        <v>44610</v>
      </c>
      <c r="I184" t="s">
        <v>12</v>
      </c>
      <c r="J184">
        <v>96</v>
      </c>
      <c r="K184" t="str">
        <f t="shared" si="4"/>
        <v>Feb</v>
      </c>
      <c r="L184">
        <f t="shared" si="5"/>
        <v>2022</v>
      </c>
    </row>
    <row r="185" spans="1:12" x14ac:dyDescent="0.3">
      <c r="A185">
        <v>211212044</v>
      </c>
      <c r="B185" t="s">
        <v>41</v>
      </c>
      <c r="C185" t="s">
        <v>11</v>
      </c>
      <c r="D185">
        <v>1210171</v>
      </c>
      <c r="E185">
        <v>2040</v>
      </c>
      <c r="F185">
        <v>0</v>
      </c>
      <c r="G185">
        <v>2040</v>
      </c>
      <c r="H185" s="1">
        <v>44827</v>
      </c>
      <c r="I185" t="s">
        <v>12</v>
      </c>
      <c r="J185">
        <v>96</v>
      </c>
      <c r="K185" t="str">
        <f t="shared" si="4"/>
        <v>Sep</v>
      </c>
      <c r="L185">
        <f t="shared" si="5"/>
        <v>2022</v>
      </c>
    </row>
    <row r="186" spans="1:12" x14ac:dyDescent="0.3">
      <c r="A186">
        <v>211212044</v>
      </c>
      <c r="B186" t="s">
        <v>41</v>
      </c>
      <c r="C186" t="s">
        <v>11</v>
      </c>
      <c r="D186">
        <v>1210171</v>
      </c>
      <c r="E186">
        <v>1940</v>
      </c>
      <c r="F186">
        <v>0</v>
      </c>
      <c r="G186">
        <v>1940</v>
      </c>
      <c r="H186" s="1">
        <v>44846</v>
      </c>
      <c r="I186" t="s">
        <v>12</v>
      </c>
      <c r="J186">
        <v>100</v>
      </c>
      <c r="K186" t="str">
        <f t="shared" si="4"/>
        <v>Oct</v>
      </c>
      <c r="L186">
        <f t="shared" si="5"/>
        <v>2022</v>
      </c>
    </row>
    <row r="187" spans="1:12" x14ac:dyDescent="0.3">
      <c r="A187">
        <v>211212044</v>
      </c>
      <c r="B187" t="s">
        <v>41</v>
      </c>
      <c r="C187" t="s">
        <v>11</v>
      </c>
      <c r="D187">
        <v>10140279</v>
      </c>
      <c r="E187">
        <v>30</v>
      </c>
      <c r="F187">
        <v>912</v>
      </c>
      <c r="G187">
        <v>30</v>
      </c>
      <c r="H187" s="1">
        <v>44869</v>
      </c>
      <c r="I187" t="s">
        <v>12</v>
      </c>
      <c r="J187">
        <v>10</v>
      </c>
      <c r="K187" t="str">
        <f t="shared" si="4"/>
        <v>Nov</v>
      </c>
      <c r="L187">
        <f t="shared" si="5"/>
        <v>2022</v>
      </c>
    </row>
    <row r="188" spans="1:12" x14ac:dyDescent="0.3">
      <c r="A188">
        <v>211212044</v>
      </c>
      <c r="B188" t="s">
        <v>41</v>
      </c>
      <c r="C188" t="s">
        <v>11</v>
      </c>
      <c r="D188">
        <v>10140279</v>
      </c>
      <c r="E188">
        <v>25</v>
      </c>
      <c r="F188">
        <v>912</v>
      </c>
      <c r="G188">
        <v>25</v>
      </c>
      <c r="H188" s="1">
        <v>44925</v>
      </c>
      <c r="I188" t="s">
        <v>12</v>
      </c>
      <c r="J188">
        <v>5</v>
      </c>
      <c r="K188" t="str">
        <f t="shared" si="4"/>
        <v>Dec</v>
      </c>
      <c r="L188">
        <f t="shared" si="5"/>
        <v>2022</v>
      </c>
    </row>
    <row r="189" spans="1:12" x14ac:dyDescent="0.3">
      <c r="A189">
        <v>211212044</v>
      </c>
      <c r="B189" t="s">
        <v>41</v>
      </c>
      <c r="C189" t="s">
        <v>11</v>
      </c>
      <c r="D189">
        <v>10140279</v>
      </c>
      <c r="E189">
        <v>6</v>
      </c>
      <c r="F189">
        <v>912</v>
      </c>
      <c r="G189">
        <v>918</v>
      </c>
      <c r="H189" s="1">
        <v>44925</v>
      </c>
      <c r="I189" t="s">
        <v>12</v>
      </c>
      <c r="J189">
        <v>24</v>
      </c>
      <c r="K189" t="str">
        <f t="shared" si="4"/>
        <v>Dec</v>
      </c>
      <c r="L189">
        <f t="shared" si="5"/>
        <v>2022</v>
      </c>
    </row>
    <row r="190" spans="1:12" x14ac:dyDescent="0.3">
      <c r="A190">
        <v>211212044</v>
      </c>
      <c r="B190" t="s">
        <v>41</v>
      </c>
      <c r="C190" t="s">
        <v>11</v>
      </c>
      <c r="D190">
        <v>1210171</v>
      </c>
      <c r="E190">
        <v>1840</v>
      </c>
      <c r="F190">
        <v>0</v>
      </c>
      <c r="G190">
        <v>1840</v>
      </c>
      <c r="H190" s="1">
        <v>44932</v>
      </c>
      <c r="I190" t="s">
        <v>12</v>
      </c>
      <c r="J190">
        <v>100</v>
      </c>
      <c r="K190" t="str">
        <f t="shared" si="4"/>
        <v>Jan</v>
      </c>
      <c r="L190">
        <f t="shared" si="5"/>
        <v>2023</v>
      </c>
    </row>
    <row r="191" spans="1:12" x14ac:dyDescent="0.3">
      <c r="A191">
        <v>211212044</v>
      </c>
      <c r="B191" t="s">
        <v>41</v>
      </c>
      <c r="C191" t="s">
        <v>11</v>
      </c>
      <c r="D191">
        <v>1210171</v>
      </c>
      <c r="E191">
        <v>1792</v>
      </c>
      <c r="F191">
        <v>0</v>
      </c>
      <c r="G191">
        <v>1792</v>
      </c>
      <c r="H191" s="1">
        <v>44959</v>
      </c>
      <c r="I191" t="s">
        <v>12</v>
      </c>
      <c r="J191">
        <v>48</v>
      </c>
      <c r="K191" t="str">
        <f t="shared" si="4"/>
        <v>Feb</v>
      </c>
      <c r="L191">
        <f t="shared" si="5"/>
        <v>2023</v>
      </c>
    </row>
    <row r="192" spans="1:12" x14ac:dyDescent="0.3">
      <c r="A192">
        <v>211212044</v>
      </c>
      <c r="B192" t="s">
        <v>41</v>
      </c>
      <c r="C192" t="s">
        <v>11</v>
      </c>
      <c r="D192">
        <v>1210171</v>
      </c>
      <c r="E192">
        <v>1696</v>
      </c>
      <c r="F192">
        <v>0</v>
      </c>
      <c r="G192">
        <v>1696</v>
      </c>
      <c r="H192" s="1">
        <v>44964</v>
      </c>
      <c r="I192" t="s">
        <v>12</v>
      </c>
      <c r="J192">
        <v>96</v>
      </c>
      <c r="K192" t="str">
        <f t="shared" si="4"/>
        <v>Feb</v>
      </c>
      <c r="L192">
        <f t="shared" si="5"/>
        <v>2023</v>
      </c>
    </row>
    <row r="193" spans="1:12" x14ac:dyDescent="0.3">
      <c r="A193">
        <v>211212044</v>
      </c>
      <c r="B193" t="s">
        <v>41</v>
      </c>
      <c r="C193" t="s">
        <v>11</v>
      </c>
      <c r="D193">
        <v>1210171</v>
      </c>
      <c r="E193">
        <v>1624</v>
      </c>
      <c r="F193">
        <v>0</v>
      </c>
      <c r="G193">
        <v>1624</v>
      </c>
      <c r="H193" s="1">
        <v>45002</v>
      </c>
      <c r="I193" t="s">
        <v>12</v>
      </c>
      <c r="J193">
        <v>72</v>
      </c>
      <c r="K193" t="str">
        <f t="shared" si="4"/>
        <v>Mar</v>
      </c>
      <c r="L193">
        <f t="shared" si="5"/>
        <v>2023</v>
      </c>
    </row>
    <row r="194" spans="1:12" x14ac:dyDescent="0.3">
      <c r="A194">
        <v>211212044</v>
      </c>
      <c r="B194" t="s">
        <v>41</v>
      </c>
      <c r="C194" t="s">
        <v>11</v>
      </c>
      <c r="D194">
        <v>1210171</v>
      </c>
      <c r="E194">
        <v>1552</v>
      </c>
      <c r="F194">
        <v>0</v>
      </c>
      <c r="G194">
        <v>1552</v>
      </c>
      <c r="H194" s="1">
        <v>45013</v>
      </c>
      <c r="I194" t="s">
        <v>12</v>
      </c>
      <c r="J194">
        <v>72</v>
      </c>
      <c r="K194" t="str">
        <f t="shared" si="4"/>
        <v>Mar</v>
      </c>
      <c r="L194">
        <f t="shared" si="5"/>
        <v>2023</v>
      </c>
    </row>
    <row r="195" spans="1:12" x14ac:dyDescent="0.3">
      <c r="A195">
        <v>210212134</v>
      </c>
      <c r="B195" t="s">
        <v>55</v>
      </c>
      <c r="C195" t="s">
        <v>11</v>
      </c>
      <c r="D195" t="s">
        <v>19</v>
      </c>
      <c r="E195">
        <v>60</v>
      </c>
      <c r="F195">
        <v>0</v>
      </c>
      <c r="G195">
        <v>60</v>
      </c>
      <c r="H195" s="1">
        <v>44496</v>
      </c>
      <c r="I195" t="s">
        <v>12</v>
      </c>
      <c r="J195">
        <v>200</v>
      </c>
      <c r="K195" t="str">
        <f t="shared" si="4"/>
        <v>Oct</v>
      </c>
      <c r="L195">
        <f t="shared" si="5"/>
        <v>2021</v>
      </c>
    </row>
    <row r="196" spans="1:12" x14ac:dyDescent="0.3">
      <c r="A196">
        <v>210212134</v>
      </c>
      <c r="B196" t="s">
        <v>55</v>
      </c>
      <c r="C196" t="s">
        <v>11</v>
      </c>
      <c r="D196" t="s">
        <v>61</v>
      </c>
      <c r="E196">
        <v>60</v>
      </c>
      <c r="F196">
        <v>0</v>
      </c>
      <c r="G196">
        <v>60</v>
      </c>
      <c r="H196" s="1">
        <v>44553</v>
      </c>
      <c r="I196" t="s">
        <v>12</v>
      </c>
      <c r="J196">
        <v>40</v>
      </c>
      <c r="K196" t="str">
        <f t="shared" ref="K196:K259" si="6">TEXT(H196,"MMM")</f>
        <v>Dec</v>
      </c>
      <c r="L196">
        <f t="shared" ref="L196:L259" si="7">YEAR(H196)</f>
        <v>2021</v>
      </c>
    </row>
    <row r="197" spans="1:12" x14ac:dyDescent="0.3">
      <c r="A197">
        <v>210212134</v>
      </c>
      <c r="B197" t="s">
        <v>55</v>
      </c>
      <c r="C197" t="s">
        <v>11</v>
      </c>
      <c r="D197" t="s">
        <v>19</v>
      </c>
      <c r="E197">
        <v>20</v>
      </c>
      <c r="F197">
        <v>0</v>
      </c>
      <c r="G197">
        <v>20</v>
      </c>
      <c r="H197" s="1">
        <v>44586</v>
      </c>
      <c r="I197" t="s">
        <v>12</v>
      </c>
      <c r="J197">
        <v>40</v>
      </c>
      <c r="K197" t="str">
        <f t="shared" si="6"/>
        <v>Jan</v>
      </c>
      <c r="L197">
        <f t="shared" si="7"/>
        <v>2022</v>
      </c>
    </row>
    <row r="198" spans="1:12" x14ac:dyDescent="0.3">
      <c r="A198">
        <v>210212134</v>
      </c>
      <c r="B198" t="s">
        <v>55</v>
      </c>
      <c r="C198" t="s">
        <v>11</v>
      </c>
      <c r="D198" t="s">
        <v>61</v>
      </c>
      <c r="E198">
        <v>20</v>
      </c>
      <c r="F198">
        <v>0</v>
      </c>
      <c r="G198">
        <v>20</v>
      </c>
      <c r="H198" s="1">
        <v>44894</v>
      </c>
      <c r="I198" t="s">
        <v>12</v>
      </c>
      <c r="J198">
        <v>40</v>
      </c>
      <c r="K198" t="str">
        <f t="shared" si="6"/>
        <v>Nov</v>
      </c>
      <c r="L198">
        <f t="shared" si="7"/>
        <v>2022</v>
      </c>
    </row>
    <row r="199" spans="1:12" x14ac:dyDescent="0.3">
      <c r="A199">
        <v>210212134</v>
      </c>
      <c r="B199" t="s">
        <v>55</v>
      </c>
      <c r="C199" t="s">
        <v>11</v>
      </c>
      <c r="D199" t="s">
        <v>61</v>
      </c>
      <c r="E199">
        <v>0</v>
      </c>
      <c r="F199">
        <v>0</v>
      </c>
      <c r="G199">
        <v>0</v>
      </c>
      <c r="H199" s="1">
        <v>44928</v>
      </c>
      <c r="I199" t="s">
        <v>12</v>
      </c>
      <c r="J199">
        <v>20</v>
      </c>
      <c r="K199" t="str">
        <f t="shared" si="6"/>
        <v>Jan</v>
      </c>
      <c r="L199">
        <f t="shared" si="7"/>
        <v>2023</v>
      </c>
    </row>
    <row r="200" spans="1:12" x14ac:dyDescent="0.3">
      <c r="A200">
        <v>210212134</v>
      </c>
      <c r="B200" t="s">
        <v>55</v>
      </c>
      <c r="C200" t="s">
        <v>11</v>
      </c>
      <c r="D200" t="s">
        <v>19</v>
      </c>
      <c r="E200">
        <v>0</v>
      </c>
      <c r="F200">
        <v>0</v>
      </c>
      <c r="G200">
        <v>0</v>
      </c>
      <c r="H200" s="1">
        <v>45001</v>
      </c>
      <c r="I200" t="s">
        <v>12</v>
      </c>
      <c r="J200">
        <v>20</v>
      </c>
      <c r="K200" t="str">
        <f t="shared" si="6"/>
        <v>Mar</v>
      </c>
      <c r="L200">
        <f t="shared" si="7"/>
        <v>2023</v>
      </c>
    </row>
    <row r="201" spans="1:12" x14ac:dyDescent="0.3">
      <c r="A201">
        <v>211212024</v>
      </c>
      <c r="B201" t="s">
        <v>59</v>
      </c>
      <c r="C201" t="s">
        <v>11</v>
      </c>
      <c r="D201" t="s">
        <v>60</v>
      </c>
      <c r="E201">
        <v>68</v>
      </c>
      <c r="F201">
        <v>0</v>
      </c>
      <c r="G201">
        <v>68</v>
      </c>
      <c r="H201" s="1">
        <v>44540</v>
      </c>
      <c r="I201" t="s">
        <v>12</v>
      </c>
      <c r="J201">
        <v>200</v>
      </c>
      <c r="K201" t="str">
        <f t="shared" si="6"/>
        <v>Dec</v>
      </c>
      <c r="L201">
        <f t="shared" si="7"/>
        <v>2021</v>
      </c>
    </row>
    <row r="202" spans="1:12" x14ac:dyDescent="0.3">
      <c r="A202">
        <v>211212024</v>
      </c>
      <c r="B202" t="s">
        <v>59</v>
      </c>
      <c r="C202" t="s">
        <v>11</v>
      </c>
      <c r="D202" t="s">
        <v>60</v>
      </c>
      <c r="E202">
        <v>36</v>
      </c>
      <c r="F202">
        <v>0</v>
      </c>
      <c r="G202">
        <v>36</v>
      </c>
      <c r="H202" s="1">
        <v>44687</v>
      </c>
      <c r="I202" t="s">
        <v>12</v>
      </c>
      <c r="J202">
        <v>32</v>
      </c>
      <c r="K202" t="str">
        <f t="shared" si="6"/>
        <v>May</v>
      </c>
      <c r="L202">
        <f t="shared" si="7"/>
        <v>2022</v>
      </c>
    </row>
    <row r="203" spans="1:12" x14ac:dyDescent="0.3">
      <c r="A203">
        <v>211212024</v>
      </c>
      <c r="B203" t="s">
        <v>59</v>
      </c>
      <c r="C203" t="s">
        <v>11</v>
      </c>
      <c r="D203" t="s">
        <v>60</v>
      </c>
      <c r="E203">
        <v>32</v>
      </c>
      <c r="F203">
        <v>0</v>
      </c>
      <c r="G203">
        <v>32</v>
      </c>
      <c r="H203" s="1">
        <v>44764</v>
      </c>
      <c r="I203" t="s">
        <v>12</v>
      </c>
      <c r="J203">
        <v>4</v>
      </c>
      <c r="K203" t="str">
        <f t="shared" si="6"/>
        <v>Jul</v>
      </c>
      <c r="L203">
        <f t="shared" si="7"/>
        <v>2022</v>
      </c>
    </row>
    <row r="204" spans="1:12" x14ac:dyDescent="0.3">
      <c r="A204">
        <v>211212024</v>
      </c>
      <c r="B204" t="s">
        <v>59</v>
      </c>
      <c r="C204" t="s">
        <v>11</v>
      </c>
      <c r="D204" t="s">
        <v>60</v>
      </c>
      <c r="E204">
        <v>12</v>
      </c>
      <c r="F204">
        <v>0</v>
      </c>
      <c r="G204">
        <v>12</v>
      </c>
      <c r="H204" s="1">
        <v>44796</v>
      </c>
      <c r="I204" t="s">
        <v>12</v>
      </c>
      <c r="J204">
        <v>20</v>
      </c>
      <c r="K204" t="str">
        <f t="shared" si="6"/>
        <v>Aug</v>
      </c>
      <c r="L204">
        <f t="shared" si="7"/>
        <v>2022</v>
      </c>
    </row>
    <row r="205" spans="1:12" x14ac:dyDescent="0.3">
      <c r="A205">
        <v>210212108</v>
      </c>
      <c r="B205" t="s">
        <v>27</v>
      </c>
      <c r="C205" t="s">
        <v>11</v>
      </c>
      <c r="D205" t="s">
        <v>28</v>
      </c>
      <c r="E205">
        <v>6220</v>
      </c>
      <c r="F205">
        <v>0</v>
      </c>
      <c r="G205">
        <v>6220</v>
      </c>
      <c r="H205" s="1">
        <v>44356</v>
      </c>
      <c r="I205" t="s">
        <v>12</v>
      </c>
      <c r="J205">
        <v>180</v>
      </c>
      <c r="K205" t="str">
        <f t="shared" si="6"/>
        <v>Jun</v>
      </c>
      <c r="L205">
        <f t="shared" si="7"/>
        <v>2021</v>
      </c>
    </row>
    <row r="206" spans="1:12" x14ac:dyDescent="0.3">
      <c r="A206">
        <v>210212108</v>
      </c>
      <c r="B206" t="s">
        <v>27</v>
      </c>
      <c r="C206" t="s">
        <v>11</v>
      </c>
      <c r="D206" t="s">
        <v>28</v>
      </c>
      <c r="E206">
        <v>5820</v>
      </c>
      <c r="F206">
        <v>0</v>
      </c>
      <c r="G206">
        <v>5820</v>
      </c>
      <c r="H206" s="1">
        <v>44362</v>
      </c>
      <c r="I206" t="s">
        <v>12</v>
      </c>
      <c r="J206">
        <v>400</v>
      </c>
      <c r="K206" t="str">
        <f t="shared" si="6"/>
        <v>Jun</v>
      </c>
      <c r="L206">
        <f t="shared" si="7"/>
        <v>2021</v>
      </c>
    </row>
    <row r="207" spans="1:12" x14ac:dyDescent="0.3">
      <c r="A207">
        <v>210212108</v>
      </c>
      <c r="B207" t="s">
        <v>27</v>
      </c>
      <c r="C207" t="s">
        <v>11</v>
      </c>
      <c r="D207" t="s">
        <v>28</v>
      </c>
      <c r="E207">
        <v>5020</v>
      </c>
      <c r="F207">
        <v>0</v>
      </c>
      <c r="G207">
        <v>5020</v>
      </c>
      <c r="H207" s="1">
        <v>44383</v>
      </c>
      <c r="I207" t="s">
        <v>12</v>
      </c>
      <c r="J207">
        <v>800</v>
      </c>
      <c r="K207" t="str">
        <f t="shared" si="6"/>
        <v>Jul</v>
      </c>
      <c r="L207">
        <f t="shared" si="7"/>
        <v>2021</v>
      </c>
    </row>
    <row r="208" spans="1:12" x14ac:dyDescent="0.3">
      <c r="A208">
        <v>210212108</v>
      </c>
      <c r="B208" t="s">
        <v>27</v>
      </c>
      <c r="C208" t="s">
        <v>11</v>
      </c>
      <c r="D208" t="s">
        <v>28</v>
      </c>
      <c r="E208">
        <v>4220</v>
      </c>
      <c r="F208">
        <v>0</v>
      </c>
      <c r="G208">
        <v>4220</v>
      </c>
      <c r="H208" s="1">
        <v>44406</v>
      </c>
      <c r="I208" t="s">
        <v>12</v>
      </c>
      <c r="J208">
        <v>800</v>
      </c>
      <c r="K208" t="str">
        <f t="shared" si="6"/>
        <v>Jul</v>
      </c>
      <c r="L208">
        <f t="shared" si="7"/>
        <v>2021</v>
      </c>
    </row>
    <row r="209" spans="1:12" x14ac:dyDescent="0.3">
      <c r="A209">
        <v>210212108</v>
      </c>
      <c r="B209" t="s">
        <v>27</v>
      </c>
      <c r="C209" t="s">
        <v>11</v>
      </c>
      <c r="D209" t="s">
        <v>28</v>
      </c>
      <c r="E209">
        <v>3420</v>
      </c>
      <c r="F209">
        <v>0</v>
      </c>
      <c r="G209">
        <v>3420</v>
      </c>
      <c r="H209" s="1">
        <v>44434</v>
      </c>
      <c r="I209" t="s">
        <v>12</v>
      </c>
      <c r="J209">
        <v>800</v>
      </c>
      <c r="K209" t="str">
        <f t="shared" si="6"/>
        <v>Aug</v>
      </c>
      <c r="L209">
        <f t="shared" si="7"/>
        <v>2021</v>
      </c>
    </row>
    <row r="210" spans="1:12" x14ac:dyDescent="0.3">
      <c r="A210">
        <v>210212108</v>
      </c>
      <c r="B210" t="s">
        <v>27</v>
      </c>
      <c r="C210" t="s">
        <v>11</v>
      </c>
      <c r="D210" t="s">
        <v>28</v>
      </c>
      <c r="E210">
        <v>2620</v>
      </c>
      <c r="F210">
        <v>0</v>
      </c>
      <c r="G210">
        <v>2620</v>
      </c>
      <c r="H210" s="1">
        <v>44453</v>
      </c>
      <c r="I210" t="s">
        <v>12</v>
      </c>
      <c r="J210">
        <v>800</v>
      </c>
      <c r="K210" t="str">
        <f t="shared" si="6"/>
        <v>Sep</v>
      </c>
      <c r="L210">
        <f t="shared" si="7"/>
        <v>2021</v>
      </c>
    </row>
    <row r="211" spans="1:12" x14ac:dyDescent="0.3">
      <c r="A211">
        <v>210212108</v>
      </c>
      <c r="B211" t="s">
        <v>27</v>
      </c>
      <c r="C211" t="s">
        <v>11</v>
      </c>
      <c r="D211" t="s">
        <v>19</v>
      </c>
      <c r="E211">
        <v>0</v>
      </c>
      <c r="F211">
        <v>0</v>
      </c>
      <c r="G211">
        <v>0</v>
      </c>
      <c r="H211" s="1">
        <v>44474</v>
      </c>
      <c r="I211" t="s">
        <v>12</v>
      </c>
      <c r="J211">
        <v>200</v>
      </c>
      <c r="K211" t="str">
        <f t="shared" si="6"/>
        <v>Oct</v>
      </c>
      <c r="L211">
        <f t="shared" si="7"/>
        <v>2021</v>
      </c>
    </row>
    <row r="212" spans="1:12" x14ac:dyDescent="0.3">
      <c r="A212">
        <v>210212108</v>
      </c>
      <c r="B212" t="s">
        <v>27</v>
      </c>
      <c r="C212" t="s">
        <v>11</v>
      </c>
      <c r="D212" t="s">
        <v>28</v>
      </c>
      <c r="E212">
        <v>2420</v>
      </c>
      <c r="F212">
        <v>0</v>
      </c>
      <c r="G212">
        <v>2420</v>
      </c>
      <c r="H212" s="1">
        <v>44490</v>
      </c>
      <c r="I212" t="s">
        <v>12</v>
      </c>
      <c r="J212">
        <v>200</v>
      </c>
      <c r="K212" t="str">
        <f t="shared" si="6"/>
        <v>Oct</v>
      </c>
      <c r="L212">
        <f t="shared" si="7"/>
        <v>2021</v>
      </c>
    </row>
    <row r="213" spans="1:12" x14ac:dyDescent="0.3">
      <c r="A213">
        <v>210212108</v>
      </c>
      <c r="B213" t="s">
        <v>27</v>
      </c>
      <c r="C213" t="s">
        <v>11</v>
      </c>
      <c r="D213">
        <v>62021</v>
      </c>
      <c r="E213">
        <v>5400</v>
      </c>
      <c r="F213">
        <v>0</v>
      </c>
      <c r="G213">
        <v>5400</v>
      </c>
      <c r="H213" s="1">
        <v>44531</v>
      </c>
      <c r="I213" t="s">
        <v>12</v>
      </c>
      <c r="J213">
        <v>200</v>
      </c>
      <c r="K213" t="str">
        <f t="shared" si="6"/>
        <v>Dec</v>
      </c>
      <c r="L213">
        <f t="shared" si="7"/>
        <v>2021</v>
      </c>
    </row>
    <row r="214" spans="1:12" x14ac:dyDescent="0.3">
      <c r="A214">
        <v>210212108</v>
      </c>
      <c r="B214" t="s">
        <v>27</v>
      </c>
      <c r="C214" t="s">
        <v>11</v>
      </c>
      <c r="D214" t="s">
        <v>28</v>
      </c>
      <c r="E214">
        <v>1620</v>
      </c>
      <c r="F214">
        <v>0</v>
      </c>
      <c r="G214">
        <v>1620</v>
      </c>
      <c r="H214" s="1">
        <v>44564</v>
      </c>
      <c r="I214" t="s">
        <v>12</v>
      </c>
      <c r="J214">
        <v>800</v>
      </c>
      <c r="K214" t="str">
        <f t="shared" si="6"/>
        <v>Jan</v>
      </c>
      <c r="L214">
        <f t="shared" si="7"/>
        <v>2022</v>
      </c>
    </row>
    <row r="215" spans="1:12" x14ac:dyDescent="0.3">
      <c r="A215">
        <v>210212108</v>
      </c>
      <c r="B215" t="s">
        <v>27</v>
      </c>
      <c r="C215" t="s">
        <v>11</v>
      </c>
      <c r="D215" t="s">
        <v>28</v>
      </c>
      <c r="E215">
        <v>820</v>
      </c>
      <c r="F215">
        <v>0</v>
      </c>
      <c r="G215">
        <v>820</v>
      </c>
      <c r="H215" s="1">
        <v>44755</v>
      </c>
      <c r="I215" t="s">
        <v>12</v>
      </c>
      <c r="J215">
        <v>800</v>
      </c>
      <c r="K215" t="str">
        <f t="shared" si="6"/>
        <v>Jul</v>
      </c>
      <c r="L215">
        <f t="shared" si="7"/>
        <v>2022</v>
      </c>
    </row>
    <row r="216" spans="1:12" x14ac:dyDescent="0.3">
      <c r="A216">
        <v>210212108</v>
      </c>
      <c r="B216" t="s">
        <v>27</v>
      </c>
      <c r="C216" t="s">
        <v>11</v>
      </c>
      <c r="D216" t="s">
        <v>28</v>
      </c>
      <c r="E216">
        <v>20</v>
      </c>
      <c r="F216">
        <v>0</v>
      </c>
      <c r="G216">
        <v>20</v>
      </c>
      <c r="H216" s="1">
        <v>44846</v>
      </c>
      <c r="I216" t="s">
        <v>12</v>
      </c>
      <c r="J216">
        <v>800</v>
      </c>
      <c r="K216" t="str">
        <f t="shared" si="6"/>
        <v>Oct</v>
      </c>
      <c r="L216">
        <f t="shared" si="7"/>
        <v>2022</v>
      </c>
    </row>
    <row r="217" spans="1:12" x14ac:dyDescent="0.3">
      <c r="A217">
        <v>210212108</v>
      </c>
      <c r="B217" t="s">
        <v>27</v>
      </c>
      <c r="C217" t="s">
        <v>11</v>
      </c>
      <c r="D217">
        <v>62021</v>
      </c>
      <c r="E217">
        <v>4600</v>
      </c>
      <c r="F217">
        <v>0</v>
      </c>
      <c r="G217">
        <v>4600</v>
      </c>
      <c r="H217" s="1">
        <v>44888</v>
      </c>
      <c r="I217" t="s">
        <v>12</v>
      </c>
      <c r="J217">
        <v>800</v>
      </c>
      <c r="K217" t="str">
        <f t="shared" si="6"/>
        <v>Nov</v>
      </c>
      <c r="L217">
        <f t="shared" si="7"/>
        <v>2022</v>
      </c>
    </row>
    <row r="218" spans="1:12" x14ac:dyDescent="0.3">
      <c r="A218">
        <v>210212108</v>
      </c>
      <c r="B218" t="s">
        <v>27</v>
      </c>
      <c r="C218" t="s">
        <v>11</v>
      </c>
      <c r="D218">
        <v>62021</v>
      </c>
      <c r="E218">
        <v>3800</v>
      </c>
      <c r="F218">
        <v>0</v>
      </c>
      <c r="G218">
        <v>3800</v>
      </c>
      <c r="H218" s="1">
        <v>44901</v>
      </c>
      <c r="I218" t="s">
        <v>12</v>
      </c>
      <c r="J218">
        <v>800</v>
      </c>
      <c r="K218" t="str">
        <f t="shared" si="6"/>
        <v>Dec</v>
      </c>
      <c r="L218">
        <f t="shared" si="7"/>
        <v>2022</v>
      </c>
    </row>
    <row r="219" spans="1:12" x14ac:dyDescent="0.3">
      <c r="A219">
        <v>210212108</v>
      </c>
      <c r="B219" t="s">
        <v>27</v>
      </c>
      <c r="C219" t="s">
        <v>11</v>
      </c>
      <c r="D219">
        <v>62021</v>
      </c>
      <c r="E219">
        <v>3400</v>
      </c>
      <c r="F219">
        <v>0</v>
      </c>
      <c r="G219">
        <v>3400</v>
      </c>
      <c r="H219" s="1">
        <v>44932</v>
      </c>
      <c r="I219" t="s">
        <v>12</v>
      </c>
      <c r="J219">
        <v>400</v>
      </c>
      <c r="K219" t="str">
        <f t="shared" si="6"/>
        <v>Jan</v>
      </c>
      <c r="L219">
        <f t="shared" si="7"/>
        <v>2023</v>
      </c>
    </row>
    <row r="220" spans="1:12" x14ac:dyDescent="0.3">
      <c r="A220">
        <v>210212108</v>
      </c>
      <c r="B220" t="s">
        <v>27</v>
      </c>
      <c r="C220" t="s">
        <v>11</v>
      </c>
      <c r="D220">
        <v>62021</v>
      </c>
      <c r="E220">
        <v>2600</v>
      </c>
      <c r="F220">
        <v>0</v>
      </c>
      <c r="G220">
        <v>2600</v>
      </c>
      <c r="H220" s="1">
        <v>44939</v>
      </c>
      <c r="I220" t="s">
        <v>12</v>
      </c>
      <c r="J220">
        <v>800</v>
      </c>
      <c r="K220" t="str">
        <f t="shared" si="6"/>
        <v>Jan</v>
      </c>
      <c r="L220">
        <f t="shared" si="7"/>
        <v>2023</v>
      </c>
    </row>
    <row r="221" spans="1:12" x14ac:dyDescent="0.3">
      <c r="A221">
        <v>210212108</v>
      </c>
      <c r="B221" t="s">
        <v>27</v>
      </c>
      <c r="C221" t="s">
        <v>11</v>
      </c>
      <c r="D221">
        <v>62021</v>
      </c>
      <c r="E221">
        <v>1800</v>
      </c>
      <c r="F221">
        <v>0</v>
      </c>
      <c r="G221">
        <v>1800</v>
      </c>
      <c r="H221" s="1">
        <v>44959</v>
      </c>
      <c r="I221" t="s">
        <v>12</v>
      </c>
      <c r="J221">
        <v>800</v>
      </c>
      <c r="K221" t="str">
        <f t="shared" si="6"/>
        <v>Feb</v>
      </c>
      <c r="L221">
        <f t="shared" si="7"/>
        <v>2023</v>
      </c>
    </row>
    <row r="222" spans="1:12" x14ac:dyDescent="0.3">
      <c r="A222">
        <v>210212108</v>
      </c>
      <c r="B222" t="s">
        <v>27</v>
      </c>
      <c r="C222" t="s">
        <v>11</v>
      </c>
      <c r="D222">
        <v>62021</v>
      </c>
      <c r="E222">
        <v>1000</v>
      </c>
      <c r="F222">
        <v>0</v>
      </c>
      <c r="G222">
        <v>1000</v>
      </c>
      <c r="H222" s="1">
        <v>44987</v>
      </c>
      <c r="I222" t="s">
        <v>12</v>
      </c>
      <c r="J222">
        <v>800</v>
      </c>
      <c r="K222" t="str">
        <f t="shared" si="6"/>
        <v>Mar</v>
      </c>
      <c r="L222">
        <f t="shared" si="7"/>
        <v>2023</v>
      </c>
    </row>
    <row r="223" spans="1:12" x14ac:dyDescent="0.3">
      <c r="A223">
        <v>211212045</v>
      </c>
      <c r="B223" t="s">
        <v>23</v>
      </c>
      <c r="C223" t="s">
        <v>11</v>
      </c>
      <c r="D223" t="s">
        <v>24</v>
      </c>
      <c r="E223">
        <v>288</v>
      </c>
      <c r="F223">
        <v>0</v>
      </c>
      <c r="G223">
        <v>288</v>
      </c>
      <c r="H223" s="1">
        <v>44312</v>
      </c>
      <c r="I223" t="s">
        <v>12</v>
      </c>
      <c r="J223">
        <v>20</v>
      </c>
      <c r="K223" t="str">
        <f t="shared" si="6"/>
        <v>Apr</v>
      </c>
      <c r="L223">
        <f t="shared" si="7"/>
        <v>2021</v>
      </c>
    </row>
    <row r="224" spans="1:12" x14ac:dyDescent="0.3">
      <c r="A224">
        <v>211212045</v>
      </c>
      <c r="B224" t="s">
        <v>23</v>
      </c>
      <c r="C224" t="s">
        <v>11</v>
      </c>
      <c r="D224" t="s">
        <v>24</v>
      </c>
      <c r="E224">
        <v>270</v>
      </c>
      <c r="F224">
        <v>0</v>
      </c>
      <c r="G224">
        <v>270</v>
      </c>
      <c r="H224" s="1">
        <v>44376</v>
      </c>
      <c r="I224" t="s">
        <v>12</v>
      </c>
      <c r="J224">
        <v>18</v>
      </c>
      <c r="K224" t="str">
        <f t="shared" si="6"/>
        <v>Jun</v>
      </c>
      <c r="L224">
        <f t="shared" si="7"/>
        <v>2021</v>
      </c>
    </row>
    <row r="225" spans="1:12" x14ac:dyDescent="0.3">
      <c r="A225">
        <v>211212045</v>
      </c>
      <c r="B225" t="s">
        <v>23</v>
      </c>
      <c r="C225" t="s">
        <v>11</v>
      </c>
      <c r="D225" t="s">
        <v>24</v>
      </c>
      <c r="E225">
        <v>252</v>
      </c>
      <c r="F225">
        <v>0</v>
      </c>
      <c r="G225">
        <v>252</v>
      </c>
      <c r="H225" s="1">
        <v>44406</v>
      </c>
      <c r="I225" t="s">
        <v>12</v>
      </c>
      <c r="J225">
        <v>18</v>
      </c>
      <c r="K225" t="str">
        <f t="shared" si="6"/>
        <v>Jul</v>
      </c>
      <c r="L225">
        <f t="shared" si="7"/>
        <v>2021</v>
      </c>
    </row>
    <row r="226" spans="1:12" x14ac:dyDescent="0.3">
      <c r="A226">
        <v>211212045</v>
      </c>
      <c r="B226" t="s">
        <v>23</v>
      </c>
      <c r="C226" t="s">
        <v>11</v>
      </c>
      <c r="D226" t="s">
        <v>24</v>
      </c>
      <c r="E226">
        <v>237</v>
      </c>
      <c r="F226">
        <v>0</v>
      </c>
      <c r="G226">
        <v>237</v>
      </c>
      <c r="H226" s="1">
        <v>44446</v>
      </c>
      <c r="I226" t="s">
        <v>12</v>
      </c>
      <c r="J226">
        <v>15</v>
      </c>
      <c r="K226" t="str">
        <f t="shared" si="6"/>
        <v>Sep</v>
      </c>
      <c r="L226">
        <f t="shared" si="7"/>
        <v>2021</v>
      </c>
    </row>
    <row r="227" spans="1:12" x14ac:dyDescent="0.3">
      <c r="A227">
        <v>211212045</v>
      </c>
      <c r="B227" t="s">
        <v>23</v>
      </c>
      <c r="C227" t="s">
        <v>11</v>
      </c>
      <c r="D227" t="s">
        <v>24</v>
      </c>
      <c r="E227">
        <v>217</v>
      </c>
      <c r="F227">
        <v>0</v>
      </c>
      <c r="G227">
        <v>217</v>
      </c>
      <c r="H227" s="1">
        <v>44462</v>
      </c>
      <c r="I227" t="s">
        <v>12</v>
      </c>
      <c r="J227">
        <v>20</v>
      </c>
      <c r="K227" t="str">
        <f t="shared" si="6"/>
        <v>Sep</v>
      </c>
      <c r="L227">
        <f t="shared" si="7"/>
        <v>2021</v>
      </c>
    </row>
    <row r="228" spans="1:12" x14ac:dyDescent="0.3">
      <c r="A228">
        <v>211212045</v>
      </c>
      <c r="B228" t="s">
        <v>23</v>
      </c>
      <c r="C228" t="s">
        <v>11</v>
      </c>
      <c r="D228" t="s">
        <v>24</v>
      </c>
      <c r="E228">
        <v>199</v>
      </c>
      <c r="F228">
        <v>0</v>
      </c>
      <c r="G228">
        <v>199</v>
      </c>
      <c r="H228" s="1">
        <v>44547</v>
      </c>
      <c r="I228" t="s">
        <v>12</v>
      </c>
      <c r="J228">
        <v>18</v>
      </c>
      <c r="K228" t="str">
        <f t="shared" si="6"/>
        <v>Dec</v>
      </c>
      <c r="L228">
        <f t="shared" si="7"/>
        <v>2021</v>
      </c>
    </row>
    <row r="229" spans="1:12" x14ac:dyDescent="0.3">
      <c r="A229">
        <v>211212045</v>
      </c>
      <c r="B229" t="s">
        <v>23</v>
      </c>
      <c r="C229" t="s">
        <v>11</v>
      </c>
      <c r="D229" t="s">
        <v>24</v>
      </c>
      <c r="E229">
        <v>181</v>
      </c>
      <c r="F229">
        <v>0</v>
      </c>
      <c r="G229">
        <v>181</v>
      </c>
      <c r="H229" s="1">
        <v>44599</v>
      </c>
      <c r="I229" t="s">
        <v>12</v>
      </c>
      <c r="J229">
        <v>18</v>
      </c>
      <c r="K229" t="str">
        <f t="shared" si="6"/>
        <v>Feb</v>
      </c>
      <c r="L229">
        <f t="shared" si="7"/>
        <v>2022</v>
      </c>
    </row>
    <row r="230" spans="1:12" x14ac:dyDescent="0.3">
      <c r="A230">
        <v>211212045</v>
      </c>
      <c r="B230" t="s">
        <v>23</v>
      </c>
      <c r="C230" t="s">
        <v>11</v>
      </c>
      <c r="D230" t="s">
        <v>24</v>
      </c>
      <c r="E230">
        <v>163</v>
      </c>
      <c r="F230">
        <v>0</v>
      </c>
      <c r="G230">
        <v>163</v>
      </c>
      <c r="H230" s="1">
        <v>44685</v>
      </c>
      <c r="I230" t="s">
        <v>12</v>
      </c>
      <c r="J230">
        <v>18</v>
      </c>
      <c r="K230" t="str">
        <f t="shared" si="6"/>
        <v>May</v>
      </c>
      <c r="L230">
        <f t="shared" si="7"/>
        <v>2022</v>
      </c>
    </row>
    <row r="231" spans="1:12" x14ac:dyDescent="0.3">
      <c r="A231">
        <v>211212045</v>
      </c>
      <c r="B231" t="s">
        <v>23</v>
      </c>
      <c r="C231" t="s">
        <v>11</v>
      </c>
      <c r="D231" t="s">
        <v>24</v>
      </c>
      <c r="E231">
        <v>145</v>
      </c>
      <c r="F231">
        <v>0</v>
      </c>
      <c r="G231">
        <v>145</v>
      </c>
      <c r="H231" s="1">
        <v>44820</v>
      </c>
      <c r="I231" t="s">
        <v>12</v>
      </c>
      <c r="J231">
        <v>18</v>
      </c>
      <c r="K231" t="str">
        <f t="shared" si="6"/>
        <v>Sep</v>
      </c>
      <c r="L231">
        <f t="shared" si="7"/>
        <v>2022</v>
      </c>
    </row>
    <row r="232" spans="1:12" x14ac:dyDescent="0.3">
      <c r="A232">
        <v>211212045</v>
      </c>
      <c r="B232" t="s">
        <v>23</v>
      </c>
      <c r="C232" t="s">
        <v>11</v>
      </c>
      <c r="D232" t="s">
        <v>24</v>
      </c>
      <c r="E232">
        <v>91</v>
      </c>
      <c r="F232">
        <v>0</v>
      </c>
      <c r="G232">
        <v>91</v>
      </c>
      <c r="H232" s="1">
        <v>44826</v>
      </c>
      <c r="I232" t="s">
        <v>12</v>
      </c>
      <c r="J232">
        <v>54</v>
      </c>
      <c r="K232" t="str">
        <f t="shared" si="6"/>
        <v>Sep</v>
      </c>
      <c r="L232">
        <f t="shared" si="7"/>
        <v>2022</v>
      </c>
    </row>
    <row r="233" spans="1:12" x14ac:dyDescent="0.3">
      <c r="A233">
        <v>211212045</v>
      </c>
      <c r="B233" t="s">
        <v>23</v>
      </c>
      <c r="C233" t="s">
        <v>11</v>
      </c>
      <c r="D233" t="s">
        <v>24</v>
      </c>
      <c r="E233">
        <v>71</v>
      </c>
      <c r="F233">
        <v>0</v>
      </c>
      <c r="G233">
        <v>71</v>
      </c>
      <c r="H233" s="1">
        <v>44841</v>
      </c>
      <c r="I233" t="s">
        <v>12</v>
      </c>
      <c r="J233">
        <v>15</v>
      </c>
      <c r="K233" t="str">
        <f t="shared" si="6"/>
        <v>Oct</v>
      </c>
      <c r="L233">
        <f t="shared" si="7"/>
        <v>2022</v>
      </c>
    </row>
    <row r="234" spans="1:12" x14ac:dyDescent="0.3">
      <c r="A234">
        <v>211212045</v>
      </c>
      <c r="B234" t="s">
        <v>23</v>
      </c>
      <c r="C234" t="s">
        <v>11</v>
      </c>
      <c r="D234" t="s">
        <v>24</v>
      </c>
      <c r="E234">
        <v>86</v>
      </c>
      <c r="F234">
        <v>0</v>
      </c>
      <c r="G234">
        <v>86</v>
      </c>
      <c r="H234" s="1">
        <v>44841</v>
      </c>
      <c r="I234" t="s">
        <v>12</v>
      </c>
      <c r="J234">
        <v>5</v>
      </c>
      <c r="K234" t="str">
        <f t="shared" si="6"/>
        <v>Oct</v>
      </c>
      <c r="L234">
        <f t="shared" si="7"/>
        <v>2022</v>
      </c>
    </row>
    <row r="235" spans="1:12" x14ac:dyDescent="0.3">
      <c r="A235">
        <v>211212045</v>
      </c>
      <c r="B235" t="s">
        <v>23</v>
      </c>
      <c r="C235" t="s">
        <v>11</v>
      </c>
      <c r="D235" t="s">
        <v>24</v>
      </c>
      <c r="E235">
        <v>31</v>
      </c>
      <c r="F235">
        <v>0</v>
      </c>
      <c r="G235">
        <v>31</v>
      </c>
      <c r="H235" s="1">
        <v>44946</v>
      </c>
      <c r="I235" t="s">
        <v>12</v>
      </c>
      <c r="J235">
        <v>40</v>
      </c>
      <c r="K235" t="str">
        <f t="shared" si="6"/>
        <v>Jan</v>
      </c>
      <c r="L235">
        <f t="shared" si="7"/>
        <v>2023</v>
      </c>
    </row>
    <row r="236" spans="1:12" x14ac:dyDescent="0.3">
      <c r="A236">
        <v>211212045</v>
      </c>
      <c r="B236" t="s">
        <v>23</v>
      </c>
      <c r="C236" t="s">
        <v>11</v>
      </c>
      <c r="D236" t="s">
        <v>24</v>
      </c>
      <c r="E236">
        <v>26</v>
      </c>
      <c r="F236">
        <v>0</v>
      </c>
      <c r="G236">
        <v>26</v>
      </c>
      <c r="H236" s="1">
        <v>44971</v>
      </c>
      <c r="I236" t="s">
        <v>12</v>
      </c>
      <c r="J236">
        <v>5</v>
      </c>
      <c r="K236" t="str">
        <f t="shared" si="6"/>
        <v>Feb</v>
      </c>
      <c r="L236">
        <f t="shared" si="7"/>
        <v>2023</v>
      </c>
    </row>
    <row r="237" spans="1:12" x14ac:dyDescent="0.3">
      <c r="A237">
        <v>211212045</v>
      </c>
      <c r="B237" t="s">
        <v>23</v>
      </c>
      <c r="C237" t="s">
        <v>11</v>
      </c>
      <c r="D237" t="s">
        <v>24</v>
      </c>
      <c r="E237">
        <v>18</v>
      </c>
      <c r="F237">
        <v>0</v>
      </c>
      <c r="G237">
        <v>18</v>
      </c>
      <c r="H237" s="1">
        <v>45013</v>
      </c>
      <c r="I237" t="s">
        <v>12</v>
      </c>
      <c r="J237">
        <v>3</v>
      </c>
      <c r="K237" t="str">
        <f t="shared" si="6"/>
        <v>Mar</v>
      </c>
      <c r="L237">
        <f t="shared" si="7"/>
        <v>2023</v>
      </c>
    </row>
    <row r="238" spans="1:12" x14ac:dyDescent="0.3">
      <c r="A238">
        <v>211212045</v>
      </c>
      <c r="B238" t="s">
        <v>23</v>
      </c>
      <c r="C238" t="s">
        <v>11</v>
      </c>
      <c r="D238" t="s">
        <v>24</v>
      </c>
      <c r="E238">
        <v>21</v>
      </c>
      <c r="F238">
        <v>0</v>
      </c>
      <c r="G238">
        <v>21</v>
      </c>
      <c r="H238" s="1">
        <v>45013</v>
      </c>
      <c r="I238" t="s">
        <v>12</v>
      </c>
      <c r="J238">
        <v>5</v>
      </c>
      <c r="K238" t="str">
        <f t="shared" si="6"/>
        <v>Mar</v>
      </c>
      <c r="L238">
        <f t="shared" si="7"/>
        <v>2023</v>
      </c>
    </row>
    <row r="239" spans="1:12" x14ac:dyDescent="0.3">
      <c r="A239">
        <v>210212114</v>
      </c>
      <c r="B239" t="s">
        <v>10</v>
      </c>
      <c r="C239" t="s">
        <v>11</v>
      </c>
      <c r="D239">
        <v>12020</v>
      </c>
      <c r="E239">
        <v>449</v>
      </c>
      <c r="F239">
        <v>0</v>
      </c>
      <c r="G239">
        <v>449</v>
      </c>
      <c r="H239" s="1">
        <v>44293</v>
      </c>
      <c r="I239" t="s">
        <v>12</v>
      </c>
      <c r="J239">
        <v>100</v>
      </c>
      <c r="K239" t="str">
        <f t="shared" si="6"/>
        <v>Apr</v>
      </c>
      <c r="L239">
        <f t="shared" si="7"/>
        <v>2021</v>
      </c>
    </row>
    <row r="240" spans="1:12" x14ac:dyDescent="0.3">
      <c r="A240">
        <v>210212114</v>
      </c>
      <c r="B240" t="s">
        <v>10</v>
      </c>
      <c r="C240" t="s">
        <v>11</v>
      </c>
      <c r="D240">
        <v>12020</v>
      </c>
      <c r="E240">
        <v>399</v>
      </c>
      <c r="F240">
        <v>0</v>
      </c>
      <c r="G240">
        <v>399</v>
      </c>
      <c r="H240" s="1">
        <v>44320</v>
      </c>
      <c r="I240" t="s">
        <v>12</v>
      </c>
      <c r="J240">
        <v>50</v>
      </c>
      <c r="K240" t="str">
        <f t="shared" si="6"/>
        <v>May</v>
      </c>
      <c r="L240">
        <f t="shared" si="7"/>
        <v>2021</v>
      </c>
    </row>
    <row r="241" spans="1:12" x14ac:dyDescent="0.3">
      <c r="A241">
        <v>210212114</v>
      </c>
      <c r="B241" t="s">
        <v>10</v>
      </c>
      <c r="C241" t="s">
        <v>11</v>
      </c>
      <c r="D241">
        <v>12020</v>
      </c>
      <c r="E241">
        <v>299</v>
      </c>
      <c r="F241">
        <v>0</v>
      </c>
      <c r="G241">
        <v>299</v>
      </c>
      <c r="H241" s="1">
        <v>44358</v>
      </c>
      <c r="I241" t="s">
        <v>12</v>
      </c>
      <c r="J241">
        <v>100</v>
      </c>
      <c r="K241" t="str">
        <f t="shared" si="6"/>
        <v>Jun</v>
      </c>
      <c r="L241">
        <f t="shared" si="7"/>
        <v>2021</v>
      </c>
    </row>
    <row r="242" spans="1:12" x14ac:dyDescent="0.3">
      <c r="A242">
        <v>210212114</v>
      </c>
      <c r="B242" t="s">
        <v>10</v>
      </c>
      <c r="C242" t="s">
        <v>11</v>
      </c>
      <c r="D242">
        <v>12020</v>
      </c>
      <c r="E242">
        <v>199</v>
      </c>
      <c r="F242">
        <v>0</v>
      </c>
      <c r="G242">
        <v>199</v>
      </c>
      <c r="H242" s="1">
        <v>44405</v>
      </c>
      <c r="I242" t="s">
        <v>12</v>
      </c>
      <c r="J242">
        <v>100</v>
      </c>
      <c r="K242" t="str">
        <f t="shared" si="6"/>
        <v>Jul</v>
      </c>
      <c r="L242">
        <f t="shared" si="7"/>
        <v>2021</v>
      </c>
    </row>
    <row r="243" spans="1:12" x14ac:dyDescent="0.3">
      <c r="A243">
        <v>210212114</v>
      </c>
      <c r="B243" t="s">
        <v>10</v>
      </c>
      <c r="C243" t="s">
        <v>11</v>
      </c>
      <c r="D243">
        <v>12020</v>
      </c>
      <c r="E243">
        <v>99</v>
      </c>
      <c r="F243">
        <v>0</v>
      </c>
      <c r="G243">
        <v>99</v>
      </c>
      <c r="H243" s="1">
        <v>44410</v>
      </c>
      <c r="I243" t="s">
        <v>12</v>
      </c>
      <c r="J243">
        <v>100</v>
      </c>
      <c r="K243" t="str">
        <f t="shared" si="6"/>
        <v>Aug</v>
      </c>
      <c r="L243">
        <f t="shared" si="7"/>
        <v>2021</v>
      </c>
    </row>
    <row r="244" spans="1:12" x14ac:dyDescent="0.3">
      <c r="A244">
        <v>210212114</v>
      </c>
      <c r="B244" t="s">
        <v>10</v>
      </c>
      <c r="C244" t="s">
        <v>11</v>
      </c>
      <c r="D244">
        <v>12020</v>
      </c>
      <c r="E244">
        <v>49</v>
      </c>
      <c r="F244">
        <v>0</v>
      </c>
      <c r="G244">
        <v>49</v>
      </c>
      <c r="H244" s="1">
        <v>44418</v>
      </c>
      <c r="I244" t="s">
        <v>12</v>
      </c>
      <c r="J244">
        <v>50</v>
      </c>
      <c r="K244" t="str">
        <f t="shared" si="6"/>
        <v>Aug</v>
      </c>
      <c r="L244">
        <f t="shared" si="7"/>
        <v>2021</v>
      </c>
    </row>
    <row r="245" spans="1:12" x14ac:dyDescent="0.3">
      <c r="A245">
        <v>210212114</v>
      </c>
      <c r="B245" t="s">
        <v>10</v>
      </c>
      <c r="C245" t="s">
        <v>11</v>
      </c>
      <c r="D245">
        <v>82021</v>
      </c>
      <c r="E245">
        <v>350</v>
      </c>
      <c r="F245">
        <v>0</v>
      </c>
      <c r="G245">
        <v>350</v>
      </c>
      <c r="H245" s="1">
        <v>44425</v>
      </c>
      <c r="I245" t="s">
        <v>12</v>
      </c>
      <c r="J245">
        <v>50</v>
      </c>
      <c r="K245" t="str">
        <f t="shared" si="6"/>
        <v>Aug</v>
      </c>
      <c r="L245">
        <f t="shared" si="7"/>
        <v>2021</v>
      </c>
    </row>
    <row r="246" spans="1:12" x14ac:dyDescent="0.3">
      <c r="A246">
        <v>210212114</v>
      </c>
      <c r="B246" t="s">
        <v>10</v>
      </c>
      <c r="C246" t="s">
        <v>11</v>
      </c>
      <c r="D246">
        <v>82021</v>
      </c>
      <c r="E246">
        <v>250</v>
      </c>
      <c r="F246">
        <v>0</v>
      </c>
      <c r="G246">
        <v>250</v>
      </c>
      <c r="H246" s="1">
        <v>44427</v>
      </c>
      <c r="I246" t="s">
        <v>12</v>
      </c>
      <c r="J246">
        <v>100</v>
      </c>
      <c r="K246" t="str">
        <f t="shared" si="6"/>
        <v>Aug</v>
      </c>
      <c r="L246">
        <f t="shared" si="7"/>
        <v>2021</v>
      </c>
    </row>
    <row r="247" spans="1:12" x14ac:dyDescent="0.3">
      <c r="A247">
        <v>210212114</v>
      </c>
      <c r="B247" t="s">
        <v>10</v>
      </c>
      <c r="C247" t="s">
        <v>11</v>
      </c>
      <c r="D247">
        <v>82021</v>
      </c>
      <c r="E247">
        <v>150</v>
      </c>
      <c r="F247">
        <v>0</v>
      </c>
      <c r="G247">
        <v>150</v>
      </c>
      <c r="H247" s="1">
        <v>44446</v>
      </c>
      <c r="I247" t="s">
        <v>12</v>
      </c>
      <c r="J247">
        <v>100</v>
      </c>
      <c r="K247" t="str">
        <f t="shared" si="6"/>
        <v>Sep</v>
      </c>
      <c r="L247">
        <f t="shared" si="7"/>
        <v>2021</v>
      </c>
    </row>
    <row r="248" spans="1:12" x14ac:dyDescent="0.3">
      <c r="A248">
        <v>210212114</v>
      </c>
      <c r="B248" t="s">
        <v>10</v>
      </c>
      <c r="C248" t="s">
        <v>11</v>
      </c>
      <c r="D248">
        <v>82021</v>
      </c>
      <c r="E248">
        <v>50</v>
      </c>
      <c r="F248">
        <v>0</v>
      </c>
      <c r="G248">
        <v>50</v>
      </c>
      <c r="H248" s="1">
        <v>44462</v>
      </c>
      <c r="I248" t="s">
        <v>12</v>
      </c>
      <c r="J248">
        <v>100</v>
      </c>
      <c r="K248" t="str">
        <f t="shared" si="6"/>
        <v>Sep</v>
      </c>
      <c r="L248">
        <f t="shared" si="7"/>
        <v>2021</v>
      </c>
    </row>
    <row r="249" spans="1:12" x14ac:dyDescent="0.3">
      <c r="A249">
        <v>210212114</v>
      </c>
      <c r="B249" t="s">
        <v>10</v>
      </c>
      <c r="C249" t="s">
        <v>11</v>
      </c>
      <c r="D249">
        <v>82021</v>
      </c>
      <c r="E249">
        <v>0</v>
      </c>
      <c r="F249">
        <v>0</v>
      </c>
      <c r="G249">
        <v>0</v>
      </c>
      <c r="H249" s="1">
        <v>44496</v>
      </c>
      <c r="I249" t="s">
        <v>12</v>
      </c>
      <c r="J249">
        <v>50</v>
      </c>
      <c r="K249" t="str">
        <f t="shared" si="6"/>
        <v>Oct</v>
      </c>
      <c r="L249">
        <f t="shared" si="7"/>
        <v>2021</v>
      </c>
    </row>
    <row r="250" spans="1:12" x14ac:dyDescent="0.3">
      <c r="A250">
        <v>210212114</v>
      </c>
      <c r="B250" t="s">
        <v>10</v>
      </c>
      <c r="C250" t="s">
        <v>11</v>
      </c>
      <c r="D250">
        <v>1264071</v>
      </c>
      <c r="E250">
        <v>0</v>
      </c>
      <c r="F250">
        <v>0</v>
      </c>
      <c r="G250">
        <v>0</v>
      </c>
      <c r="H250" s="1">
        <v>44496</v>
      </c>
      <c r="I250" t="s">
        <v>12</v>
      </c>
      <c r="J250">
        <v>25</v>
      </c>
      <c r="K250" t="str">
        <f t="shared" si="6"/>
        <v>Oct</v>
      </c>
      <c r="L250">
        <f t="shared" si="7"/>
        <v>2021</v>
      </c>
    </row>
    <row r="251" spans="1:12" x14ac:dyDescent="0.3">
      <c r="A251">
        <v>210212114</v>
      </c>
      <c r="B251" t="s">
        <v>10</v>
      </c>
      <c r="C251" t="s">
        <v>11</v>
      </c>
      <c r="D251" t="s">
        <v>56</v>
      </c>
      <c r="E251">
        <v>0</v>
      </c>
      <c r="F251">
        <v>0</v>
      </c>
      <c r="G251">
        <v>0</v>
      </c>
      <c r="H251" s="1">
        <v>44512</v>
      </c>
      <c r="I251" t="s">
        <v>12</v>
      </c>
      <c r="J251">
        <v>15</v>
      </c>
      <c r="K251" t="str">
        <f t="shared" si="6"/>
        <v>Nov</v>
      </c>
      <c r="L251">
        <f t="shared" si="7"/>
        <v>2021</v>
      </c>
    </row>
    <row r="252" spans="1:12" x14ac:dyDescent="0.3">
      <c r="A252">
        <v>210212114</v>
      </c>
      <c r="B252" t="s">
        <v>10</v>
      </c>
      <c r="C252" t="s">
        <v>11</v>
      </c>
      <c r="D252">
        <v>1299761</v>
      </c>
      <c r="E252">
        <v>0</v>
      </c>
      <c r="F252">
        <v>0</v>
      </c>
      <c r="G252">
        <v>0</v>
      </c>
      <c r="H252" s="1">
        <v>44512</v>
      </c>
      <c r="I252" t="s">
        <v>12</v>
      </c>
      <c r="J252">
        <v>11</v>
      </c>
      <c r="K252" t="str">
        <f t="shared" si="6"/>
        <v>Nov</v>
      </c>
      <c r="L252">
        <f t="shared" si="7"/>
        <v>2021</v>
      </c>
    </row>
    <row r="253" spans="1:12" x14ac:dyDescent="0.3">
      <c r="A253">
        <v>210212114</v>
      </c>
      <c r="B253" t="s">
        <v>10</v>
      </c>
      <c r="C253" t="s">
        <v>11</v>
      </c>
      <c r="D253">
        <v>12020</v>
      </c>
      <c r="E253">
        <v>0</v>
      </c>
      <c r="F253">
        <v>0</v>
      </c>
      <c r="G253">
        <v>0</v>
      </c>
      <c r="H253" s="1">
        <v>44512</v>
      </c>
      <c r="I253" t="s">
        <v>12</v>
      </c>
      <c r="J253">
        <v>49</v>
      </c>
      <c r="K253" t="str">
        <f t="shared" si="6"/>
        <v>Nov</v>
      </c>
      <c r="L253">
        <f t="shared" si="7"/>
        <v>2021</v>
      </c>
    </row>
    <row r="254" spans="1:12" x14ac:dyDescent="0.3">
      <c r="A254">
        <v>210212114</v>
      </c>
      <c r="B254" t="s">
        <v>10</v>
      </c>
      <c r="C254" t="s">
        <v>11</v>
      </c>
      <c r="D254">
        <v>52022</v>
      </c>
      <c r="E254">
        <v>2495</v>
      </c>
      <c r="F254">
        <v>0</v>
      </c>
      <c r="G254">
        <v>2495</v>
      </c>
      <c r="H254" s="1">
        <v>44925</v>
      </c>
      <c r="I254" t="s">
        <v>12</v>
      </c>
      <c r="J254">
        <v>5</v>
      </c>
      <c r="K254" t="str">
        <f t="shared" si="6"/>
        <v>Dec</v>
      </c>
      <c r="L254">
        <f t="shared" si="7"/>
        <v>2022</v>
      </c>
    </row>
    <row r="255" spans="1:12" x14ac:dyDescent="0.3">
      <c r="A255">
        <v>210212114</v>
      </c>
      <c r="B255" t="s">
        <v>10</v>
      </c>
      <c r="C255" t="s">
        <v>11</v>
      </c>
      <c r="D255">
        <v>52022</v>
      </c>
      <c r="E255">
        <v>2475</v>
      </c>
      <c r="F255">
        <v>0</v>
      </c>
      <c r="G255">
        <v>2475</v>
      </c>
      <c r="H255" s="1">
        <v>44925</v>
      </c>
      <c r="I255" t="s">
        <v>12</v>
      </c>
      <c r="J255">
        <v>25</v>
      </c>
      <c r="K255" t="str">
        <f t="shared" si="6"/>
        <v>Dec</v>
      </c>
      <c r="L255">
        <f t="shared" si="7"/>
        <v>2022</v>
      </c>
    </row>
    <row r="256" spans="1:12" x14ac:dyDescent="0.3">
      <c r="A256">
        <v>210212114</v>
      </c>
      <c r="B256" t="s">
        <v>10</v>
      </c>
      <c r="C256" t="s">
        <v>11</v>
      </c>
      <c r="D256">
        <v>52022</v>
      </c>
      <c r="E256">
        <v>2375</v>
      </c>
      <c r="F256">
        <v>0</v>
      </c>
      <c r="G256">
        <v>2375</v>
      </c>
      <c r="H256" s="1">
        <v>44931</v>
      </c>
      <c r="I256" t="s">
        <v>12</v>
      </c>
      <c r="J256">
        <v>100</v>
      </c>
      <c r="K256" t="str">
        <f t="shared" si="6"/>
        <v>Jan</v>
      </c>
      <c r="L256">
        <f t="shared" si="7"/>
        <v>2023</v>
      </c>
    </row>
    <row r="257" spans="1:12" x14ac:dyDescent="0.3">
      <c r="A257">
        <v>210212114</v>
      </c>
      <c r="B257" t="s">
        <v>10</v>
      </c>
      <c r="C257" t="s">
        <v>11</v>
      </c>
      <c r="D257">
        <v>52022</v>
      </c>
      <c r="E257">
        <v>2275</v>
      </c>
      <c r="F257">
        <v>0</v>
      </c>
      <c r="G257">
        <v>2275</v>
      </c>
      <c r="H257" s="1">
        <v>44932</v>
      </c>
      <c r="I257" t="s">
        <v>12</v>
      </c>
      <c r="J257">
        <v>100</v>
      </c>
      <c r="K257" t="str">
        <f t="shared" si="6"/>
        <v>Jan</v>
      </c>
      <c r="L257">
        <f t="shared" si="7"/>
        <v>2023</v>
      </c>
    </row>
    <row r="258" spans="1:12" x14ac:dyDescent="0.3">
      <c r="A258">
        <v>210212114</v>
      </c>
      <c r="B258" t="s">
        <v>10</v>
      </c>
      <c r="C258" t="s">
        <v>11</v>
      </c>
      <c r="D258">
        <v>52022</v>
      </c>
      <c r="E258">
        <v>2175</v>
      </c>
      <c r="F258">
        <v>0</v>
      </c>
      <c r="G258">
        <v>2175</v>
      </c>
      <c r="H258" s="1">
        <v>44972</v>
      </c>
      <c r="I258" t="s">
        <v>12</v>
      </c>
      <c r="J258">
        <v>100</v>
      </c>
      <c r="K258" t="str">
        <f t="shared" si="6"/>
        <v>Feb</v>
      </c>
      <c r="L258">
        <f t="shared" si="7"/>
        <v>2023</v>
      </c>
    </row>
    <row r="259" spans="1:12" x14ac:dyDescent="0.3">
      <c r="A259">
        <v>210212114</v>
      </c>
      <c r="B259" t="s">
        <v>10</v>
      </c>
      <c r="C259" t="s">
        <v>11</v>
      </c>
      <c r="D259">
        <v>52022</v>
      </c>
      <c r="E259">
        <v>2100</v>
      </c>
      <c r="F259">
        <v>0</v>
      </c>
      <c r="G259">
        <v>2100</v>
      </c>
      <c r="H259" s="1">
        <v>44987</v>
      </c>
      <c r="I259" t="s">
        <v>12</v>
      </c>
      <c r="J259">
        <v>75</v>
      </c>
      <c r="K259" t="str">
        <f t="shared" si="6"/>
        <v>Mar</v>
      </c>
      <c r="L259">
        <f t="shared" si="7"/>
        <v>2023</v>
      </c>
    </row>
    <row r="260" spans="1:12" x14ac:dyDescent="0.3">
      <c r="A260">
        <v>210212114</v>
      </c>
      <c r="B260" t="s">
        <v>10</v>
      </c>
      <c r="C260" t="s">
        <v>11</v>
      </c>
      <c r="D260">
        <v>52022</v>
      </c>
      <c r="E260">
        <v>1975</v>
      </c>
      <c r="F260">
        <v>0</v>
      </c>
      <c r="G260">
        <v>1975</v>
      </c>
      <c r="H260" s="1">
        <v>45002</v>
      </c>
      <c r="I260" t="s">
        <v>12</v>
      </c>
      <c r="J260">
        <v>125</v>
      </c>
      <c r="K260" t="str">
        <f t="shared" ref="K260:K323" si="8">TEXT(H260,"MMM")</f>
        <v>Mar</v>
      </c>
      <c r="L260">
        <f t="shared" ref="L260:L323" si="9">YEAR(H260)</f>
        <v>2023</v>
      </c>
    </row>
    <row r="261" spans="1:12" x14ac:dyDescent="0.3">
      <c r="A261">
        <v>210212114</v>
      </c>
      <c r="B261" t="s">
        <v>10</v>
      </c>
      <c r="C261" t="s">
        <v>11</v>
      </c>
      <c r="D261">
        <v>52022</v>
      </c>
      <c r="E261">
        <v>1900</v>
      </c>
      <c r="F261">
        <v>0</v>
      </c>
      <c r="G261">
        <v>1900</v>
      </c>
      <c r="H261" s="1">
        <v>45013</v>
      </c>
      <c r="I261" t="s">
        <v>12</v>
      </c>
      <c r="J261">
        <v>75</v>
      </c>
      <c r="K261" t="str">
        <f t="shared" si="8"/>
        <v>Mar</v>
      </c>
      <c r="L261">
        <f t="shared" si="9"/>
        <v>2023</v>
      </c>
    </row>
    <row r="262" spans="1:12" x14ac:dyDescent="0.3">
      <c r="A262">
        <v>210212142</v>
      </c>
      <c r="B262" t="s">
        <v>50</v>
      </c>
      <c r="C262" t="s">
        <v>11</v>
      </c>
      <c r="D262">
        <v>82021</v>
      </c>
      <c r="E262">
        <v>1</v>
      </c>
      <c r="F262">
        <v>0</v>
      </c>
      <c r="G262">
        <v>1</v>
      </c>
      <c r="H262" s="1">
        <v>44446</v>
      </c>
      <c r="I262" t="s">
        <v>12</v>
      </c>
      <c r="J262">
        <v>1</v>
      </c>
      <c r="K262" t="str">
        <f t="shared" si="8"/>
        <v>Sep</v>
      </c>
      <c r="L262">
        <f t="shared" si="9"/>
        <v>2021</v>
      </c>
    </row>
    <row r="263" spans="1:12" x14ac:dyDescent="0.3">
      <c r="A263">
        <v>210212143</v>
      </c>
      <c r="B263" t="s">
        <v>47</v>
      </c>
      <c r="C263" t="s">
        <v>11</v>
      </c>
      <c r="D263">
        <v>82021</v>
      </c>
      <c r="E263">
        <v>1</v>
      </c>
      <c r="F263">
        <v>0</v>
      </c>
      <c r="G263">
        <v>1</v>
      </c>
      <c r="H263" s="1">
        <v>44435</v>
      </c>
      <c r="I263" t="s">
        <v>12</v>
      </c>
      <c r="J263">
        <v>1</v>
      </c>
      <c r="K263" t="str">
        <f t="shared" si="8"/>
        <v>Aug</v>
      </c>
      <c r="L263">
        <f t="shared" si="9"/>
        <v>2021</v>
      </c>
    </row>
    <row r="264" spans="1:12" x14ac:dyDescent="0.3">
      <c r="A264">
        <v>211212053</v>
      </c>
      <c r="B264" t="s">
        <v>30</v>
      </c>
      <c r="C264" t="s">
        <v>11</v>
      </c>
      <c r="D264">
        <v>22020</v>
      </c>
      <c r="E264">
        <v>92</v>
      </c>
      <c r="F264">
        <v>0</v>
      </c>
      <c r="G264">
        <v>92</v>
      </c>
      <c r="H264" s="1">
        <v>44358</v>
      </c>
      <c r="I264" t="s">
        <v>12</v>
      </c>
      <c r="J264">
        <v>48</v>
      </c>
      <c r="K264" t="str">
        <f t="shared" si="8"/>
        <v>Jun</v>
      </c>
      <c r="L264">
        <f t="shared" si="9"/>
        <v>2021</v>
      </c>
    </row>
    <row r="265" spans="1:12" x14ac:dyDescent="0.3">
      <c r="A265">
        <v>211212053</v>
      </c>
      <c r="B265" t="s">
        <v>30</v>
      </c>
      <c r="C265" t="s">
        <v>11</v>
      </c>
      <c r="D265">
        <v>22020</v>
      </c>
      <c r="E265">
        <v>44</v>
      </c>
      <c r="F265">
        <v>0</v>
      </c>
      <c r="G265">
        <v>44</v>
      </c>
      <c r="H265" s="1">
        <v>44400</v>
      </c>
      <c r="I265" t="s">
        <v>12</v>
      </c>
      <c r="J265">
        <v>48</v>
      </c>
      <c r="K265" t="str">
        <f t="shared" si="8"/>
        <v>Jul</v>
      </c>
      <c r="L265">
        <f t="shared" si="9"/>
        <v>2021</v>
      </c>
    </row>
    <row r="266" spans="1:12" x14ac:dyDescent="0.3">
      <c r="A266">
        <v>211212053</v>
      </c>
      <c r="B266" t="s">
        <v>30</v>
      </c>
      <c r="C266" t="s">
        <v>11</v>
      </c>
      <c r="D266">
        <v>22020</v>
      </c>
      <c r="E266">
        <v>4</v>
      </c>
      <c r="F266">
        <v>0</v>
      </c>
      <c r="G266">
        <v>4</v>
      </c>
      <c r="H266" s="1">
        <v>44602</v>
      </c>
      <c r="I266" t="s">
        <v>12</v>
      </c>
      <c r="J266">
        <v>40</v>
      </c>
      <c r="K266" t="str">
        <f t="shared" si="8"/>
        <v>Feb</v>
      </c>
      <c r="L266">
        <f t="shared" si="9"/>
        <v>2022</v>
      </c>
    </row>
    <row r="267" spans="1:12" x14ac:dyDescent="0.3">
      <c r="A267">
        <v>211212053</v>
      </c>
      <c r="B267" t="s">
        <v>30</v>
      </c>
      <c r="C267" t="s">
        <v>11</v>
      </c>
      <c r="D267">
        <v>22022</v>
      </c>
      <c r="E267">
        <v>40</v>
      </c>
      <c r="F267">
        <v>0</v>
      </c>
      <c r="G267">
        <v>40</v>
      </c>
      <c r="H267" s="1">
        <v>44700</v>
      </c>
      <c r="I267" t="s">
        <v>12</v>
      </c>
      <c r="J267">
        <v>20</v>
      </c>
      <c r="K267" t="str">
        <f t="shared" si="8"/>
        <v>May</v>
      </c>
      <c r="L267">
        <f t="shared" si="9"/>
        <v>2022</v>
      </c>
    </row>
    <row r="268" spans="1:12" x14ac:dyDescent="0.3">
      <c r="A268">
        <v>211212053</v>
      </c>
      <c r="B268" t="s">
        <v>30</v>
      </c>
      <c r="C268" t="s">
        <v>11</v>
      </c>
      <c r="D268" t="s">
        <v>70</v>
      </c>
      <c r="E268">
        <v>0</v>
      </c>
      <c r="F268">
        <v>0</v>
      </c>
      <c r="G268">
        <v>0</v>
      </c>
      <c r="H268" s="1">
        <v>44831</v>
      </c>
      <c r="I268" t="s">
        <v>12</v>
      </c>
      <c r="J268">
        <v>20</v>
      </c>
      <c r="K268" t="str">
        <f t="shared" si="8"/>
        <v>Sep</v>
      </c>
      <c r="L268">
        <f t="shared" si="9"/>
        <v>2022</v>
      </c>
    </row>
    <row r="269" spans="1:12" x14ac:dyDescent="0.3">
      <c r="A269">
        <v>211212053</v>
      </c>
      <c r="B269" t="s">
        <v>30</v>
      </c>
      <c r="C269" t="s">
        <v>11</v>
      </c>
      <c r="D269">
        <v>122022</v>
      </c>
      <c r="E269">
        <v>700</v>
      </c>
      <c r="F269">
        <v>0</v>
      </c>
      <c r="G269">
        <v>700</v>
      </c>
      <c r="H269" s="1">
        <v>44932</v>
      </c>
      <c r="I269" t="s">
        <v>12</v>
      </c>
      <c r="J269">
        <v>100</v>
      </c>
      <c r="K269" t="str">
        <f t="shared" si="8"/>
        <v>Jan</v>
      </c>
      <c r="L269">
        <f t="shared" si="9"/>
        <v>2023</v>
      </c>
    </row>
    <row r="270" spans="1:12" x14ac:dyDescent="0.3">
      <c r="A270">
        <v>211212053</v>
      </c>
      <c r="B270" t="s">
        <v>30</v>
      </c>
      <c r="C270" t="s">
        <v>11</v>
      </c>
      <c r="D270">
        <v>122022</v>
      </c>
      <c r="E270">
        <v>600</v>
      </c>
      <c r="F270">
        <v>0</v>
      </c>
      <c r="G270">
        <v>600</v>
      </c>
      <c r="H270" s="1">
        <v>45012</v>
      </c>
      <c r="I270" t="s">
        <v>12</v>
      </c>
      <c r="J270">
        <v>100</v>
      </c>
      <c r="K270" t="str">
        <f t="shared" si="8"/>
        <v>Mar</v>
      </c>
      <c r="L270">
        <f t="shared" si="9"/>
        <v>2023</v>
      </c>
    </row>
    <row r="271" spans="1:12" x14ac:dyDescent="0.3">
      <c r="A271">
        <v>211212027</v>
      </c>
      <c r="B271" t="s">
        <v>66</v>
      </c>
      <c r="C271" t="s">
        <v>11</v>
      </c>
      <c r="D271">
        <v>62022</v>
      </c>
      <c r="E271">
        <v>10</v>
      </c>
      <c r="F271">
        <v>0</v>
      </c>
      <c r="G271">
        <v>10</v>
      </c>
      <c r="H271" s="1">
        <v>44713</v>
      </c>
      <c r="I271" t="s">
        <v>12</v>
      </c>
      <c r="J271">
        <v>10</v>
      </c>
      <c r="K271" t="str">
        <f t="shared" si="8"/>
        <v>Jun</v>
      </c>
      <c r="L271">
        <f t="shared" si="9"/>
        <v>2022</v>
      </c>
    </row>
    <row r="272" spans="1:12" x14ac:dyDescent="0.3">
      <c r="A272">
        <v>210212105</v>
      </c>
      <c r="B272" t="s">
        <v>64</v>
      </c>
      <c r="C272" t="s">
        <v>11</v>
      </c>
      <c r="D272" t="s">
        <v>17</v>
      </c>
      <c r="E272">
        <v>190</v>
      </c>
      <c r="F272">
        <v>0</v>
      </c>
      <c r="G272">
        <v>190</v>
      </c>
      <c r="H272" s="1">
        <v>44629</v>
      </c>
      <c r="I272" t="s">
        <v>12</v>
      </c>
      <c r="J272">
        <v>30</v>
      </c>
      <c r="K272" t="str">
        <f t="shared" si="8"/>
        <v>Mar</v>
      </c>
      <c r="L272">
        <f t="shared" si="9"/>
        <v>2022</v>
      </c>
    </row>
    <row r="273" spans="1:12" x14ac:dyDescent="0.3">
      <c r="A273">
        <v>210212105</v>
      </c>
      <c r="B273" t="s">
        <v>64</v>
      </c>
      <c r="C273" t="s">
        <v>11</v>
      </c>
      <c r="D273" t="s">
        <v>17</v>
      </c>
      <c r="E273">
        <v>140</v>
      </c>
      <c r="F273">
        <v>0</v>
      </c>
      <c r="G273">
        <v>140</v>
      </c>
      <c r="H273" s="1">
        <v>44840</v>
      </c>
      <c r="I273" t="s">
        <v>12</v>
      </c>
      <c r="J273">
        <v>50</v>
      </c>
      <c r="K273" t="str">
        <f t="shared" si="8"/>
        <v>Oct</v>
      </c>
      <c r="L273">
        <f t="shared" si="9"/>
        <v>2022</v>
      </c>
    </row>
    <row r="274" spans="1:12" x14ac:dyDescent="0.3">
      <c r="A274">
        <v>210212056</v>
      </c>
      <c r="B274" t="s">
        <v>39</v>
      </c>
      <c r="C274" t="s">
        <v>11</v>
      </c>
      <c r="D274" t="s">
        <v>17</v>
      </c>
      <c r="E274">
        <v>27.5</v>
      </c>
      <c r="F274">
        <v>0</v>
      </c>
      <c r="G274">
        <v>27.5</v>
      </c>
      <c r="H274" s="1">
        <v>44389</v>
      </c>
      <c r="I274" t="s">
        <v>12</v>
      </c>
      <c r="J274">
        <v>5</v>
      </c>
      <c r="K274" t="str">
        <f t="shared" si="8"/>
        <v>Jul</v>
      </c>
      <c r="L274">
        <f t="shared" si="9"/>
        <v>2021</v>
      </c>
    </row>
    <row r="275" spans="1:12" x14ac:dyDescent="0.3">
      <c r="A275">
        <v>210212059</v>
      </c>
      <c r="B275" t="s">
        <v>32</v>
      </c>
      <c r="C275" t="s">
        <v>11</v>
      </c>
      <c r="D275">
        <v>22020</v>
      </c>
      <c r="E275">
        <v>725</v>
      </c>
      <c r="F275">
        <v>0</v>
      </c>
      <c r="G275">
        <v>725</v>
      </c>
      <c r="H275" s="1">
        <v>44378</v>
      </c>
      <c r="I275" t="s">
        <v>12</v>
      </c>
      <c r="J275">
        <v>100</v>
      </c>
      <c r="K275" t="str">
        <f t="shared" si="8"/>
        <v>Jul</v>
      </c>
      <c r="L275">
        <f t="shared" si="9"/>
        <v>2021</v>
      </c>
    </row>
    <row r="276" spans="1:12" x14ac:dyDescent="0.3">
      <c r="A276">
        <v>210212059</v>
      </c>
      <c r="B276" t="s">
        <v>32</v>
      </c>
      <c r="C276" t="s">
        <v>11</v>
      </c>
      <c r="D276">
        <v>22020</v>
      </c>
      <c r="E276">
        <v>625</v>
      </c>
      <c r="F276">
        <v>0</v>
      </c>
      <c r="G276">
        <v>625</v>
      </c>
      <c r="H276" s="1">
        <v>44410</v>
      </c>
      <c r="I276" t="s">
        <v>12</v>
      </c>
      <c r="J276">
        <v>100</v>
      </c>
      <c r="K276" t="str">
        <f t="shared" si="8"/>
        <v>Aug</v>
      </c>
      <c r="L276">
        <f t="shared" si="9"/>
        <v>2021</v>
      </c>
    </row>
    <row r="277" spans="1:12" x14ac:dyDescent="0.3">
      <c r="A277">
        <v>210212059</v>
      </c>
      <c r="B277" t="s">
        <v>32</v>
      </c>
      <c r="C277" t="s">
        <v>11</v>
      </c>
      <c r="D277">
        <v>22020</v>
      </c>
      <c r="E277">
        <v>525</v>
      </c>
      <c r="F277">
        <v>0</v>
      </c>
      <c r="G277">
        <v>525</v>
      </c>
      <c r="H277" s="1">
        <v>44462</v>
      </c>
      <c r="I277" t="s">
        <v>12</v>
      </c>
      <c r="J277">
        <v>100</v>
      </c>
      <c r="K277" t="str">
        <f t="shared" si="8"/>
        <v>Sep</v>
      </c>
      <c r="L277">
        <f t="shared" si="9"/>
        <v>2021</v>
      </c>
    </row>
    <row r="278" spans="1:12" x14ac:dyDescent="0.3">
      <c r="A278">
        <v>210212059</v>
      </c>
      <c r="B278" t="s">
        <v>32</v>
      </c>
      <c r="C278" t="s">
        <v>11</v>
      </c>
      <c r="D278">
        <v>22020</v>
      </c>
      <c r="E278">
        <v>400</v>
      </c>
      <c r="F278">
        <v>0</v>
      </c>
      <c r="G278">
        <v>400</v>
      </c>
      <c r="H278" s="1">
        <v>44791</v>
      </c>
      <c r="I278" t="s">
        <v>12</v>
      </c>
      <c r="J278">
        <v>125</v>
      </c>
      <c r="K278" t="str">
        <f t="shared" si="8"/>
        <v>Aug</v>
      </c>
      <c r="L278">
        <f t="shared" si="9"/>
        <v>2022</v>
      </c>
    </row>
    <row r="279" spans="1:12" x14ac:dyDescent="0.3">
      <c r="A279">
        <v>210212059</v>
      </c>
      <c r="B279" t="s">
        <v>32</v>
      </c>
      <c r="C279" t="s">
        <v>11</v>
      </c>
      <c r="D279">
        <v>22020</v>
      </c>
      <c r="E279">
        <v>300</v>
      </c>
      <c r="F279">
        <v>0</v>
      </c>
      <c r="G279">
        <v>300</v>
      </c>
      <c r="H279" s="1">
        <v>44827</v>
      </c>
      <c r="I279" t="s">
        <v>12</v>
      </c>
      <c r="J279">
        <v>100</v>
      </c>
      <c r="K279" t="str">
        <f t="shared" si="8"/>
        <v>Sep</v>
      </c>
      <c r="L279">
        <f t="shared" si="9"/>
        <v>2022</v>
      </c>
    </row>
    <row r="280" spans="1:12" x14ac:dyDescent="0.3">
      <c r="A280">
        <v>210212059</v>
      </c>
      <c r="B280" t="s">
        <v>32</v>
      </c>
      <c r="C280" t="s">
        <v>11</v>
      </c>
      <c r="D280">
        <v>7170296</v>
      </c>
      <c r="E280">
        <v>0</v>
      </c>
      <c r="F280">
        <v>0</v>
      </c>
      <c r="G280">
        <v>0</v>
      </c>
      <c r="H280" s="1">
        <v>44936</v>
      </c>
      <c r="I280" t="s">
        <v>12</v>
      </c>
      <c r="J280">
        <v>25</v>
      </c>
      <c r="K280" t="str">
        <f t="shared" si="8"/>
        <v>Jan</v>
      </c>
      <c r="L280">
        <f t="shared" si="9"/>
        <v>2023</v>
      </c>
    </row>
    <row r="281" spans="1:12" x14ac:dyDescent="0.3">
      <c r="A281">
        <v>210212059</v>
      </c>
      <c r="B281" t="s">
        <v>32</v>
      </c>
      <c r="C281" t="s">
        <v>11</v>
      </c>
      <c r="D281" t="s">
        <v>71</v>
      </c>
      <c r="E281">
        <v>0</v>
      </c>
      <c r="F281">
        <v>0</v>
      </c>
      <c r="G281">
        <v>0</v>
      </c>
      <c r="H281" s="1">
        <v>44936</v>
      </c>
      <c r="I281" t="s">
        <v>12</v>
      </c>
      <c r="J281">
        <v>25</v>
      </c>
      <c r="K281" t="str">
        <f t="shared" si="8"/>
        <v>Jan</v>
      </c>
      <c r="L281">
        <f t="shared" si="9"/>
        <v>2023</v>
      </c>
    </row>
    <row r="282" spans="1:12" x14ac:dyDescent="0.3">
      <c r="A282">
        <v>210212059</v>
      </c>
      <c r="B282" t="s">
        <v>32</v>
      </c>
      <c r="C282" t="s">
        <v>11</v>
      </c>
      <c r="D282" t="s">
        <v>56</v>
      </c>
      <c r="E282">
        <v>6</v>
      </c>
      <c r="F282">
        <v>0</v>
      </c>
      <c r="G282">
        <v>6</v>
      </c>
      <c r="H282" s="1">
        <v>44936</v>
      </c>
      <c r="I282" t="s">
        <v>12</v>
      </c>
      <c r="J282">
        <v>25</v>
      </c>
      <c r="K282" t="str">
        <f t="shared" si="8"/>
        <v>Jan</v>
      </c>
      <c r="L282">
        <f t="shared" si="9"/>
        <v>2023</v>
      </c>
    </row>
    <row r="283" spans="1:12" x14ac:dyDescent="0.3">
      <c r="A283">
        <v>210212059</v>
      </c>
      <c r="B283" t="s">
        <v>32</v>
      </c>
      <c r="C283" t="s">
        <v>11</v>
      </c>
      <c r="D283">
        <v>22020</v>
      </c>
      <c r="E283">
        <v>200</v>
      </c>
      <c r="F283">
        <v>0</v>
      </c>
      <c r="G283">
        <v>200</v>
      </c>
      <c r="H283" s="1">
        <v>44937</v>
      </c>
      <c r="I283" t="s">
        <v>12</v>
      </c>
      <c r="J283">
        <v>100</v>
      </c>
      <c r="K283" t="str">
        <f t="shared" si="8"/>
        <v>Jan</v>
      </c>
      <c r="L283">
        <f t="shared" si="9"/>
        <v>2023</v>
      </c>
    </row>
    <row r="284" spans="1:12" x14ac:dyDescent="0.3">
      <c r="A284">
        <v>210212059</v>
      </c>
      <c r="B284" t="s">
        <v>32</v>
      </c>
      <c r="C284" t="s">
        <v>11</v>
      </c>
      <c r="D284">
        <v>22020</v>
      </c>
      <c r="E284">
        <v>75</v>
      </c>
      <c r="F284">
        <v>0</v>
      </c>
      <c r="G284">
        <v>75</v>
      </c>
      <c r="H284" s="1">
        <v>45002</v>
      </c>
      <c r="I284" t="s">
        <v>12</v>
      </c>
      <c r="J284">
        <v>125</v>
      </c>
      <c r="K284" t="str">
        <f t="shared" si="8"/>
        <v>Mar</v>
      </c>
      <c r="L284">
        <f t="shared" si="9"/>
        <v>2023</v>
      </c>
    </row>
    <row r="285" spans="1:12" x14ac:dyDescent="0.3">
      <c r="A285">
        <v>211212068</v>
      </c>
      <c r="B285" t="s">
        <v>25</v>
      </c>
      <c r="C285" t="s">
        <v>11</v>
      </c>
      <c r="D285">
        <v>82020</v>
      </c>
      <c r="E285">
        <v>55</v>
      </c>
      <c r="F285">
        <v>0</v>
      </c>
      <c r="G285">
        <v>55</v>
      </c>
      <c r="H285" s="1">
        <v>44314</v>
      </c>
      <c r="I285" t="s">
        <v>12</v>
      </c>
      <c r="J285">
        <v>55</v>
      </c>
      <c r="K285" t="str">
        <f t="shared" si="8"/>
        <v>Apr</v>
      </c>
      <c r="L285">
        <f t="shared" si="9"/>
        <v>2021</v>
      </c>
    </row>
    <row r="286" spans="1:12" x14ac:dyDescent="0.3">
      <c r="A286">
        <v>211212068</v>
      </c>
      <c r="B286" t="s">
        <v>25</v>
      </c>
      <c r="C286" t="s">
        <v>11</v>
      </c>
      <c r="D286">
        <v>82020</v>
      </c>
      <c r="E286">
        <v>0</v>
      </c>
      <c r="F286">
        <v>0</v>
      </c>
      <c r="G286">
        <v>0</v>
      </c>
      <c r="H286" s="1">
        <v>44378</v>
      </c>
      <c r="I286" t="s">
        <v>12</v>
      </c>
      <c r="J286">
        <v>55</v>
      </c>
      <c r="K286" t="str">
        <f t="shared" si="8"/>
        <v>Jul</v>
      </c>
      <c r="L286">
        <f t="shared" si="9"/>
        <v>2021</v>
      </c>
    </row>
    <row r="287" spans="1:12" x14ac:dyDescent="0.3">
      <c r="A287">
        <v>211212068</v>
      </c>
      <c r="B287" t="s">
        <v>25</v>
      </c>
      <c r="C287" t="s">
        <v>11</v>
      </c>
      <c r="D287">
        <v>72021</v>
      </c>
      <c r="E287">
        <v>385</v>
      </c>
      <c r="F287">
        <v>0</v>
      </c>
      <c r="G287">
        <v>385</v>
      </c>
      <c r="H287" s="1">
        <v>44418</v>
      </c>
      <c r="I287" t="s">
        <v>12</v>
      </c>
      <c r="J287">
        <v>55</v>
      </c>
      <c r="K287" t="str">
        <f t="shared" si="8"/>
        <v>Aug</v>
      </c>
      <c r="L287">
        <f t="shared" si="9"/>
        <v>2021</v>
      </c>
    </row>
    <row r="288" spans="1:12" x14ac:dyDescent="0.3">
      <c r="A288">
        <v>211212068</v>
      </c>
      <c r="B288" t="s">
        <v>25</v>
      </c>
      <c r="C288" t="s">
        <v>11</v>
      </c>
      <c r="D288">
        <v>112020</v>
      </c>
      <c r="E288">
        <v>240</v>
      </c>
      <c r="F288">
        <v>0</v>
      </c>
      <c r="G288">
        <v>240</v>
      </c>
      <c r="H288" s="1">
        <v>44462</v>
      </c>
      <c r="I288" t="s">
        <v>12</v>
      </c>
      <c r="J288">
        <v>200</v>
      </c>
      <c r="K288" t="str">
        <f t="shared" si="8"/>
        <v>Sep</v>
      </c>
      <c r="L288">
        <f t="shared" si="9"/>
        <v>2021</v>
      </c>
    </row>
    <row r="289" spans="1:12" x14ac:dyDescent="0.3">
      <c r="A289">
        <v>211212068</v>
      </c>
      <c r="B289" t="s">
        <v>25</v>
      </c>
      <c r="C289" t="s">
        <v>11</v>
      </c>
      <c r="D289">
        <v>112020</v>
      </c>
      <c r="E289">
        <v>185</v>
      </c>
      <c r="F289">
        <v>0</v>
      </c>
      <c r="G289">
        <v>185</v>
      </c>
      <c r="H289" s="1">
        <v>44476</v>
      </c>
      <c r="I289" t="s">
        <v>12</v>
      </c>
      <c r="J289">
        <v>55</v>
      </c>
      <c r="K289" t="str">
        <f t="shared" si="8"/>
        <v>Oct</v>
      </c>
      <c r="L289">
        <f t="shared" si="9"/>
        <v>2021</v>
      </c>
    </row>
    <row r="290" spans="1:12" x14ac:dyDescent="0.3">
      <c r="A290">
        <v>211212068</v>
      </c>
      <c r="B290" t="s">
        <v>25</v>
      </c>
      <c r="C290" t="s">
        <v>11</v>
      </c>
      <c r="D290">
        <v>112020</v>
      </c>
      <c r="E290">
        <v>130</v>
      </c>
      <c r="F290">
        <v>0</v>
      </c>
      <c r="G290">
        <v>130</v>
      </c>
      <c r="H290" s="1">
        <v>44518</v>
      </c>
      <c r="I290" t="s">
        <v>12</v>
      </c>
      <c r="J290">
        <v>55</v>
      </c>
      <c r="K290" t="str">
        <f t="shared" si="8"/>
        <v>Nov</v>
      </c>
      <c r="L290">
        <f t="shared" si="9"/>
        <v>2021</v>
      </c>
    </row>
    <row r="291" spans="1:12" x14ac:dyDescent="0.3">
      <c r="A291">
        <v>211212068</v>
      </c>
      <c r="B291" t="s">
        <v>25</v>
      </c>
      <c r="C291" t="s">
        <v>11</v>
      </c>
      <c r="D291">
        <v>72021</v>
      </c>
      <c r="E291">
        <v>330</v>
      </c>
      <c r="F291">
        <v>0</v>
      </c>
      <c r="G291">
        <v>330</v>
      </c>
      <c r="H291" s="1">
        <v>44547</v>
      </c>
      <c r="I291" t="s">
        <v>12</v>
      </c>
      <c r="J291">
        <v>55</v>
      </c>
      <c r="K291" t="str">
        <f t="shared" si="8"/>
        <v>Dec</v>
      </c>
      <c r="L291">
        <f t="shared" si="9"/>
        <v>2021</v>
      </c>
    </row>
    <row r="292" spans="1:12" x14ac:dyDescent="0.3">
      <c r="A292">
        <v>211212068</v>
      </c>
      <c r="B292" t="s">
        <v>25</v>
      </c>
      <c r="C292" t="s">
        <v>11</v>
      </c>
      <c r="D292">
        <v>2021</v>
      </c>
      <c r="E292">
        <v>0</v>
      </c>
      <c r="F292">
        <v>0</v>
      </c>
      <c r="G292">
        <v>0</v>
      </c>
      <c r="H292" s="1">
        <v>44578</v>
      </c>
      <c r="I292" t="s">
        <v>12</v>
      </c>
      <c r="J292">
        <v>55</v>
      </c>
      <c r="K292" t="str">
        <f t="shared" si="8"/>
        <v>Jan</v>
      </c>
      <c r="L292">
        <f t="shared" si="9"/>
        <v>2022</v>
      </c>
    </row>
    <row r="293" spans="1:12" x14ac:dyDescent="0.3">
      <c r="A293">
        <v>211212068</v>
      </c>
      <c r="B293" t="s">
        <v>25</v>
      </c>
      <c r="C293" t="s">
        <v>11</v>
      </c>
      <c r="D293">
        <v>112020</v>
      </c>
      <c r="E293">
        <v>75</v>
      </c>
      <c r="F293">
        <v>0</v>
      </c>
      <c r="G293">
        <v>75</v>
      </c>
      <c r="H293" s="1">
        <v>44778</v>
      </c>
      <c r="I293" t="s">
        <v>12</v>
      </c>
      <c r="J293">
        <v>55</v>
      </c>
      <c r="K293" t="str">
        <f t="shared" si="8"/>
        <v>Aug</v>
      </c>
      <c r="L293">
        <f t="shared" si="9"/>
        <v>2022</v>
      </c>
    </row>
    <row r="294" spans="1:12" x14ac:dyDescent="0.3">
      <c r="A294">
        <v>211212068</v>
      </c>
      <c r="B294" t="s">
        <v>25</v>
      </c>
      <c r="C294" t="s">
        <v>11</v>
      </c>
      <c r="D294">
        <v>72021</v>
      </c>
      <c r="E294">
        <v>275</v>
      </c>
      <c r="F294">
        <v>0</v>
      </c>
      <c r="G294">
        <v>275</v>
      </c>
      <c r="H294" s="1">
        <v>44796</v>
      </c>
      <c r="I294" t="s">
        <v>12</v>
      </c>
      <c r="J294">
        <v>55</v>
      </c>
      <c r="K294" t="str">
        <f t="shared" si="8"/>
        <v>Aug</v>
      </c>
      <c r="L294">
        <f t="shared" si="9"/>
        <v>2022</v>
      </c>
    </row>
    <row r="295" spans="1:12" x14ac:dyDescent="0.3">
      <c r="A295">
        <v>211212068</v>
      </c>
      <c r="B295" t="s">
        <v>25</v>
      </c>
      <c r="C295" t="s">
        <v>11</v>
      </c>
      <c r="D295">
        <v>72021</v>
      </c>
      <c r="E295">
        <v>220</v>
      </c>
      <c r="F295">
        <v>0</v>
      </c>
      <c r="G295">
        <v>220</v>
      </c>
      <c r="H295" s="1">
        <v>44894</v>
      </c>
      <c r="I295" t="s">
        <v>12</v>
      </c>
      <c r="J295">
        <v>55</v>
      </c>
      <c r="K295" t="str">
        <f t="shared" si="8"/>
        <v>Nov</v>
      </c>
      <c r="L295">
        <f t="shared" si="9"/>
        <v>2022</v>
      </c>
    </row>
    <row r="296" spans="1:12" x14ac:dyDescent="0.3">
      <c r="A296">
        <v>211212068</v>
      </c>
      <c r="B296" t="s">
        <v>25</v>
      </c>
      <c r="C296" t="s">
        <v>11</v>
      </c>
      <c r="D296">
        <v>112021</v>
      </c>
      <c r="E296">
        <v>385</v>
      </c>
      <c r="F296">
        <v>0</v>
      </c>
      <c r="G296">
        <v>385</v>
      </c>
      <c r="H296" s="1">
        <v>44904</v>
      </c>
      <c r="I296" t="s">
        <v>12</v>
      </c>
      <c r="J296">
        <v>55</v>
      </c>
      <c r="K296" t="str">
        <f t="shared" si="8"/>
        <v>Dec</v>
      </c>
      <c r="L296">
        <f t="shared" si="9"/>
        <v>2022</v>
      </c>
    </row>
    <row r="297" spans="1:12" x14ac:dyDescent="0.3">
      <c r="A297">
        <v>211212068</v>
      </c>
      <c r="B297" t="s">
        <v>25</v>
      </c>
      <c r="C297" t="s">
        <v>11</v>
      </c>
      <c r="D297">
        <v>112020</v>
      </c>
      <c r="E297">
        <v>20</v>
      </c>
      <c r="F297">
        <v>0</v>
      </c>
      <c r="G297">
        <v>20</v>
      </c>
      <c r="H297" s="1">
        <v>44928</v>
      </c>
      <c r="I297" t="s">
        <v>12</v>
      </c>
      <c r="J297">
        <v>55</v>
      </c>
      <c r="K297" t="str">
        <f t="shared" si="8"/>
        <v>Jan</v>
      </c>
      <c r="L297">
        <f t="shared" si="9"/>
        <v>2023</v>
      </c>
    </row>
    <row r="298" spans="1:12" x14ac:dyDescent="0.3">
      <c r="A298">
        <v>211212068</v>
      </c>
      <c r="B298" t="s">
        <v>25</v>
      </c>
      <c r="C298" t="s">
        <v>11</v>
      </c>
      <c r="D298">
        <v>72021</v>
      </c>
      <c r="E298">
        <v>165</v>
      </c>
      <c r="F298">
        <v>0</v>
      </c>
      <c r="G298">
        <v>165</v>
      </c>
      <c r="H298" s="1">
        <v>44946</v>
      </c>
      <c r="I298" t="s">
        <v>12</v>
      </c>
      <c r="J298">
        <v>55</v>
      </c>
      <c r="K298" t="str">
        <f t="shared" si="8"/>
        <v>Jan</v>
      </c>
      <c r="L298">
        <f t="shared" si="9"/>
        <v>2023</v>
      </c>
    </row>
    <row r="299" spans="1:12" x14ac:dyDescent="0.3">
      <c r="A299">
        <v>211212068</v>
      </c>
      <c r="B299" t="s">
        <v>25</v>
      </c>
      <c r="C299" t="s">
        <v>11</v>
      </c>
      <c r="D299">
        <v>72021</v>
      </c>
      <c r="E299">
        <v>110</v>
      </c>
      <c r="F299">
        <v>0</v>
      </c>
      <c r="G299">
        <v>110</v>
      </c>
      <c r="H299" s="1">
        <v>44977</v>
      </c>
      <c r="I299" t="s">
        <v>12</v>
      </c>
      <c r="J299">
        <v>55</v>
      </c>
      <c r="K299" t="str">
        <f t="shared" si="8"/>
        <v>Feb</v>
      </c>
      <c r="L299">
        <f t="shared" si="9"/>
        <v>2023</v>
      </c>
    </row>
    <row r="300" spans="1:12" x14ac:dyDescent="0.3">
      <c r="A300">
        <v>211212068</v>
      </c>
      <c r="B300" t="s">
        <v>25</v>
      </c>
      <c r="C300" t="s">
        <v>11</v>
      </c>
      <c r="D300">
        <v>112021</v>
      </c>
      <c r="E300">
        <v>220</v>
      </c>
      <c r="F300">
        <v>0</v>
      </c>
      <c r="G300">
        <v>220</v>
      </c>
      <c r="H300" s="1">
        <v>44999</v>
      </c>
      <c r="I300" t="s">
        <v>12</v>
      </c>
      <c r="J300">
        <v>165</v>
      </c>
      <c r="K300" t="str">
        <f t="shared" si="8"/>
        <v>Mar</v>
      </c>
      <c r="L300">
        <f t="shared" si="9"/>
        <v>2023</v>
      </c>
    </row>
    <row r="301" spans="1:12" x14ac:dyDescent="0.3">
      <c r="A301">
        <v>210212147</v>
      </c>
      <c r="B301" t="s">
        <v>49</v>
      </c>
      <c r="C301" t="s">
        <v>11</v>
      </c>
      <c r="D301">
        <v>82021</v>
      </c>
      <c r="E301">
        <v>0.25</v>
      </c>
      <c r="F301">
        <v>0</v>
      </c>
      <c r="G301">
        <v>0.25</v>
      </c>
      <c r="H301" s="1">
        <v>44435</v>
      </c>
      <c r="I301" t="s">
        <v>12</v>
      </c>
      <c r="J301">
        <v>0</v>
      </c>
      <c r="K301" t="str">
        <f t="shared" si="8"/>
        <v>Aug</v>
      </c>
      <c r="L301">
        <f t="shared" si="9"/>
        <v>2021</v>
      </c>
    </row>
    <row r="302" spans="1:12" x14ac:dyDescent="0.3">
      <c r="A302">
        <v>210212148</v>
      </c>
      <c r="B302" t="s">
        <v>48</v>
      </c>
      <c r="C302" t="s">
        <v>11</v>
      </c>
      <c r="D302">
        <v>82021</v>
      </c>
      <c r="E302">
        <v>0.25</v>
      </c>
      <c r="F302">
        <v>0</v>
      </c>
      <c r="G302">
        <v>0.25</v>
      </c>
      <c r="H302" s="1">
        <v>44435</v>
      </c>
      <c r="I302" t="s">
        <v>12</v>
      </c>
      <c r="J302">
        <v>0</v>
      </c>
      <c r="K302" t="str">
        <f t="shared" si="8"/>
        <v>Aug</v>
      </c>
      <c r="L302">
        <f t="shared" si="9"/>
        <v>2021</v>
      </c>
    </row>
    <row r="303" spans="1:12" x14ac:dyDescent="0.3">
      <c r="A303">
        <v>211212075</v>
      </c>
      <c r="B303" t="s">
        <v>38</v>
      </c>
      <c r="C303" t="s">
        <v>11</v>
      </c>
      <c r="D303">
        <v>122020</v>
      </c>
      <c r="E303">
        <v>600</v>
      </c>
      <c r="F303">
        <v>0</v>
      </c>
      <c r="G303">
        <v>600</v>
      </c>
      <c r="H303" s="1">
        <v>44384</v>
      </c>
      <c r="I303" t="s">
        <v>12</v>
      </c>
      <c r="J303">
        <v>200</v>
      </c>
      <c r="K303" t="str">
        <f t="shared" si="8"/>
        <v>Jul</v>
      </c>
      <c r="L303">
        <f t="shared" si="9"/>
        <v>2021</v>
      </c>
    </row>
    <row r="304" spans="1:12" x14ac:dyDescent="0.3">
      <c r="A304">
        <v>211212075</v>
      </c>
      <c r="B304" t="s">
        <v>38</v>
      </c>
      <c r="C304" t="s">
        <v>11</v>
      </c>
      <c r="D304">
        <v>122020</v>
      </c>
      <c r="E304">
        <v>400</v>
      </c>
      <c r="F304">
        <v>0</v>
      </c>
      <c r="G304">
        <v>400</v>
      </c>
      <c r="H304" s="1">
        <v>44453</v>
      </c>
      <c r="I304" t="s">
        <v>12</v>
      </c>
      <c r="J304">
        <v>200</v>
      </c>
      <c r="K304" t="str">
        <f t="shared" si="8"/>
        <v>Sep</v>
      </c>
      <c r="L304">
        <f t="shared" si="9"/>
        <v>2021</v>
      </c>
    </row>
    <row r="305" spans="1:12" x14ac:dyDescent="0.3">
      <c r="A305">
        <v>211212075</v>
      </c>
      <c r="B305" t="s">
        <v>38</v>
      </c>
      <c r="C305" t="s">
        <v>11</v>
      </c>
      <c r="D305">
        <v>122020</v>
      </c>
      <c r="E305">
        <v>200</v>
      </c>
      <c r="F305">
        <v>0</v>
      </c>
      <c r="G305">
        <v>200</v>
      </c>
      <c r="H305" s="1">
        <v>44497</v>
      </c>
      <c r="I305" t="s">
        <v>12</v>
      </c>
      <c r="J305">
        <v>200</v>
      </c>
      <c r="K305" t="str">
        <f t="shared" si="8"/>
        <v>Oct</v>
      </c>
      <c r="L305">
        <f t="shared" si="9"/>
        <v>2021</v>
      </c>
    </row>
    <row r="306" spans="1:12" x14ac:dyDescent="0.3">
      <c r="A306">
        <v>211212075</v>
      </c>
      <c r="B306" t="s">
        <v>38</v>
      </c>
      <c r="C306" t="s">
        <v>11</v>
      </c>
      <c r="D306">
        <v>122020</v>
      </c>
      <c r="E306">
        <v>0</v>
      </c>
      <c r="F306">
        <v>0</v>
      </c>
      <c r="G306">
        <v>0</v>
      </c>
      <c r="H306" s="1">
        <v>44547</v>
      </c>
      <c r="I306" t="s">
        <v>12</v>
      </c>
      <c r="J306">
        <v>200</v>
      </c>
      <c r="K306" t="str">
        <f t="shared" si="8"/>
        <v>Dec</v>
      </c>
      <c r="L306">
        <f t="shared" si="9"/>
        <v>2021</v>
      </c>
    </row>
    <row r="307" spans="1:12" x14ac:dyDescent="0.3">
      <c r="A307">
        <v>211212075</v>
      </c>
      <c r="B307" t="s">
        <v>38</v>
      </c>
      <c r="C307" t="s">
        <v>11</v>
      </c>
      <c r="D307">
        <v>72022</v>
      </c>
      <c r="E307">
        <v>1400</v>
      </c>
      <c r="F307">
        <v>0</v>
      </c>
      <c r="G307">
        <v>1400</v>
      </c>
      <c r="H307" s="1">
        <v>44770</v>
      </c>
      <c r="I307" t="s">
        <v>12</v>
      </c>
      <c r="J307">
        <v>200</v>
      </c>
      <c r="K307" t="str">
        <f t="shared" si="8"/>
        <v>Jul</v>
      </c>
      <c r="L307">
        <f t="shared" si="9"/>
        <v>2022</v>
      </c>
    </row>
    <row r="308" spans="1:12" x14ac:dyDescent="0.3">
      <c r="A308">
        <v>211212075</v>
      </c>
      <c r="B308" t="s">
        <v>38</v>
      </c>
      <c r="C308" t="s">
        <v>11</v>
      </c>
      <c r="D308">
        <v>72022</v>
      </c>
      <c r="E308">
        <v>1200</v>
      </c>
      <c r="F308">
        <v>0</v>
      </c>
      <c r="G308">
        <v>1200</v>
      </c>
      <c r="H308" s="1">
        <v>44796</v>
      </c>
      <c r="I308" t="s">
        <v>12</v>
      </c>
      <c r="J308">
        <v>200</v>
      </c>
      <c r="K308" t="str">
        <f t="shared" si="8"/>
        <v>Aug</v>
      </c>
      <c r="L308">
        <f t="shared" si="9"/>
        <v>2022</v>
      </c>
    </row>
    <row r="309" spans="1:12" x14ac:dyDescent="0.3">
      <c r="A309">
        <v>211212075</v>
      </c>
      <c r="B309" t="s">
        <v>38</v>
      </c>
      <c r="C309" t="s">
        <v>11</v>
      </c>
      <c r="D309">
        <v>72022</v>
      </c>
      <c r="E309">
        <v>1000</v>
      </c>
      <c r="F309">
        <v>0</v>
      </c>
      <c r="G309">
        <v>1000</v>
      </c>
      <c r="H309" s="1">
        <v>44904</v>
      </c>
      <c r="I309" t="s">
        <v>12</v>
      </c>
      <c r="J309">
        <v>200</v>
      </c>
      <c r="K309" t="str">
        <f t="shared" si="8"/>
        <v>Dec</v>
      </c>
      <c r="L309">
        <f t="shared" si="9"/>
        <v>2022</v>
      </c>
    </row>
    <row r="310" spans="1:12" x14ac:dyDescent="0.3">
      <c r="A310">
        <v>211212075</v>
      </c>
      <c r="B310" t="s">
        <v>38</v>
      </c>
      <c r="C310" t="s">
        <v>11</v>
      </c>
      <c r="D310">
        <v>72022</v>
      </c>
      <c r="E310">
        <v>800</v>
      </c>
      <c r="F310">
        <v>0</v>
      </c>
      <c r="G310">
        <v>800</v>
      </c>
      <c r="H310" s="1">
        <v>44928</v>
      </c>
      <c r="I310" t="s">
        <v>12</v>
      </c>
      <c r="J310">
        <v>200</v>
      </c>
      <c r="K310" t="str">
        <f t="shared" si="8"/>
        <v>Jan</v>
      </c>
      <c r="L310">
        <f t="shared" si="9"/>
        <v>2023</v>
      </c>
    </row>
    <row r="311" spans="1:12" x14ac:dyDescent="0.3">
      <c r="A311">
        <v>211212084</v>
      </c>
      <c r="B311" t="s">
        <v>29</v>
      </c>
      <c r="C311" t="s">
        <v>11</v>
      </c>
      <c r="D311" t="s">
        <v>17</v>
      </c>
      <c r="E311">
        <v>76</v>
      </c>
      <c r="F311">
        <v>0</v>
      </c>
      <c r="G311">
        <v>76</v>
      </c>
      <c r="H311" s="1">
        <v>44357</v>
      </c>
      <c r="I311" t="s">
        <v>12</v>
      </c>
      <c r="J311">
        <v>60</v>
      </c>
      <c r="K311" t="str">
        <f t="shared" si="8"/>
        <v>Jun</v>
      </c>
      <c r="L311">
        <f t="shared" si="9"/>
        <v>2021</v>
      </c>
    </row>
    <row r="312" spans="1:12" x14ac:dyDescent="0.3">
      <c r="A312">
        <v>211212084</v>
      </c>
      <c r="B312" t="s">
        <v>29</v>
      </c>
      <c r="C312" t="s">
        <v>11</v>
      </c>
      <c r="D312" t="s">
        <v>17</v>
      </c>
      <c r="E312">
        <v>8</v>
      </c>
      <c r="F312">
        <v>0</v>
      </c>
      <c r="G312">
        <v>8</v>
      </c>
      <c r="H312" s="1">
        <v>44414</v>
      </c>
      <c r="I312" t="s">
        <v>12</v>
      </c>
      <c r="J312">
        <v>68</v>
      </c>
      <c r="K312" t="str">
        <f t="shared" si="8"/>
        <v>Aug</v>
      </c>
      <c r="L312">
        <f t="shared" si="9"/>
        <v>2021</v>
      </c>
    </row>
    <row r="313" spans="1:12" x14ac:dyDescent="0.3">
      <c r="A313">
        <v>211212084</v>
      </c>
      <c r="B313" t="s">
        <v>29</v>
      </c>
      <c r="C313" t="s">
        <v>11</v>
      </c>
      <c r="D313" t="s">
        <v>54</v>
      </c>
      <c r="E313">
        <v>469</v>
      </c>
      <c r="F313">
        <v>0</v>
      </c>
      <c r="G313">
        <v>469</v>
      </c>
      <c r="H313" s="1">
        <v>44469</v>
      </c>
      <c r="I313" t="s">
        <v>12</v>
      </c>
      <c r="J313">
        <v>76</v>
      </c>
      <c r="K313" t="str">
        <f t="shared" si="8"/>
        <v>Sep</v>
      </c>
      <c r="L313">
        <f t="shared" si="9"/>
        <v>2021</v>
      </c>
    </row>
    <row r="314" spans="1:12" x14ac:dyDescent="0.3">
      <c r="A314">
        <v>211212084</v>
      </c>
      <c r="B314" t="s">
        <v>29</v>
      </c>
      <c r="C314" t="s">
        <v>11</v>
      </c>
      <c r="D314" t="s">
        <v>54</v>
      </c>
      <c r="E314">
        <v>348</v>
      </c>
      <c r="F314">
        <v>0</v>
      </c>
      <c r="G314">
        <v>348</v>
      </c>
      <c r="H314" s="1">
        <v>44764</v>
      </c>
      <c r="I314" t="s">
        <v>12</v>
      </c>
      <c r="J314">
        <v>121</v>
      </c>
      <c r="K314" t="str">
        <f t="shared" si="8"/>
        <v>Jul</v>
      </c>
      <c r="L314">
        <f t="shared" si="9"/>
        <v>2022</v>
      </c>
    </row>
    <row r="315" spans="1:12" x14ac:dyDescent="0.3">
      <c r="A315">
        <v>211212084</v>
      </c>
      <c r="B315" t="s">
        <v>29</v>
      </c>
      <c r="C315" t="s">
        <v>11</v>
      </c>
      <c r="D315" t="s">
        <v>54</v>
      </c>
      <c r="E315">
        <v>310</v>
      </c>
      <c r="F315">
        <v>0</v>
      </c>
      <c r="G315">
        <v>310</v>
      </c>
      <c r="H315" s="1">
        <v>44869</v>
      </c>
      <c r="I315" t="s">
        <v>12</v>
      </c>
      <c r="J315">
        <v>38</v>
      </c>
      <c r="K315" t="str">
        <f t="shared" si="8"/>
        <v>Nov</v>
      </c>
      <c r="L315">
        <f t="shared" si="9"/>
        <v>2022</v>
      </c>
    </row>
    <row r="316" spans="1:12" x14ac:dyDescent="0.3">
      <c r="A316">
        <v>211212084</v>
      </c>
      <c r="B316" t="s">
        <v>29</v>
      </c>
      <c r="C316" t="s">
        <v>11</v>
      </c>
      <c r="D316" t="s">
        <v>54</v>
      </c>
      <c r="E316">
        <v>249.2</v>
      </c>
      <c r="F316">
        <v>0</v>
      </c>
      <c r="G316">
        <v>249.2</v>
      </c>
      <c r="H316" s="1">
        <v>44896</v>
      </c>
      <c r="I316" t="s">
        <v>12</v>
      </c>
      <c r="J316">
        <v>61</v>
      </c>
      <c r="K316" t="str">
        <f t="shared" si="8"/>
        <v>Dec</v>
      </c>
      <c r="L316">
        <f t="shared" si="9"/>
        <v>2022</v>
      </c>
    </row>
    <row r="317" spans="1:12" x14ac:dyDescent="0.3">
      <c r="A317">
        <v>211212084</v>
      </c>
      <c r="B317" t="s">
        <v>29</v>
      </c>
      <c r="C317" t="s">
        <v>11</v>
      </c>
      <c r="D317" t="s">
        <v>54</v>
      </c>
      <c r="E317">
        <v>192.2</v>
      </c>
      <c r="F317">
        <v>0</v>
      </c>
      <c r="G317">
        <v>192.2</v>
      </c>
      <c r="H317" s="1">
        <v>44915</v>
      </c>
      <c r="I317" t="s">
        <v>12</v>
      </c>
      <c r="J317">
        <v>57</v>
      </c>
      <c r="K317" t="str">
        <f t="shared" si="8"/>
        <v>Dec</v>
      </c>
      <c r="L317">
        <f t="shared" si="9"/>
        <v>2022</v>
      </c>
    </row>
    <row r="318" spans="1:12" x14ac:dyDescent="0.3">
      <c r="A318">
        <v>211212087</v>
      </c>
      <c r="B318" t="s">
        <v>14</v>
      </c>
      <c r="C318" t="s">
        <v>11</v>
      </c>
      <c r="D318" t="s">
        <v>15</v>
      </c>
      <c r="E318">
        <v>3200</v>
      </c>
      <c r="F318">
        <v>0</v>
      </c>
      <c r="G318">
        <v>3200</v>
      </c>
      <c r="H318" s="1">
        <v>44293</v>
      </c>
      <c r="I318" t="s">
        <v>12</v>
      </c>
      <c r="J318">
        <v>200</v>
      </c>
      <c r="K318" t="str">
        <f t="shared" si="8"/>
        <v>Apr</v>
      </c>
      <c r="L318">
        <f t="shared" si="9"/>
        <v>2021</v>
      </c>
    </row>
    <row r="319" spans="1:12" x14ac:dyDescent="0.3">
      <c r="A319">
        <v>211212087</v>
      </c>
      <c r="B319" t="s">
        <v>14</v>
      </c>
      <c r="C319" t="s">
        <v>11</v>
      </c>
      <c r="D319">
        <v>72020</v>
      </c>
      <c r="E319">
        <v>1000</v>
      </c>
      <c r="F319">
        <v>0</v>
      </c>
      <c r="G319">
        <v>1000</v>
      </c>
      <c r="H319" s="1">
        <v>44312</v>
      </c>
      <c r="I319" t="s">
        <v>12</v>
      </c>
      <c r="J319">
        <v>400</v>
      </c>
      <c r="K319" t="str">
        <f t="shared" si="8"/>
        <v>Apr</v>
      </c>
      <c r="L319">
        <f t="shared" si="9"/>
        <v>2021</v>
      </c>
    </row>
    <row r="320" spans="1:12" x14ac:dyDescent="0.3">
      <c r="A320">
        <v>211212087</v>
      </c>
      <c r="B320" t="s">
        <v>14</v>
      </c>
      <c r="C320" t="s">
        <v>11</v>
      </c>
      <c r="D320" t="s">
        <v>15</v>
      </c>
      <c r="E320">
        <v>2800</v>
      </c>
      <c r="F320">
        <v>0</v>
      </c>
      <c r="G320">
        <v>2800</v>
      </c>
      <c r="H320" s="1">
        <v>44368</v>
      </c>
      <c r="I320" t="s">
        <v>12</v>
      </c>
      <c r="J320">
        <v>400</v>
      </c>
      <c r="K320" t="str">
        <f t="shared" si="8"/>
        <v>Jun</v>
      </c>
      <c r="L320">
        <f t="shared" si="9"/>
        <v>2021</v>
      </c>
    </row>
    <row r="321" spans="1:12" x14ac:dyDescent="0.3">
      <c r="A321">
        <v>211212087</v>
      </c>
      <c r="B321" t="s">
        <v>14</v>
      </c>
      <c r="C321" t="s">
        <v>11</v>
      </c>
      <c r="D321">
        <v>72020</v>
      </c>
      <c r="E321">
        <v>200</v>
      </c>
      <c r="F321">
        <v>0</v>
      </c>
      <c r="G321">
        <v>200</v>
      </c>
      <c r="H321" s="1">
        <v>44383</v>
      </c>
      <c r="I321" t="s">
        <v>12</v>
      </c>
      <c r="J321">
        <v>400</v>
      </c>
      <c r="K321" t="str">
        <f t="shared" si="8"/>
        <v>Jul</v>
      </c>
      <c r="L321">
        <f t="shared" si="9"/>
        <v>2021</v>
      </c>
    </row>
    <row r="322" spans="1:12" x14ac:dyDescent="0.3">
      <c r="A322">
        <v>211212087</v>
      </c>
      <c r="B322" t="s">
        <v>14</v>
      </c>
      <c r="C322" t="s">
        <v>11</v>
      </c>
      <c r="D322">
        <v>72020</v>
      </c>
      <c r="E322">
        <v>600</v>
      </c>
      <c r="F322">
        <v>0</v>
      </c>
      <c r="G322">
        <v>600</v>
      </c>
      <c r="H322" s="1">
        <v>44383</v>
      </c>
      <c r="I322" t="s">
        <v>12</v>
      </c>
      <c r="J322">
        <v>400</v>
      </c>
      <c r="K322" t="str">
        <f t="shared" si="8"/>
        <v>Jul</v>
      </c>
      <c r="L322">
        <f t="shared" si="9"/>
        <v>2021</v>
      </c>
    </row>
    <row r="323" spans="1:12" x14ac:dyDescent="0.3">
      <c r="A323">
        <v>211212087</v>
      </c>
      <c r="B323" t="s">
        <v>14</v>
      </c>
      <c r="C323" t="s">
        <v>11</v>
      </c>
      <c r="D323" t="s">
        <v>15</v>
      </c>
      <c r="E323">
        <v>2000</v>
      </c>
      <c r="F323">
        <v>0</v>
      </c>
      <c r="G323">
        <v>2000</v>
      </c>
      <c r="H323" s="1">
        <v>44413</v>
      </c>
      <c r="I323" t="s">
        <v>12</v>
      </c>
      <c r="J323">
        <v>800</v>
      </c>
      <c r="K323" t="str">
        <f t="shared" si="8"/>
        <v>Aug</v>
      </c>
      <c r="L323">
        <f t="shared" si="9"/>
        <v>2021</v>
      </c>
    </row>
    <row r="324" spans="1:12" x14ac:dyDescent="0.3">
      <c r="A324">
        <v>211212087</v>
      </c>
      <c r="B324" t="s">
        <v>14</v>
      </c>
      <c r="C324" t="s">
        <v>11</v>
      </c>
      <c r="D324" t="s">
        <v>15</v>
      </c>
      <c r="E324">
        <v>1600</v>
      </c>
      <c r="F324">
        <v>0</v>
      </c>
      <c r="G324">
        <v>1600</v>
      </c>
      <c r="H324" s="1">
        <v>44462</v>
      </c>
      <c r="I324" t="s">
        <v>12</v>
      </c>
      <c r="J324">
        <v>400</v>
      </c>
      <c r="K324" t="str">
        <f t="shared" ref="K324:K341" si="10">TEXT(H324,"MMM")</f>
        <v>Sep</v>
      </c>
      <c r="L324">
        <f t="shared" ref="L324:L341" si="11">YEAR(H324)</f>
        <v>2021</v>
      </c>
    </row>
    <row r="325" spans="1:12" x14ac:dyDescent="0.3">
      <c r="A325">
        <v>211212087</v>
      </c>
      <c r="B325" t="s">
        <v>14</v>
      </c>
      <c r="C325" t="s">
        <v>11</v>
      </c>
      <c r="D325" t="s">
        <v>15</v>
      </c>
      <c r="E325">
        <v>1200</v>
      </c>
      <c r="F325">
        <v>0</v>
      </c>
      <c r="G325">
        <v>1200</v>
      </c>
      <c r="H325" s="1">
        <v>44508</v>
      </c>
      <c r="I325" t="s">
        <v>12</v>
      </c>
      <c r="J325">
        <v>400</v>
      </c>
      <c r="K325" t="str">
        <f t="shared" si="10"/>
        <v>Nov</v>
      </c>
      <c r="L325">
        <f t="shared" si="11"/>
        <v>2021</v>
      </c>
    </row>
    <row r="326" spans="1:12" x14ac:dyDescent="0.3">
      <c r="A326">
        <v>211212087</v>
      </c>
      <c r="B326" t="s">
        <v>14</v>
      </c>
      <c r="C326" t="s">
        <v>11</v>
      </c>
      <c r="D326" t="s">
        <v>15</v>
      </c>
      <c r="E326">
        <v>800</v>
      </c>
      <c r="F326">
        <v>0</v>
      </c>
      <c r="G326">
        <v>800</v>
      </c>
      <c r="H326" s="1">
        <v>44560</v>
      </c>
      <c r="I326" t="s">
        <v>12</v>
      </c>
      <c r="J326">
        <v>400</v>
      </c>
      <c r="K326" t="str">
        <f t="shared" si="10"/>
        <v>Dec</v>
      </c>
      <c r="L326">
        <f t="shared" si="11"/>
        <v>2021</v>
      </c>
    </row>
    <row r="327" spans="1:12" x14ac:dyDescent="0.3">
      <c r="A327">
        <v>211212087</v>
      </c>
      <c r="B327" t="s">
        <v>14</v>
      </c>
      <c r="C327" t="s">
        <v>11</v>
      </c>
      <c r="D327" t="s">
        <v>15</v>
      </c>
      <c r="E327">
        <v>600</v>
      </c>
      <c r="F327">
        <v>0</v>
      </c>
      <c r="G327">
        <v>600</v>
      </c>
      <c r="H327" s="1">
        <v>44606</v>
      </c>
      <c r="I327" t="s">
        <v>12</v>
      </c>
      <c r="J327">
        <v>200</v>
      </c>
      <c r="K327" t="str">
        <f t="shared" si="10"/>
        <v>Feb</v>
      </c>
      <c r="L327">
        <f t="shared" si="11"/>
        <v>2022</v>
      </c>
    </row>
    <row r="328" spans="1:12" x14ac:dyDescent="0.3">
      <c r="A328">
        <v>211212087</v>
      </c>
      <c r="B328" t="s">
        <v>14</v>
      </c>
      <c r="C328" t="s">
        <v>11</v>
      </c>
      <c r="D328">
        <v>72020</v>
      </c>
      <c r="E328">
        <v>140</v>
      </c>
      <c r="F328">
        <v>0</v>
      </c>
      <c r="G328">
        <v>140</v>
      </c>
      <c r="H328" s="1">
        <v>44620</v>
      </c>
      <c r="I328" t="s">
        <v>12</v>
      </c>
      <c r="J328">
        <v>60</v>
      </c>
      <c r="K328" t="str">
        <f t="shared" si="10"/>
        <v>Feb</v>
      </c>
      <c r="L328">
        <f t="shared" si="11"/>
        <v>2022</v>
      </c>
    </row>
    <row r="329" spans="1:12" x14ac:dyDescent="0.3">
      <c r="A329">
        <v>211212087</v>
      </c>
      <c r="B329" t="s">
        <v>14</v>
      </c>
      <c r="C329" t="s">
        <v>11</v>
      </c>
      <c r="D329">
        <v>42022</v>
      </c>
      <c r="E329">
        <v>1000</v>
      </c>
      <c r="F329">
        <v>0</v>
      </c>
      <c r="G329">
        <v>1000</v>
      </c>
      <c r="H329" s="1">
        <v>44700</v>
      </c>
      <c r="I329" t="s">
        <v>12</v>
      </c>
      <c r="J329">
        <v>200</v>
      </c>
      <c r="K329" t="str">
        <f t="shared" si="10"/>
        <v>May</v>
      </c>
      <c r="L329">
        <f t="shared" si="11"/>
        <v>2022</v>
      </c>
    </row>
    <row r="330" spans="1:12" x14ac:dyDescent="0.3">
      <c r="A330">
        <v>211212087</v>
      </c>
      <c r="B330" t="s">
        <v>14</v>
      </c>
      <c r="C330" t="s">
        <v>11</v>
      </c>
      <c r="D330" t="s">
        <v>15</v>
      </c>
      <c r="E330">
        <v>200</v>
      </c>
      <c r="F330">
        <v>0</v>
      </c>
      <c r="G330">
        <v>200</v>
      </c>
      <c r="H330" s="1">
        <v>44846</v>
      </c>
      <c r="I330" t="s">
        <v>12</v>
      </c>
      <c r="J330">
        <v>400</v>
      </c>
      <c r="K330" t="str">
        <f t="shared" si="10"/>
        <v>Oct</v>
      </c>
      <c r="L330">
        <f t="shared" si="11"/>
        <v>2022</v>
      </c>
    </row>
    <row r="331" spans="1:12" x14ac:dyDescent="0.3">
      <c r="A331">
        <v>211212087</v>
      </c>
      <c r="B331" t="s">
        <v>14</v>
      </c>
      <c r="C331" t="s">
        <v>11</v>
      </c>
      <c r="D331">
        <v>42022</v>
      </c>
      <c r="E331">
        <v>600</v>
      </c>
      <c r="F331">
        <v>0</v>
      </c>
      <c r="G331">
        <v>600</v>
      </c>
      <c r="H331" s="1">
        <v>44874</v>
      </c>
      <c r="I331" t="s">
        <v>12</v>
      </c>
      <c r="J331">
        <v>400</v>
      </c>
      <c r="K331" t="str">
        <f t="shared" si="10"/>
        <v>Nov</v>
      </c>
      <c r="L331">
        <f t="shared" si="11"/>
        <v>2022</v>
      </c>
    </row>
    <row r="332" spans="1:12" x14ac:dyDescent="0.3">
      <c r="A332">
        <v>211212087</v>
      </c>
      <c r="B332" t="s">
        <v>14</v>
      </c>
      <c r="C332" t="s">
        <v>11</v>
      </c>
      <c r="D332">
        <v>42022</v>
      </c>
      <c r="E332">
        <v>200</v>
      </c>
      <c r="F332">
        <v>0</v>
      </c>
      <c r="G332">
        <v>200</v>
      </c>
      <c r="H332" s="1">
        <v>44888</v>
      </c>
      <c r="I332" t="s">
        <v>12</v>
      </c>
      <c r="J332">
        <v>400</v>
      </c>
      <c r="K332" t="str">
        <f t="shared" si="10"/>
        <v>Nov</v>
      </c>
      <c r="L332">
        <f t="shared" si="11"/>
        <v>2022</v>
      </c>
    </row>
    <row r="333" spans="1:12" x14ac:dyDescent="0.3">
      <c r="A333">
        <v>211212087</v>
      </c>
      <c r="B333" t="s">
        <v>14</v>
      </c>
      <c r="C333" t="s">
        <v>11</v>
      </c>
      <c r="D333">
        <v>92022</v>
      </c>
      <c r="E333">
        <v>2800</v>
      </c>
      <c r="F333">
        <v>0</v>
      </c>
      <c r="G333">
        <v>2800</v>
      </c>
      <c r="H333" s="1">
        <v>44901</v>
      </c>
      <c r="I333" t="s">
        <v>12</v>
      </c>
      <c r="J333">
        <v>400</v>
      </c>
      <c r="K333" t="str">
        <f t="shared" si="10"/>
        <v>Dec</v>
      </c>
      <c r="L333">
        <f t="shared" si="11"/>
        <v>2022</v>
      </c>
    </row>
    <row r="334" spans="1:12" x14ac:dyDescent="0.3">
      <c r="A334">
        <v>211212087</v>
      </c>
      <c r="B334" t="s">
        <v>14</v>
      </c>
      <c r="C334" t="s">
        <v>11</v>
      </c>
      <c r="D334">
        <v>92022</v>
      </c>
      <c r="E334">
        <v>2400</v>
      </c>
      <c r="F334">
        <v>0</v>
      </c>
      <c r="G334">
        <v>2400</v>
      </c>
      <c r="H334" s="1">
        <v>44916</v>
      </c>
      <c r="I334" t="s">
        <v>12</v>
      </c>
      <c r="J334">
        <v>400</v>
      </c>
      <c r="K334" t="str">
        <f t="shared" si="10"/>
        <v>Dec</v>
      </c>
      <c r="L334">
        <f t="shared" si="11"/>
        <v>2022</v>
      </c>
    </row>
    <row r="335" spans="1:12" x14ac:dyDescent="0.3">
      <c r="A335">
        <v>211212087</v>
      </c>
      <c r="B335" t="s">
        <v>14</v>
      </c>
      <c r="C335" t="s">
        <v>11</v>
      </c>
      <c r="D335">
        <v>122022</v>
      </c>
      <c r="E335">
        <v>11800</v>
      </c>
      <c r="F335">
        <v>0</v>
      </c>
      <c r="G335">
        <v>11800</v>
      </c>
      <c r="H335" s="1">
        <v>44932</v>
      </c>
      <c r="I335" t="s">
        <v>12</v>
      </c>
      <c r="J335">
        <v>200</v>
      </c>
      <c r="K335" t="str">
        <f t="shared" si="10"/>
        <v>Jan</v>
      </c>
      <c r="L335">
        <f t="shared" si="11"/>
        <v>2023</v>
      </c>
    </row>
    <row r="336" spans="1:12" x14ac:dyDescent="0.3">
      <c r="A336">
        <v>211212087</v>
      </c>
      <c r="B336" t="s">
        <v>14</v>
      </c>
      <c r="C336" t="s">
        <v>11</v>
      </c>
      <c r="D336">
        <v>92022</v>
      </c>
      <c r="E336">
        <v>2000</v>
      </c>
      <c r="F336">
        <v>0</v>
      </c>
      <c r="G336">
        <v>2000</v>
      </c>
      <c r="H336" s="1">
        <v>44939</v>
      </c>
      <c r="I336" t="s">
        <v>12</v>
      </c>
      <c r="J336">
        <v>400</v>
      </c>
      <c r="K336" t="str">
        <f t="shared" si="10"/>
        <v>Jan</v>
      </c>
      <c r="L336">
        <f t="shared" si="11"/>
        <v>2023</v>
      </c>
    </row>
    <row r="337" spans="1:12" x14ac:dyDescent="0.3">
      <c r="A337">
        <v>211212087</v>
      </c>
      <c r="B337" t="s">
        <v>14</v>
      </c>
      <c r="C337" t="s">
        <v>11</v>
      </c>
      <c r="D337">
        <v>92022</v>
      </c>
      <c r="E337">
        <v>1600</v>
      </c>
      <c r="F337">
        <v>0</v>
      </c>
      <c r="G337">
        <v>1600</v>
      </c>
      <c r="H337" s="1">
        <v>44950</v>
      </c>
      <c r="I337" t="s">
        <v>12</v>
      </c>
      <c r="J337">
        <v>400</v>
      </c>
      <c r="K337" t="str">
        <f t="shared" si="10"/>
        <v>Jan</v>
      </c>
      <c r="L337">
        <f t="shared" si="11"/>
        <v>2023</v>
      </c>
    </row>
    <row r="338" spans="1:12" x14ac:dyDescent="0.3">
      <c r="A338">
        <v>211212087</v>
      </c>
      <c r="B338" t="s">
        <v>14</v>
      </c>
      <c r="C338" t="s">
        <v>11</v>
      </c>
      <c r="D338">
        <v>92022</v>
      </c>
      <c r="E338">
        <v>1200</v>
      </c>
      <c r="F338">
        <v>0</v>
      </c>
      <c r="G338">
        <v>1200</v>
      </c>
      <c r="H338" s="1">
        <v>44972</v>
      </c>
      <c r="I338" t="s">
        <v>12</v>
      </c>
      <c r="J338">
        <v>400</v>
      </c>
      <c r="K338" t="str">
        <f t="shared" si="10"/>
        <v>Feb</v>
      </c>
      <c r="L338">
        <f t="shared" si="11"/>
        <v>2023</v>
      </c>
    </row>
    <row r="339" spans="1:12" x14ac:dyDescent="0.3">
      <c r="A339">
        <v>211212087</v>
      </c>
      <c r="B339" t="s">
        <v>14</v>
      </c>
      <c r="C339" t="s">
        <v>11</v>
      </c>
      <c r="D339">
        <v>92022</v>
      </c>
      <c r="E339">
        <v>400</v>
      </c>
      <c r="F339">
        <v>0</v>
      </c>
      <c r="G339">
        <v>400</v>
      </c>
      <c r="H339" s="1">
        <v>45006</v>
      </c>
      <c r="I339" t="s">
        <v>12</v>
      </c>
      <c r="J339">
        <v>800</v>
      </c>
      <c r="K339" t="str">
        <f t="shared" si="10"/>
        <v>Mar</v>
      </c>
      <c r="L339">
        <f t="shared" si="11"/>
        <v>2023</v>
      </c>
    </row>
    <row r="340" spans="1:12" x14ac:dyDescent="0.3">
      <c r="A340">
        <v>210212137</v>
      </c>
      <c r="B340" t="s">
        <v>67</v>
      </c>
      <c r="C340" t="s">
        <v>11</v>
      </c>
      <c r="D340">
        <v>122020</v>
      </c>
      <c r="E340">
        <v>0</v>
      </c>
      <c r="F340">
        <v>0</v>
      </c>
      <c r="G340">
        <v>0</v>
      </c>
      <c r="H340" s="1">
        <v>44823</v>
      </c>
      <c r="I340" t="s">
        <v>12</v>
      </c>
      <c r="J340">
        <v>2</v>
      </c>
      <c r="K340" t="str">
        <f t="shared" si="10"/>
        <v>Sep</v>
      </c>
      <c r="L340">
        <f t="shared" si="11"/>
        <v>2022</v>
      </c>
    </row>
    <row r="341" spans="1:12" x14ac:dyDescent="0.3">
      <c r="A341">
        <v>210212137</v>
      </c>
      <c r="B341" t="s">
        <v>67</v>
      </c>
      <c r="C341" t="s">
        <v>11</v>
      </c>
      <c r="D341">
        <v>122020</v>
      </c>
      <c r="E341">
        <v>0</v>
      </c>
      <c r="F341">
        <v>0</v>
      </c>
      <c r="G341">
        <v>0</v>
      </c>
      <c r="H341" s="1">
        <v>44823</v>
      </c>
      <c r="I341" t="s">
        <v>12</v>
      </c>
      <c r="J341">
        <v>2</v>
      </c>
      <c r="K341" t="str">
        <f t="shared" si="10"/>
        <v>Sep</v>
      </c>
      <c r="L341">
        <f t="shared" si="11"/>
        <v>2022</v>
      </c>
    </row>
  </sheetData>
  <autoFilter ref="A2:J341" xr:uid="{1F3A0247-7C67-423F-9D87-2FA3A8F33DBA}">
    <sortState xmlns:xlrd2="http://schemas.microsoft.com/office/spreadsheetml/2017/richdata2" ref="A3:J341">
      <sortCondition ref="B2:B341"/>
    </sortState>
  </autoFilter>
  <dataConsolidate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REQ. &amp; PLANNING DASHBOARD</vt:lpstr>
      <vt:lpstr>REQ. &amp; SUMMARY</vt:lpstr>
      <vt:lpstr>DATA</vt:lpstr>
      <vt:lpstr>ITEM_DESCRIPTION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singh</dc:creator>
  <cp:lastModifiedBy>sushant singh</cp:lastModifiedBy>
  <dcterms:created xsi:type="dcterms:W3CDTF">2024-05-05T16:04:09Z</dcterms:created>
  <dcterms:modified xsi:type="dcterms:W3CDTF">2024-06-07T03:22:35Z</dcterms:modified>
</cp:coreProperties>
</file>