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OneDrive\Documentos\"/>
    </mc:Choice>
  </mc:AlternateContent>
  <bookViews>
    <workbookView xWindow="0" yWindow="0" windowWidth="23040" windowHeight="9264"/>
  </bookViews>
  <sheets>
    <sheet name="APP" sheetId="1" r:id="rId1"/>
    <sheet name="Plan2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 s="1"/>
  <c r="C37" i="1"/>
  <c r="D37" i="1" s="1"/>
  <c r="C38" i="1"/>
  <c r="D38" i="1" s="1"/>
  <c r="C39" i="1"/>
  <c r="D39" i="1" s="1"/>
  <c r="C40" i="1"/>
  <c r="D40" i="1" s="1"/>
  <c r="C35" i="1"/>
  <c r="D35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2" i="1"/>
  <c r="D19" i="1"/>
  <c r="D20" i="1" s="1"/>
  <c r="D26" i="1"/>
  <c r="D27" i="1"/>
  <c r="D23" i="1"/>
  <c r="D13" i="1"/>
  <c r="C24" i="1"/>
  <c r="D24" i="1" s="1"/>
  <c r="C25" i="1"/>
  <c r="D25" i="1" s="1"/>
  <c r="C26" i="1"/>
  <c r="C27" i="1"/>
  <c r="C23" i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<sst xmlns="http://schemas.openxmlformats.org/spreadsheetml/2006/main" count="69" uniqueCount="34">
  <si>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</si>
  <si>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</si>
  <si>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Rendimentos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</si>
  <si>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</si>
  <si>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</si>
  <si>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</si>
  <si>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</si>
  <si>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</si>
  <si>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</si>
  <si>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</si>
  <si>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</si>
  <si>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</si>
  <si>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</si>
  <si>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</si>
  <si>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</si>
  <si>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</si>
  <si>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instimento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</si>
  <si>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</si>
  <si>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</si>
  <si>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</si>
  <si>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</si>
  <si>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</si>
  <si>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</si>
  <si>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</si>
  <si>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</si>
  <si>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</si>
  <si>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</si>
  <si>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</si>
  <si>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</si>
  <si>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</si>
  <si>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PERFIL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</si>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</sst>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6" formatCode="&quot;R$&quot;\ #,##0.000;[Red]\-&quot;R$&quot;\ #,##0.000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auto="1"/>
      </right>
      <top style="medium">
        <color indexed="64"/>
      </top>
      <bottom style="hair">
        <color theme="0" tint="-4.9989318521683403E-2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8" fontId="0" fillId="4" borderId="3" xfId="0" applyNumberFormat="1" applyFill="1" applyBorder="1" applyAlignment="1">
      <alignment horizontal="center"/>
    </xf>
    <xf numFmtId="8" fontId="0" fillId="4" borderId="4" xfId="0" applyNumberFormat="1" applyFill="1" applyBorder="1" applyAlignment="1">
      <alignment horizontal="center"/>
    </xf>
    <xf numFmtId="8" fontId="0" fillId="4" borderId="6" xfId="0" applyNumberFormat="1" applyFill="1" applyBorder="1" applyAlignment="1">
      <alignment horizontal="center"/>
    </xf>
    <xf numFmtId="8" fontId="0" fillId="4" borderId="7" xfId="0" applyNumberFormat="1" applyFill="1" applyBorder="1" applyAlignment="1">
      <alignment horizontal="center"/>
    </xf>
    <xf numFmtId="0" fontId="6" fillId="6" borderId="8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indent="3"/>
    </xf>
    <xf numFmtId="0" fontId="5" fillId="4" borderId="5" xfId="0" applyFont="1" applyFill="1" applyBorder="1" applyAlignment="1">
      <alignment horizontal="left" indent="3"/>
    </xf>
    <xf numFmtId="0" fontId="8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indent="3"/>
    </xf>
    <xf numFmtId="0" fontId="5" fillId="3" borderId="15" xfId="0" applyFont="1" applyFill="1" applyBorder="1" applyAlignment="1">
      <alignment horizontal="left" indent="3"/>
    </xf>
    <xf numFmtId="169" fontId="0" fillId="0" borderId="16" xfId="1" applyNumberFormat="1" applyFon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5" fillId="3" borderId="17" xfId="0" applyFont="1" applyFill="1" applyBorder="1" applyAlignment="1">
      <alignment horizontal="left" indent="3"/>
    </xf>
    <xf numFmtId="0" fontId="5" fillId="3" borderId="18" xfId="0" applyFont="1" applyFill="1" applyBorder="1" applyAlignment="1">
      <alignment horizontal="left" indent="3"/>
    </xf>
    <xf numFmtId="169" fontId="0" fillId="3" borderId="19" xfId="0" applyNumberForma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169" fontId="3" fillId="0" borderId="16" xfId="1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9" fillId="3" borderId="14" xfId="0" applyFont="1" applyFill="1" applyBorder="1" applyAlignment="1">
      <alignment horizontal="left" indent="3"/>
    </xf>
    <xf numFmtId="0" fontId="9" fillId="3" borderId="15" xfId="0" applyFont="1" applyFill="1" applyBorder="1" applyAlignment="1">
      <alignment horizontal="left" indent="3"/>
    </xf>
    <xf numFmtId="8" fontId="3" fillId="3" borderId="16" xfId="0" applyNumberFormat="1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indent="3"/>
    </xf>
    <xf numFmtId="0" fontId="9" fillId="3" borderId="18" xfId="0" applyFont="1" applyFill="1" applyBorder="1" applyAlignment="1">
      <alignment horizontal="left" indent="3"/>
    </xf>
    <xf numFmtId="166" fontId="3" fillId="3" borderId="19" xfId="0" applyNumberFormat="1" applyFont="1" applyFill="1" applyBorder="1" applyAlignment="1">
      <alignment horizontal="center"/>
    </xf>
    <xf numFmtId="0" fontId="0" fillId="5" borderId="0" xfId="0" applyFill="1"/>
    <xf numFmtId="169" fontId="0" fillId="5" borderId="0" xfId="0" applyNumberFormat="1" applyFill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9" fontId="0" fillId="0" borderId="0" xfId="0" applyNumberFormat="1" applyAlignment="1">
      <alignment horizontal="center"/>
    </xf>
    <xf numFmtId="169" fontId="0" fillId="0" borderId="0" xfId="0" applyNumberFormat="1"/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335280</xdr:colOff>
      <xdr:row>0</xdr:row>
      <xdr:rowOff>175260</xdr:rowOff>
    </xdr:from>
    <xdr:to>
      <xdr:col>7</xdr:col>
      <xdr:colOff>22860</xdr:colOff>
      <xdr:row>7</xdr:row>
      <xdr:rowOff>53340</xdr:rowOff>
    </xdr:to>
    <xdr:grpSp>
      <xdr:nvGrpSpPr>
        <xdr:cNvPr id="10" name="Grupo 9"/>
        <xdr:cNvGrpSpPr/>
      </xdr:nvGrpSpPr>
      <xdr:grpSpPr>
        <a:xfrm>
          <a:off x="335280" y="175260"/>
          <a:ext cx="5859780" cy="1158240"/>
          <a:chOff x="335280" y="175260"/>
          <a:chExt cx="7901940" cy="1607820"/>
        </a:xfrm>
      </xdr:grpSpPr>
      <xdr:sp macro="" textlink="">
        <xdr:nvSpPr>
          <xdr:cNvPr id="2" name="Retângulo de cantos arredondados 1"/>
          <xdr:cNvSpPr/>
        </xdr:nvSpPr>
        <xdr:spPr>
          <a:xfrm>
            <a:off x="335280" y="175260"/>
            <a:ext cx="7901940" cy="1607820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2801665" y="309010"/>
            <a:ext cx="4770120" cy="105156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4000">
                <a:solidFill>
                  <a:schemeClr val="bg1"/>
                </a:solidFill>
                <a:latin typeface="Bauhaus 93" panose="04030905020B02020C02" pitchFamily="82" charset="0"/>
              </a:rPr>
              <a:t>AZURE</a:t>
            </a:r>
            <a:r>
              <a:rPr lang="pt-BR" sz="4000" baseline="0">
                <a:solidFill>
                  <a:schemeClr val="bg1"/>
                </a:solidFill>
                <a:latin typeface="Bauhaus 93" panose="04030905020B02020C02" pitchFamily="82" charset="0"/>
              </a:rPr>
              <a:t> INVEST</a:t>
            </a:r>
            <a:endParaRPr lang="pt-BR" sz="4000">
              <a:solidFill>
                <a:schemeClr val="bg1"/>
              </a:solidFill>
              <a:latin typeface="Bauhaus 93" panose="04030905020B02020C02" pitchFamily="82" charset="0"/>
            </a:endParaRPr>
          </a:p>
        </xdr:txBody>
      </xdr:sp>
      <xdr:grpSp>
        <xdr:nvGrpSpPr>
          <xdr:cNvPr id="8" name="Grupo 7"/>
          <xdr:cNvGrpSpPr/>
        </xdr:nvGrpSpPr>
        <xdr:grpSpPr>
          <a:xfrm>
            <a:off x="1070121" y="464820"/>
            <a:ext cx="1101579" cy="982980"/>
            <a:chOff x="556260" y="175260"/>
            <a:chExt cx="1455420" cy="1173480"/>
          </a:xfrm>
        </xdr:grpSpPr>
        <xdr:sp macro="" textlink="">
          <xdr:nvSpPr>
            <xdr:cNvPr id="7" name="Retângulo de cantos arredondados 6"/>
            <xdr:cNvSpPr/>
          </xdr:nvSpPr>
          <xdr:spPr>
            <a:xfrm>
              <a:off x="556260" y="175260"/>
              <a:ext cx="1455420" cy="1173480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6" name="Imagem 5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92482" y="266700"/>
              <a:ext cx="1049902" cy="96774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198120</xdr:colOff>
      <xdr:row>41</xdr:row>
      <xdr:rowOff>179070</xdr:rowOff>
    </xdr:from>
    <xdr:to>
      <xdr:col>5</xdr:col>
      <xdr:colOff>0</xdr:colOff>
      <xdr:row>57</xdr:row>
      <xdr:rowOff>175260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41"/>
  <sheetViews>
    <sheetView showGridLines="0" showRowColHeaders="0" tabSelected="1" topLeftCell="A25" zoomScaleNormal="100" workbookViewId="0">
      <selection activeCell="A51" sqref="A51"/>
    </sheetView>
  </sheetViews>
  <sheetFormatPr defaultColWidth="0" defaultRowHeight="14.4" x14ac:dyDescent="0.3"/>
  <cols>
    <col min="1" max="1" width="8.88671875" customWidth="1"/>
    <col min="2" max="2" width="34.5546875" customWidth="1"/>
    <col min="3" max="3" width="27.44140625" customWidth="1"/>
    <col min="4" max="4" width="14.109375" bestFit="1" customWidth="1"/>
    <col min="5" max="9" width="1.6640625" customWidth="1"/>
    <col min="10" max="11" width="8.88671875" hidden="1"/>
    <col min="12" max="12" width="13.109375" hidden="1"/>
    <col min="13" max="16384" width="8.88671875" hidden="1"/>
  </cols>
  <sheetData>
    <row r="9" spans="2:4" ht="15" thickBot="1" x14ac:dyDescent="0.35"/>
    <row r="10" spans="2:4" ht="23.4" x14ac:dyDescent="0.3">
      <c r="B10" s="12" t="s">
        <v>13</v>
      </c>
      <c r="C10" s="13"/>
      <c r="D10" s="14"/>
    </row>
    <row r="11" spans="2:4" ht="15.6" x14ac:dyDescent="0.3">
      <c r="B11" s="15" t="s">
        <v>14</v>
      </c>
      <c r="C11" s="16"/>
      <c r="D11" s="17">
        <v>5000</v>
      </c>
    </row>
    <row r="12" spans="2:4" ht="15.6" x14ac:dyDescent="0.3">
      <c r="B12" s="15" t="s">
        <v>15</v>
      </c>
      <c r="C12" s="16"/>
      <c r="D12" s="18">
        <v>8.9999999999999993E-3</v>
      </c>
    </row>
    <row r="13" spans="2:4" ht="16.2" thickBot="1" x14ac:dyDescent="0.35">
      <c r="B13" s="19" t="s">
        <v>16</v>
      </c>
      <c r="C13" s="20"/>
      <c r="D13" s="21">
        <f>D11*30%</f>
        <v>1500</v>
      </c>
    </row>
    <row r="14" spans="2:4" ht="15" thickBot="1" x14ac:dyDescent="0.35"/>
    <row r="15" spans="2:4" ht="37.200000000000003" customHeight="1" x14ac:dyDescent="0.3">
      <c r="B15" s="22" t="s">
        <v>5</v>
      </c>
      <c r="C15" s="23"/>
      <c r="D15" s="24"/>
    </row>
    <row r="16" spans="2:4" ht="15.6" x14ac:dyDescent="0.3">
      <c r="B16" s="15" t="s">
        <v>0</v>
      </c>
      <c r="C16" s="16"/>
      <c r="D16" s="25">
        <v>500</v>
      </c>
    </row>
    <row r="17" spans="1:4" ht="15.6" x14ac:dyDescent="0.3">
      <c r="B17" s="15" t="s">
        <v>1</v>
      </c>
      <c r="C17" s="16"/>
      <c r="D17" s="26">
        <v>5</v>
      </c>
    </row>
    <row r="18" spans="1:4" ht="15.6" x14ac:dyDescent="0.3">
      <c r="B18" s="15" t="s">
        <v>2</v>
      </c>
      <c r="C18" s="16"/>
      <c r="D18" s="27">
        <v>1.0789999999999999E-2</v>
      </c>
    </row>
    <row r="19" spans="1:4" ht="15.6" x14ac:dyDescent="0.3">
      <c r="B19" s="28" t="s">
        <v>3</v>
      </c>
      <c r="C19" s="29"/>
      <c r="D19" s="30">
        <f>FV(taxa_mensal,qtd_anos*12,aporte*-1)</f>
        <v>41888.456999243819</v>
      </c>
    </row>
    <row r="20" spans="1:4" ht="16.2" thickBot="1" x14ac:dyDescent="0.35">
      <c r="B20" s="31" t="s">
        <v>4</v>
      </c>
      <c r="C20" s="32"/>
      <c r="D20" s="33">
        <f>patrimonio*rendimento_carteira</f>
        <v>376.99611299319434</v>
      </c>
    </row>
    <row r="21" spans="1:4" ht="15" thickBot="1" x14ac:dyDescent="0.35"/>
    <row r="22" spans="1:4" ht="25.8" x14ac:dyDescent="0.3">
      <c r="B22" s="7" t="s">
        <v>11</v>
      </c>
      <c r="C22" s="8"/>
      <c r="D22" s="9" t="s">
        <v>12</v>
      </c>
    </row>
    <row r="23" spans="1:4" ht="15.6" x14ac:dyDescent="0.3">
      <c r="A23" s="1">
        <v>2</v>
      </c>
      <c r="B23" s="10" t="s">
        <v>6</v>
      </c>
      <c r="C23" s="3">
        <f>FV($D$18,$A23*12,$D$16*-1)</f>
        <v>13613.813648822608</v>
      </c>
      <c r="D23" s="4">
        <f>C23*rendimento_carteira</f>
        <v>122.52432283940347</v>
      </c>
    </row>
    <row r="24" spans="1:4" ht="15.6" x14ac:dyDescent="0.3">
      <c r="A24" s="1">
        <v>5</v>
      </c>
      <c r="B24" s="10" t="s">
        <v>7</v>
      </c>
      <c r="C24" s="3">
        <f>FV($D$18,$A24*12,$D$16*-1)</f>
        <v>41888.456999243819</v>
      </c>
      <c r="D24" s="4">
        <f>C24*rendimento_carteira</f>
        <v>376.99611299319434</v>
      </c>
    </row>
    <row r="25" spans="1:4" ht="15.6" x14ac:dyDescent="0.3">
      <c r="A25" s="1">
        <v>10</v>
      </c>
      <c r="B25" s="10" t="s">
        <v>8</v>
      </c>
      <c r="C25" s="3">
        <f>FV($D$18,$A25*12,$D$16*-1)</f>
        <v>121642.1062650861</v>
      </c>
      <c r="D25" s="4">
        <f>C25*rendimento_carteira</f>
        <v>1094.7789563857748</v>
      </c>
    </row>
    <row r="26" spans="1:4" ht="15.6" x14ac:dyDescent="0.3">
      <c r="A26" s="1">
        <v>20</v>
      </c>
      <c r="B26" s="10" t="s">
        <v>9</v>
      </c>
      <c r="C26" s="3">
        <f>FV($D$18,$A26*12,$D$16*-1)</f>
        <v>562599.20004854025</v>
      </c>
      <c r="D26" s="4">
        <f>C26*rendimento_carteira</f>
        <v>5063.3928004368618</v>
      </c>
    </row>
    <row r="27" spans="1:4" ht="16.2" thickBot="1" x14ac:dyDescent="0.35">
      <c r="A27" s="1">
        <v>30</v>
      </c>
      <c r="B27" s="11" t="s">
        <v>10</v>
      </c>
      <c r="C27" s="5">
        <f>FV($D$18,$A27*12,$D$16*-1)</f>
        <v>2161084.8275023573</v>
      </c>
      <c r="D27" s="6">
        <f>C27*rendimento_carteira</f>
        <v>19449.763447521214</v>
      </c>
    </row>
    <row r="31" spans="1:4" x14ac:dyDescent="0.3">
      <c r="B31" s="36" t="s">
        <v>17</v>
      </c>
      <c r="C31" s="37" t="s">
        <v>18</v>
      </c>
      <c r="D31" s="36"/>
    </row>
    <row r="32" spans="1:4" x14ac:dyDescent="0.3">
      <c r="B32" s="34" t="s">
        <v>19</v>
      </c>
      <c r="C32" s="35">
        <f>aporte</f>
        <v>500</v>
      </c>
      <c r="D32" s="34"/>
    </row>
    <row r="34" spans="2:4" x14ac:dyDescent="0.3">
      <c r="B34" s="41" t="s">
        <v>20</v>
      </c>
      <c r="C34" s="41" t="s">
        <v>21</v>
      </c>
      <c r="D34" s="41" t="s">
        <v>22</v>
      </c>
    </row>
    <row r="35" spans="2:4" x14ac:dyDescent="0.3">
      <c r="B35" t="s">
        <v>23</v>
      </c>
      <c r="C35" s="38">
        <f>VLOOKUP($C$31&amp;"-"&amp;B35,Plan2!$A:$D,4,FALSE)</f>
        <v>0.5</v>
      </c>
      <c r="D35" s="39">
        <f>C35*$C$32</f>
        <v>250</v>
      </c>
    </row>
    <row r="36" spans="2:4" x14ac:dyDescent="0.3">
      <c r="B36" t="s">
        <v>24</v>
      </c>
      <c r="C36" s="38">
        <f>VLOOKUP($C$31&amp;"-"&amp;B36,Plan2!$A:$D,4,FALSE)</f>
        <v>0.1</v>
      </c>
      <c r="D36" s="39">
        <f t="shared" ref="D36:D40" si="0">C36*$C$32</f>
        <v>50</v>
      </c>
    </row>
    <row r="37" spans="2:4" x14ac:dyDescent="0.3">
      <c r="B37" t="s">
        <v>25</v>
      </c>
      <c r="C37" s="38">
        <f>VLOOKUP($C$31&amp;"-"&amp;B37,Plan2!$A:$D,4,FALSE)</f>
        <v>0.05</v>
      </c>
      <c r="D37" s="39">
        <f t="shared" si="0"/>
        <v>25</v>
      </c>
    </row>
    <row r="38" spans="2:4" x14ac:dyDescent="0.3">
      <c r="B38" t="s">
        <v>26</v>
      </c>
      <c r="C38" s="38">
        <f>VLOOKUP($C$31&amp;"-"&amp;B38,Plan2!$A:$D,4,FALSE)</f>
        <v>0.05</v>
      </c>
      <c r="D38" s="39">
        <f t="shared" si="0"/>
        <v>25</v>
      </c>
    </row>
    <row r="39" spans="2:4" x14ac:dyDescent="0.3">
      <c r="B39" t="s">
        <v>27</v>
      </c>
      <c r="C39" s="38">
        <f>VLOOKUP($C$31&amp;"-"&amp;B39,Plan2!$A:$D,4,FALSE)</f>
        <v>0.2</v>
      </c>
      <c r="D39" s="39">
        <f t="shared" si="0"/>
        <v>100</v>
      </c>
    </row>
    <row r="40" spans="2:4" x14ac:dyDescent="0.3">
      <c r="B40" t="s">
        <v>28</v>
      </c>
      <c r="C40" s="38">
        <f>VLOOKUP($C$31&amp;"-"&amp;B40,Plan2!$A:$D,4,FALSE)</f>
        <v>0.1</v>
      </c>
      <c r="D40" s="39">
        <f t="shared" si="0"/>
        <v>50</v>
      </c>
    </row>
    <row r="41" spans="2:4" x14ac:dyDescent="0.3">
      <c r="B41" s="40"/>
      <c r="C41" s="40"/>
      <c r="D41" s="40"/>
    </row>
  </sheetData>
  <mergeCells count="11">
    <mergeCell ref="B18:C18"/>
    <mergeCell ref="B19:C19"/>
    <mergeCell ref="B20:C20"/>
    <mergeCell ref="B10:D10"/>
    <mergeCell ref="B15:D15"/>
    <mergeCell ref="B22:C22"/>
    <mergeCell ref="B11:C11"/>
    <mergeCell ref="B12:C12"/>
    <mergeCell ref="B13:C13"/>
    <mergeCell ref="B16:C16"/>
    <mergeCell ref="B17:C17"/>
  </mergeCells>
  <dataValidations count="1">
    <dataValidation type="list" allowBlank="1" showInputMessage="1" showErrorMessage="1" sqref="C31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9" sqref="D9:D14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8.88671875" style="2"/>
  </cols>
  <sheetData>
    <row r="2" spans="1:4" x14ac:dyDescent="0.3">
      <c r="A2" t="s">
        <v>32</v>
      </c>
      <c r="B2" t="s">
        <v>30</v>
      </c>
      <c r="C2" t="s">
        <v>20</v>
      </c>
      <c r="D2" s="2" t="s">
        <v>31</v>
      </c>
    </row>
    <row r="3" spans="1:4" x14ac:dyDescent="0.3">
      <c r="A3" t="str">
        <f>B3&amp;"-"&amp;C3</f>
        <v>Conservador-PAPEL</v>
      </c>
      <c r="B3" t="s">
        <v>29</v>
      </c>
      <c r="C3" t="s">
        <v>23</v>
      </c>
      <c r="D3" s="38">
        <v>0.3</v>
      </c>
    </row>
    <row r="4" spans="1:4" x14ac:dyDescent="0.3">
      <c r="A4" t="str">
        <f t="shared" ref="A4:A20" si="0">B4&amp;"-"&amp;C4</f>
        <v>Conservador-TIJOLO</v>
      </c>
      <c r="B4" t="s">
        <v>29</v>
      </c>
      <c r="C4" t="s">
        <v>24</v>
      </c>
      <c r="D4" s="38">
        <v>0.5</v>
      </c>
    </row>
    <row r="5" spans="1:4" x14ac:dyDescent="0.3">
      <c r="A5" t="str">
        <f t="shared" si="0"/>
        <v>Conservador-HÍBRIDOS</v>
      </c>
      <c r="B5" t="s">
        <v>29</v>
      </c>
      <c r="C5" t="s">
        <v>25</v>
      </c>
      <c r="D5" s="38">
        <v>0.1</v>
      </c>
    </row>
    <row r="6" spans="1:4" x14ac:dyDescent="0.3">
      <c r="A6" t="str">
        <f t="shared" si="0"/>
        <v>Conservador-FOFs</v>
      </c>
      <c r="B6" t="s">
        <v>29</v>
      </c>
      <c r="C6" t="s">
        <v>26</v>
      </c>
      <c r="D6" s="38">
        <v>0.1</v>
      </c>
    </row>
    <row r="7" spans="1:4" x14ac:dyDescent="0.3">
      <c r="A7" t="str">
        <f t="shared" si="0"/>
        <v>Conservador-DESENVOLVIMENTO</v>
      </c>
      <c r="B7" t="s">
        <v>29</v>
      </c>
      <c r="C7" t="s">
        <v>27</v>
      </c>
      <c r="D7" s="38">
        <v>0</v>
      </c>
    </row>
    <row r="8" spans="1:4" ht="15" thickBot="1" x14ac:dyDescent="0.35">
      <c r="A8" s="42" t="str">
        <f t="shared" si="0"/>
        <v>Conservador-HOTELARIAS</v>
      </c>
      <c r="B8" s="42" t="s">
        <v>29</v>
      </c>
      <c r="C8" s="42" t="s">
        <v>28</v>
      </c>
      <c r="D8" s="43">
        <v>0</v>
      </c>
    </row>
    <row r="9" spans="1:4" x14ac:dyDescent="0.3">
      <c r="A9" t="str">
        <f t="shared" si="0"/>
        <v>Moderado-PAPEL</v>
      </c>
      <c r="B9" t="s">
        <v>33</v>
      </c>
      <c r="C9" t="s">
        <v>23</v>
      </c>
      <c r="D9" s="38">
        <v>0.32</v>
      </c>
    </row>
    <row r="10" spans="1:4" x14ac:dyDescent="0.3">
      <c r="A10" t="str">
        <f t="shared" si="0"/>
        <v>Moderado-TIJOLO</v>
      </c>
      <c r="B10" t="s">
        <v>33</v>
      </c>
      <c r="C10" t="s">
        <v>24</v>
      </c>
      <c r="D10" s="38">
        <v>0.4</v>
      </c>
    </row>
    <row r="11" spans="1:4" x14ac:dyDescent="0.3">
      <c r="A11" t="str">
        <f t="shared" si="0"/>
        <v>Moderado-HÍBRIDOS</v>
      </c>
      <c r="B11" t="s">
        <v>33</v>
      </c>
      <c r="C11" t="s">
        <v>25</v>
      </c>
      <c r="D11" s="38">
        <v>0.08</v>
      </c>
    </row>
    <row r="12" spans="1:4" x14ac:dyDescent="0.3">
      <c r="A12" t="str">
        <f t="shared" si="0"/>
        <v>Moderado-FOFs</v>
      </c>
      <c r="B12" t="s">
        <v>33</v>
      </c>
      <c r="C12" t="s">
        <v>26</v>
      </c>
      <c r="D12" s="38">
        <v>0.1</v>
      </c>
    </row>
    <row r="13" spans="1:4" x14ac:dyDescent="0.3">
      <c r="A13" t="str">
        <f t="shared" si="0"/>
        <v>Moderado-DESENVOLVIMENTO</v>
      </c>
      <c r="B13" t="s">
        <v>33</v>
      </c>
      <c r="C13" t="s">
        <v>27</v>
      </c>
      <c r="D13" s="38">
        <v>0.05</v>
      </c>
    </row>
    <row r="14" spans="1:4" ht="15" thickBot="1" x14ac:dyDescent="0.35">
      <c r="A14" s="42" t="str">
        <f t="shared" si="0"/>
        <v>Moderado-HOTELARIAS</v>
      </c>
      <c r="B14" s="42" t="s">
        <v>33</v>
      </c>
      <c r="C14" s="42" t="s">
        <v>28</v>
      </c>
      <c r="D14" s="43">
        <v>0.05</v>
      </c>
    </row>
    <row r="15" spans="1:4" x14ac:dyDescent="0.3">
      <c r="A15" t="str">
        <f t="shared" si="0"/>
        <v>Agressivo-PAPEL</v>
      </c>
      <c r="B15" t="s">
        <v>18</v>
      </c>
      <c r="C15" t="s">
        <v>23</v>
      </c>
      <c r="D15" s="38">
        <v>0.5</v>
      </c>
    </row>
    <row r="16" spans="1:4" x14ac:dyDescent="0.3">
      <c r="A16" t="str">
        <f t="shared" si="0"/>
        <v>Agressivo-TIJOLO</v>
      </c>
      <c r="B16" t="s">
        <v>18</v>
      </c>
      <c r="C16" t="s">
        <v>24</v>
      </c>
      <c r="D16" s="38">
        <v>0.1</v>
      </c>
    </row>
    <row r="17" spans="1:4" x14ac:dyDescent="0.3">
      <c r="A17" t="str">
        <f t="shared" si="0"/>
        <v>Agressivo-HÍBRIDOS</v>
      </c>
      <c r="B17" t="s">
        <v>18</v>
      </c>
      <c r="C17" t="s">
        <v>25</v>
      </c>
      <c r="D17" s="38">
        <v>0.05</v>
      </c>
    </row>
    <row r="18" spans="1:4" x14ac:dyDescent="0.3">
      <c r="A18" t="str">
        <f t="shared" si="0"/>
        <v>Agressivo-FOFs</v>
      </c>
      <c r="B18" t="s">
        <v>18</v>
      </c>
      <c r="C18" t="s">
        <v>26</v>
      </c>
      <c r="D18" s="38">
        <v>0.05</v>
      </c>
    </row>
    <row r="19" spans="1:4" x14ac:dyDescent="0.3">
      <c r="A19" t="str">
        <f t="shared" si="0"/>
        <v>Agressivo-DESENVOLVIMENTO</v>
      </c>
      <c r="B19" t="s">
        <v>18</v>
      </c>
      <c r="C19" t="s">
        <v>27</v>
      </c>
      <c r="D19" s="38">
        <v>0.2</v>
      </c>
    </row>
    <row r="20" spans="1:4" x14ac:dyDescent="0.3">
      <c r="A20" t="str">
        <f t="shared" si="0"/>
        <v>Agressivo-HOTELARIAS</v>
      </c>
      <c r="B20" t="s">
        <v>18</v>
      </c>
      <c r="C20" t="s">
        <v>28</v>
      </c>
      <c r="D20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Yakuwa</dc:creator>
  <cp:lastModifiedBy>Rodrigo Yakuwa</cp:lastModifiedBy>
  <dcterms:created xsi:type="dcterms:W3CDTF">2025-07-03T13:13:04Z</dcterms:created>
  <dcterms:modified xsi:type="dcterms:W3CDTF">2025-07-03T19:34:13Z</dcterms:modified>
</cp:coreProperties>
</file>