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hz\Desktop\DataAnalystBootcamp1\"/>
    </mc:Choice>
  </mc:AlternateContent>
  <xr:revisionPtr revIDLastSave="0" documentId="13_ncr:1_{CC537DAE-CE3B-43B7-934E-02AFE20ADC81}" xr6:coauthVersionLast="47" xr6:coauthVersionMax="47" xr10:uidLastSave="{00000000-0000-0000-0000-000000000000}"/>
  <bookViews>
    <workbookView xWindow="-93" yWindow="-93" windowWidth="21520" windowHeight="11466" firstSheet="4" activeTab="11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  <sheet name="Lookup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5" i="14"/>
  <c r="B6" i="14"/>
  <c r="B3" i="14"/>
  <c r="H23" i="14"/>
  <c r="H22" i="14"/>
  <c r="K2" i="13"/>
  <c r="J2" i="13"/>
  <c r="K3" i="1"/>
  <c r="K4" i="1"/>
  <c r="K5" i="1"/>
  <c r="K6" i="1"/>
  <c r="K7" i="1"/>
  <c r="K8" i="1"/>
  <c r="K9" i="1"/>
  <c r="K10" i="1"/>
  <c r="K2" i="1"/>
  <c r="L2" i="5"/>
  <c r="K2" i="5"/>
  <c r="M2" i="12"/>
  <c r="L2" i="12"/>
  <c r="K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K3" i="6"/>
  <c r="K4" i="6"/>
  <c r="K5" i="6"/>
  <c r="K6" i="6"/>
  <c r="K7" i="6"/>
  <c r="K8" i="6"/>
  <c r="K9" i="6"/>
  <c r="K10" i="6"/>
  <c r="K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K10" i="2"/>
  <c r="K3" i="2"/>
  <c r="K4" i="2"/>
  <c r="K5" i="2"/>
  <c r="K6" i="2"/>
  <c r="K7" i="2"/>
  <c r="K8" i="2"/>
  <c r="K9" i="2"/>
  <c r="K2" i="2"/>
  <c r="L2" i="8"/>
  <c r="K3" i="8"/>
  <c r="K4" i="8"/>
  <c r="K5" i="8"/>
  <c r="K6" i="8"/>
  <c r="K7" i="8"/>
  <c r="K8" i="8"/>
  <c r="K9" i="8"/>
  <c r="K10" i="8"/>
  <c r="K2" i="8"/>
  <c r="L2" i="9"/>
  <c r="K2" i="9"/>
  <c r="H11" i="1"/>
  <c r="H12" i="1"/>
</calcChain>
</file>

<file path=xl/sharedStrings.xml><?xml version="1.0" encoding="utf-8"?>
<sst xmlns="http://schemas.openxmlformats.org/spreadsheetml/2006/main" count="669" uniqueCount="96">
  <si>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</si>
  <si>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</si>
  <si>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</si>
  <si>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</si>
  <si>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</si>
  <si>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</si>
  <si>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</si>
  <si>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</si>
  <si>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</si>
  <si>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</si>
  <si>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</si>
  <si>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</si>
  <si>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</si>
  <si>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</si>
  <si>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</si>
  <si>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</si>
  <si>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</si>
  <si>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</si>
  <si>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</si>
  <si>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</si>
  <si>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</si>
  <si>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</si>
  <si>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</si>
  <si>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</si>
  <si>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</si>
  <si>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</si>
  <si>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</si>
  <si>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</si>
  <si>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</si>
  <si>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</si>
  <si>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</si>
  <si>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</si>
  <si>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</si>
  <si>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</si>
  <si>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</si>
  <si>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</si>
  <si>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</si>
  <si>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</si>
  <si>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</si>
  <si>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</si>
  <si>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</si>
  <si>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</si>
  <si>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</si>
  <si>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</si>
  <si>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</si>
  <si>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</si>
  <si>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</si>
  <si>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</si>
  <si>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</si>
  <si>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</si>
  <si>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</si>
  <si>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</si>
  <si>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</si>
  <si>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</si>
  <si>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</si>
  <si>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</si>
  <si>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</si>
  <si>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</si>
  <si>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</si>
  <si>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</si>
  <si>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</si>
  <si>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</si>
  <si>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</si>
  <si>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</si>
  <si>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</si>
  <si>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</si>
  <si>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</si>
  <si>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with 1 instance</t>
  </si>
  <si>
    <t>with NO instances</t>
  </si>
  <si>
    <t>COUNT</t>
  </si>
  <si>
    <t>IFS</t>
  </si>
  <si>
    <t>DAYS</t>
  </si>
  <si>
    <t>NETWORKDAYS</t>
  </si>
  <si>
    <t>Min (Salary)</t>
  </si>
  <si>
    <t>Max (Age)</t>
  </si>
  <si>
    <t>IF (Age)</t>
  </si>
  <si>
    <t>LEN(Surname)</t>
  </si>
  <si>
    <t>Right (StartDate)</t>
  </si>
  <si>
    <t>Left (Email)</t>
  </si>
  <si>
    <t>TEXT(StartDate,"dd-mm-yy")</t>
  </si>
  <si>
    <t>SUM (Salary)</t>
  </si>
  <si>
    <t>SUMIF (Male Salary)</t>
  </si>
  <si>
    <t>SUMIFS (Old Male Salary)</t>
  </si>
  <si>
    <t>COUNTIF (Old)</t>
  </si>
  <si>
    <t>CONCATENATE(Full name)</t>
  </si>
  <si>
    <t>Full Name</t>
  </si>
  <si>
    <t>Address</t>
  </si>
  <si>
    <t>Jim Halpert</t>
  </si>
  <si>
    <t>Toby Flenderson</t>
  </si>
  <si>
    <t>Pam Beasley</t>
  </si>
  <si>
    <t>Dwight Schrute</t>
  </si>
  <si>
    <t>Meredith Palmer</t>
  </si>
  <si>
    <t>Angela Martin</t>
  </si>
  <si>
    <t>Kevin Malone</t>
  </si>
  <si>
    <t>Michael Scott</t>
  </si>
  <si>
    <t>Stanley 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</si>
</sst>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L10"/>
  <sheetViews>
    <sheetView workbookViewId="0">
      <selection activeCell="L7" sqref="L7"/>
    </sheetView>
  </sheetViews>
  <sheetFormatPr defaultColWidth="13.64453125" defaultRowHeight="14.35" x14ac:dyDescent="0.5"/>
  <cols>
    <col min="1" max="1" width="10.76171875" bestFit="1" customWidth="1"/>
    <col min="4" max="4" width="7.64453125" customWidth="1"/>
  </cols>
  <sheetData>
    <row r="1" spans="1:12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74</v>
      </c>
      <c r="L1" t="s">
        <v>73</v>
      </c>
    </row>
    <row r="2" spans="1:12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 s="2">
        <f>MAX(D2:D10)</f>
        <v>38</v>
      </c>
      <c r="L2">
        <f>MIN(G2:G10)</f>
        <v>36000</v>
      </c>
    </row>
    <row r="3" spans="1:12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"/>
    </sheetView>
  </sheetViews>
  <sheetFormatPr defaultRowHeight="14.35" x14ac:dyDescent="0.5"/>
  <cols>
    <col min="2" max="2" width="10.41015625" customWidth="1"/>
    <col min="3" max="5" width="10.64453125" customWidth="1"/>
    <col min="6" max="6" width="16.52734375" customWidth="1"/>
    <col min="8" max="8" width="14.234375" customWidth="1"/>
    <col min="9" max="9" width="14.76171875" customWidth="1"/>
    <col min="10" max="10" width="9.64453125" customWidth="1"/>
    <col min="11" max="11" width="21.234375" customWidth="1"/>
  </cols>
  <sheetData>
    <row r="1" spans="1:11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84</v>
      </c>
    </row>
    <row r="2" spans="1:11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 t="str">
        <f>_xlfn.CONCAT(B2, " ", C2)</f>
        <v>Jim Halpert</v>
      </c>
    </row>
    <row r="3" spans="1:11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K3" t="str">
        <f t="shared" ref="K3:K10" si="0">_xlfn.CONCAT(B3, " ", C3)</f>
        <v>Pam Beasley</v>
      </c>
    </row>
    <row r="4" spans="1:11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K4" t="str">
        <f t="shared" si="0"/>
        <v>Dwight Schrute</v>
      </c>
    </row>
    <row r="5" spans="1:11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K5" t="str">
        <f t="shared" si="0"/>
        <v>Angela Martin</v>
      </c>
    </row>
    <row r="6" spans="1:11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K6" t="str">
        <f t="shared" si="0"/>
        <v>Toby Flenderson</v>
      </c>
    </row>
    <row r="7" spans="1:11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K7" t="str">
        <f t="shared" si="0"/>
        <v>Michael Scott</v>
      </c>
    </row>
    <row r="8" spans="1:11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K8" t="str">
        <f t="shared" si="0"/>
        <v>Meredith Palmer</v>
      </c>
    </row>
    <row r="9" spans="1:11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K9" t="str">
        <f t="shared" si="0"/>
        <v>Stanley Hudson</v>
      </c>
    </row>
    <row r="10" spans="1:11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K10" t="str">
        <f t="shared" si="0"/>
        <v>Kevin Malone</v>
      </c>
    </row>
    <row r="11" spans="1:11" x14ac:dyDescent="0.5">
      <c r="H11" t="str">
        <f t="shared" ref="H11:H12" si="1">CONCATENATE(B11," ",C11)</f>
        <v xml:space="preserve"> </v>
      </c>
    </row>
    <row r="12" spans="1:11" x14ac:dyDescent="0.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workbookViewId="0">
      <selection activeCell="M8" sqref="M8"/>
    </sheetView>
  </sheetViews>
  <sheetFormatPr defaultRowHeight="14.35" x14ac:dyDescent="0.5"/>
  <cols>
    <col min="8" max="8" width="14.41015625" customWidth="1"/>
    <col min="9" max="9" width="13.3515625" customWidth="1"/>
  </cols>
  <sheetData>
    <row r="1" spans="1:11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71</v>
      </c>
      <c r="K1" t="s">
        <v>72</v>
      </c>
    </row>
    <row r="2" spans="1:11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45</v>
      </c>
      <c r="I2" s="2" t="s">
        <v>53</v>
      </c>
      <c r="J2">
        <f>_xlfn.DAYS(I2,H2)</f>
        <v>5231</v>
      </c>
      <c r="K2">
        <f>NETWORKDAYS(H2,I2)</f>
        <v>3737</v>
      </c>
    </row>
    <row r="3" spans="1:11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46</v>
      </c>
      <c r="I3" s="2" t="s">
        <v>54</v>
      </c>
    </row>
    <row r="4" spans="1:11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47</v>
      </c>
      <c r="I4" s="2" t="s">
        <v>55</v>
      </c>
    </row>
    <row r="5" spans="1:11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48</v>
      </c>
      <c r="I5" s="2" t="s">
        <v>56</v>
      </c>
    </row>
    <row r="6" spans="1:11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49</v>
      </c>
      <c r="I6" s="2" t="s">
        <v>57</v>
      </c>
    </row>
    <row r="7" spans="1:11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49</v>
      </c>
      <c r="I7" s="2" t="s">
        <v>58</v>
      </c>
    </row>
    <row r="8" spans="1:11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50</v>
      </c>
      <c r="I8" s="2" t="s">
        <v>58</v>
      </c>
    </row>
    <row r="9" spans="1:11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51</v>
      </c>
      <c r="I9" s="2" t="s">
        <v>59</v>
      </c>
    </row>
    <row r="10" spans="1:11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52</v>
      </c>
      <c r="I10" s="2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170C-FBD6-4C63-BE8E-89993131AF17}">
  <dimension ref="A1:P23"/>
  <sheetViews>
    <sheetView tabSelected="1" workbookViewId="0">
      <selection activeCell="C10" sqref="C10"/>
    </sheetView>
  </sheetViews>
  <sheetFormatPr defaultRowHeight="14.35" x14ac:dyDescent="0.5"/>
  <cols>
    <col min="1" max="1" width="14.17578125" customWidth="1"/>
    <col min="2" max="2" width="24.52734375" customWidth="1"/>
    <col min="8" max="8" width="14.64453125" bestFit="1" customWidth="1"/>
    <col min="12" max="12" width="15.76171875" bestFit="1" customWidth="1"/>
    <col min="16" max="16" width="40.64453125" bestFit="1" customWidth="1"/>
  </cols>
  <sheetData>
    <row r="1" spans="1:16" x14ac:dyDescent="0.5">
      <c r="E1" t="s">
        <v>18</v>
      </c>
      <c r="F1" t="s">
        <v>0</v>
      </c>
      <c r="G1" t="s">
        <v>1</v>
      </c>
      <c r="H1" t="s">
        <v>85</v>
      </c>
      <c r="I1" t="s">
        <v>21</v>
      </c>
      <c r="J1" t="s">
        <v>86</v>
      </c>
      <c r="K1" t="s">
        <v>22</v>
      </c>
      <c r="L1" t="s">
        <v>19</v>
      </c>
      <c r="M1" t="s">
        <v>20</v>
      </c>
      <c r="N1" t="s">
        <v>33</v>
      </c>
      <c r="O1" t="s">
        <v>34</v>
      </c>
      <c r="P1" t="s">
        <v>35</v>
      </c>
    </row>
    <row r="2" spans="1:16" x14ac:dyDescent="0.5">
      <c r="A2" t="s">
        <v>85</v>
      </c>
      <c r="B2" t="s">
        <v>35</v>
      </c>
      <c r="E2">
        <v>1001</v>
      </c>
      <c r="F2" t="s">
        <v>2</v>
      </c>
      <c r="G2" t="s">
        <v>3</v>
      </c>
      <c r="H2" t="s">
        <v>87</v>
      </c>
      <c r="I2">
        <v>30</v>
      </c>
      <c r="K2" t="s">
        <v>24</v>
      </c>
      <c r="L2" t="s">
        <v>23</v>
      </c>
      <c r="M2">
        <v>45000</v>
      </c>
      <c r="N2" s="2" t="s">
        <v>45</v>
      </c>
      <c r="O2" s="2" t="s">
        <v>53</v>
      </c>
      <c r="P2" s="1" t="s">
        <v>36</v>
      </c>
    </row>
    <row r="3" spans="1:16" x14ac:dyDescent="0.5">
      <c r="A3" t="s">
        <v>88</v>
      </c>
      <c r="B3" t="str">
        <f>VLOOKUP(A3,H2:P10,9,FALSE)</f>
        <v>Toby.Flenderson@DunderMifflinCorporate.com</v>
      </c>
      <c r="E3">
        <v>1002</v>
      </c>
      <c r="F3" t="s">
        <v>4</v>
      </c>
      <c r="G3" t="s">
        <v>5</v>
      </c>
      <c r="H3" t="s">
        <v>89</v>
      </c>
      <c r="I3">
        <v>30</v>
      </c>
      <c r="K3" t="s">
        <v>26</v>
      </c>
      <c r="L3" t="s">
        <v>25</v>
      </c>
      <c r="M3">
        <v>36000</v>
      </c>
      <c r="N3" s="2" t="s">
        <v>46</v>
      </c>
      <c r="O3" s="2" t="s">
        <v>54</v>
      </c>
      <c r="P3" s="1" t="s">
        <v>37</v>
      </c>
    </row>
    <row r="4" spans="1:16" x14ac:dyDescent="0.5">
      <c r="A4" t="s">
        <v>89</v>
      </c>
      <c r="B4" t="str">
        <f t="shared" ref="B4:B6" si="0">VLOOKUP(A4,H3:P11,9,FALSE)</f>
        <v>Pam.Beasley@DunderMifflin.com</v>
      </c>
      <c r="E4">
        <v>1003</v>
      </c>
      <c r="F4" t="s">
        <v>6</v>
      </c>
      <c r="G4" t="s">
        <v>7</v>
      </c>
      <c r="H4" t="s">
        <v>90</v>
      </c>
      <c r="I4">
        <v>29</v>
      </c>
      <c r="K4" t="s">
        <v>24</v>
      </c>
      <c r="L4" t="s">
        <v>23</v>
      </c>
      <c r="M4">
        <v>63000</v>
      </c>
      <c r="N4" s="2" t="s">
        <v>47</v>
      </c>
      <c r="O4" s="2" t="s">
        <v>55</v>
      </c>
      <c r="P4" s="1" t="s">
        <v>38</v>
      </c>
    </row>
    <row r="5" spans="1:16" x14ac:dyDescent="0.5">
      <c r="A5" t="s">
        <v>91</v>
      </c>
      <c r="B5" t="str">
        <f t="shared" si="0"/>
        <v>Meredith.Palmer@Yahoo.com</v>
      </c>
      <c r="E5">
        <v>1004</v>
      </c>
      <c r="F5" t="s">
        <v>13</v>
      </c>
      <c r="G5" t="s">
        <v>12</v>
      </c>
      <c r="H5" t="s">
        <v>92</v>
      </c>
      <c r="I5">
        <v>31</v>
      </c>
      <c r="K5" t="s">
        <v>26</v>
      </c>
      <c r="L5" t="s">
        <v>27</v>
      </c>
      <c r="M5">
        <v>47000</v>
      </c>
      <c r="N5" s="2" t="s">
        <v>48</v>
      </c>
      <c r="O5" s="2" t="s">
        <v>56</v>
      </c>
      <c r="P5" s="1" t="s">
        <v>39</v>
      </c>
    </row>
    <row r="6" spans="1:16" x14ac:dyDescent="0.5">
      <c r="A6" t="s">
        <v>93</v>
      </c>
      <c r="B6" t="str">
        <f t="shared" si="0"/>
        <v>Kevin.Malone@DunderMifflin.com</v>
      </c>
      <c r="E6">
        <v>1005</v>
      </c>
      <c r="F6" t="s">
        <v>14</v>
      </c>
      <c r="G6" t="s">
        <v>15</v>
      </c>
      <c r="H6" t="s">
        <v>88</v>
      </c>
      <c r="I6">
        <v>32</v>
      </c>
      <c r="K6" t="s">
        <v>24</v>
      </c>
      <c r="L6" t="s">
        <v>28</v>
      </c>
      <c r="M6">
        <v>50000</v>
      </c>
      <c r="N6" s="2" t="s">
        <v>49</v>
      </c>
      <c r="O6" s="2" t="s">
        <v>57</v>
      </c>
      <c r="P6" s="1" t="s">
        <v>40</v>
      </c>
    </row>
    <row r="7" spans="1:16" x14ac:dyDescent="0.5">
      <c r="E7">
        <v>1006</v>
      </c>
      <c r="F7" t="s">
        <v>8</v>
      </c>
      <c r="G7" t="s">
        <v>9</v>
      </c>
      <c r="H7" t="s">
        <v>94</v>
      </c>
      <c r="I7">
        <v>35</v>
      </c>
      <c r="K7" t="s">
        <v>24</v>
      </c>
      <c r="L7" t="s">
        <v>29</v>
      </c>
      <c r="M7">
        <v>65000</v>
      </c>
      <c r="N7" s="2" t="s">
        <v>49</v>
      </c>
      <c r="O7" s="2" t="s">
        <v>58</v>
      </c>
      <c r="P7" s="1" t="s">
        <v>41</v>
      </c>
    </row>
    <row r="8" spans="1:16" x14ac:dyDescent="0.5">
      <c r="E8">
        <v>1007</v>
      </c>
      <c r="F8" t="s">
        <v>31</v>
      </c>
      <c r="G8" t="s">
        <v>32</v>
      </c>
      <c r="H8" t="s">
        <v>91</v>
      </c>
      <c r="I8">
        <v>32</v>
      </c>
      <c r="K8" t="s">
        <v>26</v>
      </c>
      <c r="L8" t="s">
        <v>30</v>
      </c>
      <c r="M8">
        <v>41000</v>
      </c>
      <c r="N8" s="2" t="s">
        <v>50</v>
      </c>
      <c r="O8" s="2" t="s">
        <v>58</v>
      </c>
      <c r="P8" s="1" t="s">
        <v>42</v>
      </c>
    </row>
    <row r="9" spans="1:16" x14ac:dyDescent="0.5">
      <c r="E9">
        <v>1008</v>
      </c>
      <c r="F9" t="s">
        <v>16</v>
      </c>
      <c r="G9" t="s">
        <v>17</v>
      </c>
      <c r="H9" t="s">
        <v>95</v>
      </c>
      <c r="I9">
        <v>38</v>
      </c>
      <c r="K9" t="s">
        <v>24</v>
      </c>
      <c r="L9" t="s">
        <v>23</v>
      </c>
      <c r="M9">
        <v>48000</v>
      </c>
      <c r="N9" s="2" t="s">
        <v>51</v>
      </c>
      <c r="O9" s="2" t="s">
        <v>59</v>
      </c>
      <c r="P9" s="1" t="s">
        <v>43</v>
      </c>
    </row>
    <row r="10" spans="1:16" x14ac:dyDescent="0.5">
      <c r="E10">
        <v>1009</v>
      </c>
      <c r="F10" t="s">
        <v>10</v>
      </c>
      <c r="G10" t="s">
        <v>11</v>
      </c>
      <c r="H10" t="s">
        <v>93</v>
      </c>
      <c r="I10">
        <v>31</v>
      </c>
      <c r="K10" t="s">
        <v>24</v>
      </c>
      <c r="L10" t="s">
        <v>27</v>
      </c>
      <c r="M10">
        <v>42000</v>
      </c>
      <c r="N10" s="2" t="s">
        <v>52</v>
      </c>
      <c r="O10" s="2" t="s">
        <v>59</v>
      </c>
      <c r="P10" s="1" t="s">
        <v>44</v>
      </c>
    </row>
    <row r="22" spans="8:8" x14ac:dyDescent="0.5">
      <c r="H22" t="str">
        <f t="shared" ref="H22:H23" si="1">CONCATENATE(F12," ",G12)</f>
        <v xml:space="preserve"> </v>
      </c>
    </row>
    <row r="23" spans="8:8" x14ac:dyDescent="0.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L10"/>
  <sheetViews>
    <sheetView workbookViewId="0">
      <selection activeCell="K6" sqref="K6"/>
    </sheetView>
  </sheetViews>
  <sheetFormatPr defaultColWidth="13.64453125" defaultRowHeight="14.35" x14ac:dyDescent="0.5"/>
  <cols>
    <col min="1" max="1" width="10.76171875" bestFit="1" customWidth="1"/>
    <col min="4" max="4" width="7.64453125" customWidth="1"/>
    <col min="11" max="11" width="18.87890625" customWidth="1"/>
  </cols>
  <sheetData>
    <row r="1" spans="1:12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75</v>
      </c>
      <c r="L1" t="s">
        <v>70</v>
      </c>
    </row>
    <row r="2" spans="1:12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 t="str">
        <f t="shared" ref="K2:K10" si="0">IF(D2&gt;30, "OLD", "YOUNG")</f>
        <v>YOUNG</v>
      </c>
      <c r="L2" t="str">
        <f>_xlfn.IFS(F2="Salesman", "Safe", F2="HR", "Fired")</f>
        <v>Safe</v>
      </c>
    </row>
    <row r="3" spans="1:12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K3" t="str">
        <f t="shared" si="0"/>
        <v>YOUNG</v>
      </c>
    </row>
    <row r="4" spans="1:12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K4" t="str">
        <f t="shared" si="0"/>
        <v>YOUNG</v>
      </c>
    </row>
    <row r="5" spans="1:12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K5" t="str">
        <f t="shared" si="0"/>
        <v>OLD</v>
      </c>
    </row>
    <row r="6" spans="1:12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K6" t="str">
        <f t="shared" si="0"/>
        <v>OLD</v>
      </c>
    </row>
    <row r="7" spans="1:12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K7" t="str">
        <f t="shared" si="0"/>
        <v>OLD</v>
      </c>
    </row>
    <row r="8" spans="1:12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K8" t="str">
        <f t="shared" si="0"/>
        <v>OLD</v>
      </c>
    </row>
    <row r="9" spans="1:12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K9" t="str">
        <f t="shared" si="0"/>
        <v>OLD</v>
      </c>
    </row>
    <row r="10" spans="1:12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K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K10"/>
  <sheetViews>
    <sheetView workbookViewId="0">
      <selection activeCell="H3" sqref="H3"/>
    </sheetView>
  </sheetViews>
  <sheetFormatPr defaultColWidth="10.87890625" defaultRowHeight="14.35" x14ac:dyDescent="0.5"/>
  <cols>
    <col min="1" max="1" width="10.76171875" bestFit="1" customWidth="1"/>
  </cols>
  <sheetData>
    <row r="1" spans="1:11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76</v>
      </c>
    </row>
    <row r="2" spans="1:11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>
        <f>LEN(C2:C10)</f>
        <v>7</v>
      </c>
    </row>
    <row r="3" spans="1:11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K3">
        <f t="shared" ref="K3:K9" si="0">LEN(C3:C11)</f>
        <v>7</v>
      </c>
    </row>
    <row r="4" spans="1:11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K4">
        <f t="shared" si="0"/>
        <v>7</v>
      </c>
    </row>
    <row r="5" spans="1:11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K5">
        <f t="shared" si="0"/>
        <v>6</v>
      </c>
    </row>
    <row r="6" spans="1:11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K6">
        <f t="shared" si="0"/>
        <v>10</v>
      </c>
    </row>
    <row r="7" spans="1:11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K7">
        <f t="shared" si="0"/>
        <v>5</v>
      </c>
    </row>
    <row r="8" spans="1:11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K8">
        <f t="shared" si="0"/>
        <v>6</v>
      </c>
    </row>
    <row r="9" spans="1:11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K9">
        <f t="shared" si="0"/>
        <v>6</v>
      </c>
    </row>
    <row r="10" spans="1:11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K10">
        <f>LEN(C10:C18)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L10"/>
  <sheetViews>
    <sheetView topLeftCell="D1" workbookViewId="0">
      <selection activeCell="M1" sqref="M1"/>
    </sheetView>
  </sheetViews>
  <sheetFormatPr defaultColWidth="14.52734375" defaultRowHeight="14.35" x14ac:dyDescent="0.5"/>
  <cols>
    <col min="4" max="4" width="8" customWidth="1"/>
    <col min="10" max="10" width="32.3515625" bestFit="1" customWidth="1"/>
  </cols>
  <sheetData>
    <row r="1" spans="1:12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35</v>
      </c>
      <c r="K1" t="s">
        <v>78</v>
      </c>
      <c r="L1" t="s">
        <v>77</v>
      </c>
    </row>
    <row r="2" spans="1:12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45</v>
      </c>
      <c r="I2" s="2" t="s">
        <v>53</v>
      </c>
      <c r="J2" s="1" t="s">
        <v>36</v>
      </c>
      <c r="K2" t="str">
        <f>LEFT(J2, 3)</f>
        <v>Jim</v>
      </c>
      <c r="L2" t="str">
        <f>RIGHT(H2:H10,2)</f>
        <v>01</v>
      </c>
    </row>
    <row r="3" spans="1:12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46</v>
      </c>
      <c r="I3" s="2" t="s">
        <v>54</v>
      </c>
      <c r="J3" s="1" t="s">
        <v>37</v>
      </c>
      <c r="K3" t="str">
        <f t="shared" ref="K3:K10" si="0">LEFT(J3, 3)</f>
        <v>Pam</v>
      </c>
      <c r="L3" t="str">
        <f t="shared" ref="L3:L10" si="1">RIGHT(H3:H11,2)</f>
        <v>99</v>
      </c>
    </row>
    <row r="4" spans="1:12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47</v>
      </c>
      <c r="I4" s="2" t="s">
        <v>55</v>
      </c>
      <c r="J4" s="1" t="s">
        <v>38</v>
      </c>
      <c r="K4" t="str">
        <f t="shared" si="0"/>
        <v>Dwi</v>
      </c>
      <c r="L4" t="str">
        <f t="shared" si="1"/>
        <v>00</v>
      </c>
    </row>
    <row r="5" spans="1:12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48</v>
      </c>
      <c r="I5" s="2" t="s">
        <v>56</v>
      </c>
      <c r="J5" s="1" t="s">
        <v>39</v>
      </c>
      <c r="K5" t="str">
        <f t="shared" si="0"/>
        <v>Ang</v>
      </c>
      <c r="L5" t="str">
        <f t="shared" si="1"/>
        <v>00</v>
      </c>
    </row>
    <row r="6" spans="1:12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49</v>
      </c>
      <c r="I6" s="2" t="s">
        <v>57</v>
      </c>
      <c r="J6" s="1" t="s">
        <v>40</v>
      </c>
      <c r="K6" t="str">
        <f t="shared" si="0"/>
        <v>Tob</v>
      </c>
      <c r="L6" t="str">
        <f t="shared" si="1"/>
        <v>01</v>
      </c>
    </row>
    <row r="7" spans="1:12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49</v>
      </c>
      <c r="I7" s="2" t="s">
        <v>58</v>
      </c>
      <c r="J7" s="1" t="s">
        <v>41</v>
      </c>
      <c r="K7" t="str">
        <f t="shared" si="0"/>
        <v>Mic</v>
      </c>
      <c r="L7" t="str">
        <f t="shared" si="1"/>
        <v>01</v>
      </c>
    </row>
    <row r="8" spans="1:12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50</v>
      </c>
      <c r="I8" s="2" t="s">
        <v>58</v>
      </c>
      <c r="J8" s="1" t="s">
        <v>42</v>
      </c>
      <c r="K8" t="str">
        <f t="shared" si="0"/>
        <v>Mer</v>
      </c>
      <c r="L8" t="str">
        <f t="shared" si="1"/>
        <v>03</v>
      </c>
    </row>
    <row r="9" spans="1:12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51</v>
      </c>
      <c r="I9" s="2" t="s">
        <v>59</v>
      </c>
      <c r="J9" s="1" t="s">
        <v>43</v>
      </c>
      <c r="K9" t="str">
        <f t="shared" si="0"/>
        <v>Sta</v>
      </c>
      <c r="L9" t="str">
        <f t="shared" si="1"/>
        <v>02</v>
      </c>
    </row>
    <row r="10" spans="1:12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52</v>
      </c>
      <c r="I10" s="2" t="s">
        <v>59</v>
      </c>
      <c r="J10" s="1" t="s">
        <v>44</v>
      </c>
      <c r="K10" t="str">
        <f t="shared" si="0"/>
        <v>Kev</v>
      </c>
      <c r="L10" t="str">
        <f t="shared" si="1"/>
        <v>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13" sqref="J13"/>
    </sheetView>
  </sheetViews>
  <sheetFormatPr defaultColWidth="13.64453125" defaultRowHeight="14.35" x14ac:dyDescent="0.5"/>
  <cols>
    <col min="1" max="1" width="10.76171875" bestFit="1" customWidth="1"/>
    <col min="4" max="4" width="7.64453125" customWidth="1"/>
    <col min="10" max="10" width="23.3515625" customWidth="1"/>
  </cols>
  <sheetData>
    <row r="1" spans="1:11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J1" t="s">
        <v>79</v>
      </c>
    </row>
    <row r="2" spans="1:11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J2" t="str">
        <f>TEXT(H2,"dd-mm-yy")</f>
        <v>02-11-01</v>
      </c>
      <c r="K2" s="2"/>
    </row>
    <row r="3" spans="1:11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J3" t="str">
        <f t="shared" ref="J3:J10" si="0">TEXT(H3,"dd-mm-yy")</f>
        <v>03-10-99</v>
      </c>
      <c r="K3" s="2"/>
    </row>
    <row r="4" spans="1:11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J4" t="str">
        <f t="shared" si="0"/>
        <v>04-07-00</v>
      </c>
      <c r="K4" s="2"/>
    </row>
    <row r="5" spans="1:11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J5" t="str">
        <f t="shared" si="0"/>
        <v>05-01-00</v>
      </c>
      <c r="K5" s="2"/>
    </row>
    <row r="6" spans="1:11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J6" t="str">
        <f t="shared" si="0"/>
        <v>06-05-01</v>
      </c>
      <c r="K6" s="2"/>
    </row>
    <row r="7" spans="1:11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J7" t="str">
        <f t="shared" si="0"/>
        <v>07-12-95</v>
      </c>
      <c r="K7" s="2"/>
    </row>
    <row r="8" spans="1:11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J8" t="str">
        <f t="shared" si="0"/>
        <v>08-11-03</v>
      </c>
      <c r="K8" s="2"/>
    </row>
    <row r="9" spans="1:11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J9" t="str">
        <f t="shared" si="0"/>
        <v>09-06-02</v>
      </c>
      <c r="K9" s="2"/>
    </row>
    <row r="10" spans="1:11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J10" t="str">
        <f t="shared" si="0"/>
        <v>10-08-03</v>
      </c>
      <c r="K10" s="2"/>
    </row>
    <row r="12" spans="1:11" x14ac:dyDescent="0.5">
      <c r="H12" s="1"/>
    </row>
    <row r="13" spans="1:11" x14ac:dyDescent="0.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10"/>
  <sheetViews>
    <sheetView workbookViewId="0">
      <selection activeCell="L9" sqref="L9"/>
    </sheetView>
  </sheetViews>
  <sheetFormatPr defaultColWidth="13.64453125" defaultRowHeight="14.35" x14ac:dyDescent="0.5"/>
  <cols>
    <col min="1" max="1" width="10.76171875" bestFit="1" customWidth="1"/>
    <col min="4" max="4" width="7.64453125" customWidth="1"/>
  </cols>
  <sheetData>
    <row r="1" spans="1:12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65</v>
      </c>
      <c r="L1" t="s">
        <v>66</v>
      </c>
    </row>
    <row r="2" spans="1:12" x14ac:dyDescent="0.5">
      <c r="A2">
        <v>1001</v>
      </c>
      <c r="B2" s="2" t="s">
        <v>2</v>
      </c>
      <c r="C2" s="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 t="str">
        <f>TRIM(C2)</f>
        <v>Halpert</v>
      </c>
    </row>
    <row r="3" spans="1:12" x14ac:dyDescent="0.5">
      <c r="A3">
        <v>1002</v>
      </c>
      <c r="B3" s="2" t="s">
        <v>4</v>
      </c>
      <c r="C3" s="2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  <c r="K3" t="str">
        <f t="shared" ref="K3:K10" si="0">TRIM(C3)</f>
        <v>Beasley</v>
      </c>
    </row>
    <row r="4" spans="1:12" x14ac:dyDescent="0.5">
      <c r="A4">
        <v>1003</v>
      </c>
      <c r="B4" s="2" t="s">
        <v>6</v>
      </c>
      <c r="C4" s="2" t="s">
        <v>64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  <c r="K4" t="str">
        <f t="shared" si="0"/>
        <v>Schrute</v>
      </c>
    </row>
    <row r="5" spans="1:12" x14ac:dyDescent="0.5">
      <c r="A5">
        <v>1004</v>
      </c>
      <c r="B5" s="2" t="s">
        <v>13</v>
      </c>
      <c r="C5" s="2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  <c r="K5" t="str">
        <f t="shared" si="0"/>
        <v>Martin</v>
      </c>
    </row>
    <row r="6" spans="1:12" x14ac:dyDescent="0.5">
      <c r="A6">
        <v>1005</v>
      </c>
      <c r="B6" s="2" t="s">
        <v>14</v>
      </c>
      <c r="C6" s="2" t="s">
        <v>63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  <c r="K6" t="str">
        <f t="shared" si="0"/>
        <v>Flenderson</v>
      </c>
    </row>
    <row r="7" spans="1:12" x14ac:dyDescent="0.5">
      <c r="A7">
        <v>1006</v>
      </c>
      <c r="B7" s="2" t="s">
        <v>8</v>
      </c>
      <c r="C7" s="2" t="s">
        <v>62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  <c r="K7" t="str">
        <f t="shared" si="0"/>
        <v>Scott</v>
      </c>
    </row>
    <row r="8" spans="1:12" x14ac:dyDescent="0.5">
      <c r="A8">
        <v>1007</v>
      </c>
      <c r="B8" s="2" t="s">
        <v>31</v>
      </c>
      <c r="C8" s="2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  <c r="K8" t="str">
        <f t="shared" si="0"/>
        <v>Palmer</v>
      </c>
    </row>
    <row r="9" spans="1:12" x14ac:dyDescent="0.5">
      <c r="A9">
        <v>1008</v>
      </c>
      <c r="B9" s="2" t="s">
        <v>16</v>
      </c>
      <c r="C9" s="2" t="s">
        <v>61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  <c r="K9" t="str">
        <f t="shared" si="0"/>
        <v>Hudson</v>
      </c>
    </row>
    <row r="10" spans="1:12" x14ac:dyDescent="0.5">
      <c r="A10">
        <v>1009</v>
      </c>
      <c r="B10" s="2" t="s">
        <v>10</v>
      </c>
      <c r="C10" s="2" t="s">
        <v>60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  <c r="K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M10" sqref="M10"/>
    </sheetView>
  </sheetViews>
  <sheetFormatPr defaultColWidth="13.64453125" defaultRowHeight="14.35" x14ac:dyDescent="0.5"/>
  <cols>
    <col min="1" max="1" width="10.76171875" bestFit="1" customWidth="1"/>
    <col min="4" max="4" width="7.64453125" customWidth="1"/>
  </cols>
  <sheetData>
    <row r="1" spans="1:12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68</v>
      </c>
      <c r="L1" t="s">
        <v>67</v>
      </c>
    </row>
    <row r="2" spans="1:12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2" t="s">
        <v>45</v>
      </c>
      <c r="I2" s="2" t="s">
        <v>53</v>
      </c>
      <c r="K2" t="str">
        <f>SUBSTITUTE(I2:I10,"/","-")</f>
        <v>9-6-2015</v>
      </c>
      <c r="L2" t="str">
        <f>SUBSTITUTE(I2,"/","-",2)</f>
        <v>9/6-2015</v>
      </c>
    </row>
    <row r="3" spans="1:12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2" t="s">
        <v>46</v>
      </c>
      <c r="I3" s="2" t="s">
        <v>54</v>
      </c>
      <c r="K3" t="str">
        <f t="shared" ref="K3:K10" si="0">SUBSTITUTE(I3:I11,"/","-")</f>
        <v>10-10-2015</v>
      </c>
      <c r="L3" t="str">
        <f t="shared" ref="L3:L10" si="1">SUBSTITUTE(I3,"/","-",2)</f>
        <v>10/10-2015</v>
      </c>
    </row>
    <row r="4" spans="1:12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2" t="s">
        <v>47</v>
      </c>
      <c r="I4" s="2" t="s">
        <v>55</v>
      </c>
      <c r="K4" t="str">
        <f t="shared" si="0"/>
        <v>9-8-2017</v>
      </c>
      <c r="L4" t="str">
        <f t="shared" si="1"/>
        <v>9/8-2017</v>
      </c>
    </row>
    <row r="5" spans="1:12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2" t="s">
        <v>48</v>
      </c>
      <c r="I5" s="2" t="s">
        <v>56</v>
      </c>
      <c r="K5" t="str">
        <f t="shared" si="0"/>
        <v>12-3-2015</v>
      </c>
      <c r="L5" t="str">
        <f t="shared" si="1"/>
        <v>12/3-2015</v>
      </c>
    </row>
    <row r="6" spans="1:12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2" t="s">
        <v>49</v>
      </c>
      <c r="I6" s="2" t="s">
        <v>57</v>
      </c>
      <c r="K6" t="str">
        <f t="shared" si="0"/>
        <v>8-30-2017</v>
      </c>
      <c r="L6" t="str">
        <f t="shared" si="1"/>
        <v>8/30-2017</v>
      </c>
    </row>
    <row r="7" spans="1:12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2" t="s">
        <v>49</v>
      </c>
      <c r="I7" s="2" t="s">
        <v>58</v>
      </c>
      <c r="K7" t="str">
        <f t="shared" si="0"/>
        <v>9-11-2013</v>
      </c>
      <c r="L7" t="str">
        <f t="shared" si="1"/>
        <v>9/11-2013</v>
      </c>
    </row>
    <row r="8" spans="1:12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2" t="s">
        <v>50</v>
      </c>
      <c r="I8" s="2" t="s">
        <v>58</v>
      </c>
      <c r="K8" t="str">
        <f t="shared" si="0"/>
        <v>9-11-2013</v>
      </c>
      <c r="L8" t="str">
        <f t="shared" si="1"/>
        <v>9/11-2013</v>
      </c>
    </row>
    <row r="9" spans="1:12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2" t="s">
        <v>51</v>
      </c>
      <c r="I9" s="2" t="s">
        <v>59</v>
      </c>
      <c r="K9" t="str">
        <f t="shared" si="0"/>
        <v>4-22-2015</v>
      </c>
      <c r="L9" t="str">
        <f t="shared" si="1"/>
        <v>4/22-2015</v>
      </c>
    </row>
    <row r="10" spans="1:12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2" t="s">
        <v>52</v>
      </c>
      <c r="I10" s="2" t="s">
        <v>59</v>
      </c>
      <c r="K10" t="str">
        <f t="shared" si="0"/>
        <v>4-22-2015</v>
      </c>
      <c r="L10" t="str">
        <f t="shared" si="1"/>
        <v>4/22-2015</v>
      </c>
    </row>
    <row r="12" spans="1:12" x14ac:dyDescent="0.5">
      <c r="H12" s="2"/>
      <c r="I12" s="2"/>
    </row>
    <row r="13" spans="1:12" x14ac:dyDescent="0.5">
      <c r="H13" s="2"/>
      <c r="I13" s="2"/>
    </row>
    <row r="14" spans="1:12" x14ac:dyDescent="0.5">
      <c r="H14" s="2"/>
      <c r="I14" s="2"/>
    </row>
    <row r="15" spans="1:12" x14ac:dyDescent="0.5">
      <c r="H15" s="2"/>
      <c r="I15" s="2"/>
    </row>
    <row r="16" spans="1:12" x14ac:dyDescent="0.5">
      <c r="H16" s="2"/>
      <c r="I16" s="2"/>
    </row>
    <row r="17" spans="8:9" x14ac:dyDescent="0.5">
      <c r="H17" s="2"/>
      <c r="I17" s="2"/>
    </row>
    <row r="18" spans="8:9" x14ac:dyDescent="0.5">
      <c r="H18" s="2"/>
      <c r="I18" s="2"/>
    </row>
    <row r="19" spans="8:9" x14ac:dyDescent="0.5">
      <c r="H19" s="2"/>
      <c r="I19" s="2"/>
    </row>
    <row r="20" spans="8:9" x14ac:dyDescent="0.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M10"/>
  <sheetViews>
    <sheetView workbookViewId="0">
      <selection activeCell="K7" sqref="K7"/>
    </sheetView>
  </sheetViews>
  <sheetFormatPr defaultColWidth="13" defaultRowHeight="14.35" x14ac:dyDescent="0.5"/>
  <sheetData>
    <row r="1" spans="1:13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80</v>
      </c>
      <c r="L1" t="s">
        <v>81</v>
      </c>
      <c r="M1" t="s">
        <v>82</v>
      </c>
    </row>
    <row r="2" spans="1:13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>
        <f>SUM(G2:G10)</f>
        <v>437000</v>
      </c>
      <c r="L2">
        <f>SUMIF(E2:E10, "Male", G2:G10)</f>
        <v>313000</v>
      </c>
      <c r="M2">
        <f>SUMIFS(G2:G10, E2:E10, "Male", D2:D10, "&gt;30")</f>
        <v>205000</v>
      </c>
    </row>
    <row r="3" spans="1:13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3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3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3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3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3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3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3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M5" sqref="M5"/>
    </sheetView>
  </sheetViews>
  <sheetFormatPr defaultColWidth="13.64453125" defaultRowHeight="14.35" x14ac:dyDescent="0.5"/>
  <cols>
    <col min="1" max="1" width="10.76171875" bestFit="1" customWidth="1"/>
    <col min="4" max="4" width="7.64453125" customWidth="1"/>
  </cols>
  <sheetData>
    <row r="1" spans="1:12" x14ac:dyDescent="0.5">
      <c r="A1" t="s">
        <v>18</v>
      </c>
      <c r="B1" t="s">
        <v>0</v>
      </c>
      <c r="C1" t="s">
        <v>1</v>
      </c>
      <c r="D1" t="s">
        <v>21</v>
      </c>
      <c r="E1" t="s">
        <v>22</v>
      </c>
      <c r="F1" t="s">
        <v>19</v>
      </c>
      <c r="G1" t="s">
        <v>20</v>
      </c>
      <c r="H1" t="s">
        <v>33</v>
      </c>
      <c r="I1" t="s">
        <v>34</v>
      </c>
      <c r="K1" t="s">
        <v>69</v>
      </c>
      <c r="L1" t="s">
        <v>83</v>
      </c>
    </row>
    <row r="2" spans="1:12" x14ac:dyDescent="0.5">
      <c r="A2">
        <v>1001</v>
      </c>
      <c r="B2" t="s">
        <v>2</v>
      </c>
      <c r="C2" t="s">
        <v>3</v>
      </c>
      <c r="D2">
        <v>30</v>
      </c>
      <c r="E2" t="s">
        <v>24</v>
      </c>
      <c r="F2" t="s">
        <v>23</v>
      </c>
      <c r="G2">
        <v>45000</v>
      </c>
      <c r="H2" s="1">
        <v>37197</v>
      </c>
      <c r="I2" s="1">
        <v>42253</v>
      </c>
      <c r="K2">
        <f>COUNT(D2:D10)</f>
        <v>9</v>
      </c>
      <c r="L2">
        <f>COUNTIF(D2:D10, "&gt;30")</f>
        <v>6</v>
      </c>
    </row>
    <row r="3" spans="1:12" x14ac:dyDescent="0.5">
      <c r="A3">
        <v>1002</v>
      </c>
      <c r="B3" t="s">
        <v>4</v>
      </c>
      <c r="C3" t="s">
        <v>5</v>
      </c>
      <c r="D3">
        <v>30</v>
      </c>
      <c r="E3" t="s">
        <v>26</v>
      </c>
      <c r="F3" t="s">
        <v>25</v>
      </c>
      <c r="G3">
        <v>36000</v>
      </c>
      <c r="H3" s="1">
        <v>36436</v>
      </c>
      <c r="I3" s="1">
        <v>42287</v>
      </c>
    </row>
    <row r="4" spans="1:12" x14ac:dyDescent="0.5">
      <c r="A4">
        <v>1003</v>
      </c>
      <c r="B4" t="s">
        <v>6</v>
      </c>
      <c r="C4" t="s">
        <v>7</v>
      </c>
      <c r="D4">
        <v>29</v>
      </c>
      <c r="E4" t="s">
        <v>24</v>
      </c>
      <c r="F4" t="s">
        <v>23</v>
      </c>
      <c r="G4">
        <v>63000</v>
      </c>
      <c r="H4" s="1">
        <v>36711</v>
      </c>
      <c r="I4" s="1">
        <v>42986</v>
      </c>
    </row>
    <row r="5" spans="1:12" x14ac:dyDescent="0.5">
      <c r="A5">
        <v>1004</v>
      </c>
      <c r="B5" t="s">
        <v>13</v>
      </c>
      <c r="C5" t="s">
        <v>12</v>
      </c>
      <c r="D5">
        <v>31</v>
      </c>
      <c r="E5" t="s">
        <v>26</v>
      </c>
      <c r="F5" t="s">
        <v>27</v>
      </c>
      <c r="G5">
        <v>47000</v>
      </c>
      <c r="H5" s="1">
        <v>36530</v>
      </c>
      <c r="I5" s="1">
        <v>42341</v>
      </c>
    </row>
    <row r="6" spans="1:12" x14ac:dyDescent="0.5">
      <c r="A6">
        <v>1005</v>
      </c>
      <c r="B6" t="s">
        <v>14</v>
      </c>
      <c r="C6" t="s">
        <v>15</v>
      </c>
      <c r="D6">
        <v>32</v>
      </c>
      <c r="E6" t="s">
        <v>24</v>
      </c>
      <c r="F6" t="s">
        <v>28</v>
      </c>
      <c r="G6">
        <v>50000</v>
      </c>
      <c r="H6" s="1">
        <v>37017</v>
      </c>
      <c r="I6" s="1">
        <v>42977</v>
      </c>
    </row>
    <row r="7" spans="1:12" x14ac:dyDescent="0.5">
      <c r="A7">
        <v>1006</v>
      </c>
      <c r="B7" t="s">
        <v>8</v>
      </c>
      <c r="C7" t="s">
        <v>9</v>
      </c>
      <c r="D7">
        <v>35</v>
      </c>
      <c r="E7" t="s">
        <v>24</v>
      </c>
      <c r="F7" t="s">
        <v>29</v>
      </c>
      <c r="G7">
        <v>65000</v>
      </c>
      <c r="H7" s="1">
        <v>35040</v>
      </c>
      <c r="I7" s="1">
        <v>41528</v>
      </c>
    </row>
    <row r="8" spans="1:12" x14ac:dyDescent="0.5">
      <c r="A8">
        <v>1007</v>
      </c>
      <c r="B8" t="s">
        <v>31</v>
      </c>
      <c r="C8" t="s">
        <v>32</v>
      </c>
      <c r="D8">
        <v>32</v>
      </c>
      <c r="E8" t="s">
        <v>26</v>
      </c>
      <c r="F8" t="s">
        <v>30</v>
      </c>
      <c r="G8">
        <v>41000</v>
      </c>
      <c r="H8" s="1">
        <v>37933</v>
      </c>
      <c r="I8" s="1">
        <v>41551</v>
      </c>
    </row>
    <row r="9" spans="1:12" x14ac:dyDescent="0.5">
      <c r="A9">
        <v>1008</v>
      </c>
      <c r="B9" t="s">
        <v>16</v>
      </c>
      <c r="C9" t="s">
        <v>17</v>
      </c>
      <c r="D9">
        <v>38</v>
      </c>
      <c r="E9" t="s">
        <v>24</v>
      </c>
      <c r="F9" t="s">
        <v>23</v>
      </c>
      <c r="G9">
        <v>48000</v>
      </c>
      <c r="H9" s="1">
        <v>37416</v>
      </c>
      <c r="I9" s="1">
        <v>42116</v>
      </c>
    </row>
    <row r="10" spans="1:12" x14ac:dyDescent="0.5">
      <c r="A10">
        <v>1009</v>
      </c>
      <c r="B10" t="s">
        <v>10</v>
      </c>
      <c r="C10" t="s">
        <v>11</v>
      </c>
      <c r="D10">
        <v>31</v>
      </c>
      <c r="E10" t="s">
        <v>24</v>
      </c>
      <c r="F10" t="s">
        <v>27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raj takhar</cp:lastModifiedBy>
  <dcterms:created xsi:type="dcterms:W3CDTF">2021-12-16T14:18:34Z</dcterms:created>
  <dcterms:modified xsi:type="dcterms:W3CDTF">2023-05-14T10:17:14Z</dcterms:modified>
</cp:coreProperties>
</file>