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odmar\data_grid2op\ieee_96_marie\"/>
    </mc:Choice>
  </mc:AlternateContent>
  <bookViews>
    <workbookView xWindow="0" yWindow="0" windowWidth="14352" windowHeight="5496"/>
  </bookViews>
  <sheets>
    <sheet name="gen_correspondance" sheetId="1" r:id="rId1"/>
    <sheet name="cost data" sheetId="2" r:id="rId2"/>
    <sheet name="par zone" sheetId="6" r:id="rId3"/>
  </sheets>
  <definedNames>
    <definedName name="_xlnm._FilterDatabase" localSheetId="1" hidden="1">'cost data'!$A$1:$C$155</definedName>
    <definedName name="_xlnm._FilterDatabase" localSheetId="0" hidden="1">gen_correspondance!$A$1:$R$155</definedName>
  </definedNames>
  <calcPr calcId="152511"/>
</workbook>
</file>

<file path=xl/calcChain.xml><?xml version="1.0" encoding="utf-8"?>
<calcChain xmlns="http://schemas.openxmlformats.org/spreadsheetml/2006/main">
  <c r="S155" i="1" l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Q2" i="1" l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K106" i="1" l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D6" i="6" s="1"/>
  <c r="Q6" i="1"/>
  <c r="C2" i="6" l="1"/>
  <c r="D2" i="6"/>
  <c r="B5" i="6"/>
  <c r="C5" i="6"/>
  <c r="D5" i="6"/>
  <c r="B4" i="6"/>
  <c r="C4" i="6"/>
  <c r="D4" i="6"/>
  <c r="B6" i="6"/>
  <c r="C6" i="6"/>
  <c r="B2" i="6"/>
  <c r="B3" i="6"/>
  <c r="C3" i="6"/>
  <c r="D3" i="6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Q3" i="1"/>
  <c r="K62" i="1"/>
  <c r="C155" i="2"/>
  <c r="K155" i="1" s="1"/>
  <c r="C154" i="2"/>
  <c r="K154" i="1" s="1"/>
  <c r="C153" i="2"/>
  <c r="K153" i="1" s="1"/>
  <c r="C152" i="2"/>
  <c r="K152" i="1" s="1"/>
  <c r="C151" i="2"/>
  <c r="K151" i="1" s="1"/>
  <c r="C150" i="2"/>
  <c r="K150" i="1" s="1"/>
  <c r="C149" i="2"/>
  <c r="K149" i="1" s="1"/>
  <c r="C148" i="2"/>
  <c r="K148" i="1" s="1"/>
  <c r="C147" i="2"/>
  <c r="K147" i="1" s="1"/>
  <c r="C146" i="2"/>
  <c r="K146" i="1" s="1"/>
  <c r="C145" i="2"/>
  <c r="K145" i="1" s="1"/>
  <c r="C144" i="2"/>
  <c r="K144" i="1" s="1"/>
  <c r="C143" i="2"/>
  <c r="K143" i="1" s="1"/>
  <c r="C142" i="2"/>
  <c r="K142" i="1" s="1"/>
  <c r="C141" i="2"/>
  <c r="K141" i="1" s="1"/>
  <c r="C140" i="2"/>
  <c r="K140" i="1" s="1"/>
  <c r="C139" i="2"/>
  <c r="K139" i="1" s="1"/>
  <c r="C138" i="2"/>
  <c r="K138" i="1" s="1"/>
  <c r="C137" i="2"/>
  <c r="K137" i="1" s="1"/>
  <c r="C136" i="2"/>
  <c r="K136" i="1" s="1"/>
  <c r="C135" i="2"/>
  <c r="K135" i="1" s="1"/>
  <c r="C134" i="2"/>
  <c r="K134" i="1" s="1"/>
  <c r="C133" i="2"/>
  <c r="K133" i="1" s="1"/>
  <c r="C132" i="2"/>
  <c r="K132" i="1" s="1"/>
  <c r="C131" i="2"/>
  <c r="K131" i="1" s="1"/>
  <c r="C130" i="2"/>
  <c r="K130" i="1" s="1"/>
  <c r="C129" i="2"/>
  <c r="K129" i="1" s="1"/>
  <c r="C128" i="2"/>
  <c r="K128" i="1" s="1"/>
  <c r="C127" i="2"/>
  <c r="K127" i="1" s="1"/>
  <c r="C126" i="2"/>
  <c r="K126" i="1" s="1"/>
  <c r="C125" i="2"/>
  <c r="K125" i="1" s="1"/>
  <c r="C124" i="2"/>
  <c r="K124" i="1" s="1"/>
  <c r="C123" i="2"/>
  <c r="K123" i="1" s="1"/>
  <c r="C122" i="2"/>
  <c r="K122" i="1" s="1"/>
  <c r="C121" i="2"/>
  <c r="K121" i="1" s="1"/>
  <c r="C120" i="2"/>
  <c r="K120" i="1" s="1"/>
  <c r="C119" i="2"/>
  <c r="K119" i="1" s="1"/>
  <c r="C118" i="2"/>
  <c r="K118" i="1" s="1"/>
  <c r="C117" i="2"/>
  <c r="K117" i="1" s="1"/>
  <c r="C116" i="2"/>
  <c r="K116" i="1" s="1"/>
  <c r="C115" i="2"/>
  <c r="K115" i="1" s="1"/>
  <c r="C114" i="2"/>
  <c r="K114" i="1" s="1"/>
  <c r="C113" i="2"/>
  <c r="K113" i="1" s="1"/>
  <c r="C112" i="2"/>
  <c r="K112" i="1" s="1"/>
  <c r="C111" i="2"/>
  <c r="K111" i="1" s="1"/>
  <c r="C110" i="2"/>
  <c r="K110" i="1" s="1"/>
  <c r="C109" i="2"/>
  <c r="K109" i="1" s="1"/>
  <c r="C108" i="2"/>
  <c r="K108" i="1" s="1"/>
  <c r="C107" i="2"/>
  <c r="K107" i="1" s="1"/>
  <c r="C106" i="2"/>
  <c r="C105" i="2"/>
  <c r="K105" i="1" s="1"/>
  <c r="C104" i="2"/>
  <c r="K104" i="1" s="1"/>
  <c r="C103" i="2"/>
  <c r="K103" i="1" s="1"/>
  <c r="C102" i="2"/>
  <c r="K102" i="1" s="1"/>
  <c r="C101" i="2"/>
  <c r="K101" i="1" s="1"/>
  <c r="C100" i="2"/>
  <c r="K100" i="1" s="1"/>
  <c r="C99" i="2"/>
  <c r="K99" i="1" s="1"/>
  <c r="C98" i="2"/>
  <c r="K98" i="1" s="1"/>
  <c r="C97" i="2"/>
  <c r="K97" i="1" s="1"/>
  <c r="C96" i="2"/>
  <c r="K31" i="1" s="1"/>
  <c r="C95" i="2"/>
  <c r="K96" i="1" s="1"/>
  <c r="C94" i="2"/>
  <c r="K95" i="1" s="1"/>
  <c r="C93" i="2"/>
  <c r="K94" i="1" s="1"/>
  <c r="C92" i="2"/>
  <c r="K93" i="1" s="1"/>
  <c r="C91" i="2"/>
  <c r="K92" i="1" s="1"/>
  <c r="C90" i="2"/>
  <c r="K91" i="1" s="1"/>
  <c r="C89" i="2"/>
  <c r="K90" i="1" s="1"/>
  <c r="C88" i="2"/>
  <c r="K89" i="1" s="1"/>
  <c r="C87" i="2"/>
  <c r="K88" i="1" s="1"/>
  <c r="C86" i="2"/>
  <c r="K87" i="1" s="1"/>
  <c r="C85" i="2"/>
  <c r="K30" i="1" s="1"/>
  <c r="C84" i="2"/>
  <c r="K86" i="1" s="1"/>
  <c r="C83" i="2"/>
  <c r="K85" i="1" s="1"/>
  <c r="C82" i="2"/>
  <c r="K84" i="1" s="1"/>
  <c r="C81" i="2"/>
  <c r="K83" i="1" s="1"/>
  <c r="C80" i="2"/>
  <c r="K82" i="1" s="1"/>
  <c r="C79" i="2"/>
  <c r="K81" i="1" s="1"/>
  <c r="C78" i="2"/>
  <c r="K80" i="1" s="1"/>
  <c r="C77" i="2"/>
  <c r="K79" i="1" s="1"/>
  <c r="C76" i="2"/>
  <c r="K78" i="1" s="1"/>
  <c r="C75" i="2"/>
  <c r="K29" i="1" s="1"/>
  <c r="C74" i="2"/>
  <c r="K28" i="1" s="1"/>
  <c r="C73" i="2"/>
  <c r="K77" i="1" s="1"/>
  <c r="C72" i="2"/>
  <c r="K27" i="1" s="1"/>
  <c r="C71" i="2"/>
  <c r="K76" i="1" s="1"/>
  <c r="C70" i="2"/>
  <c r="K26" i="1" s="1"/>
  <c r="C69" i="2"/>
  <c r="K25" i="1" s="1"/>
  <c r="C68" i="2"/>
  <c r="K24" i="1" s="1"/>
  <c r="C67" i="2"/>
  <c r="K23" i="1" s="1"/>
  <c r="C66" i="2"/>
  <c r="K75" i="1" s="1"/>
  <c r="C65" i="2"/>
  <c r="K74" i="1" s="1"/>
  <c r="C64" i="2"/>
  <c r="K73" i="1" s="1"/>
  <c r="C63" i="2"/>
  <c r="K72" i="1" s="1"/>
  <c r="C62" i="2"/>
  <c r="K71" i="1" s="1"/>
  <c r="C61" i="2"/>
  <c r="K70" i="1" s="1"/>
  <c r="C60" i="2"/>
  <c r="K69" i="1" s="1"/>
  <c r="C59" i="2"/>
  <c r="K22" i="1" s="1"/>
  <c r="C58" i="2"/>
  <c r="K21" i="1" s="1"/>
  <c r="C57" i="2"/>
  <c r="K68" i="1" s="1"/>
  <c r="C56" i="2"/>
  <c r="K20" i="1" s="1"/>
  <c r="C55" i="2"/>
  <c r="K67" i="1" s="1"/>
  <c r="C54" i="2"/>
  <c r="K66" i="1" s="1"/>
  <c r="C53" i="2"/>
  <c r="K65" i="1" s="1"/>
  <c r="C52" i="2"/>
  <c r="K19" i="1" s="1"/>
  <c r="C51" i="2"/>
  <c r="K64" i="1" s="1"/>
  <c r="C50" i="2"/>
  <c r="K63" i="1" s="1"/>
  <c r="C49" i="2"/>
  <c r="C48" i="2"/>
  <c r="K18" i="1" s="1"/>
  <c r="C47" i="2"/>
  <c r="K61" i="1" s="1"/>
  <c r="C46" i="2"/>
  <c r="K60" i="1" s="1"/>
  <c r="C45" i="2"/>
  <c r="K59" i="1" s="1"/>
  <c r="C44" i="2"/>
  <c r="K58" i="1" s="1"/>
  <c r="C43" i="2"/>
  <c r="K57" i="1" s="1"/>
  <c r="C42" i="2"/>
  <c r="K17" i="1" s="1"/>
  <c r="C41" i="2"/>
  <c r="K16" i="1" s="1"/>
  <c r="C40" i="2"/>
  <c r="K15" i="1" s="1"/>
  <c r="C39" i="2"/>
  <c r="K14" i="1" s="1"/>
  <c r="C38" i="2"/>
  <c r="K56" i="1" s="1"/>
  <c r="C37" i="2"/>
  <c r="K13" i="1" s="1"/>
  <c r="C36" i="2"/>
  <c r="K55" i="1" s="1"/>
  <c r="C35" i="2"/>
  <c r="K54" i="1" s="1"/>
  <c r="C34" i="2"/>
  <c r="K12" i="1" s="1"/>
  <c r="C33" i="2"/>
  <c r="K53" i="1" s="1"/>
  <c r="C32" i="2"/>
  <c r="K11" i="1" s="1"/>
  <c r="C31" i="2"/>
  <c r="K52" i="1" s="1"/>
  <c r="C30" i="2"/>
  <c r="K51" i="1" s="1"/>
  <c r="C29" i="2"/>
  <c r="K50" i="1" s="1"/>
  <c r="C28" i="2"/>
  <c r="K10" i="1" s="1"/>
  <c r="C27" i="2"/>
  <c r="K49" i="1" s="1"/>
  <c r="C26" i="2"/>
  <c r="K48" i="1" s="1"/>
  <c r="C25" i="2"/>
  <c r="K9" i="1" s="1"/>
  <c r="C24" i="2"/>
  <c r="K47" i="1" s="1"/>
  <c r="C23" i="2"/>
  <c r="K46" i="1" s="1"/>
  <c r="C22" i="2"/>
  <c r="K45" i="1" s="1"/>
  <c r="C21" i="2"/>
  <c r="K44" i="1" s="1"/>
  <c r="C20" i="2"/>
  <c r="K8" i="1" s="1"/>
  <c r="C19" i="2"/>
  <c r="K7" i="1" s="1"/>
  <c r="C18" i="2"/>
  <c r="K6" i="1" s="1"/>
  <c r="C17" i="2"/>
  <c r="K43" i="1" s="1"/>
  <c r="C16" i="2"/>
  <c r="K42" i="1" s="1"/>
  <c r="C15" i="2"/>
  <c r="K5" i="1" s="1"/>
  <c r="C14" i="2"/>
  <c r="K41" i="1" s="1"/>
  <c r="C13" i="2"/>
  <c r="K40" i="1" s="1"/>
  <c r="C12" i="2"/>
  <c r="K39" i="1" s="1"/>
  <c r="C11" i="2"/>
  <c r="K32" i="1" s="1"/>
  <c r="C10" i="2"/>
  <c r="K4" i="1" s="1"/>
  <c r="C9" i="2"/>
  <c r="K38" i="1" s="1"/>
  <c r="C8" i="2"/>
  <c r="K37" i="1" s="1"/>
  <c r="C7" i="2"/>
  <c r="K36" i="1" s="1"/>
  <c r="C6" i="2"/>
  <c r="K3" i="1" s="1"/>
  <c r="C5" i="2"/>
  <c r="K35" i="1" s="1"/>
  <c r="C4" i="2"/>
  <c r="K34" i="1" s="1"/>
  <c r="C3" i="2"/>
  <c r="K33" i="1" s="1"/>
  <c r="C2" i="2"/>
  <c r="K2" i="1" s="1"/>
</calcChain>
</file>

<file path=xl/sharedStrings.xml><?xml version="1.0" encoding="utf-8"?>
<sst xmlns="http://schemas.openxmlformats.org/spreadsheetml/2006/main" count="1216" uniqueCount="395">
  <si>
    <t>Pmax</t>
  </si>
  <si>
    <t>Pmin</t>
  </si>
  <si>
    <t>name</t>
  </si>
  <si>
    <t>type</t>
  </si>
  <si>
    <t>bus</t>
  </si>
  <si>
    <t>max_ramp_up</t>
  </si>
  <si>
    <t>max_ramp_down</t>
  </si>
  <si>
    <t>min_up_time</t>
  </si>
  <si>
    <t>min_down_time</t>
  </si>
  <si>
    <t>marginal_cost</t>
  </si>
  <si>
    <t>shut_down_cost</t>
  </si>
  <si>
    <t>start_cost</t>
  </si>
  <si>
    <t>x</t>
  </si>
  <si>
    <t>y</t>
  </si>
  <si>
    <t>V</t>
  </si>
  <si>
    <t>0.0</t>
  </si>
  <si>
    <t>gen_0_0</t>
  </si>
  <si>
    <t>101_CT_1</t>
  </si>
  <si>
    <t>Oil</t>
  </si>
  <si>
    <t>0_</t>
  </si>
  <si>
    <t>142.1</t>
  </si>
  <si>
    <t>gen_1_1</t>
  </si>
  <si>
    <t>102_CT_1</t>
  </si>
  <si>
    <t>1_</t>
  </si>
  <si>
    <t>gen_6_2</t>
  </si>
  <si>
    <t>107_CC_1</t>
  </si>
  <si>
    <t>NG</t>
  </si>
  <si>
    <t>6_</t>
  </si>
  <si>
    <t>4.14</t>
  </si>
  <si>
    <t>22.0</t>
  </si>
  <si>
    <t>gen_14_3</t>
  </si>
  <si>
    <t>115_STEAM_1</t>
  </si>
  <si>
    <t>gen_15_4</t>
  </si>
  <si>
    <t>116_STEAM_1</t>
  </si>
  <si>
    <t>Coal</t>
  </si>
  <si>
    <t>13.2</t>
  </si>
  <si>
    <t>gen_17_5</t>
  </si>
  <si>
    <t>118_CC_1</t>
  </si>
  <si>
    <t>gen_22_6</t>
  </si>
  <si>
    <t>123_STEAM_2</t>
  </si>
  <si>
    <t>gen_24_7</t>
  </si>
  <si>
    <t>201_CT_1</t>
  </si>
  <si>
    <t>gen_25_8</t>
  </si>
  <si>
    <t>202_CT_1</t>
  </si>
  <si>
    <t>gen_30_9</t>
  </si>
  <si>
    <t>207_CT_1</t>
  </si>
  <si>
    <t>3.7</t>
  </si>
  <si>
    <t>gen_36_10</t>
  </si>
  <si>
    <t>213_CC_3</t>
  </si>
  <si>
    <t>gen_38_11</t>
  </si>
  <si>
    <t>215_CT_4</t>
  </si>
  <si>
    <t>gen_39_12</t>
  </si>
  <si>
    <t>216_STEAM_1</t>
  </si>
  <si>
    <t>gen_41_13</t>
  </si>
  <si>
    <t>218_CC_1</t>
  </si>
  <si>
    <t>gen_44_14</t>
  </si>
  <si>
    <t>221_CC_1</t>
  </si>
  <si>
    <t>gen_46_15</t>
  </si>
  <si>
    <t>223_STEAM_1</t>
  </si>
  <si>
    <t>gen_48_16</t>
  </si>
  <si>
    <t>301_CT_1</t>
  </si>
  <si>
    <t>gen_49_17</t>
  </si>
  <si>
    <t>302_CT_1</t>
  </si>
  <si>
    <t>gen_54_18</t>
  </si>
  <si>
    <t>307_CT_1</t>
  </si>
  <si>
    <t>gen_60_19</t>
  </si>
  <si>
    <t>313_CC_1</t>
  </si>
  <si>
    <t>gen_62_20</t>
  </si>
  <si>
    <t>315_STEAM_1</t>
  </si>
  <si>
    <t>gen_63_21</t>
  </si>
  <si>
    <t>316_STEAM_1</t>
  </si>
  <si>
    <t>gen_65_22</t>
  </si>
  <si>
    <t>318_CC_1</t>
  </si>
  <si>
    <t>gen_68_23</t>
  </si>
  <si>
    <t>321_CC_1</t>
  </si>
  <si>
    <t>gen_69_24</t>
  </si>
  <si>
    <t>322_CT_5</t>
  </si>
  <si>
    <t>gen_70_25</t>
  </si>
  <si>
    <t>323_CC_1</t>
  </si>
  <si>
    <t>gen_20_26</t>
  </si>
  <si>
    <t>121_NUCLEAR_1</t>
  </si>
  <si>
    <t>Nuclear</t>
  </si>
  <si>
    <t>gen_21_27</t>
  </si>
  <si>
    <t>122_HYDRO_1</t>
  </si>
  <si>
    <t>Hydro</t>
  </si>
  <si>
    <t>gen_45_28</t>
  </si>
  <si>
    <t>222_HYDRO_1</t>
  </si>
  <si>
    <t>51.6</t>
  </si>
  <si>
    <t>gen_61_29</t>
  </si>
  <si>
    <t>314_PV_1</t>
  </si>
  <si>
    <t>Solar</t>
  </si>
  <si>
    <t>gen_12_30</t>
  </si>
  <si>
    <t>113_CT_1</t>
  </si>
  <si>
    <t>gen_0_31</t>
  </si>
  <si>
    <t>101_CT_2</t>
  </si>
  <si>
    <t>gen_0_32</t>
  </si>
  <si>
    <t>101_STEAM_3</t>
  </si>
  <si>
    <t>gen_0_33</t>
  </si>
  <si>
    <t>101_STEAM_4</t>
  </si>
  <si>
    <t>gen_1_34</t>
  </si>
  <si>
    <t>102_CT_2</t>
  </si>
  <si>
    <t>gen_1_35</t>
  </si>
  <si>
    <t>102_STEAM_3</t>
  </si>
  <si>
    <t>gen_1_36</t>
  </si>
  <si>
    <t>102_STEAM_4</t>
  </si>
  <si>
    <t>gen_12_37</t>
  </si>
  <si>
    <t>113_CT_2</t>
  </si>
  <si>
    <t>gen_12_38</t>
  </si>
  <si>
    <t>113_CT_3</t>
  </si>
  <si>
    <t>gen_12_39</t>
  </si>
  <si>
    <t>113_CT_4</t>
  </si>
  <si>
    <t>gen_14_40</t>
  </si>
  <si>
    <t>115_STEAM_2</t>
  </si>
  <si>
    <t>gen_14_41</t>
  </si>
  <si>
    <t>115_STEAM_3</t>
  </si>
  <si>
    <t>gen_22_42</t>
  </si>
  <si>
    <t>123_STEAM_3</t>
  </si>
  <si>
    <t>gen_22_43</t>
  </si>
  <si>
    <t>123_CT_1</t>
  </si>
  <si>
    <t>gen_22_44</t>
  </si>
  <si>
    <t>123_CT_4</t>
  </si>
  <si>
    <t>gen_22_45</t>
  </si>
  <si>
    <t>123_CT_5</t>
  </si>
  <si>
    <t>gen_24_46</t>
  </si>
  <si>
    <t>201_CT_2</t>
  </si>
  <si>
    <t>gen_24_47</t>
  </si>
  <si>
    <t>201_STEAM_3</t>
  </si>
  <si>
    <t>gen_25_48</t>
  </si>
  <si>
    <t>202_CT_2</t>
  </si>
  <si>
    <t>gen_25_49</t>
  </si>
  <si>
    <t>202_STEAM_3</t>
  </si>
  <si>
    <t>gen_25_50</t>
  </si>
  <si>
    <t>202_STEAM_4</t>
  </si>
  <si>
    <t>gen_30_51</t>
  </si>
  <si>
    <t>207_CT_2</t>
  </si>
  <si>
    <t>gen_36_52</t>
  </si>
  <si>
    <t>213_CT_1</t>
  </si>
  <si>
    <t>gen_36_53</t>
  </si>
  <si>
    <t>213_CT_2</t>
  </si>
  <si>
    <t>gen_38_54</t>
  </si>
  <si>
    <t>215_CT_5</t>
  </si>
  <si>
    <t>gen_46_55</t>
  </si>
  <si>
    <t>223_STEAM_2</t>
  </si>
  <si>
    <t>gen_46_56</t>
  </si>
  <si>
    <t>223_STEAM_3</t>
  </si>
  <si>
    <t>gen_46_57</t>
  </si>
  <si>
    <t>223_CT_4</t>
  </si>
  <si>
    <t>gen_46_58</t>
  </si>
  <si>
    <t>223_CT_5</t>
  </si>
  <si>
    <t>gen_46_59</t>
  </si>
  <si>
    <t>223_CT_6</t>
  </si>
  <si>
    <t>gen_48_60</t>
  </si>
  <si>
    <t>301_CT_2</t>
  </si>
  <si>
    <t>gen_48_61</t>
  </si>
  <si>
    <t>301_CT_3</t>
  </si>
  <si>
    <t>gen_48_62</t>
  </si>
  <si>
    <t>301_CT_4</t>
  </si>
  <si>
    <t>gen_49_63</t>
  </si>
  <si>
    <t>302_CT_2</t>
  </si>
  <si>
    <t>gen_49_64</t>
  </si>
  <si>
    <t>302_CT_3</t>
  </si>
  <si>
    <t>gen_49_65</t>
  </si>
  <si>
    <t>302_CT_4</t>
  </si>
  <si>
    <t>gen_54_66</t>
  </si>
  <si>
    <t>307_CT_2</t>
  </si>
  <si>
    <t>gen_62_67</t>
  </si>
  <si>
    <t>315_STEAM_2</t>
  </si>
  <si>
    <t>gen_62_68</t>
  </si>
  <si>
    <t>315_STEAM_3</t>
  </si>
  <si>
    <t>gen_62_69</t>
  </si>
  <si>
    <t>315_STEAM_4</t>
  </si>
  <si>
    <t>gen_62_70</t>
  </si>
  <si>
    <t>315_STEAM_5</t>
  </si>
  <si>
    <t>gen_62_71</t>
  </si>
  <si>
    <t>315_CT_6</t>
  </si>
  <si>
    <t>gen_62_72</t>
  </si>
  <si>
    <t>315_CT_7</t>
  </si>
  <si>
    <t>gen_62_73</t>
  </si>
  <si>
    <t>315_CT_8</t>
  </si>
  <si>
    <t>gen_69_74</t>
  </si>
  <si>
    <t>322_CT_6</t>
  </si>
  <si>
    <t>gen_70_75</t>
  </si>
  <si>
    <t>323_CC_2</t>
  </si>
  <si>
    <t>gen_21_76</t>
  </si>
  <si>
    <t>122_HYDRO_2</t>
  </si>
  <si>
    <t>gen_21_77</t>
  </si>
  <si>
    <t>122_HYDRO_3</t>
  </si>
  <si>
    <t>gen_21_78</t>
  </si>
  <si>
    <t>122_HYDRO_4</t>
  </si>
  <si>
    <t>gen_21_79</t>
  </si>
  <si>
    <t>122_HYDRO_5</t>
  </si>
  <si>
    <t>gen_21_80</t>
  </si>
  <si>
    <t>122_HYDRO_6</t>
  </si>
  <si>
    <t>gen_24_81</t>
  </si>
  <si>
    <t>201_HYDRO_4</t>
  </si>
  <si>
    <t>gen_38_82</t>
  </si>
  <si>
    <t>215_HYDRO_1</t>
  </si>
  <si>
    <t>gen_38_83</t>
  </si>
  <si>
    <t>215_HYDRO_2</t>
  </si>
  <si>
    <t>gen_38_84</t>
  </si>
  <si>
    <t>215_HYDRO_3</t>
  </si>
  <si>
    <t>gen_45_85</t>
  </si>
  <si>
    <t>222_HYDRO_2</t>
  </si>
  <si>
    <t>gen_45_86</t>
  </si>
  <si>
    <t>222_HYDRO_3</t>
  </si>
  <si>
    <t>gen_45_87</t>
  </si>
  <si>
    <t>222_HYDRO_4</t>
  </si>
  <si>
    <t>gen_45_88</t>
  </si>
  <si>
    <t>222_HYDRO_5</t>
  </si>
  <si>
    <t>gen_45_89</t>
  </si>
  <si>
    <t>222_HYDRO_6</t>
  </si>
  <si>
    <t>gen_69_90</t>
  </si>
  <si>
    <t>322_HYDRO_1</t>
  </si>
  <si>
    <t>gen_69_91</t>
  </si>
  <si>
    <t>322_HYDRO_2</t>
  </si>
  <si>
    <t>gen_69_92</t>
  </si>
  <si>
    <t>322_HYDRO_3</t>
  </si>
  <si>
    <t>gen_69_93</t>
  </si>
  <si>
    <t>322_HYDRO_4</t>
  </si>
  <si>
    <t>gen_67_94</t>
  </si>
  <si>
    <t>320_PV_1</t>
  </si>
  <si>
    <t>gen_61_95</t>
  </si>
  <si>
    <t>314_PV_2</t>
  </si>
  <si>
    <t>95.1</t>
  </si>
  <si>
    <t>gen_60_96</t>
  </si>
  <si>
    <t>313_PV_1</t>
  </si>
  <si>
    <t>92.7</t>
  </si>
  <si>
    <t>gen_61_97</t>
  </si>
  <si>
    <t>314_PV_3</t>
  </si>
  <si>
    <t>gen_61_98</t>
  </si>
  <si>
    <t>314_PV_4</t>
  </si>
  <si>
    <t>93.3</t>
  </si>
  <si>
    <t>gen_60_99</t>
  </si>
  <si>
    <t>313_PV_2</t>
  </si>
  <si>
    <t>51.7</t>
  </si>
  <si>
    <t>gen_57_100</t>
  </si>
  <si>
    <t>310_PV_1</t>
  </si>
  <si>
    <t>49.7</t>
  </si>
  <si>
    <t>gen_71_101</t>
  </si>
  <si>
    <t>324_PV_1</t>
  </si>
  <si>
    <t>94.1</t>
  </si>
  <si>
    <t>gen_59_102</t>
  </si>
  <si>
    <t>312_PV_1</t>
  </si>
  <si>
    <t>gen_57_103</t>
  </si>
  <si>
    <t>310_PV_2</t>
  </si>
  <si>
    <t>gen_71_104</t>
  </si>
  <si>
    <t>324_PV_2</t>
  </si>
  <si>
    <t>gen_71_105</t>
  </si>
  <si>
    <t>324_PV_3</t>
  </si>
  <si>
    <t>93.6</t>
  </si>
  <si>
    <t>gen_12_106</t>
  </si>
  <si>
    <t>113_PV_1</t>
  </si>
  <si>
    <t>188.2</t>
  </si>
  <si>
    <t>gen_66_107</t>
  </si>
  <si>
    <t>319_PV_1</t>
  </si>
  <si>
    <t>125.1</t>
  </si>
  <si>
    <t>gen_38_108</t>
  </si>
  <si>
    <t>215_PV_1</t>
  </si>
  <si>
    <t>25.6</t>
  </si>
  <si>
    <t>gen_1_109</t>
  </si>
  <si>
    <t>102_PV_1</t>
  </si>
  <si>
    <t>25.9</t>
  </si>
  <si>
    <t>gen_0_110</t>
  </si>
  <si>
    <t>101_PV_1</t>
  </si>
  <si>
    <t>25.3</t>
  </si>
  <si>
    <t>gen_1_111</t>
  </si>
  <si>
    <t>102_PV_2</t>
  </si>
  <si>
    <t>26.8</t>
  </si>
  <si>
    <t>gen_3_112</t>
  </si>
  <si>
    <t>104_PV_1</t>
  </si>
  <si>
    <t>3_</t>
  </si>
  <si>
    <t>gen_35_113</t>
  </si>
  <si>
    <t>212_CSP_1</t>
  </si>
  <si>
    <t>26.7</t>
  </si>
  <si>
    <t>gen_0_114</t>
  </si>
  <si>
    <t>101_PV_2</t>
  </si>
  <si>
    <t>26.2</t>
  </si>
  <si>
    <t>gen_0_115</t>
  </si>
  <si>
    <t>101_PV_3</t>
  </si>
  <si>
    <t>25.8</t>
  </si>
  <si>
    <t>gen_0_116</t>
  </si>
  <si>
    <t>101_PV_4</t>
  </si>
  <si>
    <t>61.5</t>
  </si>
  <si>
    <t>gen_2_117</t>
  </si>
  <si>
    <t>103_PV_1</t>
  </si>
  <si>
    <t>2_</t>
  </si>
  <si>
    <t>66.6</t>
  </si>
  <si>
    <t>gen_18_118</t>
  </si>
  <si>
    <t>119_PV_1</t>
  </si>
  <si>
    <t>100.9</t>
  </si>
  <si>
    <t>gen_55_119</t>
  </si>
  <si>
    <t>308_RTPV_1</t>
  </si>
  <si>
    <t>101.7</t>
  </si>
  <si>
    <t>gen_60_120</t>
  </si>
  <si>
    <t>313_RTPV_1</t>
  </si>
  <si>
    <t>63.1</t>
  </si>
  <si>
    <t>gen_60_121</t>
  </si>
  <si>
    <t>313_RTPV_2</t>
  </si>
  <si>
    <t>65.4</t>
  </si>
  <si>
    <t>gen_60_122</t>
  </si>
  <si>
    <t>313_RTPV_3</t>
  </si>
  <si>
    <t>gen_60_123</t>
  </si>
  <si>
    <t>313_RTPV_4</t>
  </si>
  <si>
    <t>64.8</t>
  </si>
  <si>
    <t>gen_60_124</t>
  </si>
  <si>
    <t>313_RTPV_5</t>
  </si>
  <si>
    <t>63.8</t>
  </si>
  <si>
    <t>gen_60_125</t>
  </si>
  <si>
    <t>313_RTPV_6</t>
  </si>
  <si>
    <t>64.1</t>
  </si>
  <si>
    <t>gen_60_126</t>
  </si>
  <si>
    <t>313_RTPV_7</t>
  </si>
  <si>
    <t>gen_60_127</t>
  </si>
  <si>
    <t>313_RTPV_8</t>
  </si>
  <si>
    <t>62.4</t>
  </si>
  <si>
    <t>gen_60_128</t>
  </si>
  <si>
    <t>313_RTPV_9</t>
  </si>
  <si>
    <t>66.9</t>
  </si>
  <si>
    <t>gen_60_129</t>
  </si>
  <si>
    <t>313_RTPV_10</t>
  </si>
  <si>
    <t>65.2</t>
  </si>
  <si>
    <t>gen_60_130</t>
  </si>
  <si>
    <t>313_RTPV_11</t>
  </si>
  <si>
    <t>27.8</t>
  </si>
  <si>
    <t>gen_60_131</t>
  </si>
  <si>
    <t>313_RTPV_12</t>
  </si>
  <si>
    <t>27.3</t>
  </si>
  <si>
    <t>gen_67_132</t>
  </si>
  <si>
    <t>320_RTPV_1</t>
  </si>
  <si>
    <t>gen_67_133</t>
  </si>
  <si>
    <t>320_RTPV_2</t>
  </si>
  <si>
    <t>28.3</t>
  </si>
  <si>
    <t>gen_67_134</t>
  </si>
  <si>
    <t>320_RTPV_3</t>
  </si>
  <si>
    <t>27.2</t>
  </si>
  <si>
    <t>gen_60_135</t>
  </si>
  <si>
    <t>313_RTPV_13</t>
  </si>
  <si>
    <t>gen_67_136</t>
  </si>
  <si>
    <t>320_RTPV_4</t>
  </si>
  <si>
    <t>28.2</t>
  </si>
  <si>
    <t>gen_67_137</t>
  </si>
  <si>
    <t>320_RTPV_5</t>
  </si>
  <si>
    <t>9.3</t>
  </si>
  <si>
    <t>gen_17_138</t>
  </si>
  <si>
    <t>118_RTPV_1</t>
  </si>
  <si>
    <t>9.7</t>
  </si>
  <si>
    <t>gen_17_139</t>
  </si>
  <si>
    <t>118_RTPV_2</t>
  </si>
  <si>
    <t>9.4</t>
  </si>
  <si>
    <t>gen_17_140</t>
  </si>
  <si>
    <t>118_RTPV_3</t>
  </si>
  <si>
    <t>9.1</t>
  </si>
  <si>
    <t>gen_17_141</t>
  </si>
  <si>
    <t>118_RTPV_4</t>
  </si>
  <si>
    <t>gen_17_142</t>
  </si>
  <si>
    <t>118_RTPV_5</t>
  </si>
  <si>
    <t>gen_17_143</t>
  </si>
  <si>
    <t>118_RTPV_6</t>
  </si>
  <si>
    <t>gen_67_144</t>
  </si>
  <si>
    <t>320_RTPV_6</t>
  </si>
  <si>
    <t>11.8</t>
  </si>
  <si>
    <t>gen_17_145</t>
  </si>
  <si>
    <t>118_RTPV_7</t>
  </si>
  <si>
    <t>11.2</t>
  </si>
  <si>
    <t>gen_17_146</t>
  </si>
  <si>
    <t>118_RTPV_8</t>
  </si>
  <si>
    <t>10.3</t>
  </si>
  <si>
    <t>gen_17_147</t>
  </si>
  <si>
    <t>118_RTPV_9</t>
  </si>
  <si>
    <t>4.5</t>
  </si>
  <si>
    <t>gen_17_148</t>
  </si>
  <si>
    <t>118_RTPV_10</t>
  </si>
  <si>
    <t>gen_36_149</t>
  </si>
  <si>
    <t>213_RTPV_1</t>
  </si>
  <si>
    <t>148.3</t>
  </si>
  <si>
    <t>gen_56_150</t>
  </si>
  <si>
    <t>309_WIND_1</t>
  </si>
  <si>
    <t>Wind</t>
  </si>
  <si>
    <t>799.1</t>
  </si>
  <si>
    <t>gen_64_151</t>
  </si>
  <si>
    <t>317_WIND_1</t>
  </si>
  <si>
    <t>gen_50_152</t>
  </si>
  <si>
    <t>303_WIND_1</t>
  </si>
  <si>
    <t>713.5</t>
  </si>
  <si>
    <t>gen_21_153</t>
  </si>
  <si>
    <t>122_WIND_1</t>
  </si>
  <si>
    <t>cost</t>
  </si>
  <si>
    <t>cost/MW</t>
  </si>
  <si>
    <t>nb_gen</t>
  </si>
  <si>
    <t>puissance installée</t>
  </si>
  <si>
    <t>zone</t>
  </si>
  <si>
    <t>puissance solaire</t>
  </si>
  <si>
    <t>puissance vent</t>
  </si>
  <si>
    <t>puissance hydro</t>
  </si>
  <si>
    <t>gen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</si>
</sst>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abSelected="1" topLeftCell="A148" workbookViewId="0">
      <selection activeCell="A154" sqref="A154:XFD154"/>
    </sheetView>
  </sheetViews>
  <sheetFormatPr baseColWidth="10" defaultRowHeight="14.4" x14ac:dyDescent="0.3"/>
  <cols>
    <col min="3" max="3" width="14.88671875" bestFit="1" customWidth="1"/>
  </cols>
  <sheetData>
    <row r="1" spans="1:1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</v>
      </c>
      <c r="R1" t="s">
        <v>390</v>
      </c>
      <c r="S1" t="s">
        <v>394</v>
      </c>
    </row>
    <row r="2" spans="1:19" x14ac:dyDescent="0.3">
      <c r="A2">
        <v>20</v>
      </c>
      <c r="B2" t="s">
        <v>15</v>
      </c>
      <c r="C2" t="s">
        <v>17</v>
      </c>
      <c r="D2" t="s">
        <v>16</v>
      </c>
      <c r="E2" t="s">
        <v>18</v>
      </c>
      <c r="F2" t="s">
        <v>19</v>
      </c>
      <c r="G2">
        <v>3</v>
      </c>
      <c r="H2">
        <v>3</v>
      </c>
      <c r="I2">
        <v>96</v>
      </c>
      <c r="J2">
        <v>96</v>
      </c>
      <c r="K2">
        <f>VLOOKUP(C2,'cost data'!$A$2:$C$155,3,0)</f>
        <v>135.72202999999999</v>
      </c>
      <c r="L2">
        <v>10</v>
      </c>
      <c r="M2">
        <v>20</v>
      </c>
      <c r="N2">
        <v>180</v>
      </c>
      <c r="O2">
        <v>10</v>
      </c>
      <c r="P2" t="s">
        <v>20</v>
      </c>
      <c r="Q2" t="str">
        <f>IF(ISNUMBER(SEARCH("_",F2)),LEFT(F2,1),F2)</f>
        <v>0</v>
      </c>
      <c r="R2" t="str">
        <f>LEFT(C2)</f>
        <v>1</v>
      </c>
      <c r="S2">
        <v>0</v>
      </c>
    </row>
    <row r="3" spans="1:19" x14ac:dyDescent="0.3">
      <c r="A3">
        <v>20</v>
      </c>
      <c r="B3" t="s">
        <v>15</v>
      </c>
      <c r="C3" t="s">
        <v>22</v>
      </c>
      <c r="D3" t="s">
        <v>21</v>
      </c>
      <c r="E3" t="s">
        <v>18</v>
      </c>
      <c r="F3" t="s">
        <v>23</v>
      </c>
      <c r="G3">
        <v>3</v>
      </c>
      <c r="H3">
        <v>3</v>
      </c>
      <c r="I3">
        <v>4</v>
      </c>
      <c r="J3">
        <v>4</v>
      </c>
      <c r="K3">
        <f>VLOOKUP(C3,'cost data'!$A$2:$C$155,3,0)</f>
        <v>151.50486999999998</v>
      </c>
      <c r="L3">
        <v>1</v>
      </c>
      <c r="M3">
        <v>2</v>
      </c>
      <c r="N3">
        <v>646</v>
      </c>
      <c r="O3">
        <v>10</v>
      </c>
      <c r="P3" t="s">
        <v>20</v>
      </c>
      <c r="Q3" t="str">
        <f t="shared" ref="Q3:Q66" si="0">IF(ISNUMBER(SEARCH("_",F3)),LEFT(F3,1),F3)</f>
        <v>1</v>
      </c>
      <c r="R3" t="str">
        <f t="shared" ref="R3:R66" si="1">LEFT(C3)</f>
        <v>1</v>
      </c>
      <c r="S3">
        <v>1</v>
      </c>
    </row>
    <row r="4" spans="1:19" x14ac:dyDescent="0.3">
      <c r="A4">
        <v>355</v>
      </c>
      <c r="B4" t="s">
        <v>15</v>
      </c>
      <c r="C4" t="s">
        <v>25</v>
      </c>
      <c r="D4" t="s">
        <v>24</v>
      </c>
      <c r="E4" t="s">
        <v>26</v>
      </c>
      <c r="F4" t="s">
        <v>27</v>
      </c>
      <c r="G4" t="s">
        <v>28</v>
      </c>
      <c r="H4" t="s">
        <v>28</v>
      </c>
      <c r="I4">
        <v>0</v>
      </c>
      <c r="J4">
        <v>0</v>
      </c>
      <c r="K4">
        <f>VLOOKUP(C4,'cost data'!$A$2:$C$155,3,0)</f>
        <v>28.073499999999999</v>
      </c>
      <c r="L4">
        <v>0</v>
      </c>
      <c r="M4">
        <v>0</v>
      </c>
      <c r="N4">
        <v>216</v>
      </c>
      <c r="O4">
        <v>334</v>
      </c>
      <c r="P4" t="s">
        <v>29</v>
      </c>
      <c r="Q4" t="str">
        <f t="shared" si="0"/>
        <v>6</v>
      </c>
      <c r="R4" t="str">
        <f t="shared" si="1"/>
        <v>1</v>
      </c>
      <c r="S4">
        <v>2</v>
      </c>
    </row>
    <row r="5" spans="1:19" x14ac:dyDescent="0.3">
      <c r="A5">
        <v>12</v>
      </c>
      <c r="B5" t="s">
        <v>15</v>
      </c>
      <c r="C5" t="s">
        <v>31</v>
      </c>
      <c r="D5" t="s">
        <v>30</v>
      </c>
      <c r="E5" t="s">
        <v>18</v>
      </c>
      <c r="F5">
        <v>14</v>
      </c>
      <c r="G5">
        <v>1</v>
      </c>
      <c r="H5">
        <v>1</v>
      </c>
      <c r="I5">
        <v>1</v>
      </c>
      <c r="J5">
        <v>1</v>
      </c>
      <c r="K5">
        <f>VLOOKUP(C5,'cost data'!$A$2:$C$155,3,0)</f>
        <v>179.45860000000002</v>
      </c>
      <c r="L5">
        <v>0</v>
      </c>
      <c r="M5">
        <v>0</v>
      </c>
      <c r="N5">
        <v>216</v>
      </c>
      <c r="O5">
        <v>334</v>
      </c>
      <c r="P5" t="s">
        <v>29</v>
      </c>
      <c r="Q5">
        <f t="shared" si="0"/>
        <v>14</v>
      </c>
      <c r="R5" t="str">
        <f t="shared" si="1"/>
        <v>1</v>
      </c>
      <c r="S5">
        <v>3</v>
      </c>
    </row>
    <row r="6" spans="1:19" x14ac:dyDescent="0.3">
      <c r="A6">
        <v>155</v>
      </c>
      <c r="B6" t="s">
        <v>15</v>
      </c>
      <c r="C6" t="s">
        <v>33</v>
      </c>
      <c r="D6" t="s">
        <v>32</v>
      </c>
      <c r="E6" t="s">
        <v>34</v>
      </c>
      <c r="F6">
        <v>15</v>
      </c>
      <c r="G6">
        <v>3</v>
      </c>
      <c r="H6">
        <v>3</v>
      </c>
      <c r="I6">
        <v>0</v>
      </c>
      <c r="J6">
        <v>0</v>
      </c>
      <c r="K6">
        <f>VLOOKUP(C6,'cost data'!$A$2:$C$155,3,0)</f>
        <v>27.984999999999999</v>
      </c>
      <c r="L6">
        <v>0</v>
      </c>
      <c r="M6">
        <v>0</v>
      </c>
      <c r="N6">
        <v>718</v>
      </c>
      <c r="O6">
        <v>280</v>
      </c>
      <c r="P6" t="s">
        <v>35</v>
      </c>
      <c r="Q6">
        <f>IF(ISNUMBER(SEARCH("_",F6)),LEFT(F6,1),F6)</f>
        <v>15</v>
      </c>
      <c r="R6" t="str">
        <f t="shared" si="1"/>
        <v>1</v>
      </c>
      <c r="S6">
        <v>4</v>
      </c>
    </row>
    <row r="7" spans="1:19" x14ac:dyDescent="0.3">
      <c r="A7">
        <v>355</v>
      </c>
      <c r="B7" t="s">
        <v>15</v>
      </c>
      <c r="C7" t="s">
        <v>37</v>
      </c>
      <c r="D7" t="s">
        <v>36</v>
      </c>
      <c r="E7" t="s">
        <v>26</v>
      </c>
      <c r="F7">
        <v>17</v>
      </c>
      <c r="G7" t="s">
        <v>28</v>
      </c>
      <c r="H7" t="s">
        <v>28</v>
      </c>
      <c r="I7">
        <v>4</v>
      </c>
      <c r="J7">
        <v>4</v>
      </c>
      <c r="K7">
        <f>VLOOKUP(C7,'cost data'!$A$2:$C$155,3,0)</f>
        <v>28.20956</v>
      </c>
      <c r="L7">
        <v>1</v>
      </c>
      <c r="M7">
        <v>2</v>
      </c>
      <c r="N7">
        <v>0</v>
      </c>
      <c r="O7">
        <v>199</v>
      </c>
      <c r="P7" t="s">
        <v>20</v>
      </c>
      <c r="Q7">
        <f t="shared" si="0"/>
        <v>17</v>
      </c>
      <c r="R7" t="str">
        <f t="shared" si="1"/>
        <v>1</v>
      </c>
      <c r="S7">
        <v>5</v>
      </c>
    </row>
    <row r="8" spans="1:19" x14ac:dyDescent="0.3">
      <c r="A8">
        <v>155</v>
      </c>
      <c r="B8" t="s">
        <v>15</v>
      </c>
      <c r="C8" t="s">
        <v>39</v>
      </c>
      <c r="D8" t="s">
        <v>38</v>
      </c>
      <c r="E8" t="s">
        <v>34</v>
      </c>
      <c r="F8">
        <v>22</v>
      </c>
      <c r="G8">
        <v>3</v>
      </c>
      <c r="H8">
        <v>3</v>
      </c>
      <c r="I8">
        <v>4</v>
      </c>
      <c r="J8">
        <v>4</v>
      </c>
      <c r="K8">
        <f>VLOOKUP(C8,'cost data'!$A$2:$C$155,3,0)</f>
        <v>23.18413</v>
      </c>
      <c r="L8">
        <v>1</v>
      </c>
      <c r="M8">
        <v>2</v>
      </c>
      <c r="N8">
        <v>0</v>
      </c>
      <c r="O8">
        <v>199</v>
      </c>
      <c r="P8" t="s">
        <v>20</v>
      </c>
      <c r="Q8">
        <f t="shared" si="0"/>
        <v>22</v>
      </c>
      <c r="R8" t="str">
        <f t="shared" si="1"/>
        <v>1</v>
      </c>
      <c r="S8">
        <v>6</v>
      </c>
    </row>
    <row r="9" spans="1:19" x14ac:dyDescent="0.3">
      <c r="A9">
        <v>20</v>
      </c>
      <c r="B9" t="s">
        <v>15</v>
      </c>
      <c r="C9" t="s">
        <v>41</v>
      </c>
      <c r="D9" t="s">
        <v>40</v>
      </c>
      <c r="E9" t="s">
        <v>18</v>
      </c>
      <c r="F9">
        <v>24</v>
      </c>
      <c r="G9">
        <v>3</v>
      </c>
      <c r="H9">
        <v>3</v>
      </c>
      <c r="I9">
        <v>4</v>
      </c>
      <c r="J9">
        <v>4</v>
      </c>
      <c r="K9">
        <f>VLOOKUP(C9,'cost data'!$A$2:$C$155,3,0)</f>
        <v>144.65356</v>
      </c>
      <c r="L9">
        <v>1</v>
      </c>
      <c r="M9">
        <v>2</v>
      </c>
      <c r="N9">
        <v>0</v>
      </c>
      <c r="O9">
        <v>199</v>
      </c>
      <c r="P9" t="s">
        <v>20</v>
      </c>
      <c r="Q9">
        <f t="shared" si="0"/>
        <v>24</v>
      </c>
      <c r="R9" t="str">
        <f t="shared" si="1"/>
        <v>2</v>
      </c>
      <c r="S9">
        <v>7</v>
      </c>
    </row>
    <row r="10" spans="1:19" x14ac:dyDescent="0.3">
      <c r="A10">
        <v>20</v>
      </c>
      <c r="B10" t="s">
        <v>15</v>
      </c>
      <c r="C10" t="s">
        <v>43</v>
      </c>
      <c r="D10" t="s">
        <v>42</v>
      </c>
      <c r="E10" t="s">
        <v>18</v>
      </c>
      <c r="F10">
        <v>25</v>
      </c>
      <c r="G10">
        <v>3</v>
      </c>
      <c r="H10">
        <v>3</v>
      </c>
      <c r="I10">
        <v>4</v>
      </c>
      <c r="J10">
        <v>4</v>
      </c>
      <c r="K10">
        <f>VLOOKUP(C10,'cost data'!$A$2:$C$155,3,0)</f>
        <v>141.40385000000001</v>
      </c>
      <c r="L10">
        <v>1</v>
      </c>
      <c r="M10">
        <v>2</v>
      </c>
      <c r="N10">
        <v>0</v>
      </c>
      <c r="O10">
        <v>199</v>
      </c>
      <c r="P10" t="s">
        <v>20</v>
      </c>
      <c r="Q10">
        <f t="shared" si="0"/>
        <v>25</v>
      </c>
      <c r="R10" t="str">
        <f t="shared" si="1"/>
        <v>2</v>
      </c>
      <c r="S10">
        <v>8</v>
      </c>
    </row>
    <row r="11" spans="1:19" x14ac:dyDescent="0.3">
      <c r="A11">
        <v>55</v>
      </c>
      <c r="B11" t="s">
        <v>15</v>
      </c>
      <c r="C11" t="s">
        <v>45</v>
      </c>
      <c r="D11" t="s">
        <v>44</v>
      </c>
      <c r="E11" t="s">
        <v>26</v>
      </c>
      <c r="F11">
        <v>30</v>
      </c>
      <c r="G11" t="s">
        <v>46</v>
      </c>
      <c r="H11" t="s">
        <v>46</v>
      </c>
      <c r="I11">
        <v>4</v>
      </c>
      <c r="J11">
        <v>4</v>
      </c>
      <c r="K11">
        <f>VLOOKUP(C11,'cost data'!$A$2:$C$155,3,0)</f>
        <v>50.732110000000006</v>
      </c>
      <c r="L11">
        <v>1</v>
      </c>
      <c r="M11">
        <v>2</v>
      </c>
      <c r="N11">
        <v>0</v>
      </c>
      <c r="O11">
        <v>199</v>
      </c>
      <c r="P11" t="s">
        <v>20</v>
      </c>
      <c r="Q11">
        <f t="shared" si="0"/>
        <v>30</v>
      </c>
      <c r="R11" t="str">
        <f t="shared" si="1"/>
        <v>2</v>
      </c>
      <c r="S11">
        <v>9</v>
      </c>
    </row>
    <row r="12" spans="1:19" x14ac:dyDescent="0.3">
      <c r="A12">
        <v>355</v>
      </c>
      <c r="B12" t="s">
        <v>15</v>
      </c>
      <c r="C12" t="s">
        <v>48</v>
      </c>
      <c r="D12" t="s">
        <v>47</v>
      </c>
      <c r="E12" t="s">
        <v>26</v>
      </c>
      <c r="F12">
        <v>36</v>
      </c>
      <c r="G12" t="s">
        <v>28</v>
      </c>
      <c r="H12" t="s">
        <v>28</v>
      </c>
      <c r="I12">
        <v>4</v>
      </c>
      <c r="J12">
        <v>4</v>
      </c>
      <c r="K12">
        <f>VLOOKUP(C12,'cost data'!$A$2:$C$155,3,0)</f>
        <v>30.413609999999998</v>
      </c>
      <c r="L12">
        <v>1</v>
      </c>
      <c r="M12">
        <v>2</v>
      </c>
      <c r="N12">
        <v>0</v>
      </c>
      <c r="O12">
        <v>199</v>
      </c>
      <c r="P12" t="s">
        <v>20</v>
      </c>
      <c r="Q12">
        <f t="shared" si="0"/>
        <v>36</v>
      </c>
      <c r="R12" t="str">
        <f t="shared" si="1"/>
        <v>2</v>
      </c>
      <c r="S12" t="str">
        <f t="shared" ref="S12:S66" si="2">RIGHT(D12,2)</f>
        <v>10</v>
      </c>
    </row>
    <row r="13" spans="1:19" x14ac:dyDescent="0.3">
      <c r="A13">
        <v>55</v>
      </c>
      <c r="B13" t="s">
        <v>15</v>
      </c>
      <c r="C13" t="s">
        <v>50</v>
      </c>
      <c r="D13" t="s">
        <v>49</v>
      </c>
      <c r="E13" t="s">
        <v>26</v>
      </c>
      <c r="F13">
        <v>38</v>
      </c>
      <c r="G13" t="s">
        <v>46</v>
      </c>
      <c r="H13" t="s">
        <v>46</v>
      </c>
      <c r="I13">
        <v>4</v>
      </c>
      <c r="J13">
        <v>4</v>
      </c>
      <c r="K13">
        <f>VLOOKUP(C13,'cost data'!$A$2:$C$155,3,0)</f>
        <v>55.311250000000001</v>
      </c>
      <c r="L13">
        <v>1</v>
      </c>
      <c r="M13">
        <v>2</v>
      </c>
      <c r="N13">
        <v>0</v>
      </c>
      <c r="O13">
        <v>199</v>
      </c>
      <c r="P13" t="s">
        <v>20</v>
      </c>
      <c r="Q13">
        <f t="shared" si="0"/>
        <v>38</v>
      </c>
      <c r="R13" t="str">
        <f t="shared" si="1"/>
        <v>2</v>
      </c>
      <c r="S13" t="str">
        <f t="shared" si="2"/>
        <v>11</v>
      </c>
    </row>
    <row r="14" spans="1:19" x14ac:dyDescent="0.3">
      <c r="A14">
        <v>155</v>
      </c>
      <c r="B14" t="s">
        <v>15</v>
      </c>
      <c r="C14" t="s">
        <v>52</v>
      </c>
      <c r="D14" t="s">
        <v>51</v>
      </c>
      <c r="E14" t="s">
        <v>34</v>
      </c>
      <c r="F14">
        <v>39</v>
      </c>
      <c r="G14">
        <v>3</v>
      </c>
      <c r="H14">
        <v>3</v>
      </c>
      <c r="I14">
        <v>4</v>
      </c>
      <c r="J14">
        <v>4</v>
      </c>
      <c r="K14">
        <f>VLOOKUP(C14,'cost data'!$A$2:$C$155,3,0)</f>
        <v>23.002330000000001</v>
      </c>
      <c r="L14">
        <v>1</v>
      </c>
      <c r="M14">
        <v>2</v>
      </c>
      <c r="N14">
        <v>0</v>
      </c>
      <c r="O14">
        <v>199</v>
      </c>
      <c r="P14" t="s">
        <v>20</v>
      </c>
      <c r="Q14">
        <f t="shared" si="0"/>
        <v>39</v>
      </c>
      <c r="R14" t="str">
        <f t="shared" si="1"/>
        <v>2</v>
      </c>
      <c r="S14" t="str">
        <f t="shared" si="2"/>
        <v>12</v>
      </c>
    </row>
    <row r="15" spans="1:19" x14ac:dyDescent="0.3">
      <c r="A15">
        <v>355</v>
      </c>
      <c r="B15" t="s">
        <v>15</v>
      </c>
      <c r="C15" t="s">
        <v>54</v>
      </c>
      <c r="D15" t="s">
        <v>53</v>
      </c>
      <c r="E15" t="s">
        <v>26</v>
      </c>
      <c r="F15">
        <v>41</v>
      </c>
      <c r="G15" t="s">
        <v>28</v>
      </c>
      <c r="H15" t="s">
        <v>28</v>
      </c>
      <c r="I15">
        <v>4</v>
      </c>
      <c r="J15">
        <v>4</v>
      </c>
      <c r="K15">
        <f>VLOOKUP(C15,'cost data'!$A$2:$C$155,3,0)</f>
        <v>44.256</v>
      </c>
      <c r="L15">
        <v>1</v>
      </c>
      <c r="M15">
        <v>2</v>
      </c>
      <c r="N15">
        <v>0</v>
      </c>
      <c r="O15">
        <v>199</v>
      </c>
      <c r="P15" t="s">
        <v>20</v>
      </c>
      <c r="Q15">
        <f t="shared" si="0"/>
        <v>41</v>
      </c>
      <c r="R15" t="str">
        <f t="shared" si="1"/>
        <v>2</v>
      </c>
      <c r="S15" t="str">
        <f t="shared" si="2"/>
        <v>13</v>
      </c>
    </row>
    <row r="16" spans="1:19" x14ac:dyDescent="0.3">
      <c r="A16">
        <v>355</v>
      </c>
      <c r="B16" t="s">
        <v>15</v>
      </c>
      <c r="C16" t="s">
        <v>56</v>
      </c>
      <c r="D16" t="s">
        <v>55</v>
      </c>
      <c r="E16" t="s">
        <v>26</v>
      </c>
      <c r="F16">
        <v>44</v>
      </c>
      <c r="G16" t="s">
        <v>28</v>
      </c>
      <c r="H16" t="s">
        <v>28</v>
      </c>
      <c r="I16">
        <v>4</v>
      </c>
      <c r="J16">
        <v>4</v>
      </c>
      <c r="K16">
        <f>VLOOKUP(C16,'cost data'!$A$2:$C$155,3,0)</f>
        <v>26.771280000000001</v>
      </c>
      <c r="L16">
        <v>1</v>
      </c>
      <c r="M16">
        <v>2</v>
      </c>
      <c r="N16">
        <v>0</v>
      </c>
      <c r="O16">
        <v>199</v>
      </c>
      <c r="P16" t="s">
        <v>20</v>
      </c>
      <c r="Q16">
        <f t="shared" si="0"/>
        <v>44</v>
      </c>
      <c r="R16" t="str">
        <f t="shared" si="1"/>
        <v>2</v>
      </c>
      <c r="S16" t="str">
        <f t="shared" si="2"/>
        <v>14</v>
      </c>
    </row>
    <row r="17" spans="1:19" x14ac:dyDescent="0.3">
      <c r="A17">
        <v>155</v>
      </c>
      <c r="B17" t="s">
        <v>15</v>
      </c>
      <c r="C17" t="s">
        <v>58</v>
      </c>
      <c r="D17" t="s">
        <v>57</v>
      </c>
      <c r="E17" t="s">
        <v>34</v>
      </c>
      <c r="F17">
        <v>46</v>
      </c>
      <c r="G17">
        <v>3</v>
      </c>
      <c r="H17">
        <v>3</v>
      </c>
      <c r="I17">
        <v>4</v>
      </c>
      <c r="J17">
        <v>4</v>
      </c>
      <c r="K17">
        <f>VLOOKUP(C17,'cost data'!$A$2:$C$155,3,0)</f>
        <v>22.951589999999999</v>
      </c>
      <c r="L17">
        <v>1</v>
      </c>
      <c r="M17">
        <v>2</v>
      </c>
      <c r="N17">
        <v>0</v>
      </c>
      <c r="O17">
        <v>199</v>
      </c>
      <c r="P17" t="s">
        <v>20</v>
      </c>
      <c r="Q17">
        <f t="shared" si="0"/>
        <v>46</v>
      </c>
      <c r="R17" t="str">
        <f t="shared" si="1"/>
        <v>2</v>
      </c>
      <c r="S17" t="str">
        <f t="shared" si="2"/>
        <v>15</v>
      </c>
    </row>
    <row r="18" spans="1:19" x14ac:dyDescent="0.3">
      <c r="A18">
        <v>20</v>
      </c>
      <c r="B18" t="s">
        <v>15</v>
      </c>
      <c r="C18" t="s">
        <v>60</v>
      </c>
      <c r="D18" t="s">
        <v>59</v>
      </c>
      <c r="E18" t="s">
        <v>18</v>
      </c>
      <c r="F18">
        <v>48</v>
      </c>
      <c r="G18">
        <v>3</v>
      </c>
      <c r="H18">
        <v>3</v>
      </c>
      <c r="I18">
        <v>4</v>
      </c>
      <c r="J18">
        <v>4</v>
      </c>
      <c r="K18">
        <f>VLOOKUP(C18,'cost data'!$A$2:$C$155,3,0)</f>
        <v>151.02878999999902</v>
      </c>
      <c r="L18">
        <v>1</v>
      </c>
      <c r="M18">
        <v>2</v>
      </c>
      <c r="N18">
        <v>0</v>
      </c>
      <c r="O18">
        <v>199</v>
      </c>
      <c r="P18" t="s">
        <v>20</v>
      </c>
      <c r="Q18">
        <f t="shared" si="0"/>
        <v>48</v>
      </c>
      <c r="R18" t="str">
        <f t="shared" si="1"/>
        <v>3</v>
      </c>
      <c r="S18" t="str">
        <f t="shared" si="2"/>
        <v>16</v>
      </c>
    </row>
    <row r="19" spans="1:19" x14ac:dyDescent="0.3">
      <c r="A19">
        <v>20</v>
      </c>
      <c r="B19" t="s">
        <v>15</v>
      </c>
      <c r="C19" t="s">
        <v>62</v>
      </c>
      <c r="D19" t="s">
        <v>61</v>
      </c>
      <c r="E19" t="s">
        <v>18</v>
      </c>
      <c r="F19">
        <v>49</v>
      </c>
      <c r="G19">
        <v>3</v>
      </c>
      <c r="H19">
        <v>3</v>
      </c>
      <c r="I19">
        <v>3</v>
      </c>
      <c r="J19">
        <v>3</v>
      </c>
      <c r="K19">
        <f>VLOOKUP(C19,'cost data'!$A$2:$C$155,3,0)</f>
        <v>151.02878999999902</v>
      </c>
      <c r="L19">
        <v>1</v>
      </c>
      <c r="M19">
        <v>2</v>
      </c>
      <c r="N19">
        <v>0</v>
      </c>
      <c r="O19">
        <v>199</v>
      </c>
      <c r="P19" t="s">
        <v>20</v>
      </c>
      <c r="Q19">
        <f t="shared" si="0"/>
        <v>49</v>
      </c>
      <c r="R19" t="str">
        <f t="shared" si="1"/>
        <v>3</v>
      </c>
      <c r="S19" t="str">
        <f t="shared" si="2"/>
        <v>17</v>
      </c>
    </row>
    <row r="20" spans="1:19" x14ac:dyDescent="0.3">
      <c r="A20">
        <v>55</v>
      </c>
      <c r="B20" t="s">
        <v>15</v>
      </c>
      <c r="C20" t="s">
        <v>64</v>
      </c>
      <c r="D20" t="s">
        <v>63</v>
      </c>
      <c r="E20" t="s">
        <v>26</v>
      </c>
      <c r="F20">
        <v>54</v>
      </c>
      <c r="G20" t="s">
        <v>46</v>
      </c>
      <c r="H20" t="s">
        <v>46</v>
      </c>
      <c r="I20">
        <v>4</v>
      </c>
      <c r="J20">
        <v>4</v>
      </c>
      <c r="K20">
        <f>VLOOKUP(C20,'cost data'!$A$2:$C$155,3,0)</f>
        <v>51.906049999999993</v>
      </c>
      <c r="L20">
        <v>1</v>
      </c>
      <c r="M20">
        <v>2</v>
      </c>
      <c r="N20">
        <v>0</v>
      </c>
      <c r="O20">
        <v>199</v>
      </c>
      <c r="P20" t="s">
        <v>20</v>
      </c>
      <c r="Q20">
        <f t="shared" si="0"/>
        <v>54</v>
      </c>
      <c r="R20" t="str">
        <f t="shared" si="1"/>
        <v>3</v>
      </c>
      <c r="S20" t="str">
        <f t="shared" si="2"/>
        <v>18</v>
      </c>
    </row>
    <row r="21" spans="1:19" x14ac:dyDescent="0.3">
      <c r="A21">
        <v>355</v>
      </c>
      <c r="B21" t="s">
        <v>15</v>
      </c>
      <c r="C21" t="s">
        <v>66</v>
      </c>
      <c r="D21" t="s">
        <v>65</v>
      </c>
      <c r="E21" t="s">
        <v>26</v>
      </c>
      <c r="F21">
        <v>60</v>
      </c>
      <c r="G21" t="s">
        <v>28</v>
      </c>
      <c r="H21" t="s">
        <v>28</v>
      </c>
      <c r="I21">
        <v>4</v>
      </c>
      <c r="J21">
        <v>4</v>
      </c>
      <c r="K21">
        <f>VLOOKUP(C21,'cost data'!$A$2:$C$155,3,0)</f>
        <v>30.841200000000001</v>
      </c>
      <c r="L21">
        <v>1</v>
      </c>
      <c r="M21">
        <v>2</v>
      </c>
      <c r="N21">
        <v>0</v>
      </c>
      <c r="O21">
        <v>199</v>
      </c>
      <c r="P21" t="s">
        <v>20</v>
      </c>
      <c r="Q21">
        <f t="shared" si="0"/>
        <v>60</v>
      </c>
      <c r="R21" t="str">
        <f t="shared" si="1"/>
        <v>3</v>
      </c>
      <c r="S21" t="str">
        <f t="shared" si="2"/>
        <v>19</v>
      </c>
    </row>
    <row r="22" spans="1:19" x14ac:dyDescent="0.3">
      <c r="A22">
        <v>12</v>
      </c>
      <c r="B22" t="s">
        <v>15</v>
      </c>
      <c r="C22" t="s">
        <v>68</v>
      </c>
      <c r="D22" t="s">
        <v>67</v>
      </c>
      <c r="E22" t="s">
        <v>18</v>
      </c>
      <c r="F22">
        <v>62</v>
      </c>
      <c r="G22">
        <v>1</v>
      </c>
      <c r="H22">
        <v>1</v>
      </c>
      <c r="I22">
        <v>1</v>
      </c>
      <c r="J22">
        <v>1</v>
      </c>
      <c r="K22">
        <f>VLOOKUP(C22,'cost data'!$A$2:$C$155,3,0)</f>
        <v>149.13485</v>
      </c>
      <c r="L22">
        <v>1</v>
      </c>
      <c r="M22">
        <v>2</v>
      </c>
      <c r="N22">
        <v>0</v>
      </c>
      <c r="O22">
        <v>199</v>
      </c>
      <c r="P22" t="s">
        <v>20</v>
      </c>
      <c r="Q22">
        <f t="shared" si="0"/>
        <v>62</v>
      </c>
      <c r="R22" t="str">
        <f t="shared" si="1"/>
        <v>3</v>
      </c>
      <c r="S22" t="str">
        <f t="shared" si="2"/>
        <v>20</v>
      </c>
    </row>
    <row r="23" spans="1:19" x14ac:dyDescent="0.3">
      <c r="A23">
        <v>155</v>
      </c>
      <c r="B23" t="s">
        <v>15</v>
      </c>
      <c r="C23" t="s">
        <v>70</v>
      </c>
      <c r="D23" t="s">
        <v>69</v>
      </c>
      <c r="E23" t="s">
        <v>34</v>
      </c>
      <c r="F23">
        <v>63</v>
      </c>
      <c r="G23">
        <v>3</v>
      </c>
      <c r="H23">
        <v>3</v>
      </c>
      <c r="I23">
        <v>4</v>
      </c>
      <c r="J23">
        <v>4</v>
      </c>
      <c r="K23">
        <f>VLOOKUP(C23,'cost data'!$A$2:$C$155,3,0)</f>
        <v>25.042330000000003</v>
      </c>
      <c r="L23">
        <v>1</v>
      </c>
      <c r="M23">
        <v>2</v>
      </c>
      <c r="N23">
        <v>0</v>
      </c>
      <c r="O23">
        <v>199</v>
      </c>
      <c r="P23" t="s">
        <v>20</v>
      </c>
      <c r="Q23">
        <f t="shared" si="0"/>
        <v>63</v>
      </c>
      <c r="R23" t="str">
        <f t="shared" si="1"/>
        <v>3</v>
      </c>
      <c r="S23" t="str">
        <f t="shared" si="2"/>
        <v>21</v>
      </c>
    </row>
    <row r="24" spans="1:19" x14ac:dyDescent="0.3">
      <c r="A24">
        <v>355</v>
      </c>
      <c r="B24" t="s">
        <v>15</v>
      </c>
      <c r="C24" t="s">
        <v>72</v>
      </c>
      <c r="D24" t="s">
        <v>71</v>
      </c>
      <c r="E24" t="s">
        <v>26</v>
      </c>
      <c r="F24">
        <v>65</v>
      </c>
      <c r="G24" t="s">
        <v>28</v>
      </c>
      <c r="H24" t="s">
        <v>28</v>
      </c>
      <c r="I24">
        <v>4</v>
      </c>
      <c r="J24">
        <v>4</v>
      </c>
      <c r="K24">
        <f>VLOOKUP(C24,'cost data'!$A$2:$C$155,3,0)</f>
        <v>30.911169999999903</v>
      </c>
      <c r="L24">
        <v>1</v>
      </c>
      <c r="M24">
        <v>2</v>
      </c>
      <c r="N24">
        <v>0</v>
      </c>
      <c r="O24">
        <v>199</v>
      </c>
      <c r="P24" t="s">
        <v>20</v>
      </c>
      <c r="Q24">
        <f t="shared" si="0"/>
        <v>65</v>
      </c>
      <c r="R24" t="str">
        <f t="shared" si="1"/>
        <v>3</v>
      </c>
      <c r="S24" t="str">
        <f t="shared" si="2"/>
        <v>22</v>
      </c>
    </row>
    <row r="25" spans="1:19" x14ac:dyDescent="0.3">
      <c r="A25">
        <v>355</v>
      </c>
      <c r="B25" t="s">
        <v>15</v>
      </c>
      <c r="C25" t="s">
        <v>74</v>
      </c>
      <c r="D25" t="s">
        <v>73</v>
      </c>
      <c r="E25" t="s">
        <v>26</v>
      </c>
      <c r="F25">
        <v>68</v>
      </c>
      <c r="G25" t="s">
        <v>28</v>
      </c>
      <c r="H25" t="s">
        <v>28</v>
      </c>
      <c r="I25">
        <v>4</v>
      </c>
      <c r="J25">
        <v>4</v>
      </c>
      <c r="K25">
        <f>VLOOKUP(C25,'cost data'!$A$2:$C$155,3,0)</f>
        <v>28.092939999999999</v>
      </c>
      <c r="L25">
        <v>1</v>
      </c>
      <c r="M25">
        <v>2</v>
      </c>
      <c r="N25">
        <v>0</v>
      </c>
      <c r="O25">
        <v>199</v>
      </c>
      <c r="P25" t="s">
        <v>20</v>
      </c>
      <c r="Q25">
        <f t="shared" si="0"/>
        <v>68</v>
      </c>
      <c r="R25" t="str">
        <f t="shared" si="1"/>
        <v>3</v>
      </c>
      <c r="S25" t="str">
        <f t="shared" si="2"/>
        <v>23</v>
      </c>
    </row>
    <row r="26" spans="1:19" x14ac:dyDescent="0.3">
      <c r="A26">
        <v>55</v>
      </c>
      <c r="B26" t="s">
        <v>15</v>
      </c>
      <c r="C26" t="s">
        <v>76</v>
      </c>
      <c r="D26" t="s">
        <v>75</v>
      </c>
      <c r="E26" t="s">
        <v>26</v>
      </c>
      <c r="F26">
        <v>69</v>
      </c>
      <c r="G26" t="s">
        <v>46</v>
      </c>
      <c r="H26" t="s">
        <v>46</v>
      </c>
      <c r="I26">
        <v>4</v>
      </c>
      <c r="J26">
        <v>4</v>
      </c>
      <c r="K26">
        <f>VLOOKUP(C26,'cost data'!$A$2:$C$155,3,0)</f>
        <v>46.895420000000001</v>
      </c>
      <c r="L26">
        <v>1</v>
      </c>
      <c r="M26">
        <v>2</v>
      </c>
      <c r="N26">
        <v>0</v>
      </c>
      <c r="O26">
        <v>199</v>
      </c>
      <c r="P26" t="s">
        <v>20</v>
      </c>
      <c r="Q26">
        <f t="shared" si="0"/>
        <v>69</v>
      </c>
      <c r="R26" t="str">
        <f t="shared" si="1"/>
        <v>3</v>
      </c>
      <c r="S26" t="str">
        <f t="shared" si="2"/>
        <v>24</v>
      </c>
    </row>
    <row r="27" spans="1:19" x14ac:dyDescent="0.3">
      <c r="A27">
        <v>355</v>
      </c>
      <c r="B27" t="s">
        <v>15</v>
      </c>
      <c r="C27" t="s">
        <v>78</v>
      </c>
      <c r="D27" t="s">
        <v>77</v>
      </c>
      <c r="E27" t="s">
        <v>26</v>
      </c>
      <c r="F27">
        <v>70</v>
      </c>
      <c r="G27" t="s">
        <v>28</v>
      </c>
      <c r="H27" t="s">
        <v>28</v>
      </c>
      <c r="I27">
        <v>4</v>
      </c>
      <c r="J27">
        <v>4</v>
      </c>
      <c r="K27">
        <f>VLOOKUP(C27,'cost data'!$A$2:$C$155,3,0)</f>
        <v>28.691569999999903</v>
      </c>
      <c r="L27">
        <v>1</v>
      </c>
      <c r="M27">
        <v>2</v>
      </c>
      <c r="N27">
        <v>0</v>
      </c>
      <c r="O27">
        <v>199</v>
      </c>
      <c r="P27" t="s">
        <v>20</v>
      </c>
      <c r="Q27">
        <f t="shared" si="0"/>
        <v>70</v>
      </c>
      <c r="R27" t="str">
        <f t="shared" si="1"/>
        <v>3</v>
      </c>
      <c r="S27" t="str">
        <f t="shared" si="2"/>
        <v>25</v>
      </c>
    </row>
    <row r="28" spans="1:19" x14ac:dyDescent="0.3">
      <c r="A28">
        <v>400</v>
      </c>
      <c r="B28" t="s">
        <v>15</v>
      </c>
      <c r="C28" t="s">
        <v>80</v>
      </c>
      <c r="D28" t="s">
        <v>79</v>
      </c>
      <c r="E28" t="s">
        <v>81</v>
      </c>
      <c r="F28">
        <v>20</v>
      </c>
      <c r="G28">
        <v>20</v>
      </c>
      <c r="H28">
        <v>20</v>
      </c>
      <c r="I28">
        <v>4</v>
      </c>
      <c r="J28">
        <v>4</v>
      </c>
      <c r="K28">
        <f>VLOOKUP(C28,'cost data'!$A$2:$C$155,3,0)</f>
        <v>8.1035000000000004</v>
      </c>
      <c r="L28">
        <v>1</v>
      </c>
      <c r="M28">
        <v>2</v>
      </c>
      <c r="N28">
        <v>0</v>
      </c>
      <c r="O28">
        <v>199</v>
      </c>
      <c r="P28" t="s">
        <v>20</v>
      </c>
      <c r="Q28">
        <f t="shared" si="0"/>
        <v>20</v>
      </c>
      <c r="R28" t="str">
        <f t="shared" si="1"/>
        <v>1</v>
      </c>
      <c r="S28" t="str">
        <f t="shared" si="2"/>
        <v>26</v>
      </c>
    </row>
    <row r="29" spans="1:19" x14ac:dyDescent="0.3">
      <c r="A29">
        <v>50</v>
      </c>
      <c r="B29" t="s">
        <v>15</v>
      </c>
      <c r="C29" t="s">
        <v>83</v>
      </c>
      <c r="D29" t="s">
        <v>82</v>
      </c>
      <c r="E29" t="s">
        <v>84</v>
      </c>
      <c r="F29">
        <v>21</v>
      </c>
      <c r="G29">
        <v>50</v>
      </c>
      <c r="H29">
        <v>50</v>
      </c>
      <c r="I29">
        <v>4</v>
      </c>
      <c r="J29">
        <v>4</v>
      </c>
      <c r="K29">
        <f>VLOOKUP(C29,'cost data'!$A$2:$C$155,3,0)</f>
        <v>0</v>
      </c>
      <c r="L29">
        <v>1</v>
      </c>
      <c r="M29">
        <v>2</v>
      </c>
      <c r="N29">
        <v>0</v>
      </c>
      <c r="O29">
        <v>199</v>
      </c>
      <c r="P29" t="s">
        <v>20</v>
      </c>
      <c r="Q29">
        <f t="shared" si="0"/>
        <v>21</v>
      </c>
      <c r="R29" t="str">
        <f t="shared" si="1"/>
        <v>1</v>
      </c>
      <c r="S29" t="str">
        <f t="shared" si="2"/>
        <v>27</v>
      </c>
    </row>
    <row r="30" spans="1:19" x14ac:dyDescent="0.3">
      <c r="A30">
        <v>50</v>
      </c>
      <c r="B30" t="s">
        <v>15</v>
      </c>
      <c r="C30" t="s">
        <v>86</v>
      </c>
      <c r="D30" t="s">
        <v>85</v>
      </c>
      <c r="E30" t="s">
        <v>84</v>
      </c>
      <c r="F30">
        <v>45</v>
      </c>
      <c r="G30">
        <v>50</v>
      </c>
      <c r="H30">
        <v>50</v>
      </c>
      <c r="I30">
        <v>4</v>
      </c>
      <c r="J30">
        <v>4</v>
      </c>
      <c r="K30">
        <f>VLOOKUP(C30,'cost data'!$A$2:$C$155,3,0)</f>
        <v>0</v>
      </c>
      <c r="L30">
        <v>1</v>
      </c>
      <c r="M30">
        <v>2</v>
      </c>
      <c r="N30">
        <v>0</v>
      </c>
      <c r="O30">
        <v>199</v>
      </c>
      <c r="P30" t="s">
        <v>20</v>
      </c>
      <c r="Q30">
        <f t="shared" si="0"/>
        <v>45</v>
      </c>
      <c r="R30" t="str">
        <f t="shared" si="1"/>
        <v>2</v>
      </c>
      <c r="S30" t="str">
        <f t="shared" si="2"/>
        <v>28</v>
      </c>
    </row>
    <row r="31" spans="1:19" x14ac:dyDescent="0.3">
      <c r="A31" t="s">
        <v>87</v>
      </c>
      <c r="B31" t="s">
        <v>15</v>
      </c>
      <c r="C31" t="s">
        <v>89</v>
      </c>
      <c r="D31" t="s">
        <v>88</v>
      </c>
      <c r="E31" t="s">
        <v>90</v>
      </c>
      <c r="F31">
        <v>61</v>
      </c>
      <c r="G31" t="s">
        <v>87</v>
      </c>
      <c r="H31" t="s">
        <v>87</v>
      </c>
      <c r="I31">
        <v>4</v>
      </c>
      <c r="J31">
        <v>4</v>
      </c>
      <c r="K31">
        <f>VLOOKUP(C31,'cost data'!$A$2:$C$155,3,0)</f>
        <v>0</v>
      </c>
      <c r="L31">
        <v>1</v>
      </c>
      <c r="M31">
        <v>2</v>
      </c>
      <c r="N31">
        <v>0</v>
      </c>
      <c r="O31">
        <v>199</v>
      </c>
      <c r="P31" t="s">
        <v>20</v>
      </c>
      <c r="Q31">
        <f t="shared" si="0"/>
        <v>61</v>
      </c>
      <c r="R31" t="str">
        <f t="shared" si="1"/>
        <v>3</v>
      </c>
      <c r="S31" t="str">
        <f t="shared" si="2"/>
        <v>29</v>
      </c>
    </row>
    <row r="32" spans="1:19" x14ac:dyDescent="0.3">
      <c r="A32">
        <v>55</v>
      </c>
      <c r="B32" t="s">
        <v>15</v>
      </c>
      <c r="C32" t="s">
        <v>92</v>
      </c>
      <c r="D32" t="s">
        <v>91</v>
      </c>
      <c r="E32" t="s">
        <v>26</v>
      </c>
      <c r="F32">
        <v>12</v>
      </c>
      <c r="G32" t="s">
        <v>46</v>
      </c>
      <c r="H32" t="s">
        <v>46</v>
      </c>
      <c r="I32">
        <v>4</v>
      </c>
      <c r="J32">
        <v>4</v>
      </c>
      <c r="K32">
        <f>VLOOKUP(C32,'cost data'!$A$2:$C$155,3,0)</f>
        <v>51.019759999999998</v>
      </c>
      <c r="L32">
        <v>1</v>
      </c>
      <c r="M32">
        <v>2</v>
      </c>
      <c r="N32">
        <v>0</v>
      </c>
      <c r="O32">
        <v>199</v>
      </c>
      <c r="P32" t="s">
        <v>20</v>
      </c>
      <c r="Q32">
        <f t="shared" si="0"/>
        <v>12</v>
      </c>
      <c r="R32" t="str">
        <f t="shared" si="1"/>
        <v>1</v>
      </c>
      <c r="S32" t="str">
        <f t="shared" si="2"/>
        <v>30</v>
      </c>
    </row>
    <row r="33" spans="1:19" x14ac:dyDescent="0.3">
      <c r="A33">
        <v>20</v>
      </c>
      <c r="B33" t="s">
        <v>15</v>
      </c>
      <c r="C33" t="s">
        <v>94</v>
      </c>
      <c r="D33" t="s">
        <v>93</v>
      </c>
      <c r="E33" t="s">
        <v>18</v>
      </c>
      <c r="F33" t="s">
        <v>19</v>
      </c>
      <c r="G33">
        <v>3</v>
      </c>
      <c r="H33">
        <v>3</v>
      </c>
      <c r="I33">
        <v>4</v>
      </c>
      <c r="J33">
        <v>4</v>
      </c>
      <c r="K33">
        <f>VLOOKUP(C33,'cost data'!$A$2:$C$155,3,0)</f>
        <v>135.72202999999999</v>
      </c>
      <c r="L33">
        <v>1</v>
      </c>
      <c r="M33">
        <v>2</v>
      </c>
      <c r="N33">
        <v>0</v>
      </c>
      <c r="O33">
        <v>199</v>
      </c>
      <c r="P33" t="s">
        <v>20</v>
      </c>
      <c r="Q33" t="str">
        <f t="shared" si="0"/>
        <v>0</v>
      </c>
      <c r="R33" t="str">
        <f t="shared" si="1"/>
        <v>1</v>
      </c>
      <c r="S33" t="str">
        <f t="shared" si="2"/>
        <v>31</v>
      </c>
    </row>
    <row r="34" spans="1:19" x14ac:dyDescent="0.3">
      <c r="A34">
        <v>76</v>
      </c>
      <c r="B34" t="s">
        <v>15</v>
      </c>
      <c r="C34" t="s">
        <v>96</v>
      </c>
      <c r="D34" t="s">
        <v>95</v>
      </c>
      <c r="E34" t="s">
        <v>34</v>
      </c>
      <c r="F34" t="s">
        <v>19</v>
      </c>
      <c r="G34">
        <v>2</v>
      </c>
      <c r="H34">
        <v>2</v>
      </c>
      <c r="I34">
        <v>4</v>
      </c>
      <c r="J34">
        <v>4</v>
      </c>
      <c r="K34">
        <f>VLOOKUP(C34,'cost data'!$A$2:$C$155,3,0)</f>
        <v>28.05265</v>
      </c>
      <c r="L34">
        <v>1</v>
      </c>
      <c r="M34">
        <v>2</v>
      </c>
      <c r="N34">
        <v>0</v>
      </c>
      <c r="O34">
        <v>199</v>
      </c>
      <c r="P34" t="s">
        <v>20</v>
      </c>
      <c r="Q34" t="str">
        <f t="shared" si="0"/>
        <v>0</v>
      </c>
      <c r="R34" t="str">
        <f t="shared" si="1"/>
        <v>1</v>
      </c>
      <c r="S34" t="str">
        <f t="shared" si="2"/>
        <v>32</v>
      </c>
    </row>
    <row r="35" spans="1:19" x14ac:dyDescent="0.3">
      <c r="A35">
        <v>76</v>
      </c>
      <c r="B35" t="s">
        <v>15</v>
      </c>
      <c r="C35" t="s">
        <v>98</v>
      </c>
      <c r="D35" t="s">
        <v>97</v>
      </c>
      <c r="E35" t="s">
        <v>34</v>
      </c>
      <c r="F35" t="s">
        <v>19</v>
      </c>
      <c r="G35">
        <v>2</v>
      </c>
      <c r="H35">
        <v>2</v>
      </c>
      <c r="I35">
        <v>4</v>
      </c>
      <c r="J35">
        <v>4</v>
      </c>
      <c r="K35">
        <f>VLOOKUP(C35,'cost data'!$A$2:$C$155,3,0)</f>
        <v>28.05265</v>
      </c>
      <c r="L35">
        <v>1</v>
      </c>
      <c r="M35">
        <v>2</v>
      </c>
      <c r="N35">
        <v>0</v>
      </c>
      <c r="O35">
        <v>199</v>
      </c>
      <c r="P35" t="s">
        <v>20</v>
      </c>
      <c r="Q35" t="str">
        <f t="shared" si="0"/>
        <v>0</v>
      </c>
      <c r="R35" t="str">
        <f t="shared" si="1"/>
        <v>1</v>
      </c>
      <c r="S35" t="str">
        <f t="shared" si="2"/>
        <v>33</v>
      </c>
    </row>
    <row r="36" spans="1:19" x14ac:dyDescent="0.3">
      <c r="A36">
        <v>20</v>
      </c>
      <c r="B36" t="s">
        <v>15</v>
      </c>
      <c r="C36" t="s">
        <v>100</v>
      </c>
      <c r="D36" t="s">
        <v>99</v>
      </c>
      <c r="E36" t="s">
        <v>18</v>
      </c>
      <c r="F36" t="s">
        <v>23</v>
      </c>
      <c r="G36">
        <v>3</v>
      </c>
      <c r="H36">
        <v>3</v>
      </c>
      <c r="I36">
        <v>4</v>
      </c>
      <c r="J36">
        <v>4</v>
      </c>
      <c r="K36">
        <f>VLOOKUP(C36,'cost data'!$A$2:$C$155,3,0)</f>
        <v>151.50486999999998</v>
      </c>
      <c r="L36">
        <v>1</v>
      </c>
      <c r="M36">
        <v>2</v>
      </c>
      <c r="N36">
        <v>0</v>
      </c>
      <c r="O36">
        <v>199</v>
      </c>
      <c r="P36" t="s">
        <v>20</v>
      </c>
      <c r="Q36" t="str">
        <f t="shared" si="0"/>
        <v>1</v>
      </c>
      <c r="R36" t="str">
        <f t="shared" si="1"/>
        <v>1</v>
      </c>
      <c r="S36" t="str">
        <f t="shared" si="2"/>
        <v>34</v>
      </c>
    </row>
    <row r="37" spans="1:19" x14ac:dyDescent="0.3">
      <c r="A37">
        <v>76</v>
      </c>
      <c r="B37" t="s">
        <v>15</v>
      </c>
      <c r="C37" t="s">
        <v>102</v>
      </c>
      <c r="D37" t="s">
        <v>101</v>
      </c>
      <c r="E37" t="s">
        <v>34</v>
      </c>
      <c r="F37" t="s">
        <v>23</v>
      </c>
      <c r="G37">
        <v>2</v>
      </c>
      <c r="H37">
        <v>2</v>
      </c>
      <c r="I37">
        <v>4</v>
      </c>
      <c r="J37">
        <v>4</v>
      </c>
      <c r="K37">
        <f>VLOOKUP(C37,'cost data'!$A$2:$C$155,3,0)</f>
        <v>24.503260000000001</v>
      </c>
      <c r="L37">
        <v>1</v>
      </c>
      <c r="M37">
        <v>2</v>
      </c>
      <c r="N37">
        <v>0</v>
      </c>
      <c r="O37">
        <v>199</v>
      </c>
      <c r="P37" t="s">
        <v>20</v>
      </c>
      <c r="Q37" t="str">
        <f t="shared" si="0"/>
        <v>1</v>
      </c>
      <c r="R37" t="str">
        <f t="shared" si="1"/>
        <v>1</v>
      </c>
      <c r="S37" t="str">
        <f t="shared" si="2"/>
        <v>35</v>
      </c>
    </row>
    <row r="38" spans="1:19" x14ac:dyDescent="0.3">
      <c r="A38">
        <v>76</v>
      </c>
      <c r="B38" t="s">
        <v>15</v>
      </c>
      <c r="C38" t="s">
        <v>104</v>
      </c>
      <c r="D38" t="s">
        <v>103</v>
      </c>
      <c r="E38" t="s">
        <v>34</v>
      </c>
      <c r="F38" t="s">
        <v>23</v>
      </c>
      <c r="G38">
        <v>2</v>
      </c>
      <c r="H38">
        <v>2</v>
      </c>
      <c r="I38">
        <v>4</v>
      </c>
      <c r="J38">
        <v>4</v>
      </c>
      <c r="K38">
        <f>VLOOKUP(C38,'cost data'!$A$2:$C$155,3,0)</f>
        <v>24.503260000000001</v>
      </c>
      <c r="L38">
        <v>1</v>
      </c>
      <c r="M38">
        <v>2</v>
      </c>
      <c r="N38">
        <v>0</v>
      </c>
      <c r="O38">
        <v>199</v>
      </c>
      <c r="P38" t="s">
        <v>20</v>
      </c>
      <c r="Q38" t="str">
        <f t="shared" si="0"/>
        <v>1</v>
      </c>
      <c r="R38" t="str">
        <f t="shared" si="1"/>
        <v>1</v>
      </c>
      <c r="S38" t="str">
        <f t="shared" si="2"/>
        <v>36</v>
      </c>
    </row>
    <row r="39" spans="1:19" x14ac:dyDescent="0.3">
      <c r="A39">
        <v>55</v>
      </c>
      <c r="B39" t="s">
        <v>15</v>
      </c>
      <c r="C39" t="s">
        <v>106</v>
      </c>
      <c r="D39" t="s">
        <v>105</v>
      </c>
      <c r="E39" t="s">
        <v>26</v>
      </c>
      <c r="F39">
        <v>12</v>
      </c>
      <c r="G39" t="s">
        <v>46</v>
      </c>
      <c r="H39" t="s">
        <v>46</v>
      </c>
      <c r="I39">
        <v>4</v>
      </c>
      <c r="J39">
        <v>4</v>
      </c>
      <c r="K39">
        <f>VLOOKUP(C39,'cost data'!$A$2:$C$155,3,0)</f>
        <v>51.019759999999998</v>
      </c>
      <c r="L39">
        <v>1</v>
      </c>
      <c r="M39">
        <v>2</v>
      </c>
      <c r="N39">
        <v>0</v>
      </c>
      <c r="O39">
        <v>199</v>
      </c>
      <c r="P39" t="s">
        <v>20</v>
      </c>
      <c r="Q39">
        <f t="shared" si="0"/>
        <v>12</v>
      </c>
      <c r="R39" t="str">
        <f t="shared" si="1"/>
        <v>1</v>
      </c>
      <c r="S39" t="str">
        <f t="shared" si="2"/>
        <v>37</v>
      </c>
    </row>
    <row r="40" spans="1:19" x14ac:dyDescent="0.3">
      <c r="A40">
        <v>55</v>
      </c>
      <c r="B40" t="s">
        <v>15</v>
      </c>
      <c r="C40" t="s">
        <v>108</v>
      </c>
      <c r="D40" t="s">
        <v>107</v>
      </c>
      <c r="E40" t="s">
        <v>26</v>
      </c>
      <c r="F40">
        <v>12</v>
      </c>
      <c r="G40" t="s">
        <v>46</v>
      </c>
      <c r="H40" t="s">
        <v>46</v>
      </c>
      <c r="I40">
        <v>4</v>
      </c>
      <c r="J40">
        <v>4</v>
      </c>
      <c r="K40">
        <f>VLOOKUP(C40,'cost data'!$A$2:$C$155,3,0)</f>
        <v>51.019759999999998</v>
      </c>
      <c r="L40">
        <v>1</v>
      </c>
      <c r="M40">
        <v>2</v>
      </c>
      <c r="N40">
        <v>0</v>
      </c>
      <c r="O40">
        <v>199</v>
      </c>
      <c r="P40" t="s">
        <v>20</v>
      </c>
      <c r="Q40">
        <f t="shared" si="0"/>
        <v>12</v>
      </c>
      <c r="R40" t="str">
        <f t="shared" si="1"/>
        <v>1</v>
      </c>
      <c r="S40" t="str">
        <f t="shared" si="2"/>
        <v>38</v>
      </c>
    </row>
    <row r="41" spans="1:19" x14ac:dyDescent="0.3">
      <c r="A41">
        <v>55</v>
      </c>
      <c r="B41" t="s">
        <v>15</v>
      </c>
      <c r="C41" t="s">
        <v>110</v>
      </c>
      <c r="D41" t="s">
        <v>109</v>
      </c>
      <c r="E41" t="s">
        <v>26</v>
      </c>
      <c r="F41">
        <v>12</v>
      </c>
      <c r="G41" t="s">
        <v>46</v>
      </c>
      <c r="H41" t="s">
        <v>46</v>
      </c>
      <c r="I41">
        <v>4</v>
      </c>
      <c r="J41">
        <v>4</v>
      </c>
      <c r="K41">
        <f>VLOOKUP(C41,'cost data'!$A$2:$C$155,3,0)</f>
        <v>51.019759999999998</v>
      </c>
      <c r="L41">
        <v>1</v>
      </c>
      <c r="M41">
        <v>2</v>
      </c>
      <c r="N41">
        <v>0</v>
      </c>
      <c r="O41">
        <v>199</v>
      </c>
      <c r="P41" t="s">
        <v>20</v>
      </c>
      <c r="Q41">
        <f t="shared" si="0"/>
        <v>12</v>
      </c>
      <c r="R41" t="str">
        <f t="shared" si="1"/>
        <v>1</v>
      </c>
      <c r="S41" t="str">
        <f t="shared" si="2"/>
        <v>39</v>
      </c>
    </row>
    <row r="42" spans="1:19" x14ac:dyDescent="0.3">
      <c r="A42">
        <v>12</v>
      </c>
      <c r="B42" t="s">
        <v>15</v>
      </c>
      <c r="C42" t="s">
        <v>112</v>
      </c>
      <c r="D42" t="s">
        <v>111</v>
      </c>
      <c r="E42" t="s">
        <v>18</v>
      </c>
      <c r="F42">
        <v>14</v>
      </c>
      <c r="G42">
        <v>1</v>
      </c>
      <c r="H42">
        <v>1</v>
      </c>
      <c r="I42">
        <v>1</v>
      </c>
      <c r="J42">
        <v>1</v>
      </c>
      <c r="K42">
        <f>VLOOKUP(C42,'cost data'!$A$2:$C$155,3,0)</f>
        <v>179.45860000000002</v>
      </c>
      <c r="L42">
        <v>1</v>
      </c>
      <c r="M42">
        <v>2</v>
      </c>
      <c r="N42">
        <v>0</v>
      </c>
      <c r="O42">
        <v>199</v>
      </c>
      <c r="P42" t="s">
        <v>20</v>
      </c>
      <c r="Q42">
        <f t="shared" si="0"/>
        <v>14</v>
      </c>
      <c r="R42" t="str">
        <f t="shared" si="1"/>
        <v>1</v>
      </c>
      <c r="S42" t="str">
        <f t="shared" si="2"/>
        <v>40</v>
      </c>
    </row>
    <row r="43" spans="1:19" x14ac:dyDescent="0.3">
      <c r="A43">
        <v>155</v>
      </c>
      <c r="B43" t="s">
        <v>15</v>
      </c>
      <c r="C43" t="s">
        <v>114</v>
      </c>
      <c r="D43" t="s">
        <v>113</v>
      </c>
      <c r="E43" t="s">
        <v>34</v>
      </c>
      <c r="F43">
        <v>14</v>
      </c>
      <c r="G43">
        <v>3</v>
      </c>
      <c r="H43">
        <v>3</v>
      </c>
      <c r="I43">
        <v>3</v>
      </c>
      <c r="J43">
        <v>3</v>
      </c>
      <c r="K43">
        <f>VLOOKUP(C43,'cost data'!$A$2:$C$155,3,0)</f>
        <v>24.196729999999999</v>
      </c>
      <c r="L43">
        <v>1</v>
      </c>
      <c r="M43">
        <v>2</v>
      </c>
      <c r="N43">
        <v>0</v>
      </c>
      <c r="O43">
        <v>199</v>
      </c>
      <c r="P43" t="s">
        <v>20</v>
      </c>
      <c r="Q43">
        <f t="shared" si="0"/>
        <v>14</v>
      </c>
      <c r="R43" t="str">
        <f t="shared" si="1"/>
        <v>1</v>
      </c>
      <c r="S43" t="str">
        <f t="shared" si="2"/>
        <v>41</v>
      </c>
    </row>
    <row r="44" spans="1:19" x14ac:dyDescent="0.3">
      <c r="A44">
        <v>350</v>
      </c>
      <c r="B44" t="s">
        <v>15</v>
      </c>
      <c r="C44" t="s">
        <v>116</v>
      </c>
      <c r="D44" t="s">
        <v>115</v>
      </c>
      <c r="E44" t="s">
        <v>34</v>
      </c>
      <c r="F44">
        <v>22</v>
      </c>
      <c r="G44">
        <v>4</v>
      </c>
      <c r="H44">
        <v>4</v>
      </c>
      <c r="I44">
        <v>4</v>
      </c>
      <c r="J44">
        <v>4</v>
      </c>
      <c r="K44">
        <f>VLOOKUP(C44,'cost data'!$A$2:$C$155,3,0)</f>
        <v>25.59196</v>
      </c>
      <c r="L44">
        <v>1</v>
      </c>
      <c r="M44">
        <v>2</v>
      </c>
      <c r="N44">
        <v>0</v>
      </c>
      <c r="O44">
        <v>199</v>
      </c>
      <c r="P44" t="s">
        <v>20</v>
      </c>
      <c r="Q44">
        <f t="shared" si="0"/>
        <v>22</v>
      </c>
      <c r="R44" t="str">
        <f t="shared" si="1"/>
        <v>1</v>
      </c>
      <c r="S44" t="str">
        <f t="shared" si="2"/>
        <v>42</v>
      </c>
    </row>
    <row r="45" spans="1:19" x14ac:dyDescent="0.3">
      <c r="A45">
        <v>55</v>
      </c>
      <c r="B45" t="s">
        <v>15</v>
      </c>
      <c r="C45" t="s">
        <v>118</v>
      </c>
      <c r="D45" t="s">
        <v>117</v>
      </c>
      <c r="E45" t="s">
        <v>26</v>
      </c>
      <c r="F45">
        <v>22</v>
      </c>
      <c r="G45" t="s">
        <v>46</v>
      </c>
      <c r="H45" t="s">
        <v>46</v>
      </c>
      <c r="I45">
        <v>4</v>
      </c>
      <c r="J45">
        <v>4</v>
      </c>
      <c r="K45">
        <f>VLOOKUP(C45,'cost data'!$A$2:$C$155,3,0)</f>
        <v>49.464869999999998</v>
      </c>
      <c r="L45">
        <v>1</v>
      </c>
      <c r="M45">
        <v>2</v>
      </c>
      <c r="N45">
        <v>0</v>
      </c>
      <c r="O45">
        <v>199</v>
      </c>
      <c r="P45" t="s">
        <v>20</v>
      </c>
      <c r="Q45">
        <f t="shared" si="0"/>
        <v>22</v>
      </c>
      <c r="R45" t="str">
        <f t="shared" si="1"/>
        <v>1</v>
      </c>
      <c r="S45" t="str">
        <f t="shared" si="2"/>
        <v>43</v>
      </c>
    </row>
    <row r="46" spans="1:19" x14ac:dyDescent="0.3">
      <c r="A46">
        <v>55</v>
      </c>
      <c r="B46" t="s">
        <v>15</v>
      </c>
      <c r="C46" t="s">
        <v>120</v>
      </c>
      <c r="D46" t="s">
        <v>119</v>
      </c>
      <c r="E46" t="s">
        <v>26</v>
      </c>
      <c r="F46">
        <v>22</v>
      </c>
      <c r="G46" t="s">
        <v>46</v>
      </c>
      <c r="H46" t="s">
        <v>46</v>
      </c>
      <c r="I46">
        <v>4</v>
      </c>
      <c r="J46">
        <v>4</v>
      </c>
      <c r="K46">
        <f>VLOOKUP(C46,'cost data'!$A$2:$C$155,3,0)</f>
        <v>49.464869999999998</v>
      </c>
      <c r="L46">
        <v>1</v>
      </c>
      <c r="M46">
        <v>2</v>
      </c>
      <c r="N46">
        <v>0</v>
      </c>
      <c r="O46">
        <v>199</v>
      </c>
      <c r="P46" t="s">
        <v>20</v>
      </c>
      <c r="Q46">
        <f t="shared" si="0"/>
        <v>22</v>
      </c>
      <c r="R46" t="str">
        <f t="shared" si="1"/>
        <v>1</v>
      </c>
      <c r="S46" t="str">
        <f t="shared" si="2"/>
        <v>44</v>
      </c>
    </row>
    <row r="47" spans="1:19" x14ac:dyDescent="0.3">
      <c r="A47">
        <v>55</v>
      </c>
      <c r="B47" t="s">
        <v>15</v>
      </c>
      <c r="C47" t="s">
        <v>122</v>
      </c>
      <c r="D47" t="s">
        <v>121</v>
      </c>
      <c r="E47" t="s">
        <v>26</v>
      </c>
      <c r="F47">
        <v>22</v>
      </c>
      <c r="G47" t="s">
        <v>46</v>
      </c>
      <c r="H47" t="s">
        <v>46</v>
      </c>
      <c r="I47">
        <v>4</v>
      </c>
      <c r="J47">
        <v>4</v>
      </c>
      <c r="K47">
        <f>VLOOKUP(C47,'cost data'!$A$2:$C$155,3,0)</f>
        <v>49.464869999999998</v>
      </c>
      <c r="L47">
        <v>1</v>
      </c>
      <c r="M47">
        <v>2</v>
      </c>
      <c r="N47">
        <v>0</v>
      </c>
      <c r="O47">
        <v>199</v>
      </c>
      <c r="P47" t="s">
        <v>20</v>
      </c>
      <c r="Q47">
        <f t="shared" si="0"/>
        <v>22</v>
      </c>
      <c r="R47" t="str">
        <f t="shared" si="1"/>
        <v>1</v>
      </c>
      <c r="S47" t="str">
        <f t="shared" si="2"/>
        <v>45</v>
      </c>
    </row>
    <row r="48" spans="1:19" x14ac:dyDescent="0.3">
      <c r="A48">
        <v>20</v>
      </c>
      <c r="B48" t="s">
        <v>15</v>
      </c>
      <c r="C48" t="s">
        <v>124</v>
      </c>
      <c r="D48" t="s">
        <v>123</v>
      </c>
      <c r="E48" t="s">
        <v>18</v>
      </c>
      <c r="F48">
        <v>24</v>
      </c>
      <c r="G48">
        <v>3</v>
      </c>
      <c r="H48">
        <v>3</v>
      </c>
      <c r="I48">
        <v>4</v>
      </c>
      <c r="J48">
        <v>4</v>
      </c>
      <c r="K48">
        <f>VLOOKUP(C48,'cost data'!$A$2:$C$155,3,0)</f>
        <v>144.65356</v>
      </c>
      <c r="L48">
        <v>1</v>
      </c>
      <c r="M48">
        <v>2</v>
      </c>
      <c r="N48">
        <v>0</v>
      </c>
      <c r="O48">
        <v>199</v>
      </c>
      <c r="P48" t="s">
        <v>20</v>
      </c>
      <c r="Q48">
        <f t="shared" si="0"/>
        <v>24</v>
      </c>
      <c r="R48" t="str">
        <f t="shared" si="1"/>
        <v>2</v>
      </c>
      <c r="S48" t="str">
        <f t="shared" si="2"/>
        <v>46</v>
      </c>
    </row>
    <row r="49" spans="1:19" x14ac:dyDescent="0.3">
      <c r="A49">
        <v>76</v>
      </c>
      <c r="B49" t="s">
        <v>15</v>
      </c>
      <c r="C49" t="s">
        <v>126</v>
      </c>
      <c r="D49" t="s">
        <v>125</v>
      </c>
      <c r="E49" t="s">
        <v>34</v>
      </c>
      <c r="F49">
        <v>24</v>
      </c>
      <c r="G49">
        <v>2</v>
      </c>
      <c r="H49">
        <v>2</v>
      </c>
      <c r="I49">
        <v>4</v>
      </c>
      <c r="J49">
        <v>4</v>
      </c>
      <c r="K49">
        <f>VLOOKUP(C49,'cost data'!$A$2:$C$155,3,0)</f>
        <v>27.45862</v>
      </c>
      <c r="L49">
        <v>1</v>
      </c>
      <c r="M49">
        <v>2</v>
      </c>
      <c r="N49">
        <v>0</v>
      </c>
      <c r="O49">
        <v>199</v>
      </c>
      <c r="P49" t="s">
        <v>20</v>
      </c>
      <c r="Q49">
        <f t="shared" si="0"/>
        <v>24</v>
      </c>
      <c r="R49" t="str">
        <f t="shared" si="1"/>
        <v>2</v>
      </c>
      <c r="S49" t="str">
        <f t="shared" si="2"/>
        <v>47</v>
      </c>
    </row>
    <row r="50" spans="1:19" x14ac:dyDescent="0.3">
      <c r="A50">
        <v>20</v>
      </c>
      <c r="B50" t="s">
        <v>15</v>
      </c>
      <c r="C50" t="s">
        <v>128</v>
      </c>
      <c r="D50" t="s">
        <v>127</v>
      </c>
      <c r="E50" t="s">
        <v>18</v>
      </c>
      <c r="F50">
        <v>25</v>
      </c>
      <c r="G50">
        <v>3</v>
      </c>
      <c r="H50">
        <v>3</v>
      </c>
      <c r="I50">
        <v>4</v>
      </c>
      <c r="J50">
        <v>4</v>
      </c>
      <c r="K50">
        <f>VLOOKUP(C50,'cost data'!$A$2:$C$155,3,0)</f>
        <v>141.40385000000001</v>
      </c>
      <c r="L50">
        <v>1</v>
      </c>
      <c r="M50">
        <v>2</v>
      </c>
      <c r="N50">
        <v>0</v>
      </c>
      <c r="O50">
        <v>199</v>
      </c>
      <c r="P50" t="s">
        <v>20</v>
      </c>
      <c r="Q50">
        <f t="shared" si="0"/>
        <v>25</v>
      </c>
      <c r="R50" t="str">
        <f t="shared" si="1"/>
        <v>2</v>
      </c>
      <c r="S50" t="str">
        <f t="shared" si="2"/>
        <v>48</v>
      </c>
    </row>
    <row r="51" spans="1:19" x14ac:dyDescent="0.3">
      <c r="A51">
        <v>76</v>
      </c>
      <c r="B51" t="s">
        <v>15</v>
      </c>
      <c r="C51" t="s">
        <v>130</v>
      </c>
      <c r="D51" t="s">
        <v>129</v>
      </c>
      <c r="E51" t="s">
        <v>34</v>
      </c>
      <c r="F51">
        <v>25</v>
      </c>
      <c r="G51">
        <v>2</v>
      </c>
      <c r="H51">
        <v>2</v>
      </c>
      <c r="I51">
        <v>4</v>
      </c>
      <c r="J51">
        <v>4</v>
      </c>
      <c r="K51">
        <f>VLOOKUP(C51,'cost data'!$A$2:$C$155,3,0)</f>
        <v>25.042330000000003</v>
      </c>
      <c r="L51">
        <v>1</v>
      </c>
      <c r="M51">
        <v>2</v>
      </c>
      <c r="N51">
        <v>0</v>
      </c>
      <c r="O51">
        <v>199</v>
      </c>
      <c r="P51" t="s">
        <v>20</v>
      </c>
      <c r="Q51">
        <f t="shared" si="0"/>
        <v>25</v>
      </c>
      <c r="R51" t="str">
        <f t="shared" si="1"/>
        <v>2</v>
      </c>
      <c r="S51" t="str">
        <f t="shared" si="2"/>
        <v>49</v>
      </c>
    </row>
    <row r="52" spans="1:19" x14ac:dyDescent="0.3">
      <c r="A52">
        <v>76</v>
      </c>
      <c r="B52" t="s">
        <v>15</v>
      </c>
      <c r="C52" t="s">
        <v>132</v>
      </c>
      <c r="D52" t="s">
        <v>131</v>
      </c>
      <c r="E52" t="s">
        <v>34</v>
      </c>
      <c r="F52">
        <v>25</v>
      </c>
      <c r="G52">
        <v>2</v>
      </c>
      <c r="H52">
        <v>2</v>
      </c>
      <c r="I52">
        <v>4</v>
      </c>
      <c r="J52">
        <v>4</v>
      </c>
      <c r="K52">
        <f>VLOOKUP(C52,'cost data'!$A$2:$C$155,3,0)</f>
        <v>25.042330000000003</v>
      </c>
      <c r="L52">
        <v>1</v>
      </c>
      <c r="M52">
        <v>2</v>
      </c>
      <c r="N52">
        <v>0</v>
      </c>
      <c r="O52">
        <v>199</v>
      </c>
      <c r="P52" t="s">
        <v>20</v>
      </c>
      <c r="Q52">
        <f t="shared" si="0"/>
        <v>25</v>
      </c>
      <c r="R52" t="str">
        <f t="shared" si="1"/>
        <v>2</v>
      </c>
      <c r="S52" t="str">
        <f t="shared" si="2"/>
        <v>50</v>
      </c>
    </row>
    <row r="53" spans="1:19" x14ac:dyDescent="0.3">
      <c r="A53">
        <v>55</v>
      </c>
      <c r="B53" t="s">
        <v>15</v>
      </c>
      <c r="C53" t="s">
        <v>134</v>
      </c>
      <c r="D53" t="s">
        <v>133</v>
      </c>
      <c r="E53" t="s">
        <v>26</v>
      </c>
      <c r="F53">
        <v>30</v>
      </c>
      <c r="G53" t="s">
        <v>46</v>
      </c>
      <c r="H53" t="s">
        <v>46</v>
      </c>
      <c r="I53">
        <v>4</v>
      </c>
      <c r="J53">
        <v>4</v>
      </c>
      <c r="K53">
        <f>VLOOKUP(C53,'cost data'!$A$2:$C$155,3,0)</f>
        <v>50.732110000000006</v>
      </c>
      <c r="L53">
        <v>1</v>
      </c>
      <c r="M53">
        <v>2</v>
      </c>
      <c r="N53">
        <v>0</v>
      </c>
      <c r="O53">
        <v>199</v>
      </c>
      <c r="P53" t="s">
        <v>20</v>
      </c>
      <c r="Q53">
        <f t="shared" si="0"/>
        <v>30</v>
      </c>
      <c r="R53" t="str">
        <f t="shared" si="1"/>
        <v>2</v>
      </c>
      <c r="S53" t="str">
        <f t="shared" si="2"/>
        <v>51</v>
      </c>
    </row>
    <row r="54" spans="1:19" x14ac:dyDescent="0.3">
      <c r="A54">
        <v>55</v>
      </c>
      <c r="B54" t="s">
        <v>15</v>
      </c>
      <c r="C54" t="s">
        <v>136</v>
      </c>
      <c r="D54" t="s">
        <v>135</v>
      </c>
      <c r="E54" t="s">
        <v>26</v>
      </c>
      <c r="F54">
        <v>36</v>
      </c>
      <c r="G54" t="s">
        <v>46</v>
      </c>
      <c r="H54" t="s">
        <v>46</v>
      </c>
      <c r="I54">
        <v>4</v>
      </c>
      <c r="J54">
        <v>4</v>
      </c>
      <c r="K54">
        <f>VLOOKUP(C54,'cost data'!$A$2:$C$155,3,0)</f>
        <v>51.019759999999998</v>
      </c>
      <c r="L54">
        <v>1</v>
      </c>
      <c r="M54">
        <v>2</v>
      </c>
      <c r="N54">
        <v>0</v>
      </c>
      <c r="O54">
        <v>199</v>
      </c>
      <c r="P54" t="s">
        <v>20</v>
      </c>
      <c r="Q54">
        <f t="shared" si="0"/>
        <v>36</v>
      </c>
      <c r="R54" t="str">
        <f t="shared" si="1"/>
        <v>2</v>
      </c>
      <c r="S54" t="str">
        <f t="shared" si="2"/>
        <v>52</v>
      </c>
    </row>
    <row r="55" spans="1:19" x14ac:dyDescent="0.3">
      <c r="A55">
        <v>55</v>
      </c>
      <c r="B55" t="s">
        <v>15</v>
      </c>
      <c r="C55" t="s">
        <v>138</v>
      </c>
      <c r="D55" t="s">
        <v>137</v>
      </c>
      <c r="E55" t="s">
        <v>26</v>
      </c>
      <c r="F55">
        <v>36</v>
      </c>
      <c r="G55" t="s">
        <v>46</v>
      </c>
      <c r="H55" t="s">
        <v>46</v>
      </c>
      <c r="I55">
        <v>4</v>
      </c>
      <c r="J55">
        <v>4</v>
      </c>
      <c r="K55">
        <f>VLOOKUP(C55,'cost data'!$A$2:$C$155,3,0)</f>
        <v>51.019759999999998</v>
      </c>
      <c r="L55">
        <v>1</v>
      </c>
      <c r="M55">
        <v>2</v>
      </c>
      <c r="N55">
        <v>0</v>
      </c>
      <c r="O55">
        <v>199</v>
      </c>
      <c r="P55" t="s">
        <v>20</v>
      </c>
      <c r="Q55">
        <f t="shared" si="0"/>
        <v>36</v>
      </c>
      <c r="R55" t="str">
        <f t="shared" si="1"/>
        <v>2</v>
      </c>
      <c r="S55" t="str">
        <f t="shared" si="2"/>
        <v>53</v>
      </c>
    </row>
    <row r="56" spans="1:19" x14ac:dyDescent="0.3">
      <c r="A56">
        <v>55</v>
      </c>
      <c r="B56" t="s">
        <v>15</v>
      </c>
      <c r="C56" t="s">
        <v>140</v>
      </c>
      <c r="D56" t="s">
        <v>139</v>
      </c>
      <c r="E56" t="s">
        <v>26</v>
      </c>
      <c r="F56">
        <v>38</v>
      </c>
      <c r="G56" t="s">
        <v>46</v>
      </c>
      <c r="H56" t="s">
        <v>46</v>
      </c>
      <c r="I56">
        <v>4</v>
      </c>
      <c r="J56">
        <v>4</v>
      </c>
      <c r="K56">
        <f>VLOOKUP(C56,'cost data'!$A$2:$C$155,3,0)</f>
        <v>55.311250000000001</v>
      </c>
      <c r="L56">
        <v>1</v>
      </c>
      <c r="M56">
        <v>2</v>
      </c>
      <c r="N56">
        <v>0</v>
      </c>
      <c r="O56">
        <v>199</v>
      </c>
      <c r="P56" t="s">
        <v>20</v>
      </c>
      <c r="Q56">
        <f t="shared" si="0"/>
        <v>38</v>
      </c>
      <c r="R56" t="str">
        <f t="shared" si="1"/>
        <v>2</v>
      </c>
      <c r="S56" t="str">
        <f t="shared" si="2"/>
        <v>54</v>
      </c>
    </row>
    <row r="57" spans="1:19" x14ac:dyDescent="0.3">
      <c r="A57">
        <v>155</v>
      </c>
      <c r="B57" t="s">
        <v>15</v>
      </c>
      <c r="C57" t="s">
        <v>142</v>
      </c>
      <c r="D57" t="s">
        <v>141</v>
      </c>
      <c r="E57" t="s">
        <v>34</v>
      </c>
      <c r="F57">
        <v>46</v>
      </c>
      <c r="G57">
        <v>3</v>
      </c>
      <c r="H57">
        <v>3</v>
      </c>
      <c r="I57">
        <v>4</v>
      </c>
      <c r="J57">
        <v>4</v>
      </c>
      <c r="K57">
        <f>VLOOKUP(C57,'cost data'!$A$2:$C$155,3,0)</f>
        <v>22.951589999999999</v>
      </c>
      <c r="L57">
        <v>1</v>
      </c>
      <c r="M57">
        <v>2</v>
      </c>
      <c r="N57">
        <v>0</v>
      </c>
      <c r="O57">
        <v>199</v>
      </c>
      <c r="P57" t="s">
        <v>20</v>
      </c>
      <c r="Q57">
        <f t="shared" si="0"/>
        <v>46</v>
      </c>
      <c r="R57" t="str">
        <f t="shared" si="1"/>
        <v>2</v>
      </c>
      <c r="S57" t="str">
        <f t="shared" si="2"/>
        <v>55</v>
      </c>
    </row>
    <row r="58" spans="1:19" x14ac:dyDescent="0.3">
      <c r="A58">
        <v>350</v>
      </c>
      <c r="B58" t="s">
        <v>15</v>
      </c>
      <c r="C58" t="s">
        <v>144</v>
      </c>
      <c r="D58" t="s">
        <v>143</v>
      </c>
      <c r="E58" t="s">
        <v>34</v>
      </c>
      <c r="F58">
        <v>46</v>
      </c>
      <c r="G58">
        <v>4</v>
      </c>
      <c r="H58">
        <v>4</v>
      </c>
      <c r="I58">
        <v>4</v>
      </c>
      <c r="J58">
        <v>4</v>
      </c>
      <c r="K58">
        <f>VLOOKUP(C58,'cost data'!$A$2:$C$155,3,0)</f>
        <v>23.73799</v>
      </c>
      <c r="L58">
        <v>1</v>
      </c>
      <c r="M58">
        <v>2</v>
      </c>
      <c r="N58">
        <v>0</v>
      </c>
      <c r="O58">
        <v>199</v>
      </c>
      <c r="P58" t="s">
        <v>20</v>
      </c>
      <c r="Q58">
        <f t="shared" si="0"/>
        <v>46</v>
      </c>
      <c r="R58" t="str">
        <f t="shared" si="1"/>
        <v>2</v>
      </c>
      <c r="S58" t="str">
        <f t="shared" si="2"/>
        <v>56</v>
      </c>
    </row>
    <row r="59" spans="1:19" x14ac:dyDescent="0.3">
      <c r="A59">
        <v>55</v>
      </c>
      <c r="B59" t="s">
        <v>15</v>
      </c>
      <c r="C59" t="s">
        <v>146</v>
      </c>
      <c r="D59" t="s">
        <v>145</v>
      </c>
      <c r="E59" t="s">
        <v>26</v>
      </c>
      <c r="F59">
        <v>46</v>
      </c>
      <c r="G59" t="s">
        <v>46</v>
      </c>
      <c r="H59" t="s">
        <v>46</v>
      </c>
      <c r="I59">
        <v>4</v>
      </c>
      <c r="J59">
        <v>4</v>
      </c>
      <c r="K59">
        <f>VLOOKUP(C59,'cost data'!$A$2:$C$155,3,0)</f>
        <v>76.943629999999999</v>
      </c>
      <c r="L59">
        <v>1</v>
      </c>
      <c r="M59">
        <v>2</v>
      </c>
      <c r="N59">
        <v>0</v>
      </c>
      <c r="O59">
        <v>199</v>
      </c>
      <c r="P59" t="s">
        <v>20</v>
      </c>
      <c r="Q59">
        <f t="shared" si="0"/>
        <v>46</v>
      </c>
      <c r="R59" t="str">
        <f t="shared" si="1"/>
        <v>2</v>
      </c>
      <c r="S59" t="str">
        <f t="shared" si="2"/>
        <v>57</v>
      </c>
    </row>
    <row r="60" spans="1:19" x14ac:dyDescent="0.3">
      <c r="A60">
        <v>55</v>
      </c>
      <c r="B60" t="s">
        <v>15</v>
      </c>
      <c r="C60" t="s">
        <v>148</v>
      </c>
      <c r="D60" t="s">
        <v>147</v>
      </c>
      <c r="E60" t="s">
        <v>26</v>
      </c>
      <c r="F60">
        <v>46</v>
      </c>
      <c r="G60" t="s">
        <v>46</v>
      </c>
      <c r="H60" t="s">
        <v>46</v>
      </c>
      <c r="I60">
        <v>4</v>
      </c>
      <c r="J60">
        <v>4</v>
      </c>
      <c r="K60">
        <f>VLOOKUP(C60,'cost data'!$A$2:$C$155,3,0)</f>
        <v>76.943629999999999</v>
      </c>
      <c r="L60">
        <v>1</v>
      </c>
      <c r="M60">
        <v>2</v>
      </c>
      <c r="N60">
        <v>0</v>
      </c>
      <c r="O60">
        <v>199</v>
      </c>
      <c r="P60" t="s">
        <v>20</v>
      </c>
      <c r="Q60">
        <f t="shared" si="0"/>
        <v>46</v>
      </c>
      <c r="R60" t="str">
        <f t="shared" si="1"/>
        <v>2</v>
      </c>
      <c r="S60" t="str">
        <f t="shared" si="2"/>
        <v>58</v>
      </c>
    </row>
    <row r="61" spans="1:19" x14ac:dyDescent="0.3">
      <c r="A61">
        <v>55</v>
      </c>
      <c r="B61" t="s">
        <v>15</v>
      </c>
      <c r="C61" t="s">
        <v>150</v>
      </c>
      <c r="D61" t="s">
        <v>149</v>
      </c>
      <c r="E61" t="s">
        <v>26</v>
      </c>
      <c r="F61">
        <v>46</v>
      </c>
      <c r="G61" t="s">
        <v>46</v>
      </c>
      <c r="H61" t="s">
        <v>46</v>
      </c>
      <c r="I61">
        <v>4</v>
      </c>
      <c r="J61">
        <v>4</v>
      </c>
      <c r="K61">
        <f>VLOOKUP(C61,'cost data'!$A$2:$C$155,3,0)</f>
        <v>76.943629999999999</v>
      </c>
      <c r="L61">
        <v>1</v>
      </c>
      <c r="M61">
        <v>2</v>
      </c>
      <c r="N61">
        <v>0</v>
      </c>
      <c r="O61">
        <v>199</v>
      </c>
      <c r="P61" t="s">
        <v>20</v>
      </c>
      <c r="Q61">
        <f t="shared" si="0"/>
        <v>46</v>
      </c>
      <c r="R61" t="str">
        <f t="shared" si="1"/>
        <v>2</v>
      </c>
      <c r="S61" t="str">
        <f t="shared" si="2"/>
        <v>59</v>
      </c>
    </row>
    <row r="62" spans="1:19" x14ac:dyDescent="0.3">
      <c r="A62">
        <v>20</v>
      </c>
      <c r="B62" t="s">
        <v>15</v>
      </c>
      <c r="C62" t="s">
        <v>152</v>
      </c>
      <c r="D62" t="s">
        <v>151</v>
      </c>
      <c r="E62" t="s">
        <v>18</v>
      </c>
      <c r="F62">
        <v>48</v>
      </c>
      <c r="G62">
        <v>3</v>
      </c>
      <c r="H62">
        <v>3</v>
      </c>
      <c r="I62">
        <v>4</v>
      </c>
      <c r="J62">
        <v>4</v>
      </c>
      <c r="K62">
        <f>VLOOKUP(C62,'cost data'!$A$2:$C$155,3,0)</f>
        <v>151.02878999999902</v>
      </c>
      <c r="L62">
        <v>1</v>
      </c>
      <c r="M62">
        <v>2</v>
      </c>
      <c r="N62">
        <v>0</v>
      </c>
      <c r="O62">
        <v>199</v>
      </c>
      <c r="P62" t="s">
        <v>20</v>
      </c>
      <c r="Q62">
        <f t="shared" si="0"/>
        <v>48</v>
      </c>
      <c r="R62" t="str">
        <f t="shared" si="1"/>
        <v>3</v>
      </c>
      <c r="S62" t="str">
        <f t="shared" si="2"/>
        <v>60</v>
      </c>
    </row>
    <row r="63" spans="1:19" x14ac:dyDescent="0.3">
      <c r="A63">
        <v>55</v>
      </c>
      <c r="B63" t="s">
        <v>15</v>
      </c>
      <c r="C63" t="s">
        <v>154</v>
      </c>
      <c r="D63" t="s">
        <v>153</v>
      </c>
      <c r="E63" t="s">
        <v>26</v>
      </c>
      <c r="F63">
        <v>48</v>
      </c>
      <c r="G63" t="s">
        <v>46</v>
      </c>
      <c r="H63" t="s">
        <v>46</v>
      </c>
      <c r="I63">
        <v>4</v>
      </c>
      <c r="J63">
        <v>4</v>
      </c>
      <c r="K63">
        <f>VLOOKUP(C63,'cost data'!$A$2:$C$155,3,0)</f>
        <v>50.883710000000001</v>
      </c>
      <c r="L63">
        <v>1</v>
      </c>
      <c r="M63">
        <v>2</v>
      </c>
      <c r="N63">
        <v>0</v>
      </c>
      <c r="O63">
        <v>199</v>
      </c>
      <c r="P63" t="s">
        <v>20</v>
      </c>
      <c r="Q63">
        <f t="shared" si="0"/>
        <v>48</v>
      </c>
      <c r="R63" t="str">
        <f t="shared" si="1"/>
        <v>3</v>
      </c>
      <c r="S63" t="str">
        <f t="shared" si="2"/>
        <v>61</v>
      </c>
    </row>
    <row r="64" spans="1:19" x14ac:dyDescent="0.3">
      <c r="A64">
        <v>55</v>
      </c>
      <c r="B64" t="s">
        <v>15</v>
      </c>
      <c r="C64" t="s">
        <v>156</v>
      </c>
      <c r="D64" t="s">
        <v>155</v>
      </c>
      <c r="E64" t="s">
        <v>26</v>
      </c>
      <c r="F64">
        <v>48</v>
      </c>
      <c r="G64" t="s">
        <v>46</v>
      </c>
      <c r="H64" t="s">
        <v>46</v>
      </c>
      <c r="I64">
        <v>4</v>
      </c>
      <c r="J64">
        <v>4</v>
      </c>
      <c r="K64">
        <f>VLOOKUP(C64,'cost data'!$A$2:$C$155,3,0)</f>
        <v>50.883710000000001</v>
      </c>
      <c r="L64">
        <v>1</v>
      </c>
      <c r="M64">
        <v>2</v>
      </c>
      <c r="N64">
        <v>0</v>
      </c>
      <c r="O64">
        <v>199</v>
      </c>
      <c r="P64" t="s">
        <v>20</v>
      </c>
      <c r="Q64">
        <f t="shared" si="0"/>
        <v>48</v>
      </c>
      <c r="R64" t="str">
        <f t="shared" si="1"/>
        <v>3</v>
      </c>
      <c r="S64" t="str">
        <f t="shared" si="2"/>
        <v>62</v>
      </c>
    </row>
    <row r="65" spans="1:19" x14ac:dyDescent="0.3">
      <c r="A65">
        <v>20</v>
      </c>
      <c r="B65" t="s">
        <v>15</v>
      </c>
      <c r="C65" t="s">
        <v>158</v>
      </c>
      <c r="D65" t="s">
        <v>157</v>
      </c>
      <c r="E65" t="s">
        <v>18</v>
      </c>
      <c r="F65">
        <v>49</v>
      </c>
      <c r="G65">
        <v>3</v>
      </c>
      <c r="H65">
        <v>3</v>
      </c>
      <c r="I65">
        <v>3</v>
      </c>
      <c r="J65">
        <v>3</v>
      </c>
      <c r="K65">
        <f>VLOOKUP(C65,'cost data'!$A$2:$C$155,3,0)</f>
        <v>151.02878999999902</v>
      </c>
      <c r="L65">
        <v>1</v>
      </c>
      <c r="M65">
        <v>2</v>
      </c>
      <c r="N65">
        <v>0</v>
      </c>
      <c r="O65">
        <v>199</v>
      </c>
      <c r="P65" t="s">
        <v>20</v>
      </c>
      <c r="Q65">
        <f t="shared" si="0"/>
        <v>49</v>
      </c>
      <c r="R65" t="str">
        <f t="shared" si="1"/>
        <v>3</v>
      </c>
      <c r="S65" t="str">
        <f t="shared" si="2"/>
        <v>63</v>
      </c>
    </row>
    <row r="66" spans="1:19" x14ac:dyDescent="0.3">
      <c r="A66">
        <v>55</v>
      </c>
      <c r="B66" t="s">
        <v>15</v>
      </c>
      <c r="C66" t="s">
        <v>160</v>
      </c>
      <c r="D66" t="s">
        <v>159</v>
      </c>
      <c r="E66" t="s">
        <v>26</v>
      </c>
      <c r="F66">
        <v>49</v>
      </c>
      <c r="G66" t="s">
        <v>46</v>
      </c>
      <c r="H66" t="s">
        <v>46</v>
      </c>
      <c r="I66" t="s">
        <v>46</v>
      </c>
      <c r="J66" t="s">
        <v>46</v>
      </c>
      <c r="K66">
        <f>VLOOKUP(C66,'cost data'!$A$2:$C$155,3,0)</f>
        <v>59.84375</v>
      </c>
      <c r="L66">
        <v>1</v>
      </c>
      <c r="M66">
        <v>2</v>
      </c>
      <c r="N66">
        <v>0</v>
      </c>
      <c r="O66">
        <v>199</v>
      </c>
      <c r="P66" t="s">
        <v>20</v>
      </c>
      <c r="Q66">
        <f t="shared" si="0"/>
        <v>49</v>
      </c>
      <c r="R66" t="str">
        <f t="shared" si="1"/>
        <v>3</v>
      </c>
      <c r="S66" t="str">
        <f t="shared" si="2"/>
        <v>64</v>
      </c>
    </row>
    <row r="67" spans="1:19" x14ac:dyDescent="0.3">
      <c r="A67">
        <v>55</v>
      </c>
      <c r="B67" t="s">
        <v>15</v>
      </c>
      <c r="C67" t="s">
        <v>162</v>
      </c>
      <c r="D67" t="s">
        <v>161</v>
      </c>
      <c r="E67" t="s">
        <v>26</v>
      </c>
      <c r="F67">
        <v>49</v>
      </c>
      <c r="G67" t="s">
        <v>46</v>
      </c>
      <c r="H67" t="s">
        <v>46</v>
      </c>
      <c r="I67" t="s">
        <v>46</v>
      </c>
      <c r="J67" t="s">
        <v>46</v>
      </c>
      <c r="K67">
        <f>VLOOKUP(C67,'cost data'!$A$2:$C$155,3,0)</f>
        <v>59.84375</v>
      </c>
      <c r="L67">
        <v>1</v>
      </c>
      <c r="M67">
        <v>2</v>
      </c>
      <c r="N67">
        <v>0</v>
      </c>
      <c r="O67">
        <v>199</v>
      </c>
      <c r="P67" t="s">
        <v>20</v>
      </c>
      <c r="Q67">
        <f t="shared" ref="Q67:Q130" si="3">IF(ISNUMBER(SEARCH("_",F67)),LEFT(F67,1),F67)</f>
        <v>49</v>
      </c>
      <c r="R67" t="str">
        <f t="shared" ref="R67:R130" si="4">LEFT(C67)</f>
        <v>3</v>
      </c>
      <c r="S67" t="str">
        <f t="shared" ref="S67:S101" si="5">RIGHT(D67,2)</f>
        <v>65</v>
      </c>
    </row>
    <row r="68" spans="1:19" x14ac:dyDescent="0.3">
      <c r="A68">
        <v>55</v>
      </c>
      <c r="B68" t="s">
        <v>15</v>
      </c>
      <c r="C68" t="s">
        <v>164</v>
      </c>
      <c r="D68" t="s">
        <v>163</v>
      </c>
      <c r="E68" t="s">
        <v>26</v>
      </c>
      <c r="F68">
        <v>54</v>
      </c>
      <c r="G68" t="s">
        <v>46</v>
      </c>
      <c r="H68" t="s">
        <v>46</v>
      </c>
      <c r="I68">
        <v>4</v>
      </c>
      <c r="J68">
        <v>4</v>
      </c>
      <c r="K68">
        <f>VLOOKUP(C68,'cost data'!$A$2:$C$155,3,0)</f>
        <v>51.906049999999993</v>
      </c>
      <c r="L68">
        <v>1</v>
      </c>
      <c r="M68">
        <v>2</v>
      </c>
      <c r="N68">
        <v>0</v>
      </c>
      <c r="O68">
        <v>199</v>
      </c>
      <c r="P68" t="s">
        <v>20</v>
      </c>
      <c r="Q68">
        <f t="shared" si="3"/>
        <v>54</v>
      </c>
      <c r="R68" t="str">
        <f t="shared" si="4"/>
        <v>3</v>
      </c>
      <c r="S68" t="str">
        <f t="shared" si="5"/>
        <v>66</v>
      </c>
    </row>
    <row r="69" spans="1:19" x14ac:dyDescent="0.3">
      <c r="A69">
        <v>12</v>
      </c>
      <c r="B69" t="s">
        <v>15</v>
      </c>
      <c r="C69" t="s">
        <v>166</v>
      </c>
      <c r="D69" t="s">
        <v>165</v>
      </c>
      <c r="E69" t="s">
        <v>18</v>
      </c>
      <c r="F69">
        <v>62</v>
      </c>
      <c r="G69">
        <v>1</v>
      </c>
      <c r="H69">
        <v>1</v>
      </c>
      <c r="I69">
        <v>1</v>
      </c>
      <c r="J69">
        <v>1</v>
      </c>
      <c r="K69">
        <f>VLOOKUP(C69,'cost data'!$A$2:$C$155,3,0)</f>
        <v>149.13485</v>
      </c>
      <c r="L69">
        <v>1</v>
      </c>
      <c r="M69">
        <v>2</v>
      </c>
      <c r="N69">
        <v>0</v>
      </c>
      <c r="O69">
        <v>199</v>
      </c>
      <c r="P69" t="s">
        <v>20</v>
      </c>
      <c r="Q69">
        <f t="shared" si="3"/>
        <v>62</v>
      </c>
      <c r="R69" t="str">
        <f t="shared" si="4"/>
        <v>3</v>
      </c>
      <c r="S69" t="str">
        <f t="shared" si="5"/>
        <v>67</v>
      </c>
    </row>
    <row r="70" spans="1:19" x14ac:dyDescent="0.3">
      <c r="A70">
        <v>12</v>
      </c>
      <c r="B70" t="s">
        <v>15</v>
      </c>
      <c r="C70" t="s">
        <v>168</v>
      </c>
      <c r="D70" t="s">
        <v>167</v>
      </c>
      <c r="E70" t="s">
        <v>18</v>
      </c>
      <c r="F70">
        <v>62</v>
      </c>
      <c r="G70">
        <v>1</v>
      </c>
      <c r="H70">
        <v>1</v>
      </c>
      <c r="I70">
        <v>1</v>
      </c>
      <c r="J70">
        <v>1</v>
      </c>
      <c r="K70">
        <f>VLOOKUP(C70,'cost data'!$A$2:$C$155,3,0)</f>
        <v>149.13485</v>
      </c>
      <c r="L70">
        <v>1</v>
      </c>
      <c r="M70">
        <v>2</v>
      </c>
      <c r="N70">
        <v>0</v>
      </c>
      <c r="O70">
        <v>199</v>
      </c>
      <c r="P70" t="s">
        <v>20</v>
      </c>
      <c r="Q70">
        <f t="shared" si="3"/>
        <v>62</v>
      </c>
      <c r="R70" t="str">
        <f t="shared" si="4"/>
        <v>3</v>
      </c>
      <c r="S70" t="str">
        <f t="shared" si="5"/>
        <v>68</v>
      </c>
    </row>
    <row r="71" spans="1:19" x14ac:dyDescent="0.3">
      <c r="A71">
        <v>12</v>
      </c>
      <c r="B71" t="s">
        <v>15</v>
      </c>
      <c r="C71" t="s">
        <v>170</v>
      </c>
      <c r="D71" t="s">
        <v>169</v>
      </c>
      <c r="E71" t="s">
        <v>18</v>
      </c>
      <c r="F71">
        <v>62</v>
      </c>
      <c r="G71">
        <v>1</v>
      </c>
      <c r="H71">
        <v>1</v>
      </c>
      <c r="I71">
        <v>1</v>
      </c>
      <c r="J71">
        <v>1</v>
      </c>
      <c r="K71">
        <f>VLOOKUP(C71,'cost data'!$A$2:$C$155,3,0)</f>
        <v>149.13485</v>
      </c>
      <c r="L71">
        <v>1</v>
      </c>
      <c r="M71">
        <v>2</v>
      </c>
      <c r="N71">
        <v>0</v>
      </c>
      <c r="O71">
        <v>199</v>
      </c>
      <c r="P71" t="s">
        <v>20</v>
      </c>
      <c r="Q71">
        <f t="shared" si="3"/>
        <v>62</v>
      </c>
      <c r="R71" t="str">
        <f t="shared" si="4"/>
        <v>3</v>
      </c>
      <c r="S71" t="str">
        <f t="shared" si="5"/>
        <v>69</v>
      </c>
    </row>
    <row r="72" spans="1:19" x14ac:dyDescent="0.3">
      <c r="A72">
        <v>12</v>
      </c>
      <c r="B72" t="s">
        <v>15</v>
      </c>
      <c r="C72" t="s">
        <v>172</v>
      </c>
      <c r="D72" t="s">
        <v>171</v>
      </c>
      <c r="E72" t="s">
        <v>18</v>
      </c>
      <c r="F72">
        <v>62</v>
      </c>
      <c r="G72">
        <v>1</v>
      </c>
      <c r="H72">
        <v>1</v>
      </c>
      <c r="I72">
        <v>1</v>
      </c>
      <c r="J72">
        <v>1</v>
      </c>
      <c r="K72">
        <f>VLOOKUP(C72,'cost data'!$A$2:$C$155,3,0)</f>
        <v>149.13485</v>
      </c>
      <c r="L72">
        <v>1</v>
      </c>
      <c r="M72">
        <v>2</v>
      </c>
      <c r="N72">
        <v>0</v>
      </c>
      <c r="O72">
        <v>199</v>
      </c>
      <c r="P72" t="s">
        <v>20</v>
      </c>
      <c r="Q72">
        <f t="shared" si="3"/>
        <v>62</v>
      </c>
      <c r="R72" t="str">
        <f t="shared" si="4"/>
        <v>3</v>
      </c>
      <c r="S72" t="str">
        <f t="shared" si="5"/>
        <v>70</v>
      </c>
    </row>
    <row r="73" spans="1:19" x14ac:dyDescent="0.3">
      <c r="A73">
        <v>55</v>
      </c>
      <c r="B73" t="s">
        <v>15</v>
      </c>
      <c r="C73" t="s">
        <v>174</v>
      </c>
      <c r="D73" t="s">
        <v>173</v>
      </c>
      <c r="E73" t="s">
        <v>26</v>
      </c>
      <c r="F73">
        <v>62</v>
      </c>
      <c r="G73" t="s">
        <v>46</v>
      </c>
      <c r="H73" t="s">
        <v>46</v>
      </c>
      <c r="I73" t="s">
        <v>46</v>
      </c>
      <c r="J73" t="s">
        <v>46</v>
      </c>
      <c r="K73">
        <f>VLOOKUP(C73,'cost data'!$A$2:$C$155,3,0)</f>
        <v>40.201630000000002</v>
      </c>
      <c r="L73">
        <v>1</v>
      </c>
      <c r="M73">
        <v>2</v>
      </c>
      <c r="N73">
        <v>0</v>
      </c>
      <c r="O73">
        <v>199</v>
      </c>
      <c r="P73" t="s">
        <v>20</v>
      </c>
      <c r="Q73">
        <f t="shared" si="3"/>
        <v>62</v>
      </c>
      <c r="R73" t="str">
        <f t="shared" si="4"/>
        <v>3</v>
      </c>
      <c r="S73" t="str">
        <f t="shared" si="5"/>
        <v>71</v>
      </c>
    </row>
    <row r="74" spans="1:19" x14ac:dyDescent="0.3">
      <c r="A74">
        <v>55</v>
      </c>
      <c r="B74" t="s">
        <v>15</v>
      </c>
      <c r="C74" t="s">
        <v>176</v>
      </c>
      <c r="D74" t="s">
        <v>175</v>
      </c>
      <c r="E74" t="s">
        <v>26</v>
      </c>
      <c r="F74">
        <v>62</v>
      </c>
      <c r="G74" t="s">
        <v>46</v>
      </c>
      <c r="H74" t="s">
        <v>46</v>
      </c>
      <c r="I74" t="s">
        <v>46</v>
      </c>
      <c r="J74" t="s">
        <v>46</v>
      </c>
      <c r="K74">
        <f>VLOOKUP(C74,'cost data'!$A$2:$C$155,3,0)</f>
        <v>40.201630000000002</v>
      </c>
      <c r="L74">
        <v>1</v>
      </c>
      <c r="M74">
        <v>2</v>
      </c>
      <c r="N74">
        <v>0</v>
      </c>
      <c r="O74">
        <v>199</v>
      </c>
      <c r="P74" t="s">
        <v>20</v>
      </c>
      <c r="Q74">
        <f t="shared" si="3"/>
        <v>62</v>
      </c>
      <c r="R74" t="str">
        <f t="shared" si="4"/>
        <v>3</v>
      </c>
      <c r="S74" t="str">
        <f t="shared" si="5"/>
        <v>72</v>
      </c>
    </row>
    <row r="75" spans="1:19" x14ac:dyDescent="0.3">
      <c r="A75">
        <v>55</v>
      </c>
      <c r="B75" t="s">
        <v>15</v>
      </c>
      <c r="C75" t="s">
        <v>178</v>
      </c>
      <c r="D75" t="s">
        <v>177</v>
      </c>
      <c r="E75" t="s">
        <v>26</v>
      </c>
      <c r="F75">
        <v>62</v>
      </c>
      <c r="G75" t="s">
        <v>46</v>
      </c>
      <c r="H75" t="s">
        <v>46</v>
      </c>
      <c r="I75" t="s">
        <v>46</v>
      </c>
      <c r="J75" t="s">
        <v>46</v>
      </c>
      <c r="K75">
        <f>VLOOKUP(C75,'cost data'!$A$2:$C$155,3,0)</f>
        <v>40.201630000000002</v>
      </c>
      <c r="L75">
        <v>1</v>
      </c>
      <c r="M75">
        <v>2</v>
      </c>
      <c r="N75">
        <v>0</v>
      </c>
      <c r="O75">
        <v>199</v>
      </c>
      <c r="P75" t="s">
        <v>20</v>
      </c>
      <c r="Q75">
        <f t="shared" si="3"/>
        <v>62</v>
      </c>
      <c r="R75" t="str">
        <f t="shared" si="4"/>
        <v>3</v>
      </c>
      <c r="S75" t="str">
        <f t="shared" si="5"/>
        <v>73</v>
      </c>
    </row>
    <row r="76" spans="1:19" x14ac:dyDescent="0.3">
      <c r="A76">
        <v>55</v>
      </c>
      <c r="B76" t="s">
        <v>15</v>
      </c>
      <c r="C76" t="s">
        <v>180</v>
      </c>
      <c r="D76" t="s">
        <v>179</v>
      </c>
      <c r="E76" t="s">
        <v>26</v>
      </c>
      <c r="F76">
        <v>69</v>
      </c>
      <c r="G76" t="s">
        <v>46</v>
      </c>
      <c r="H76" t="s">
        <v>46</v>
      </c>
      <c r="I76">
        <v>4</v>
      </c>
      <c r="J76">
        <v>4</v>
      </c>
      <c r="K76">
        <f>VLOOKUP(C76,'cost data'!$A$2:$C$155,3,0)</f>
        <v>46.895420000000001</v>
      </c>
      <c r="L76">
        <v>1</v>
      </c>
      <c r="M76">
        <v>2</v>
      </c>
      <c r="N76">
        <v>0</v>
      </c>
      <c r="O76">
        <v>199</v>
      </c>
      <c r="P76" t="s">
        <v>20</v>
      </c>
      <c r="Q76">
        <f t="shared" si="3"/>
        <v>69</v>
      </c>
      <c r="R76" t="str">
        <f t="shared" si="4"/>
        <v>3</v>
      </c>
      <c r="S76" t="str">
        <f t="shared" si="5"/>
        <v>74</v>
      </c>
    </row>
    <row r="77" spans="1:19" x14ac:dyDescent="0.3">
      <c r="A77">
        <v>355</v>
      </c>
      <c r="B77" t="s">
        <v>15</v>
      </c>
      <c r="C77" t="s">
        <v>182</v>
      </c>
      <c r="D77" t="s">
        <v>181</v>
      </c>
      <c r="E77" t="s">
        <v>26</v>
      </c>
      <c r="F77">
        <v>70</v>
      </c>
      <c r="G77" t="s">
        <v>28</v>
      </c>
      <c r="H77" t="s">
        <v>28</v>
      </c>
      <c r="I77">
        <v>4</v>
      </c>
      <c r="J77">
        <v>4</v>
      </c>
      <c r="K77">
        <f>VLOOKUP(C77,'cost data'!$A$2:$C$155,3,0)</f>
        <v>28.691569999999903</v>
      </c>
      <c r="L77">
        <v>1</v>
      </c>
      <c r="M77">
        <v>2</v>
      </c>
      <c r="N77">
        <v>0</v>
      </c>
      <c r="O77">
        <v>199</v>
      </c>
      <c r="P77" t="s">
        <v>20</v>
      </c>
      <c r="Q77">
        <f t="shared" si="3"/>
        <v>70</v>
      </c>
      <c r="R77" t="str">
        <f t="shared" si="4"/>
        <v>3</v>
      </c>
      <c r="S77" t="str">
        <f t="shared" si="5"/>
        <v>75</v>
      </c>
    </row>
    <row r="78" spans="1:19" x14ac:dyDescent="0.3">
      <c r="A78">
        <v>50</v>
      </c>
      <c r="B78" t="s">
        <v>15</v>
      </c>
      <c r="C78" t="s">
        <v>184</v>
      </c>
      <c r="D78" t="s">
        <v>183</v>
      </c>
      <c r="E78" t="s">
        <v>84</v>
      </c>
      <c r="F78">
        <v>21</v>
      </c>
      <c r="G78">
        <v>50</v>
      </c>
      <c r="H78">
        <v>50</v>
      </c>
      <c r="I78">
        <v>4</v>
      </c>
      <c r="J78">
        <v>4</v>
      </c>
      <c r="K78">
        <f>VLOOKUP(C78,'cost data'!$A$2:$C$155,3,0)</f>
        <v>0</v>
      </c>
      <c r="L78">
        <v>1</v>
      </c>
      <c r="M78">
        <v>2</v>
      </c>
      <c r="N78">
        <v>0</v>
      </c>
      <c r="O78">
        <v>199</v>
      </c>
      <c r="P78" t="s">
        <v>20</v>
      </c>
      <c r="Q78">
        <f t="shared" si="3"/>
        <v>21</v>
      </c>
      <c r="R78" t="str">
        <f t="shared" si="4"/>
        <v>1</v>
      </c>
      <c r="S78" t="str">
        <f t="shared" si="5"/>
        <v>76</v>
      </c>
    </row>
    <row r="79" spans="1:19" x14ac:dyDescent="0.3">
      <c r="A79">
        <v>50</v>
      </c>
      <c r="B79" t="s">
        <v>15</v>
      </c>
      <c r="C79" t="s">
        <v>186</v>
      </c>
      <c r="D79" t="s">
        <v>185</v>
      </c>
      <c r="E79" t="s">
        <v>84</v>
      </c>
      <c r="F79">
        <v>21</v>
      </c>
      <c r="G79">
        <v>50</v>
      </c>
      <c r="H79">
        <v>50</v>
      </c>
      <c r="I79">
        <v>4</v>
      </c>
      <c r="J79">
        <v>4</v>
      </c>
      <c r="K79">
        <f>VLOOKUP(C79,'cost data'!$A$2:$C$155,3,0)</f>
        <v>0</v>
      </c>
      <c r="L79">
        <v>1</v>
      </c>
      <c r="M79">
        <v>2</v>
      </c>
      <c r="N79">
        <v>0</v>
      </c>
      <c r="O79">
        <v>199</v>
      </c>
      <c r="P79" t="s">
        <v>20</v>
      </c>
      <c r="Q79">
        <f t="shared" si="3"/>
        <v>21</v>
      </c>
      <c r="R79" t="str">
        <f t="shared" si="4"/>
        <v>1</v>
      </c>
      <c r="S79" t="str">
        <f t="shared" si="5"/>
        <v>77</v>
      </c>
    </row>
    <row r="80" spans="1:19" x14ac:dyDescent="0.3">
      <c r="A80">
        <v>50</v>
      </c>
      <c r="B80" t="s">
        <v>15</v>
      </c>
      <c r="C80" t="s">
        <v>188</v>
      </c>
      <c r="D80" t="s">
        <v>187</v>
      </c>
      <c r="E80" t="s">
        <v>84</v>
      </c>
      <c r="F80">
        <v>21</v>
      </c>
      <c r="G80">
        <v>50</v>
      </c>
      <c r="H80">
        <v>50</v>
      </c>
      <c r="I80">
        <v>4</v>
      </c>
      <c r="J80">
        <v>4</v>
      </c>
      <c r="K80">
        <f>VLOOKUP(C80,'cost data'!$A$2:$C$155,3,0)</f>
        <v>0</v>
      </c>
      <c r="L80">
        <v>1</v>
      </c>
      <c r="M80">
        <v>2</v>
      </c>
      <c r="N80">
        <v>0</v>
      </c>
      <c r="O80">
        <v>199</v>
      </c>
      <c r="P80" t="s">
        <v>20</v>
      </c>
      <c r="Q80">
        <f t="shared" si="3"/>
        <v>21</v>
      </c>
      <c r="R80" t="str">
        <f t="shared" si="4"/>
        <v>1</v>
      </c>
      <c r="S80" t="str">
        <f t="shared" si="5"/>
        <v>78</v>
      </c>
    </row>
    <row r="81" spans="1:19" x14ac:dyDescent="0.3">
      <c r="A81">
        <v>50</v>
      </c>
      <c r="B81" t="s">
        <v>15</v>
      </c>
      <c r="C81" t="s">
        <v>190</v>
      </c>
      <c r="D81" t="s">
        <v>189</v>
      </c>
      <c r="E81" t="s">
        <v>84</v>
      </c>
      <c r="F81">
        <v>21</v>
      </c>
      <c r="G81">
        <v>50</v>
      </c>
      <c r="H81">
        <v>50</v>
      </c>
      <c r="I81">
        <v>4</v>
      </c>
      <c r="J81">
        <v>4</v>
      </c>
      <c r="K81">
        <f>VLOOKUP(C81,'cost data'!$A$2:$C$155,3,0)</f>
        <v>0</v>
      </c>
      <c r="L81">
        <v>1</v>
      </c>
      <c r="M81">
        <v>2</v>
      </c>
      <c r="N81">
        <v>0</v>
      </c>
      <c r="O81">
        <v>199</v>
      </c>
      <c r="P81" t="s">
        <v>20</v>
      </c>
      <c r="Q81">
        <f t="shared" si="3"/>
        <v>21</v>
      </c>
      <c r="R81" t="str">
        <f t="shared" si="4"/>
        <v>1</v>
      </c>
      <c r="S81" t="str">
        <f t="shared" si="5"/>
        <v>79</v>
      </c>
    </row>
    <row r="82" spans="1:19" x14ac:dyDescent="0.3">
      <c r="A82">
        <v>50</v>
      </c>
      <c r="B82" t="s">
        <v>15</v>
      </c>
      <c r="C82" t="s">
        <v>192</v>
      </c>
      <c r="D82" t="s">
        <v>191</v>
      </c>
      <c r="E82" t="s">
        <v>84</v>
      </c>
      <c r="F82">
        <v>21</v>
      </c>
      <c r="G82">
        <v>50</v>
      </c>
      <c r="H82">
        <v>50</v>
      </c>
      <c r="I82">
        <v>4</v>
      </c>
      <c r="J82">
        <v>4</v>
      </c>
      <c r="K82">
        <f>VLOOKUP(C82,'cost data'!$A$2:$C$155,3,0)</f>
        <v>0</v>
      </c>
      <c r="L82">
        <v>1</v>
      </c>
      <c r="M82">
        <v>2</v>
      </c>
      <c r="N82">
        <v>0</v>
      </c>
      <c r="O82">
        <v>199</v>
      </c>
      <c r="P82" t="s">
        <v>20</v>
      </c>
      <c r="Q82">
        <f t="shared" si="3"/>
        <v>21</v>
      </c>
      <c r="R82" t="str">
        <f t="shared" si="4"/>
        <v>1</v>
      </c>
      <c r="S82" t="str">
        <f t="shared" si="5"/>
        <v>80</v>
      </c>
    </row>
    <row r="83" spans="1:19" x14ac:dyDescent="0.3">
      <c r="A83">
        <v>50</v>
      </c>
      <c r="B83" t="s">
        <v>15</v>
      </c>
      <c r="C83" t="s">
        <v>194</v>
      </c>
      <c r="D83" t="s">
        <v>193</v>
      </c>
      <c r="E83" t="s">
        <v>84</v>
      </c>
      <c r="F83">
        <v>24</v>
      </c>
      <c r="G83">
        <v>50</v>
      </c>
      <c r="H83">
        <v>50</v>
      </c>
      <c r="I83">
        <v>4</v>
      </c>
      <c r="J83">
        <v>4</v>
      </c>
      <c r="K83">
        <f>VLOOKUP(C83,'cost data'!$A$2:$C$155,3,0)</f>
        <v>0</v>
      </c>
      <c r="L83">
        <v>1</v>
      </c>
      <c r="M83">
        <v>2</v>
      </c>
      <c r="N83">
        <v>0</v>
      </c>
      <c r="O83">
        <v>199</v>
      </c>
      <c r="P83" t="s">
        <v>20</v>
      </c>
      <c r="Q83">
        <f t="shared" si="3"/>
        <v>24</v>
      </c>
      <c r="R83" t="str">
        <f t="shared" si="4"/>
        <v>2</v>
      </c>
      <c r="S83" t="str">
        <f t="shared" si="5"/>
        <v>81</v>
      </c>
    </row>
    <row r="84" spans="1:19" x14ac:dyDescent="0.3">
      <c r="A84">
        <v>50</v>
      </c>
      <c r="B84" t="s">
        <v>15</v>
      </c>
      <c r="C84" t="s">
        <v>196</v>
      </c>
      <c r="D84" t="s">
        <v>195</v>
      </c>
      <c r="E84" t="s">
        <v>84</v>
      </c>
      <c r="F84">
        <v>38</v>
      </c>
      <c r="G84">
        <v>50</v>
      </c>
      <c r="H84">
        <v>50</v>
      </c>
      <c r="I84">
        <v>4</v>
      </c>
      <c r="J84">
        <v>4</v>
      </c>
      <c r="K84">
        <f>VLOOKUP(C84,'cost data'!$A$2:$C$155,3,0)</f>
        <v>0</v>
      </c>
      <c r="L84">
        <v>1</v>
      </c>
      <c r="M84">
        <v>2</v>
      </c>
      <c r="N84">
        <v>0</v>
      </c>
      <c r="O84">
        <v>199</v>
      </c>
      <c r="P84" t="s">
        <v>20</v>
      </c>
      <c r="Q84">
        <f t="shared" si="3"/>
        <v>38</v>
      </c>
      <c r="R84" t="str">
        <f t="shared" si="4"/>
        <v>2</v>
      </c>
      <c r="S84" t="str">
        <f t="shared" si="5"/>
        <v>82</v>
      </c>
    </row>
    <row r="85" spans="1:19" x14ac:dyDescent="0.3">
      <c r="A85">
        <v>50</v>
      </c>
      <c r="B85" t="s">
        <v>15</v>
      </c>
      <c r="C85" t="s">
        <v>198</v>
      </c>
      <c r="D85" t="s">
        <v>197</v>
      </c>
      <c r="E85" t="s">
        <v>84</v>
      </c>
      <c r="F85">
        <v>38</v>
      </c>
      <c r="G85">
        <v>50</v>
      </c>
      <c r="H85">
        <v>50</v>
      </c>
      <c r="I85">
        <v>4</v>
      </c>
      <c r="J85">
        <v>4</v>
      </c>
      <c r="K85">
        <f>VLOOKUP(C85,'cost data'!$A$2:$C$155,3,0)</f>
        <v>0</v>
      </c>
      <c r="L85">
        <v>1</v>
      </c>
      <c r="M85">
        <v>2</v>
      </c>
      <c r="N85">
        <v>0</v>
      </c>
      <c r="O85">
        <v>199</v>
      </c>
      <c r="P85" t="s">
        <v>20</v>
      </c>
      <c r="Q85">
        <f t="shared" si="3"/>
        <v>38</v>
      </c>
      <c r="R85" t="str">
        <f t="shared" si="4"/>
        <v>2</v>
      </c>
      <c r="S85" t="str">
        <f t="shared" si="5"/>
        <v>83</v>
      </c>
    </row>
    <row r="86" spans="1:19" x14ac:dyDescent="0.3">
      <c r="A86">
        <v>50</v>
      </c>
      <c r="B86" t="s">
        <v>15</v>
      </c>
      <c r="C86" t="s">
        <v>200</v>
      </c>
      <c r="D86" t="s">
        <v>199</v>
      </c>
      <c r="E86" t="s">
        <v>84</v>
      </c>
      <c r="F86">
        <v>38</v>
      </c>
      <c r="G86">
        <v>50</v>
      </c>
      <c r="H86">
        <v>50</v>
      </c>
      <c r="I86">
        <v>4</v>
      </c>
      <c r="J86">
        <v>4</v>
      </c>
      <c r="K86">
        <f>VLOOKUP(C86,'cost data'!$A$2:$C$155,3,0)</f>
        <v>0</v>
      </c>
      <c r="L86">
        <v>1</v>
      </c>
      <c r="M86">
        <v>2</v>
      </c>
      <c r="N86">
        <v>0</v>
      </c>
      <c r="O86">
        <v>199</v>
      </c>
      <c r="P86" t="s">
        <v>20</v>
      </c>
      <c r="Q86">
        <f t="shared" si="3"/>
        <v>38</v>
      </c>
      <c r="R86" t="str">
        <f t="shared" si="4"/>
        <v>2</v>
      </c>
      <c r="S86" t="str">
        <f t="shared" si="5"/>
        <v>84</v>
      </c>
    </row>
    <row r="87" spans="1:19" x14ac:dyDescent="0.3">
      <c r="A87">
        <v>50</v>
      </c>
      <c r="B87" t="s">
        <v>15</v>
      </c>
      <c r="C87" t="s">
        <v>202</v>
      </c>
      <c r="D87" t="s">
        <v>201</v>
      </c>
      <c r="E87" t="s">
        <v>84</v>
      </c>
      <c r="F87">
        <v>45</v>
      </c>
      <c r="G87">
        <v>50</v>
      </c>
      <c r="H87">
        <v>50</v>
      </c>
      <c r="I87">
        <v>4</v>
      </c>
      <c r="J87">
        <v>4</v>
      </c>
      <c r="K87">
        <f>VLOOKUP(C87,'cost data'!$A$2:$C$155,3,0)</f>
        <v>0</v>
      </c>
      <c r="L87">
        <v>1</v>
      </c>
      <c r="M87">
        <v>2</v>
      </c>
      <c r="N87">
        <v>0</v>
      </c>
      <c r="O87">
        <v>199</v>
      </c>
      <c r="P87" t="s">
        <v>20</v>
      </c>
      <c r="Q87">
        <f t="shared" si="3"/>
        <v>45</v>
      </c>
      <c r="R87" t="str">
        <f t="shared" si="4"/>
        <v>2</v>
      </c>
      <c r="S87" t="str">
        <f t="shared" si="5"/>
        <v>85</v>
      </c>
    </row>
    <row r="88" spans="1:19" x14ac:dyDescent="0.3">
      <c r="A88">
        <v>50</v>
      </c>
      <c r="B88" t="s">
        <v>15</v>
      </c>
      <c r="C88" t="s">
        <v>204</v>
      </c>
      <c r="D88" t="s">
        <v>203</v>
      </c>
      <c r="E88" t="s">
        <v>84</v>
      </c>
      <c r="F88">
        <v>45</v>
      </c>
      <c r="G88">
        <v>50</v>
      </c>
      <c r="H88">
        <v>50</v>
      </c>
      <c r="I88">
        <v>4</v>
      </c>
      <c r="J88">
        <v>4</v>
      </c>
      <c r="K88">
        <f>VLOOKUP(C88,'cost data'!$A$2:$C$155,3,0)</f>
        <v>0</v>
      </c>
      <c r="L88">
        <v>1</v>
      </c>
      <c r="M88">
        <v>2</v>
      </c>
      <c r="N88">
        <v>0</v>
      </c>
      <c r="O88">
        <v>199</v>
      </c>
      <c r="P88" t="s">
        <v>20</v>
      </c>
      <c r="Q88">
        <f t="shared" si="3"/>
        <v>45</v>
      </c>
      <c r="R88" t="str">
        <f t="shared" si="4"/>
        <v>2</v>
      </c>
      <c r="S88" t="str">
        <f t="shared" si="5"/>
        <v>86</v>
      </c>
    </row>
    <row r="89" spans="1:19" x14ac:dyDescent="0.3">
      <c r="A89">
        <v>50</v>
      </c>
      <c r="B89" t="s">
        <v>15</v>
      </c>
      <c r="C89" t="s">
        <v>206</v>
      </c>
      <c r="D89" t="s">
        <v>205</v>
      </c>
      <c r="E89" t="s">
        <v>84</v>
      </c>
      <c r="F89">
        <v>45</v>
      </c>
      <c r="G89">
        <v>50</v>
      </c>
      <c r="H89">
        <v>50</v>
      </c>
      <c r="I89">
        <v>4</v>
      </c>
      <c r="J89">
        <v>4</v>
      </c>
      <c r="K89">
        <f>VLOOKUP(C89,'cost data'!$A$2:$C$155,3,0)</f>
        <v>0</v>
      </c>
      <c r="L89">
        <v>1</v>
      </c>
      <c r="M89">
        <v>2</v>
      </c>
      <c r="N89">
        <v>0</v>
      </c>
      <c r="O89">
        <v>199</v>
      </c>
      <c r="P89" t="s">
        <v>20</v>
      </c>
      <c r="Q89">
        <f t="shared" si="3"/>
        <v>45</v>
      </c>
      <c r="R89" t="str">
        <f t="shared" si="4"/>
        <v>2</v>
      </c>
      <c r="S89" t="str">
        <f t="shared" si="5"/>
        <v>87</v>
      </c>
    </row>
    <row r="90" spans="1:19" x14ac:dyDescent="0.3">
      <c r="A90">
        <v>50</v>
      </c>
      <c r="B90" t="s">
        <v>15</v>
      </c>
      <c r="C90" t="s">
        <v>208</v>
      </c>
      <c r="D90" t="s">
        <v>207</v>
      </c>
      <c r="E90" t="s">
        <v>84</v>
      </c>
      <c r="F90">
        <v>45</v>
      </c>
      <c r="G90">
        <v>50</v>
      </c>
      <c r="H90">
        <v>50</v>
      </c>
      <c r="I90">
        <v>4</v>
      </c>
      <c r="J90">
        <v>4</v>
      </c>
      <c r="K90">
        <f>VLOOKUP(C90,'cost data'!$A$2:$C$155,3,0)</f>
        <v>0</v>
      </c>
      <c r="L90">
        <v>1</v>
      </c>
      <c r="M90">
        <v>2</v>
      </c>
      <c r="N90">
        <v>0</v>
      </c>
      <c r="O90">
        <v>199</v>
      </c>
      <c r="P90" t="s">
        <v>20</v>
      </c>
      <c r="Q90">
        <f t="shared" si="3"/>
        <v>45</v>
      </c>
      <c r="R90" t="str">
        <f t="shared" si="4"/>
        <v>2</v>
      </c>
      <c r="S90" t="str">
        <f t="shared" si="5"/>
        <v>88</v>
      </c>
    </row>
    <row r="91" spans="1:19" x14ac:dyDescent="0.3">
      <c r="A91">
        <v>50</v>
      </c>
      <c r="B91" t="s">
        <v>15</v>
      </c>
      <c r="C91" t="s">
        <v>210</v>
      </c>
      <c r="D91" t="s">
        <v>209</v>
      </c>
      <c r="E91" t="s">
        <v>84</v>
      </c>
      <c r="F91">
        <v>45</v>
      </c>
      <c r="G91">
        <v>50</v>
      </c>
      <c r="H91">
        <v>50</v>
      </c>
      <c r="I91">
        <v>4</v>
      </c>
      <c r="J91">
        <v>4</v>
      </c>
      <c r="K91">
        <f>VLOOKUP(C91,'cost data'!$A$2:$C$155,3,0)</f>
        <v>0</v>
      </c>
      <c r="L91">
        <v>1</v>
      </c>
      <c r="M91">
        <v>2</v>
      </c>
      <c r="N91">
        <v>0</v>
      </c>
      <c r="O91">
        <v>199</v>
      </c>
      <c r="P91" t="s">
        <v>20</v>
      </c>
      <c r="Q91">
        <f t="shared" si="3"/>
        <v>45</v>
      </c>
      <c r="R91" t="str">
        <f t="shared" si="4"/>
        <v>2</v>
      </c>
      <c r="S91" t="str">
        <f t="shared" si="5"/>
        <v>89</v>
      </c>
    </row>
    <row r="92" spans="1:19" x14ac:dyDescent="0.3">
      <c r="A92">
        <v>50</v>
      </c>
      <c r="B92" t="s">
        <v>15</v>
      </c>
      <c r="C92" t="s">
        <v>212</v>
      </c>
      <c r="D92" t="s">
        <v>211</v>
      </c>
      <c r="E92" t="s">
        <v>84</v>
      </c>
      <c r="F92">
        <v>69</v>
      </c>
      <c r="G92">
        <v>50</v>
      </c>
      <c r="H92">
        <v>50</v>
      </c>
      <c r="I92">
        <v>4</v>
      </c>
      <c r="J92">
        <v>4</v>
      </c>
      <c r="K92">
        <f>VLOOKUP(C92,'cost data'!$A$2:$C$155,3,0)</f>
        <v>0</v>
      </c>
      <c r="L92">
        <v>1</v>
      </c>
      <c r="M92">
        <v>2</v>
      </c>
      <c r="N92">
        <v>0</v>
      </c>
      <c r="O92">
        <v>199</v>
      </c>
      <c r="P92" t="s">
        <v>20</v>
      </c>
      <c r="Q92">
        <f t="shared" si="3"/>
        <v>69</v>
      </c>
      <c r="R92" t="str">
        <f t="shared" si="4"/>
        <v>3</v>
      </c>
      <c r="S92" t="str">
        <f t="shared" si="5"/>
        <v>90</v>
      </c>
    </row>
    <row r="93" spans="1:19" x14ac:dyDescent="0.3">
      <c r="A93">
        <v>50</v>
      </c>
      <c r="B93" t="s">
        <v>15</v>
      </c>
      <c r="C93" t="s">
        <v>214</v>
      </c>
      <c r="D93" t="s">
        <v>213</v>
      </c>
      <c r="E93" t="s">
        <v>84</v>
      </c>
      <c r="F93">
        <v>69</v>
      </c>
      <c r="G93">
        <v>50</v>
      </c>
      <c r="H93">
        <v>50</v>
      </c>
      <c r="I93">
        <v>4</v>
      </c>
      <c r="J93">
        <v>4</v>
      </c>
      <c r="K93">
        <f>VLOOKUP(C93,'cost data'!$A$2:$C$155,3,0)</f>
        <v>0</v>
      </c>
      <c r="L93">
        <v>1</v>
      </c>
      <c r="M93">
        <v>2</v>
      </c>
      <c r="N93">
        <v>0</v>
      </c>
      <c r="O93">
        <v>199</v>
      </c>
      <c r="P93" t="s">
        <v>20</v>
      </c>
      <c r="Q93">
        <f t="shared" si="3"/>
        <v>69</v>
      </c>
      <c r="R93" t="str">
        <f t="shared" si="4"/>
        <v>3</v>
      </c>
      <c r="S93" t="str">
        <f t="shared" si="5"/>
        <v>91</v>
      </c>
    </row>
    <row r="94" spans="1:19" x14ac:dyDescent="0.3">
      <c r="A94">
        <v>50</v>
      </c>
      <c r="B94" t="s">
        <v>15</v>
      </c>
      <c r="C94" t="s">
        <v>216</v>
      </c>
      <c r="D94" t="s">
        <v>215</v>
      </c>
      <c r="E94" t="s">
        <v>84</v>
      </c>
      <c r="F94">
        <v>69</v>
      </c>
      <c r="G94">
        <v>50</v>
      </c>
      <c r="H94">
        <v>50</v>
      </c>
      <c r="I94">
        <v>4</v>
      </c>
      <c r="J94">
        <v>4</v>
      </c>
      <c r="K94">
        <f>VLOOKUP(C94,'cost data'!$A$2:$C$155,3,0)</f>
        <v>0</v>
      </c>
      <c r="L94">
        <v>1</v>
      </c>
      <c r="M94">
        <v>2</v>
      </c>
      <c r="N94">
        <v>0</v>
      </c>
      <c r="O94">
        <v>199</v>
      </c>
      <c r="P94" t="s">
        <v>20</v>
      </c>
      <c r="Q94">
        <f t="shared" si="3"/>
        <v>69</v>
      </c>
      <c r="R94" t="str">
        <f t="shared" si="4"/>
        <v>3</v>
      </c>
      <c r="S94" t="str">
        <f t="shared" si="5"/>
        <v>92</v>
      </c>
    </row>
    <row r="95" spans="1:19" x14ac:dyDescent="0.3">
      <c r="A95">
        <v>50</v>
      </c>
      <c r="B95" t="s">
        <v>15</v>
      </c>
      <c r="C95" t="s">
        <v>218</v>
      </c>
      <c r="D95" t="s">
        <v>217</v>
      </c>
      <c r="E95" t="s">
        <v>84</v>
      </c>
      <c r="F95">
        <v>69</v>
      </c>
      <c r="G95">
        <v>50</v>
      </c>
      <c r="H95">
        <v>50</v>
      </c>
      <c r="I95">
        <v>4</v>
      </c>
      <c r="J95">
        <v>4</v>
      </c>
      <c r="K95">
        <f>VLOOKUP(C95,'cost data'!$A$2:$C$155,3,0)</f>
        <v>0</v>
      </c>
      <c r="L95">
        <v>1</v>
      </c>
      <c r="M95">
        <v>2</v>
      </c>
      <c r="N95">
        <v>0</v>
      </c>
      <c r="O95">
        <v>199</v>
      </c>
      <c r="P95" t="s">
        <v>20</v>
      </c>
      <c r="Q95">
        <f t="shared" si="3"/>
        <v>69</v>
      </c>
      <c r="R95" t="str">
        <f t="shared" si="4"/>
        <v>3</v>
      </c>
      <c r="S95" t="str">
        <f t="shared" si="5"/>
        <v>93</v>
      </c>
    </row>
    <row r="96" spans="1:19" x14ac:dyDescent="0.3">
      <c r="A96" t="s">
        <v>87</v>
      </c>
      <c r="B96" t="s">
        <v>15</v>
      </c>
      <c r="C96" t="s">
        <v>220</v>
      </c>
      <c r="D96" t="s">
        <v>219</v>
      </c>
      <c r="E96" t="s">
        <v>90</v>
      </c>
      <c r="F96">
        <v>67</v>
      </c>
      <c r="G96" t="s">
        <v>87</v>
      </c>
      <c r="H96" t="s">
        <v>87</v>
      </c>
      <c r="I96">
        <v>4</v>
      </c>
      <c r="J96">
        <v>4</v>
      </c>
      <c r="K96">
        <f>VLOOKUP(C96,'cost data'!$A$2:$C$155,3,0)</f>
        <v>0</v>
      </c>
      <c r="L96">
        <v>1</v>
      </c>
      <c r="M96">
        <v>2</v>
      </c>
      <c r="N96">
        <v>0</v>
      </c>
      <c r="O96">
        <v>199</v>
      </c>
      <c r="P96" t="s">
        <v>20</v>
      </c>
      <c r="Q96">
        <f t="shared" si="3"/>
        <v>67</v>
      </c>
      <c r="R96" t="str">
        <f t="shared" si="4"/>
        <v>3</v>
      </c>
      <c r="S96" t="str">
        <f t="shared" si="5"/>
        <v>94</v>
      </c>
    </row>
    <row r="97" spans="1:19" x14ac:dyDescent="0.3">
      <c r="A97" t="s">
        <v>87</v>
      </c>
      <c r="B97" t="s">
        <v>15</v>
      </c>
      <c r="C97" t="s">
        <v>222</v>
      </c>
      <c r="D97" t="s">
        <v>221</v>
      </c>
      <c r="E97" t="s">
        <v>90</v>
      </c>
      <c r="F97">
        <v>61</v>
      </c>
      <c r="G97" t="s">
        <v>87</v>
      </c>
      <c r="H97" t="s">
        <v>87</v>
      </c>
      <c r="I97">
        <v>4</v>
      </c>
      <c r="J97">
        <v>4</v>
      </c>
      <c r="K97">
        <f>VLOOKUP(C97,'cost data'!$A$2:$C$155,3,0)</f>
        <v>0</v>
      </c>
      <c r="L97">
        <v>1</v>
      </c>
      <c r="M97">
        <v>2</v>
      </c>
      <c r="N97">
        <v>0</v>
      </c>
      <c r="O97">
        <v>199</v>
      </c>
      <c r="P97" t="s">
        <v>20</v>
      </c>
      <c r="Q97">
        <f t="shared" si="3"/>
        <v>61</v>
      </c>
      <c r="R97" t="str">
        <f t="shared" si="4"/>
        <v>3</v>
      </c>
      <c r="S97" t="str">
        <f t="shared" si="5"/>
        <v>95</v>
      </c>
    </row>
    <row r="98" spans="1:19" x14ac:dyDescent="0.3">
      <c r="A98" t="s">
        <v>223</v>
      </c>
      <c r="B98" t="s">
        <v>15</v>
      </c>
      <c r="C98" t="s">
        <v>225</v>
      </c>
      <c r="D98" t="s">
        <v>224</v>
      </c>
      <c r="E98" t="s">
        <v>90</v>
      </c>
      <c r="F98">
        <v>60</v>
      </c>
      <c r="G98" t="s">
        <v>223</v>
      </c>
      <c r="H98" t="s">
        <v>223</v>
      </c>
      <c r="I98">
        <v>4</v>
      </c>
      <c r="J98">
        <v>4</v>
      </c>
      <c r="K98">
        <f>VLOOKUP(C98,'cost data'!$A$2:$C$155,3,0)</f>
        <v>0</v>
      </c>
      <c r="L98">
        <v>1</v>
      </c>
      <c r="M98">
        <v>2</v>
      </c>
      <c r="N98">
        <v>0</v>
      </c>
      <c r="O98">
        <v>199</v>
      </c>
      <c r="P98" t="s">
        <v>20</v>
      </c>
      <c r="Q98">
        <f t="shared" si="3"/>
        <v>60</v>
      </c>
      <c r="R98" t="str">
        <f t="shared" si="4"/>
        <v>3</v>
      </c>
      <c r="S98" t="str">
        <f t="shared" si="5"/>
        <v>96</v>
      </c>
    </row>
    <row r="99" spans="1:19" x14ac:dyDescent="0.3">
      <c r="A99" t="s">
        <v>226</v>
      </c>
      <c r="B99" t="s">
        <v>15</v>
      </c>
      <c r="C99" t="s">
        <v>228</v>
      </c>
      <c r="D99" t="s">
        <v>227</v>
      </c>
      <c r="E99" t="s">
        <v>90</v>
      </c>
      <c r="F99">
        <v>61</v>
      </c>
      <c r="G99" t="s">
        <v>226</v>
      </c>
      <c r="H99" t="s">
        <v>226</v>
      </c>
      <c r="I99">
        <v>4</v>
      </c>
      <c r="J99">
        <v>4</v>
      </c>
      <c r="K99">
        <f>VLOOKUP(C99,'cost data'!$A$2:$C$155,3,0)</f>
        <v>0</v>
      </c>
      <c r="L99">
        <v>1</v>
      </c>
      <c r="M99">
        <v>2</v>
      </c>
      <c r="N99">
        <v>0</v>
      </c>
      <c r="O99">
        <v>199</v>
      </c>
      <c r="P99" t="s">
        <v>20</v>
      </c>
      <c r="Q99">
        <f t="shared" si="3"/>
        <v>61</v>
      </c>
      <c r="R99" t="str">
        <f t="shared" si="4"/>
        <v>3</v>
      </c>
      <c r="S99" t="str">
        <f t="shared" si="5"/>
        <v>97</v>
      </c>
    </row>
    <row r="100" spans="1:19" x14ac:dyDescent="0.3">
      <c r="A100" t="s">
        <v>87</v>
      </c>
      <c r="B100" t="s">
        <v>15</v>
      </c>
      <c r="C100" t="s">
        <v>230</v>
      </c>
      <c r="D100" t="s">
        <v>229</v>
      </c>
      <c r="E100" t="s">
        <v>90</v>
      </c>
      <c r="F100">
        <v>61</v>
      </c>
      <c r="G100" t="s">
        <v>87</v>
      </c>
      <c r="H100" t="s">
        <v>87</v>
      </c>
      <c r="I100">
        <v>4</v>
      </c>
      <c r="J100">
        <v>4</v>
      </c>
      <c r="K100">
        <f>VLOOKUP(C100,'cost data'!$A$2:$C$155,3,0)</f>
        <v>0</v>
      </c>
      <c r="L100">
        <v>1</v>
      </c>
      <c r="M100">
        <v>2</v>
      </c>
      <c r="N100">
        <v>0</v>
      </c>
      <c r="O100">
        <v>199</v>
      </c>
      <c r="P100" t="s">
        <v>20</v>
      </c>
      <c r="Q100">
        <f t="shared" si="3"/>
        <v>61</v>
      </c>
      <c r="R100" t="str">
        <f t="shared" si="4"/>
        <v>3</v>
      </c>
      <c r="S100" t="str">
        <f t="shared" si="5"/>
        <v>98</v>
      </c>
    </row>
    <row r="101" spans="1:19" x14ac:dyDescent="0.3">
      <c r="A101" t="s">
        <v>231</v>
      </c>
      <c r="B101" t="s">
        <v>15</v>
      </c>
      <c r="C101" t="s">
        <v>233</v>
      </c>
      <c r="D101" t="s">
        <v>232</v>
      </c>
      <c r="E101" t="s">
        <v>90</v>
      </c>
      <c r="F101">
        <v>60</v>
      </c>
      <c r="G101" t="s">
        <v>231</v>
      </c>
      <c r="H101" t="s">
        <v>231</v>
      </c>
      <c r="I101">
        <v>4</v>
      </c>
      <c r="J101">
        <v>4</v>
      </c>
      <c r="K101">
        <f>VLOOKUP(C101,'cost data'!$A$2:$C$155,3,0)</f>
        <v>0</v>
      </c>
      <c r="L101">
        <v>1</v>
      </c>
      <c r="M101">
        <v>2</v>
      </c>
      <c r="N101">
        <v>0</v>
      </c>
      <c r="O101">
        <v>199</v>
      </c>
      <c r="P101" t="s">
        <v>20</v>
      </c>
      <c r="Q101">
        <f t="shared" si="3"/>
        <v>60</v>
      </c>
      <c r="R101" t="str">
        <f t="shared" si="4"/>
        <v>3</v>
      </c>
      <c r="S101" t="str">
        <f t="shared" si="5"/>
        <v>99</v>
      </c>
    </row>
    <row r="102" spans="1:19" x14ac:dyDescent="0.3">
      <c r="A102" t="s">
        <v>234</v>
      </c>
      <c r="B102" t="s">
        <v>15</v>
      </c>
      <c r="C102" t="s">
        <v>236</v>
      </c>
      <c r="D102" t="s">
        <v>235</v>
      </c>
      <c r="E102" t="s">
        <v>90</v>
      </c>
      <c r="F102">
        <v>57</v>
      </c>
      <c r="G102" t="s">
        <v>234</v>
      </c>
      <c r="H102" t="s">
        <v>234</v>
      </c>
      <c r="I102">
        <v>4</v>
      </c>
      <c r="J102">
        <v>4</v>
      </c>
      <c r="K102">
        <f>VLOOKUP(C102,'cost data'!$A$2:$C$155,3,0)</f>
        <v>0</v>
      </c>
      <c r="L102">
        <v>1</v>
      </c>
      <c r="M102">
        <v>2</v>
      </c>
      <c r="N102">
        <v>0</v>
      </c>
      <c r="O102">
        <v>199</v>
      </c>
      <c r="P102" t="s">
        <v>20</v>
      </c>
      <c r="Q102">
        <f t="shared" si="3"/>
        <v>57</v>
      </c>
      <c r="R102" t="str">
        <f t="shared" si="4"/>
        <v>3</v>
      </c>
      <c r="S102" t="str">
        <f>RIGHT(D102,3)</f>
        <v>100</v>
      </c>
    </row>
    <row r="103" spans="1:19" x14ac:dyDescent="0.3">
      <c r="A103" t="s">
        <v>237</v>
      </c>
      <c r="B103" t="s">
        <v>15</v>
      </c>
      <c r="C103" t="s">
        <v>239</v>
      </c>
      <c r="D103" t="s">
        <v>238</v>
      </c>
      <c r="E103" t="s">
        <v>90</v>
      </c>
      <c r="F103">
        <v>71</v>
      </c>
      <c r="G103" t="s">
        <v>237</v>
      </c>
      <c r="H103" t="s">
        <v>237</v>
      </c>
      <c r="I103">
        <v>4</v>
      </c>
      <c r="J103">
        <v>4</v>
      </c>
      <c r="K103">
        <f>VLOOKUP(C103,'cost data'!$A$2:$C$155,3,0)</f>
        <v>0</v>
      </c>
      <c r="L103">
        <v>1</v>
      </c>
      <c r="M103">
        <v>2</v>
      </c>
      <c r="N103">
        <v>0</v>
      </c>
      <c r="O103">
        <v>199</v>
      </c>
      <c r="P103" t="s">
        <v>20</v>
      </c>
      <c r="Q103">
        <f t="shared" si="3"/>
        <v>71</v>
      </c>
      <c r="R103" t="str">
        <f t="shared" si="4"/>
        <v>3</v>
      </c>
      <c r="S103" t="str">
        <f t="shared" ref="S103:S155" si="6">RIGHT(D103,3)</f>
        <v>101</v>
      </c>
    </row>
    <row r="104" spans="1:19" x14ac:dyDescent="0.3">
      <c r="A104" t="s">
        <v>240</v>
      </c>
      <c r="B104" t="s">
        <v>15</v>
      </c>
      <c r="C104" t="s">
        <v>242</v>
      </c>
      <c r="D104" t="s">
        <v>241</v>
      </c>
      <c r="E104" t="s">
        <v>90</v>
      </c>
      <c r="F104">
        <v>59</v>
      </c>
      <c r="G104" t="s">
        <v>240</v>
      </c>
      <c r="H104" t="s">
        <v>240</v>
      </c>
      <c r="I104">
        <v>4</v>
      </c>
      <c r="J104">
        <v>4</v>
      </c>
      <c r="K104">
        <f>VLOOKUP(C104,'cost data'!$A$2:$C$155,3,0)</f>
        <v>0</v>
      </c>
      <c r="L104">
        <v>1</v>
      </c>
      <c r="M104">
        <v>2</v>
      </c>
      <c r="N104">
        <v>0</v>
      </c>
      <c r="O104">
        <v>199</v>
      </c>
      <c r="P104" t="s">
        <v>20</v>
      </c>
      <c r="Q104">
        <f t="shared" si="3"/>
        <v>59</v>
      </c>
      <c r="R104" t="str">
        <f t="shared" si="4"/>
        <v>3</v>
      </c>
      <c r="S104" t="str">
        <f t="shared" si="6"/>
        <v>102</v>
      </c>
    </row>
    <row r="105" spans="1:19" x14ac:dyDescent="0.3">
      <c r="A105" t="s">
        <v>87</v>
      </c>
      <c r="B105" t="s">
        <v>15</v>
      </c>
      <c r="C105" t="s">
        <v>244</v>
      </c>
      <c r="D105" t="s">
        <v>243</v>
      </c>
      <c r="E105" t="s">
        <v>90</v>
      </c>
      <c r="F105">
        <v>57</v>
      </c>
      <c r="G105" t="s">
        <v>87</v>
      </c>
      <c r="H105" t="s">
        <v>87</v>
      </c>
      <c r="I105">
        <v>4</v>
      </c>
      <c r="J105">
        <v>4</v>
      </c>
      <c r="K105">
        <f>VLOOKUP(C105,'cost data'!$A$2:$C$155,3,0)</f>
        <v>0</v>
      </c>
      <c r="L105">
        <v>1</v>
      </c>
      <c r="M105">
        <v>2</v>
      </c>
      <c r="N105">
        <v>0</v>
      </c>
      <c r="O105">
        <v>199</v>
      </c>
      <c r="P105" t="s">
        <v>20</v>
      </c>
      <c r="Q105">
        <f t="shared" si="3"/>
        <v>57</v>
      </c>
      <c r="R105" t="str">
        <f t="shared" si="4"/>
        <v>3</v>
      </c>
      <c r="S105" t="str">
        <f t="shared" si="6"/>
        <v>103</v>
      </c>
    </row>
    <row r="106" spans="1:19" x14ac:dyDescent="0.3">
      <c r="A106" t="s">
        <v>87</v>
      </c>
      <c r="B106" t="s">
        <v>15</v>
      </c>
      <c r="C106" t="s">
        <v>246</v>
      </c>
      <c r="D106" t="s">
        <v>245</v>
      </c>
      <c r="E106" t="s">
        <v>90</v>
      </c>
      <c r="F106">
        <v>71</v>
      </c>
      <c r="G106" t="s">
        <v>87</v>
      </c>
      <c r="H106" t="s">
        <v>87</v>
      </c>
      <c r="I106">
        <v>4</v>
      </c>
      <c r="J106">
        <v>4</v>
      </c>
      <c r="K106">
        <f>VLOOKUP(C106,'cost data'!$A$2:$C$155,3,0)</f>
        <v>0</v>
      </c>
      <c r="L106">
        <v>1</v>
      </c>
      <c r="M106">
        <v>2</v>
      </c>
      <c r="N106">
        <v>0</v>
      </c>
      <c r="O106">
        <v>199</v>
      </c>
      <c r="P106" t="s">
        <v>20</v>
      </c>
      <c r="Q106">
        <f t="shared" si="3"/>
        <v>71</v>
      </c>
      <c r="R106" t="str">
        <f t="shared" si="4"/>
        <v>3</v>
      </c>
      <c r="S106" t="str">
        <f t="shared" si="6"/>
        <v>104</v>
      </c>
    </row>
    <row r="107" spans="1:19" x14ac:dyDescent="0.3">
      <c r="A107">
        <v>51</v>
      </c>
      <c r="B107" t="s">
        <v>15</v>
      </c>
      <c r="C107" t="s">
        <v>248</v>
      </c>
      <c r="D107" t="s">
        <v>247</v>
      </c>
      <c r="E107" t="s">
        <v>90</v>
      </c>
      <c r="F107">
        <v>71</v>
      </c>
      <c r="G107">
        <v>51</v>
      </c>
      <c r="H107">
        <v>51</v>
      </c>
      <c r="I107">
        <v>4</v>
      </c>
      <c r="J107">
        <v>4</v>
      </c>
      <c r="K107">
        <f>VLOOKUP(C107,'cost data'!$A$2:$C$155,3,0)</f>
        <v>0</v>
      </c>
      <c r="L107">
        <v>1</v>
      </c>
      <c r="M107">
        <v>2</v>
      </c>
      <c r="N107">
        <v>0</v>
      </c>
      <c r="O107">
        <v>199</v>
      </c>
      <c r="P107" t="s">
        <v>20</v>
      </c>
      <c r="Q107">
        <f t="shared" si="3"/>
        <v>71</v>
      </c>
      <c r="R107" t="str">
        <f t="shared" si="4"/>
        <v>3</v>
      </c>
      <c r="S107" t="str">
        <f t="shared" si="6"/>
        <v>105</v>
      </c>
    </row>
    <row r="108" spans="1:19" x14ac:dyDescent="0.3">
      <c r="A108" t="s">
        <v>249</v>
      </c>
      <c r="B108" t="s">
        <v>15</v>
      </c>
      <c r="C108" t="s">
        <v>251</v>
      </c>
      <c r="D108" t="s">
        <v>250</v>
      </c>
      <c r="E108" t="s">
        <v>90</v>
      </c>
      <c r="F108">
        <v>12</v>
      </c>
      <c r="G108" t="s">
        <v>249</v>
      </c>
      <c r="H108" t="s">
        <v>249</v>
      </c>
      <c r="I108">
        <v>4</v>
      </c>
      <c r="J108">
        <v>4</v>
      </c>
      <c r="K108">
        <f>VLOOKUP(C108,'cost data'!$A$2:$C$155,3,0)</f>
        <v>0</v>
      </c>
      <c r="L108">
        <v>1</v>
      </c>
      <c r="M108">
        <v>2</v>
      </c>
      <c r="N108">
        <v>0</v>
      </c>
      <c r="O108">
        <v>199</v>
      </c>
      <c r="P108" t="s">
        <v>20</v>
      </c>
      <c r="Q108">
        <f t="shared" si="3"/>
        <v>12</v>
      </c>
      <c r="R108" t="str">
        <f t="shared" si="4"/>
        <v>1</v>
      </c>
      <c r="S108" t="str">
        <f t="shared" si="6"/>
        <v>106</v>
      </c>
    </row>
    <row r="109" spans="1:19" x14ac:dyDescent="0.3">
      <c r="A109" t="s">
        <v>252</v>
      </c>
      <c r="B109" t="s">
        <v>15</v>
      </c>
      <c r="C109" t="s">
        <v>254</v>
      </c>
      <c r="D109" t="s">
        <v>253</v>
      </c>
      <c r="E109" t="s">
        <v>90</v>
      </c>
      <c r="F109">
        <v>66</v>
      </c>
      <c r="G109" t="s">
        <v>252</v>
      </c>
      <c r="H109" t="s">
        <v>252</v>
      </c>
      <c r="I109">
        <v>4</v>
      </c>
      <c r="J109">
        <v>4</v>
      </c>
      <c r="K109">
        <f>VLOOKUP(C109,'cost data'!$A$2:$C$155,3,0)</f>
        <v>0</v>
      </c>
      <c r="L109">
        <v>1</v>
      </c>
      <c r="M109">
        <v>2</v>
      </c>
      <c r="N109">
        <v>0</v>
      </c>
      <c r="O109">
        <v>199</v>
      </c>
      <c r="P109" t="s">
        <v>20</v>
      </c>
      <c r="Q109">
        <f t="shared" si="3"/>
        <v>66</v>
      </c>
      <c r="R109" t="str">
        <f t="shared" si="4"/>
        <v>3</v>
      </c>
      <c r="S109" t="str">
        <f t="shared" si="6"/>
        <v>107</v>
      </c>
    </row>
    <row r="110" spans="1:19" x14ac:dyDescent="0.3">
      <c r="A110" t="s">
        <v>255</v>
      </c>
      <c r="B110" t="s">
        <v>15</v>
      </c>
      <c r="C110" t="s">
        <v>257</v>
      </c>
      <c r="D110" t="s">
        <v>256</v>
      </c>
      <c r="E110" t="s">
        <v>90</v>
      </c>
      <c r="F110">
        <v>38</v>
      </c>
      <c r="G110" t="s">
        <v>255</v>
      </c>
      <c r="H110" t="s">
        <v>255</v>
      </c>
      <c r="I110">
        <v>4</v>
      </c>
      <c r="J110">
        <v>4</v>
      </c>
      <c r="K110">
        <f>VLOOKUP(C110,'cost data'!$A$2:$C$155,3,0)</f>
        <v>0</v>
      </c>
      <c r="L110">
        <v>1</v>
      </c>
      <c r="M110">
        <v>2</v>
      </c>
      <c r="N110">
        <v>0</v>
      </c>
      <c r="O110">
        <v>199</v>
      </c>
      <c r="P110" t="s">
        <v>20</v>
      </c>
      <c r="Q110">
        <f t="shared" si="3"/>
        <v>38</v>
      </c>
      <c r="R110" t="str">
        <f t="shared" si="4"/>
        <v>2</v>
      </c>
      <c r="S110" t="str">
        <f t="shared" si="6"/>
        <v>108</v>
      </c>
    </row>
    <row r="111" spans="1:19" x14ac:dyDescent="0.3">
      <c r="A111" t="s">
        <v>258</v>
      </c>
      <c r="B111" t="s">
        <v>15</v>
      </c>
      <c r="C111" t="s">
        <v>260</v>
      </c>
      <c r="D111" t="s">
        <v>259</v>
      </c>
      <c r="E111" t="s">
        <v>90</v>
      </c>
      <c r="F111" t="s">
        <v>23</v>
      </c>
      <c r="G111" t="s">
        <v>258</v>
      </c>
      <c r="H111" t="s">
        <v>258</v>
      </c>
      <c r="I111">
        <v>4</v>
      </c>
      <c r="J111">
        <v>4</v>
      </c>
      <c r="K111">
        <f>VLOOKUP(C111,'cost data'!$A$2:$C$155,3,0)</f>
        <v>0</v>
      </c>
      <c r="L111">
        <v>1</v>
      </c>
      <c r="M111">
        <v>2</v>
      </c>
      <c r="N111">
        <v>0</v>
      </c>
      <c r="O111">
        <v>199</v>
      </c>
      <c r="P111" t="s">
        <v>20</v>
      </c>
      <c r="Q111" t="str">
        <f t="shared" si="3"/>
        <v>1</v>
      </c>
      <c r="R111" t="str">
        <f t="shared" si="4"/>
        <v>1</v>
      </c>
      <c r="S111" t="str">
        <f t="shared" si="6"/>
        <v>109</v>
      </c>
    </row>
    <row r="112" spans="1:19" x14ac:dyDescent="0.3">
      <c r="A112" t="s">
        <v>261</v>
      </c>
      <c r="B112" t="s">
        <v>15</v>
      </c>
      <c r="C112" t="s">
        <v>263</v>
      </c>
      <c r="D112" t="s">
        <v>262</v>
      </c>
      <c r="E112" t="s">
        <v>90</v>
      </c>
      <c r="F112" t="s">
        <v>19</v>
      </c>
      <c r="G112" t="s">
        <v>261</v>
      </c>
      <c r="H112" t="s">
        <v>261</v>
      </c>
      <c r="I112">
        <v>4</v>
      </c>
      <c r="J112">
        <v>4</v>
      </c>
      <c r="K112">
        <f>VLOOKUP(C112,'cost data'!$A$2:$C$155,3,0)</f>
        <v>0</v>
      </c>
      <c r="L112">
        <v>1</v>
      </c>
      <c r="M112">
        <v>2</v>
      </c>
      <c r="N112">
        <v>0</v>
      </c>
      <c r="O112">
        <v>199</v>
      </c>
      <c r="P112" t="s">
        <v>20</v>
      </c>
      <c r="Q112" t="str">
        <f t="shared" si="3"/>
        <v>0</v>
      </c>
      <c r="R112" t="str">
        <f t="shared" si="4"/>
        <v>1</v>
      </c>
      <c r="S112" t="str">
        <f t="shared" si="6"/>
        <v>110</v>
      </c>
    </row>
    <row r="113" spans="1:19" x14ac:dyDescent="0.3">
      <c r="A113" t="s">
        <v>264</v>
      </c>
      <c r="B113" t="s">
        <v>15</v>
      </c>
      <c r="C113" t="s">
        <v>266</v>
      </c>
      <c r="D113" t="s">
        <v>265</v>
      </c>
      <c r="E113" t="s">
        <v>90</v>
      </c>
      <c r="F113" t="s">
        <v>23</v>
      </c>
      <c r="G113" t="s">
        <v>264</v>
      </c>
      <c r="H113" t="s">
        <v>264</v>
      </c>
      <c r="I113">
        <v>4</v>
      </c>
      <c r="J113">
        <v>4</v>
      </c>
      <c r="K113">
        <f>VLOOKUP(C113,'cost data'!$A$2:$C$155,3,0)</f>
        <v>0</v>
      </c>
      <c r="L113">
        <v>1</v>
      </c>
      <c r="M113">
        <v>2</v>
      </c>
      <c r="N113">
        <v>0</v>
      </c>
      <c r="O113">
        <v>199</v>
      </c>
      <c r="P113" t="s">
        <v>20</v>
      </c>
      <c r="Q113" t="str">
        <f t="shared" si="3"/>
        <v>1</v>
      </c>
      <c r="R113" t="str">
        <f t="shared" si="4"/>
        <v>1</v>
      </c>
      <c r="S113" t="str">
        <f t="shared" si="6"/>
        <v>111</v>
      </c>
    </row>
    <row r="114" spans="1:19" x14ac:dyDescent="0.3">
      <c r="A114" t="s">
        <v>267</v>
      </c>
      <c r="B114" t="s">
        <v>15</v>
      </c>
      <c r="C114" t="s">
        <v>269</v>
      </c>
      <c r="D114" t="s">
        <v>268</v>
      </c>
      <c r="E114" t="s">
        <v>90</v>
      </c>
      <c r="F114" t="s">
        <v>270</v>
      </c>
      <c r="G114" t="s">
        <v>267</v>
      </c>
      <c r="H114" t="s">
        <v>267</v>
      </c>
      <c r="I114">
        <v>4</v>
      </c>
      <c r="J114">
        <v>4</v>
      </c>
      <c r="K114">
        <f>VLOOKUP(C114,'cost data'!$A$2:$C$155,3,0)</f>
        <v>0</v>
      </c>
      <c r="L114">
        <v>1</v>
      </c>
      <c r="M114">
        <v>2</v>
      </c>
      <c r="N114">
        <v>0</v>
      </c>
      <c r="O114">
        <v>199</v>
      </c>
      <c r="P114" t="s">
        <v>20</v>
      </c>
      <c r="Q114" t="str">
        <f t="shared" si="3"/>
        <v>3</v>
      </c>
      <c r="R114" t="str">
        <f t="shared" si="4"/>
        <v>1</v>
      </c>
      <c r="S114" t="str">
        <f t="shared" si="6"/>
        <v>112</v>
      </c>
    </row>
    <row r="115" spans="1:19" x14ac:dyDescent="0.3">
      <c r="A115">
        <v>392</v>
      </c>
      <c r="B115" t="s">
        <v>15</v>
      </c>
      <c r="C115" t="s">
        <v>272</v>
      </c>
      <c r="D115" t="s">
        <v>271</v>
      </c>
      <c r="E115" t="s">
        <v>90</v>
      </c>
      <c r="F115">
        <v>35</v>
      </c>
      <c r="G115">
        <v>20</v>
      </c>
      <c r="H115">
        <v>20</v>
      </c>
      <c r="I115">
        <v>4</v>
      </c>
      <c r="J115">
        <v>4</v>
      </c>
      <c r="K115">
        <f>VLOOKUP(C115,'cost data'!$A$2:$C$155,3,0)</f>
        <v>0</v>
      </c>
      <c r="L115">
        <v>1</v>
      </c>
      <c r="M115">
        <v>2</v>
      </c>
      <c r="N115">
        <v>0</v>
      </c>
      <c r="O115">
        <v>199</v>
      </c>
      <c r="P115" t="s">
        <v>20</v>
      </c>
      <c r="Q115">
        <f t="shared" si="3"/>
        <v>35</v>
      </c>
      <c r="R115" t="str">
        <f t="shared" si="4"/>
        <v>2</v>
      </c>
      <c r="S115" t="str">
        <f t="shared" si="6"/>
        <v>113</v>
      </c>
    </row>
    <row r="116" spans="1:19" x14ac:dyDescent="0.3">
      <c r="A116" t="s">
        <v>273</v>
      </c>
      <c r="B116" t="s">
        <v>15</v>
      </c>
      <c r="C116" t="s">
        <v>275</v>
      </c>
      <c r="D116" t="s">
        <v>274</v>
      </c>
      <c r="E116" t="s">
        <v>90</v>
      </c>
      <c r="F116" t="s">
        <v>19</v>
      </c>
      <c r="G116" t="s">
        <v>273</v>
      </c>
      <c r="H116" t="s">
        <v>273</v>
      </c>
      <c r="I116">
        <v>4</v>
      </c>
      <c r="J116">
        <v>4</v>
      </c>
      <c r="K116">
        <f>VLOOKUP(C116,'cost data'!$A$2:$C$155,3,0)</f>
        <v>0</v>
      </c>
      <c r="L116">
        <v>1</v>
      </c>
      <c r="M116">
        <v>2</v>
      </c>
      <c r="N116">
        <v>0</v>
      </c>
      <c r="O116">
        <v>199</v>
      </c>
      <c r="P116" t="s">
        <v>20</v>
      </c>
      <c r="Q116" t="str">
        <f t="shared" si="3"/>
        <v>0</v>
      </c>
      <c r="R116" t="str">
        <f t="shared" si="4"/>
        <v>1</v>
      </c>
      <c r="S116" t="str">
        <f t="shared" si="6"/>
        <v>114</v>
      </c>
    </row>
    <row r="117" spans="1:19" x14ac:dyDescent="0.3">
      <c r="A117" t="s">
        <v>276</v>
      </c>
      <c r="B117" t="s">
        <v>15</v>
      </c>
      <c r="C117" t="s">
        <v>278</v>
      </c>
      <c r="D117" t="s">
        <v>277</v>
      </c>
      <c r="E117" t="s">
        <v>90</v>
      </c>
      <c r="F117" t="s">
        <v>19</v>
      </c>
      <c r="G117" t="s">
        <v>276</v>
      </c>
      <c r="H117" t="s">
        <v>276</v>
      </c>
      <c r="I117">
        <v>4</v>
      </c>
      <c r="J117">
        <v>4</v>
      </c>
      <c r="K117">
        <f>VLOOKUP(C117,'cost data'!$A$2:$C$155,3,0)</f>
        <v>0</v>
      </c>
      <c r="L117">
        <v>1</v>
      </c>
      <c r="M117">
        <v>2</v>
      </c>
      <c r="N117">
        <v>0</v>
      </c>
      <c r="O117">
        <v>199</v>
      </c>
      <c r="P117" t="s">
        <v>20</v>
      </c>
      <c r="Q117" t="str">
        <f t="shared" si="3"/>
        <v>0</v>
      </c>
      <c r="R117" t="str">
        <f t="shared" si="4"/>
        <v>1</v>
      </c>
      <c r="S117" t="str">
        <f t="shared" si="6"/>
        <v>115</v>
      </c>
    </row>
    <row r="118" spans="1:19" x14ac:dyDescent="0.3">
      <c r="A118" t="s">
        <v>279</v>
      </c>
      <c r="B118" t="s">
        <v>15</v>
      </c>
      <c r="C118" t="s">
        <v>281</v>
      </c>
      <c r="D118" t="s">
        <v>280</v>
      </c>
      <c r="E118" t="s">
        <v>90</v>
      </c>
      <c r="F118" t="s">
        <v>19</v>
      </c>
      <c r="G118" t="s">
        <v>279</v>
      </c>
      <c r="H118" t="s">
        <v>279</v>
      </c>
      <c r="I118">
        <v>4</v>
      </c>
      <c r="J118">
        <v>4</v>
      </c>
      <c r="K118">
        <f>VLOOKUP(C118,'cost data'!$A$2:$C$155,3,0)</f>
        <v>0</v>
      </c>
      <c r="L118">
        <v>1</v>
      </c>
      <c r="M118">
        <v>2</v>
      </c>
      <c r="N118">
        <v>0</v>
      </c>
      <c r="O118">
        <v>199</v>
      </c>
      <c r="P118" t="s">
        <v>20</v>
      </c>
      <c r="Q118" t="str">
        <f t="shared" si="3"/>
        <v>0</v>
      </c>
      <c r="R118" t="str">
        <f t="shared" si="4"/>
        <v>1</v>
      </c>
      <c r="S118" t="str">
        <f t="shared" si="6"/>
        <v>116</v>
      </c>
    </row>
    <row r="119" spans="1:19" x14ac:dyDescent="0.3">
      <c r="A119" t="s">
        <v>282</v>
      </c>
      <c r="B119" t="s">
        <v>15</v>
      </c>
      <c r="C119" t="s">
        <v>284</v>
      </c>
      <c r="D119" t="s">
        <v>283</v>
      </c>
      <c r="E119" t="s">
        <v>90</v>
      </c>
      <c r="F119" t="s">
        <v>285</v>
      </c>
      <c r="G119" t="s">
        <v>282</v>
      </c>
      <c r="H119" t="s">
        <v>282</v>
      </c>
      <c r="I119">
        <v>4</v>
      </c>
      <c r="J119">
        <v>4</v>
      </c>
      <c r="K119">
        <f>VLOOKUP(C119,'cost data'!$A$2:$C$155,3,0)</f>
        <v>0</v>
      </c>
      <c r="L119">
        <v>1</v>
      </c>
      <c r="M119">
        <v>2</v>
      </c>
      <c r="N119">
        <v>0</v>
      </c>
      <c r="O119">
        <v>199</v>
      </c>
      <c r="P119" t="s">
        <v>20</v>
      </c>
      <c r="Q119" t="str">
        <f t="shared" si="3"/>
        <v>2</v>
      </c>
      <c r="R119" t="str">
        <f t="shared" si="4"/>
        <v>1</v>
      </c>
      <c r="S119" t="str">
        <f t="shared" si="6"/>
        <v>117</v>
      </c>
    </row>
    <row r="120" spans="1:19" x14ac:dyDescent="0.3">
      <c r="A120" t="s">
        <v>286</v>
      </c>
      <c r="B120" t="s">
        <v>15</v>
      </c>
      <c r="C120" t="s">
        <v>288</v>
      </c>
      <c r="D120" t="s">
        <v>287</v>
      </c>
      <c r="E120" t="s">
        <v>90</v>
      </c>
      <c r="F120">
        <v>18</v>
      </c>
      <c r="G120" t="s">
        <v>286</v>
      </c>
      <c r="H120" t="s">
        <v>286</v>
      </c>
      <c r="I120">
        <v>4</v>
      </c>
      <c r="J120">
        <v>4</v>
      </c>
      <c r="K120">
        <f>VLOOKUP(C120,'cost data'!$A$2:$C$155,3,0)</f>
        <v>0</v>
      </c>
      <c r="L120">
        <v>1</v>
      </c>
      <c r="M120">
        <v>2</v>
      </c>
      <c r="N120">
        <v>0</v>
      </c>
      <c r="O120">
        <v>199</v>
      </c>
      <c r="P120" t="s">
        <v>20</v>
      </c>
      <c r="Q120">
        <f t="shared" si="3"/>
        <v>18</v>
      </c>
      <c r="R120" t="str">
        <f t="shared" si="4"/>
        <v>1</v>
      </c>
      <c r="S120" t="str">
        <f t="shared" si="6"/>
        <v>118</v>
      </c>
    </row>
    <row r="121" spans="1:19" x14ac:dyDescent="0.3">
      <c r="A121" t="s">
        <v>289</v>
      </c>
      <c r="B121" t="s">
        <v>15</v>
      </c>
      <c r="C121" t="s">
        <v>291</v>
      </c>
      <c r="D121" t="s">
        <v>290</v>
      </c>
      <c r="E121" t="s">
        <v>90</v>
      </c>
      <c r="F121">
        <v>55</v>
      </c>
      <c r="G121" t="s">
        <v>289</v>
      </c>
      <c r="H121" t="s">
        <v>289</v>
      </c>
      <c r="I121">
        <v>4</v>
      </c>
      <c r="J121">
        <v>4</v>
      </c>
      <c r="K121">
        <f>VLOOKUP(C121,'cost data'!$A$2:$C$155,3,0)</f>
        <v>0</v>
      </c>
      <c r="L121">
        <v>1</v>
      </c>
      <c r="M121">
        <v>2</v>
      </c>
      <c r="N121">
        <v>0</v>
      </c>
      <c r="O121">
        <v>199</v>
      </c>
      <c r="P121" t="s">
        <v>20</v>
      </c>
      <c r="Q121">
        <f t="shared" si="3"/>
        <v>55</v>
      </c>
      <c r="R121" t="str">
        <f t="shared" si="4"/>
        <v>3</v>
      </c>
      <c r="S121" t="str">
        <f t="shared" si="6"/>
        <v>119</v>
      </c>
    </row>
    <row r="122" spans="1:19" x14ac:dyDescent="0.3">
      <c r="A122" t="s">
        <v>292</v>
      </c>
      <c r="B122" t="s">
        <v>15</v>
      </c>
      <c r="C122" t="s">
        <v>294</v>
      </c>
      <c r="D122" t="s">
        <v>293</v>
      </c>
      <c r="E122" t="s">
        <v>90</v>
      </c>
      <c r="F122">
        <v>60</v>
      </c>
      <c r="G122" t="s">
        <v>292</v>
      </c>
      <c r="H122" t="s">
        <v>292</v>
      </c>
      <c r="I122">
        <v>4</v>
      </c>
      <c r="J122">
        <v>4</v>
      </c>
      <c r="K122">
        <f>VLOOKUP(C122,'cost data'!$A$2:$C$155,3,0)</f>
        <v>0</v>
      </c>
      <c r="L122">
        <v>1</v>
      </c>
      <c r="M122">
        <v>2</v>
      </c>
      <c r="N122">
        <v>0</v>
      </c>
      <c r="O122">
        <v>199</v>
      </c>
      <c r="P122" t="s">
        <v>20</v>
      </c>
      <c r="Q122">
        <f t="shared" si="3"/>
        <v>60</v>
      </c>
      <c r="R122" t="str">
        <f t="shared" si="4"/>
        <v>3</v>
      </c>
      <c r="S122" t="str">
        <f t="shared" si="6"/>
        <v>120</v>
      </c>
    </row>
    <row r="123" spans="1:19" x14ac:dyDescent="0.3">
      <c r="A123" t="s">
        <v>295</v>
      </c>
      <c r="B123" t="s">
        <v>15</v>
      </c>
      <c r="C123" t="s">
        <v>297</v>
      </c>
      <c r="D123" t="s">
        <v>296</v>
      </c>
      <c r="E123" t="s">
        <v>90</v>
      </c>
      <c r="F123">
        <v>60</v>
      </c>
      <c r="G123" t="s">
        <v>295</v>
      </c>
      <c r="H123" t="s">
        <v>295</v>
      </c>
      <c r="I123">
        <v>4</v>
      </c>
      <c r="J123">
        <v>4</v>
      </c>
      <c r="K123">
        <f>VLOOKUP(C123,'cost data'!$A$2:$C$155,3,0)</f>
        <v>0</v>
      </c>
      <c r="L123">
        <v>1</v>
      </c>
      <c r="M123">
        <v>2</v>
      </c>
      <c r="N123">
        <v>0</v>
      </c>
      <c r="O123">
        <v>199</v>
      </c>
      <c r="P123" t="s">
        <v>20</v>
      </c>
      <c r="Q123">
        <f t="shared" si="3"/>
        <v>60</v>
      </c>
      <c r="R123" t="str">
        <f t="shared" si="4"/>
        <v>3</v>
      </c>
      <c r="S123" t="str">
        <f t="shared" si="6"/>
        <v>121</v>
      </c>
    </row>
    <row r="124" spans="1:19" x14ac:dyDescent="0.3">
      <c r="A124" t="s">
        <v>298</v>
      </c>
      <c r="B124" t="s">
        <v>15</v>
      </c>
      <c r="C124" t="s">
        <v>300</v>
      </c>
      <c r="D124" t="s">
        <v>299</v>
      </c>
      <c r="E124" t="s">
        <v>90</v>
      </c>
      <c r="F124">
        <v>60</v>
      </c>
      <c r="G124" t="s">
        <v>298</v>
      </c>
      <c r="H124" t="s">
        <v>298</v>
      </c>
      <c r="I124">
        <v>4</v>
      </c>
      <c r="J124">
        <v>4</v>
      </c>
      <c r="K124">
        <f>VLOOKUP(C124,'cost data'!$A$2:$C$155,3,0)</f>
        <v>0</v>
      </c>
      <c r="L124">
        <v>1</v>
      </c>
      <c r="M124">
        <v>2</v>
      </c>
      <c r="N124">
        <v>0</v>
      </c>
      <c r="O124">
        <v>199</v>
      </c>
      <c r="P124" t="s">
        <v>20</v>
      </c>
      <c r="Q124">
        <f t="shared" si="3"/>
        <v>60</v>
      </c>
      <c r="R124" t="str">
        <f t="shared" si="4"/>
        <v>3</v>
      </c>
      <c r="S124" t="str">
        <f t="shared" si="6"/>
        <v>122</v>
      </c>
    </row>
    <row r="125" spans="1:19" x14ac:dyDescent="0.3">
      <c r="A125">
        <v>67</v>
      </c>
      <c r="B125" t="s">
        <v>15</v>
      </c>
      <c r="C125" t="s">
        <v>302</v>
      </c>
      <c r="D125" t="s">
        <v>301</v>
      </c>
      <c r="E125" t="s">
        <v>90</v>
      </c>
      <c r="F125">
        <v>60</v>
      </c>
      <c r="G125">
        <v>67</v>
      </c>
      <c r="H125">
        <v>67</v>
      </c>
      <c r="I125">
        <v>4</v>
      </c>
      <c r="J125">
        <v>4</v>
      </c>
      <c r="K125">
        <f>VLOOKUP(C125,'cost data'!$A$2:$C$155,3,0)</f>
        <v>0</v>
      </c>
      <c r="L125">
        <v>1</v>
      </c>
      <c r="M125">
        <v>2</v>
      </c>
      <c r="N125">
        <v>0</v>
      </c>
      <c r="O125">
        <v>199</v>
      </c>
      <c r="P125" t="s">
        <v>20</v>
      </c>
      <c r="Q125">
        <f t="shared" si="3"/>
        <v>60</v>
      </c>
      <c r="R125" t="str">
        <f t="shared" si="4"/>
        <v>3</v>
      </c>
      <c r="S125" t="str">
        <f t="shared" si="6"/>
        <v>123</v>
      </c>
    </row>
    <row r="126" spans="1:19" x14ac:dyDescent="0.3">
      <c r="A126" t="s">
        <v>303</v>
      </c>
      <c r="B126" t="s">
        <v>15</v>
      </c>
      <c r="C126" t="s">
        <v>305</v>
      </c>
      <c r="D126" t="s">
        <v>304</v>
      </c>
      <c r="E126" t="s">
        <v>90</v>
      </c>
      <c r="F126">
        <v>60</v>
      </c>
      <c r="G126" t="s">
        <v>303</v>
      </c>
      <c r="H126" t="s">
        <v>303</v>
      </c>
      <c r="I126">
        <v>4</v>
      </c>
      <c r="J126">
        <v>4</v>
      </c>
      <c r="K126">
        <f>VLOOKUP(C126,'cost data'!$A$2:$C$155,3,0)</f>
        <v>0</v>
      </c>
      <c r="L126">
        <v>1</v>
      </c>
      <c r="M126">
        <v>2</v>
      </c>
      <c r="N126">
        <v>0</v>
      </c>
      <c r="O126">
        <v>199</v>
      </c>
      <c r="P126" t="s">
        <v>20</v>
      </c>
      <c r="Q126">
        <f t="shared" si="3"/>
        <v>60</v>
      </c>
      <c r="R126" t="str">
        <f t="shared" si="4"/>
        <v>3</v>
      </c>
      <c r="S126" t="str">
        <f t="shared" si="6"/>
        <v>124</v>
      </c>
    </row>
    <row r="127" spans="1:19" x14ac:dyDescent="0.3">
      <c r="A127" t="s">
        <v>306</v>
      </c>
      <c r="B127" t="s">
        <v>15</v>
      </c>
      <c r="C127" t="s">
        <v>308</v>
      </c>
      <c r="D127" t="s">
        <v>307</v>
      </c>
      <c r="E127" t="s">
        <v>90</v>
      </c>
      <c r="F127">
        <v>60</v>
      </c>
      <c r="G127" t="s">
        <v>306</v>
      </c>
      <c r="H127" t="s">
        <v>306</v>
      </c>
      <c r="I127">
        <v>4</v>
      </c>
      <c r="J127">
        <v>4</v>
      </c>
      <c r="K127">
        <f>VLOOKUP(C127,'cost data'!$A$2:$C$155,3,0)</f>
        <v>0</v>
      </c>
      <c r="L127">
        <v>1</v>
      </c>
      <c r="M127">
        <v>2</v>
      </c>
      <c r="N127">
        <v>0</v>
      </c>
      <c r="O127">
        <v>199</v>
      </c>
      <c r="P127" t="s">
        <v>20</v>
      </c>
      <c r="Q127">
        <f t="shared" si="3"/>
        <v>60</v>
      </c>
      <c r="R127" t="str">
        <f t="shared" si="4"/>
        <v>3</v>
      </c>
      <c r="S127" t="str">
        <f t="shared" si="6"/>
        <v>125</v>
      </c>
    </row>
    <row r="128" spans="1:19" x14ac:dyDescent="0.3">
      <c r="A128" t="s">
        <v>309</v>
      </c>
      <c r="B128" t="s">
        <v>15</v>
      </c>
      <c r="C128" t="s">
        <v>311</v>
      </c>
      <c r="D128" t="s">
        <v>310</v>
      </c>
      <c r="E128" t="s">
        <v>90</v>
      </c>
      <c r="F128">
        <v>60</v>
      </c>
      <c r="G128" t="s">
        <v>309</v>
      </c>
      <c r="H128" t="s">
        <v>309</v>
      </c>
      <c r="I128">
        <v>4</v>
      </c>
      <c r="J128">
        <v>4</v>
      </c>
      <c r="K128">
        <f>VLOOKUP(C128,'cost data'!$A$2:$C$155,3,0)</f>
        <v>0</v>
      </c>
      <c r="L128">
        <v>1</v>
      </c>
      <c r="M128">
        <v>2</v>
      </c>
      <c r="N128">
        <v>0</v>
      </c>
      <c r="O128">
        <v>199</v>
      </c>
      <c r="P128" t="s">
        <v>20</v>
      </c>
      <c r="Q128">
        <f t="shared" si="3"/>
        <v>60</v>
      </c>
      <c r="R128" t="str">
        <f t="shared" si="4"/>
        <v>3</v>
      </c>
      <c r="S128" t="str">
        <f t="shared" si="6"/>
        <v>126</v>
      </c>
    </row>
    <row r="129" spans="1:19" x14ac:dyDescent="0.3">
      <c r="A129" t="s">
        <v>286</v>
      </c>
      <c r="B129" t="s">
        <v>15</v>
      </c>
      <c r="C129" t="s">
        <v>313</v>
      </c>
      <c r="D129" t="s">
        <v>312</v>
      </c>
      <c r="E129" t="s">
        <v>90</v>
      </c>
      <c r="F129">
        <v>60</v>
      </c>
      <c r="G129" t="s">
        <v>286</v>
      </c>
      <c r="H129" t="s">
        <v>286</v>
      </c>
      <c r="I129">
        <v>4</v>
      </c>
      <c r="J129">
        <v>4</v>
      </c>
      <c r="K129">
        <f>VLOOKUP(C129,'cost data'!$A$2:$C$155,3,0)</f>
        <v>0</v>
      </c>
      <c r="L129">
        <v>1</v>
      </c>
      <c r="M129">
        <v>2</v>
      </c>
      <c r="N129">
        <v>0</v>
      </c>
      <c r="O129">
        <v>199</v>
      </c>
      <c r="P129" t="s">
        <v>20</v>
      </c>
      <c r="Q129">
        <f t="shared" si="3"/>
        <v>60</v>
      </c>
      <c r="R129" t="str">
        <f t="shared" si="4"/>
        <v>3</v>
      </c>
      <c r="S129" t="str">
        <f t="shared" si="6"/>
        <v>127</v>
      </c>
    </row>
    <row r="130" spans="1:19" x14ac:dyDescent="0.3">
      <c r="A130" t="s">
        <v>314</v>
      </c>
      <c r="B130" t="s">
        <v>15</v>
      </c>
      <c r="C130" t="s">
        <v>316</v>
      </c>
      <c r="D130" t="s">
        <v>315</v>
      </c>
      <c r="E130" t="s">
        <v>90</v>
      </c>
      <c r="F130">
        <v>60</v>
      </c>
      <c r="G130" t="s">
        <v>314</v>
      </c>
      <c r="H130" t="s">
        <v>314</v>
      </c>
      <c r="I130">
        <v>4</v>
      </c>
      <c r="J130">
        <v>4</v>
      </c>
      <c r="K130">
        <f>VLOOKUP(C130,'cost data'!$A$2:$C$155,3,0)</f>
        <v>0</v>
      </c>
      <c r="L130">
        <v>1</v>
      </c>
      <c r="M130">
        <v>2</v>
      </c>
      <c r="N130">
        <v>0</v>
      </c>
      <c r="O130">
        <v>199</v>
      </c>
      <c r="P130" t="s">
        <v>20</v>
      </c>
      <c r="Q130">
        <f t="shared" si="3"/>
        <v>60</v>
      </c>
      <c r="R130" t="str">
        <f t="shared" si="4"/>
        <v>3</v>
      </c>
      <c r="S130" t="str">
        <f t="shared" si="6"/>
        <v>128</v>
      </c>
    </row>
    <row r="131" spans="1:19" x14ac:dyDescent="0.3">
      <c r="A131" t="s">
        <v>317</v>
      </c>
      <c r="B131" t="s">
        <v>15</v>
      </c>
      <c r="C131" t="s">
        <v>319</v>
      </c>
      <c r="D131" t="s">
        <v>318</v>
      </c>
      <c r="E131" t="s">
        <v>90</v>
      </c>
      <c r="F131">
        <v>60</v>
      </c>
      <c r="G131" t="s">
        <v>317</v>
      </c>
      <c r="H131" t="s">
        <v>317</v>
      </c>
      <c r="I131">
        <v>4</v>
      </c>
      <c r="J131">
        <v>4</v>
      </c>
      <c r="K131">
        <f>VLOOKUP(C131,'cost data'!$A$2:$C$155,3,0)</f>
        <v>0</v>
      </c>
      <c r="L131">
        <v>1</v>
      </c>
      <c r="M131">
        <v>2</v>
      </c>
      <c r="N131">
        <v>0</v>
      </c>
      <c r="O131">
        <v>199</v>
      </c>
      <c r="P131" t="s">
        <v>20</v>
      </c>
      <c r="Q131">
        <f t="shared" ref="Q131:Q155" si="7">IF(ISNUMBER(SEARCH("_",F131)),LEFT(F131,1),F131)</f>
        <v>60</v>
      </c>
      <c r="R131" t="str">
        <f t="shared" ref="R131:R155" si="8">LEFT(C131)</f>
        <v>3</v>
      </c>
      <c r="S131" t="str">
        <f t="shared" si="6"/>
        <v>129</v>
      </c>
    </row>
    <row r="132" spans="1:19" x14ac:dyDescent="0.3">
      <c r="A132" t="s">
        <v>320</v>
      </c>
      <c r="B132" t="s">
        <v>15</v>
      </c>
      <c r="C132" t="s">
        <v>322</v>
      </c>
      <c r="D132" t="s">
        <v>321</v>
      </c>
      <c r="E132" t="s">
        <v>90</v>
      </c>
      <c r="F132">
        <v>60</v>
      </c>
      <c r="G132" t="s">
        <v>320</v>
      </c>
      <c r="H132" t="s">
        <v>320</v>
      </c>
      <c r="I132">
        <v>4</v>
      </c>
      <c r="J132">
        <v>4</v>
      </c>
      <c r="K132">
        <f>VLOOKUP(C132,'cost data'!$A$2:$C$155,3,0)</f>
        <v>0</v>
      </c>
      <c r="L132">
        <v>1</v>
      </c>
      <c r="M132">
        <v>2</v>
      </c>
      <c r="N132">
        <v>0</v>
      </c>
      <c r="O132">
        <v>199</v>
      </c>
      <c r="P132" t="s">
        <v>20</v>
      </c>
      <c r="Q132">
        <f t="shared" si="7"/>
        <v>60</v>
      </c>
      <c r="R132" t="str">
        <f t="shared" si="8"/>
        <v>3</v>
      </c>
      <c r="S132" t="str">
        <f t="shared" si="6"/>
        <v>130</v>
      </c>
    </row>
    <row r="133" spans="1:19" x14ac:dyDescent="0.3">
      <c r="A133" t="s">
        <v>323</v>
      </c>
      <c r="B133" t="s">
        <v>15</v>
      </c>
      <c r="C133" t="s">
        <v>325</v>
      </c>
      <c r="D133" t="s">
        <v>324</v>
      </c>
      <c r="E133" t="s">
        <v>90</v>
      </c>
      <c r="F133">
        <v>60</v>
      </c>
      <c r="G133" t="s">
        <v>323</v>
      </c>
      <c r="H133" t="s">
        <v>323</v>
      </c>
      <c r="I133">
        <v>4</v>
      </c>
      <c r="J133">
        <v>4</v>
      </c>
      <c r="K133">
        <f>VLOOKUP(C133,'cost data'!$A$2:$C$155,3,0)</f>
        <v>0</v>
      </c>
      <c r="L133">
        <v>1</v>
      </c>
      <c r="M133">
        <v>2</v>
      </c>
      <c r="N133">
        <v>0</v>
      </c>
      <c r="O133">
        <v>199</v>
      </c>
      <c r="P133" t="s">
        <v>20</v>
      </c>
      <c r="Q133">
        <f t="shared" si="7"/>
        <v>60</v>
      </c>
      <c r="R133" t="str">
        <f t="shared" si="8"/>
        <v>3</v>
      </c>
      <c r="S133" t="str">
        <f t="shared" si="6"/>
        <v>131</v>
      </c>
    </row>
    <row r="134" spans="1:19" x14ac:dyDescent="0.3">
      <c r="A134" t="s">
        <v>326</v>
      </c>
      <c r="B134" t="s">
        <v>15</v>
      </c>
      <c r="C134" t="s">
        <v>328</v>
      </c>
      <c r="D134" t="s">
        <v>327</v>
      </c>
      <c r="E134" t="s">
        <v>90</v>
      </c>
      <c r="F134">
        <v>67</v>
      </c>
      <c r="G134" t="s">
        <v>326</v>
      </c>
      <c r="H134" t="s">
        <v>326</v>
      </c>
      <c r="I134">
        <v>4</v>
      </c>
      <c r="J134">
        <v>4</v>
      </c>
      <c r="K134">
        <f>VLOOKUP(C134,'cost data'!$A$2:$C$155,3,0)</f>
        <v>0</v>
      </c>
      <c r="L134">
        <v>1</v>
      </c>
      <c r="M134">
        <v>2</v>
      </c>
      <c r="N134">
        <v>0</v>
      </c>
      <c r="O134">
        <v>199</v>
      </c>
      <c r="P134" t="s">
        <v>20</v>
      </c>
      <c r="Q134">
        <f t="shared" si="7"/>
        <v>67</v>
      </c>
      <c r="R134" t="str">
        <f t="shared" si="8"/>
        <v>3</v>
      </c>
      <c r="S134" t="str">
        <f t="shared" si="6"/>
        <v>132</v>
      </c>
    </row>
    <row r="135" spans="1:19" x14ac:dyDescent="0.3">
      <c r="A135">
        <v>27</v>
      </c>
      <c r="B135" t="s">
        <v>15</v>
      </c>
      <c r="C135" t="s">
        <v>330</v>
      </c>
      <c r="D135" t="s">
        <v>329</v>
      </c>
      <c r="E135" t="s">
        <v>90</v>
      </c>
      <c r="F135">
        <v>67</v>
      </c>
      <c r="G135">
        <v>27</v>
      </c>
      <c r="H135">
        <v>27</v>
      </c>
      <c r="I135">
        <v>4</v>
      </c>
      <c r="J135">
        <v>4</v>
      </c>
      <c r="K135">
        <f>VLOOKUP(C135,'cost data'!$A$2:$C$155,3,0)</f>
        <v>0</v>
      </c>
      <c r="L135">
        <v>1</v>
      </c>
      <c r="M135">
        <v>2</v>
      </c>
      <c r="N135">
        <v>0</v>
      </c>
      <c r="O135">
        <v>199</v>
      </c>
      <c r="P135" t="s">
        <v>20</v>
      </c>
      <c r="Q135">
        <f t="shared" si="7"/>
        <v>67</v>
      </c>
      <c r="R135" t="str">
        <f t="shared" si="8"/>
        <v>3</v>
      </c>
      <c r="S135" t="str">
        <f t="shared" si="6"/>
        <v>133</v>
      </c>
    </row>
    <row r="136" spans="1:19" x14ac:dyDescent="0.3">
      <c r="A136" t="s">
        <v>331</v>
      </c>
      <c r="B136" t="s">
        <v>15</v>
      </c>
      <c r="C136" t="s">
        <v>333</v>
      </c>
      <c r="D136" t="s">
        <v>332</v>
      </c>
      <c r="E136" t="s">
        <v>90</v>
      </c>
      <c r="F136">
        <v>67</v>
      </c>
      <c r="G136" t="s">
        <v>331</v>
      </c>
      <c r="H136" t="s">
        <v>331</v>
      </c>
      <c r="I136">
        <v>4</v>
      </c>
      <c r="J136">
        <v>4</v>
      </c>
      <c r="K136">
        <f>VLOOKUP(C136,'cost data'!$A$2:$C$155,3,0)</f>
        <v>0</v>
      </c>
      <c r="L136">
        <v>1</v>
      </c>
      <c r="M136">
        <v>2</v>
      </c>
      <c r="N136">
        <v>0</v>
      </c>
      <c r="O136">
        <v>199</v>
      </c>
      <c r="P136" t="s">
        <v>20</v>
      </c>
      <c r="Q136">
        <f t="shared" si="7"/>
        <v>67</v>
      </c>
      <c r="R136" t="str">
        <f t="shared" si="8"/>
        <v>3</v>
      </c>
      <c r="S136" t="str">
        <f t="shared" si="6"/>
        <v>134</v>
      </c>
    </row>
    <row r="137" spans="1:19" x14ac:dyDescent="0.3">
      <c r="A137" t="s">
        <v>334</v>
      </c>
      <c r="B137" t="s">
        <v>15</v>
      </c>
      <c r="C137" t="s">
        <v>336</v>
      </c>
      <c r="D137" t="s">
        <v>335</v>
      </c>
      <c r="E137" t="s">
        <v>90</v>
      </c>
      <c r="F137">
        <v>60</v>
      </c>
      <c r="G137" t="s">
        <v>334</v>
      </c>
      <c r="H137" t="s">
        <v>334</v>
      </c>
      <c r="I137">
        <v>4</v>
      </c>
      <c r="J137">
        <v>4</v>
      </c>
      <c r="K137">
        <f>VLOOKUP(C137,'cost data'!$A$2:$C$155,3,0)</f>
        <v>0</v>
      </c>
      <c r="L137">
        <v>1</v>
      </c>
      <c r="M137">
        <v>2</v>
      </c>
      <c r="N137">
        <v>0</v>
      </c>
      <c r="O137">
        <v>199</v>
      </c>
      <c r="P137" t="s">
        <v>20</v>
      </c>
      <c r="Q137">
        <f t="shared" si="7"/>
        <v>60</v>
      </c>
      <c r="R137" t="str">
        <f t="shared" si="8"/>
        <v>3</v>
      </c>
      <c r="S137" t="str">
        <f t="shared" si="6"/>
        <v>135</v>
      </c>
    </row>
    <row r="138" spans="1:19" x14ac:dyDescent="0.3">
      <c r="A138">
        <v>27</v>
      </c>
      <c r="B138" t="s">
        <v>15</v>
      </c>
      <c r="C138" t="s">
        <v>338</v>
      </c>
      <c r="D138" t="s">
        <v>337</v>
      </c>
      <c r="E138" t="s">
        <v>90</v>
      </c>
      <c r="F138">
        <v>67</v>
      </c>
      <c r="G138">
        <v>27</v>
      </c>
      <c r="H138">
        <v>27</v>
      </c>
      <c r="I138">
        <v>4</v>
      </c>
      <c r="J138">
        <v>4</v>
      </c>
      <c r="K138">
        <f>VLOOKUP(C138,'cost data'!$A$2:$C$155,3,0)</f>
        <v>0</v>
      </c>
      <c r="L138">
        <v>1</v>
      </c>
      <c r="M138">
        <v>2</v>
      </c>
      <c r="N138">
        <v>0</v>
      </c>
      <c r="O138">
        <v>199</v>
      </c>
      <c r="P138" t="s">
        <v>20</v>
      </c>
      <c r="Q138">
        <f t="shared" si="7"/>
        <v>67</v>
      </c>
      <c r="R138" t="str">
        <f t="shared" si="8"/>
        <v>3</v>
      </c>
      <c r="S138" t="str">
        <f t="shared" si="6"/>
        <v>136</v>
      </c>
    </row>
    <row r="139" spans="1:19" x14ac:dyDescent="0.3">
      <c r="A139" t="s">
        <v>339</v>
      </c>
      <c r="B139" t="s">
        <v>15</v>
      </c>
      <c r="C139" t="s">
        <v>341</v>
      </c>
      <c r="D139" t="s">
        <v>340</v>
      </c>
      <c r="E139" t="s">
        <v>90</v>
      </c>
      <c r="F139">
        <v>67</v>
      </c>
      <c r="G139" t="s">
        <v>339</v>
      </c>
      <c r="H139" t="s">
        <v>339</v>
      </c>
      <c r="I139">
        <v>4</v>
      </c>
      <c r="J139">
        <v>4</v>
      </c>
      <c r="K139">
        <f>VLOOKUP(C139,'cost data'!$A$2:$C$155,3,0)</f>
        <v>0</v>
      </c>
      <c r="L139">
        <v>1</v>
      </c>
      <c r="M139">
        <v>2</v>
      </c>
      <c r="N139">
        <v>0</v>
      </c>
      <c r="O139">
        <v>199</v>
      </c>
      <c r="P139" t="s">
        <v>20</v>
      </c>
      <c r="Q139">
        <f t="shared" si="7"/>
        <v>67</v>
      </c>
      <c r="R139" t="str">
        <f t="shared" si="8"/>
        <v>3</v>
      </c>
      <c r="S139" t="str">
        <f t="shared" si="6"/>
        <v>137</v>
      </c>
    </row>
    <row r="140" spans="1:19" x14ac:dyDescent="0.3">
      <c r="A140" t="s">
        <v>342</v>
      </c>
      <c r="B140" t="s">
        <v>15</v>
      </c>
      <c r="C140" t="s">
        <v>344</v>
      </c>
      <c r="D140" t="s">
        <v>343</v>
      </c>
      <c r="E140" t="s">
        <v>90</v>
      </c>
      <c r="F140">
        <v>17</v>
      </c>
      <c r="G140" t="s">
        <v>342</v>
      </c>
      <c r="H140" t="s">
        <v>342</v>
      </c>
      <c r="I140">
        <v>4</v>
      </c>
      <c r="J140">
        <v>4</v>
      </c>
      <c r="K140">
        <f>VLOOKUP(C140,'cost data'!$A$2:$C$155,3,0)</f>
        <v>0</v>
      </c>
      <c r="L140">
        <v>1</v>
      </c>
      <c r="M140">
        <v>2</v>
      </c>
      <c r="N140">
        <v>0</v>
      </c>
      <c r="O140">
        <v>199</v>
      </c>
      <c r="P140" t="s">
        <v>20</v>
      </c>
      <c r="Q140">
        <f t="shared" si="7"/>
        <v>17</v>
      </c>
      <c r="R140" t="str">
        <f t="shared" si="8"/>
        <v>1</v>
      </c>
      <c r="S140" t="str">
        <f t="shared" si="6"/>
        <v>138</v>
      </c>
    </row>
    <row r="141" spans="1:19" x14ac:dyDescent="0.3">
      <c r="A141" t="s">
        <v>345</v>
      </c>
      <c r="B141" t="s">
        <v>15</v>
      </c>
      <c r="C141" t="s">
        <v>347</v>
      </c>
      <c r="D141" t="s">
        <v>346</v>
      </c>
      <c r="E141" t="s">
        <v>90</v>
      </c>
      <c r="F141">
        <v>17</v>
      </c>
      <c r="G141" t="s">
        <v>345</v>
      </c>
      <c r="H141" t="s">
        <v>345</v>
      </c>
      <c r="I141">
        <v>4</v>
      </c>
      <c r="J141">
        <v>4</v>
      </c>
      <c r="K141">
        <f>VLOOKUP(C141,'cost data'!$A$2:$C$155,3,0)</f>
        <v>0</v>
      </c>
      <c r="L141">
        <v>1</v>
      </c>
      <c r="M141">
        <v>2</v>
      </c>
      <c r="N141">
        <v>0</v>
      </c>
      <c r="O141">
        <v>199</v>
      </c>
      <c r="P141" t="s">
        <v>20</v>
      </c>
      <c r="Q141">
        <f t="shared" si="7"/>
        <v>17</v>
      </c>
      <c r="R141" t="str">
        <f t="shared" si="8"/>
        <v>1</v>
      </c>
      <c r="S141" t="str">
        <f t="shared" si="6"/>
        <v>139</v>
      </c>
    </row>
    <row r="142" spans="1:19" x14ac:dyDescent="0.3">
      <c r="A142" t="s">
        <v>348</v>
      </c>
      <c r="B142" t="s">
        <v>15</v>
      </c>
      <c r="C142" t="s">
        <v>350</v>
      </c>
      <c r="D142" t="s">
        <v>349</v>
      </c>
      <c r="E142" t="s">
        <v>90</v>
      </c>
      <c r="F142">
        <v>17</v>
      </c>
      <c r="G142" t="s">
        <v>348</v>
      </c>
      <c r="H142" t="s">
        <v>348</v>
      </c>
      <c r="I142">
        <v>4</v>
      </c>
      <c r="J142">
        <v>4</v>
      </c>
      <c r="K142">
        <f>VLOOKUP(C142,'cost data'!$A$2:$C$155,3,0)</f>
        <v>0</v>
      </c>
      <c r="L142">
        <v>1</v>
      </c>
      <c r="M142">
        <v>2</v>
      </c>
      <c r="N142">
        <v>0</v>
      </c>
      <c r="O142">
        <v>199</v>
      </c>
      <c r="P142" t="s">
        <v>20</v>
      </c>
      <c r="Q142">
        <f t="shared" si="7"/>
        <v>17</v>
      </c>
      <c r="R142" t="str">
        <f t="shared" si="8"/>
        <v>1</v>
      </c>
      <c r="S142" t="str">
        <f t="shared" si="6"/>
        <v>140</v>
      </c>
    </row>
    <row r="143" spans="1:19" x14ac:dyDescent="0.3">
      <c r="A143" t="s">
        <v>351</v>
      </c>
      <c r="B143" t="s">
        <v>15</v>
      </c>
      <c r="C143" t="s">
        <v>353</v>
      </c>
      <c r="D143" t="s">
        <v>352</v>
      </c>
      <c r="E143" t="s">
        <v>90</v>
      </c>
      <c r="F143">
        <v>17</v>
      </c>
      <c r="G143" t="s">
        <v>351</v>
      </c>
      <c r="H143" t="s">
        <v>351</v>
      </c>
      <c r="I143">
        <v>4</v>
      </c>
      <c r="J143">
        <v>4</v>
      </c>
      <c r="K143">
        <f>VLOOKUP(C143,'cost data'!$A$2:$C$155,3,0)</f>
        <v>0</v>
      </c>
      <c r="L143">
        <v>1</v>
      </c>
      <c r="M143">
        <v>2</v>
      </c>
      <c r="N143">
        <v>0</v>
      </c>
      <c r="O143">
        <v>199</v>
      </c>
      <c r="P143" t="s">
        <v>20</v>
      </c>
      <c r="Q143">
        <f t="shared" si="7"/>
        <v>17</v>
      </c>
      <c r="R143" t="str">
        <f t="shared" si="8"/>
        <v>1</v>
      </c>
      <c r="S143" t="str">
        <f t="shared" si="6"/>
        <v>141</v>
      </c>
    </row>
    <row r="144" spans="1:19" x14ac:dyDescent="0.3">
      <c r="A144" t="s">
        <v>351</v>
      </c>
      <c r="B144" t="s">
        <v>15</v>
      </c>
      <c r="C144" t="s">
        <v>355</v>
      </c>
      <c r="D144" t="s">
        <v>354</v>
      </c>
      <c r="E144" t="s">
        <v>90</v>
      </c>
      <c r="F144">
        <v>17</v>
      </c>
      <c r="G144" t="s">
        <v>351</v>
      </c>
      <c r="H144" t="s">
        <v>351</v>
      </c>
      <c r="I144">
        <v>4</v>
      </c>
      <c r="J144">
        <v>4</v>
      </c>
      <c r="K144">
        <f>VLOOKUP(C144,'cost data'!$A$2:$C$155,3,0)</f>
        <v>0</v>
      </c>
      <c r="L144">
        <v>1</v>
      </c>
      <c r="M144">
        <v>2</v>
      </c>
      <c r="N144">
        <v>0</v>
      </c>
      <c r="O144">
        <v>199</v>
      </c>
      <c r="P144" t="s">
        <v>20</v>
      </c>
      <c r="Q144">
        <f t="shared" si="7"/>
        <v>17</v>
      </c>
      <c r="R144" t="str">
        <f t="shared" si="8"/>
        <v>1</v>
      </c>
      <c r="S144" t="str">
        <f t="shared" si="6"/>
        <v>142</v>
      </c>
    </row>
    <row r="145" spans="1:19" x14ac:dyDescent="0.3">
      <c r="A145" t="s">
        <v>345</v>
      </c>
      <c r="B145" t="s">
        <v>15</v>
      </c>
      <c r="C145" t="s">
        <v>357</v>
      </c>
      <c r="D145" t="s">
        <v>356</v>
      </c>
      <c r="E145" t="s">
        <v>90</v>
      </c>
      <c r="F145">
        <v>17</v>
      </c>
      <c r="G145" t="s">
        <v>345</v>
      </c>
      <c r="H145" t="s">
        <v>345</v>
      </c>
      <c r="I145">
        <v>4</v>
      </c>
      <c r="J145">
        <v>4</v>
      </c>
      <c r="K145">
        <f>VLOOKUP(C145,'cost data'!$A$2:$C$155,3,0)</f>
        <v>0</v>
      </c>
      <c r="L145">
        <v>1</v>
      </c>
      <c r="M145">
        <v>2</v>
      </c>
      <c r="N145">
        <v>0</v>
      </c>
      <c r="O145">
        <v>199</v>
      </c>
      <c r="P145" t="s">
        <v>20</v>
      </c>
      <c r="Q145">
        <f t="shared" si="7"/>
        <v>17</v>
      </c>
      <c r="R145" t="str">
        <f t="shared" si="8"/>
        <v>1</v>
      </c>
      <c r="S145" t="str">
        <f t="shared" si="6"/>
        <v>143</v>
      </c>
    </row>
    <row r="146" spans="1:19" x14ac:dyDescent="0.3">
      <c r="A146" t="s">
        <v>348</v>
      </c>
      <c r="B146" t="s">
        <v>15</v>
      </c>
      <c r="C146" t="s">
        <v>359</v>
      </c>
      <c r="D146" t="s">
        <v>358</v>
      </c>
      <c r="E146" t="s">
        <v>90</v>
      </c>
      <c r="F146">
        <v>67</v>
      </c>
      <c r="G146" t="s">
        <v>348</v>
      </c>
      <c r="H146" t="s">
        <v>348</v>
      </c>
      <c r="I146">
        <v>4</v>
      </c>
      <c r="J146">
        <v>4</v>
      </c>
      <c r="K146">
        <f>VLOOKUP(C146,'cost data'!$A$2:$C$155,3,0)</f>
        <v>0</v>
      </c>
      <c r="L146">
        <v>1</v>
      </c>
      <c r="M146">
        <v>2</v>
      </c>
      <c r="N146">
        <v>0</v>
      </c>
      <c r="O146">
        <v>199</v>
      </c>
      <c r="P146" t="s">
        <v>20</v>
      </c>
      <c r="Q146">
        <f t="shared" si="7"/>
        <v>67</v>
      </c>
      <c r="R146" t="str">
        <f t="shared" si="8"/>
        <v>3</v>
      </c>
      <c r="S146" t="str">
        <f t="shared" si="6"/>
        <v>144</v>
      </c>
    </row>
    <row r="147" spans="1:19" x14ac:dyDescent="0.3">
      <c r="A147" t="s">
        <v>360</v>
      </c>
      <c r="B147" t="s">
        <v>15</v>
      </c>
      <c r="C147" t="s">
        <v>362</v>
      </c>
      <c r="D147" t="s">
        <v>361</v>
      </c>
      <c r="E147" t="s">
        <v>90</v>
      </c>
      <c r="F147">
        <v>17</v>
      </c>
      <c r="G147" t="s">
        <v>360</v>
      </c>
      <c r="H147" t="s">
        <v>360</v>
      </c>
      <c r="I147">
        <v>4</v>
      </c>
      <c r="J147">
        <v>4</v>
      </c>
      <c r="K147">
        <f>VLOOKUP(C147,'cost data'!$A$2:$C$155,3,0)</f>
        <v>0</v>
      </c>
      <c r="L147">
        <v>1</v>
      </c>
      <c r="M147">
        <v>2</v>
      </c>
      <c r="N147">
        <v>0</v>
      </c>
      <c r="O147">
        <v>199</v>
      </c>
      <c r="P147" t="s">
        <v>20</v>
      </c>
      <c r="Q147">
        <f t="shared" si="7"/>
        <v>17</v>
      </c>
      <c r="R147" t="str">
        <f t="shared" si="8"/>
        <v>1</v>
      </c>
      <c r="S147" t="str">
        <f t="shared" si="6"/>
        <v>145</v>
      </c>
    </row>
    <row r="148" spans="1:19" x14ac:dyDescent="0.3">
      <c r="A148" t="s">
        <v>363</v>
      </c>
      <c r="B148" t="s">
        <v>15</v>
      </c>
      <c r="C148" t="s">
        <v>365</v>
      </c>
      <c r="D148" t="s">
        <v>364</v>
      </c>
      <c r="E148" t="s">
        <v>90</v>
      </c>
      <c r="F148">
        <v>17</v>
      </c>
      <c r="G148" t="s">
        <v>363</v>
      </c>
      <c r="H148" t="s">
        <v>363</v>
      </c>
      <c r="I148">
        <v>4</v>
      </c>
      <c r="J148">
        <v>4</v>
      </c>
      <c r="K148">
        <f>VLOOKUP(C148,'cost data'!$A$2:$C$155,3,0)</f>
        <v>0</v>
      </c>
      <c r="L148">
        <v>1</v>
      </c>
      <c r="M148">
        <v>2</v>
      </c>
      <c r="N148">
        <v>0</v>
      </c>
      <c r="O148">
        <v>199</v>
      </c>
      <c r="P148" t="s">
        <v>20</v>
      </c>
      <c r="Q148">
        <f t="shared" si="7"/>
        <v>17</v>
      </c>
      <c r="R148" t="str">
        <f t="shared" si="8"/>
        <v>1</v>
      </c>
      <c r="S148" t="str">
        <f t="shared" si="6"/>
        <v>146</v>
      </c>
    </row>
    <row r="149" spans="1:19" x14ac:dyDescent="0.3">
      <c r="A149" t="s">
        <v>366</v>
      </c>
      <c r="B149" t="s">
        <v>15</v>
      </c>
      <c r="C149" t="s">
        <v>368</v>
      </c>
      <c r="D149" t="s">
        <v>367</v>
      </c>
      <c r="E149" t="s">
        <v>90</v>
      </c>
      <c r="F149">
        <v>17</v>
      </c>
      <c r="G149" t="s">
        <v>366</v>
      </c>
      <c r="H149" t="s">
        <v>366</v>
      </c>
      <c r="I149">
        <v>4</v>
      </c>
      <c r="J149">
        <v>4</v>
      </c>
      <c r="K149">
        <f>VLOOKUP(C149,'cost data'!$A$2:$C$155,3,0)</f>
        <v>0</v>
      </c>
      <c r="L149">
        <v>1</v>
      </c>
      <c r="M149">
        <v>2</v>
      </c>
      <c r="N149">
        <v>0</v>
      </c>
      <c r="O149">
        <v>199</v>
      </c>
      <c r="P149" t="s">
        <v>20</v>
      </c>
      <c r="Q149">
        <f t="shared" si="7"/>
        <v>17</v>
      </c>
      <c r="R149" t="str">
        <f t="shared" si="8"/>
        <v>1</v>
      </c>
      <c r="S149" t="str">
        <f t="shared" si="6"/>
        <v>147</v>
      </c>
    </row>
    <row r="150" spans="1:19" x14ac:dyDescent="0.3">
      <c r="A150" t="s">
        <v>369</v>
      </c>
      <c r="B150" t="s">
        <v>15</v>
      </c>
      <c r="C150" t="s">
        <v>371</v>
      </c>
      <c r="D150" t="s">
        <v>370</v>
      </c>
      <c r="E150" t="s">
        <v>90</v>
      </c>
      <c r="F150">
        <v>17</v>
      </c>
      <c r="G150" t="s">
        <v>369</v>
      </c>
      <c r="H150" t="s">
        <v>369</v>
      </c>
      <c r="I150">
        <v>4</v>
      </c>
      <c r="J150">
        <v>4</v>
      </c>
      <c r="K150">
        <f>VLOOKUP(C150,'cost data'!$A$2:$C$155,3,0)</f>
        <v>0</v>
      </c>
      <c r="L150">
        <v>1</v>
      </c>
      <c r="M150">
        <v>2</v>
      </c>
      <c r="N150">
        <v>0</v>
      </c>
      <c r="O150">
        <v>199</v>
      </c>
      <c r="P150" t="s">
        <v>20</v>
      </c>
      <c r="Q150">
        <f t="shared" si="7"/>
        <v>17</v>
      </c>
      <c r="R150" t="str">
        <f t="shared" si="8"/>
        <v>1</v>
      </c>
      <c r="S150" t="str">
        <f t="shared" si="6"/>
        <v>148</v>
      </c>
    </row>
    <row r="151" spans="1:19" x14ac:dyDescent="0.3">
      <c r="A151" t="s">
        <v>35</v>
      </c>
      <c r="B151" t="s">
        <v>15</v>
      </c>
      <c r="C151" t="s">
        <v>373</v>
      </c>
      <c r="D151" t="s">
        <v>372</v>
      </c>
      <c r="E151" t="s">
        <v>90</v>
      </c>
      <c r="F151">
        <v>36</v>
      </c>
      <c r="G151" t="s">
        <v>35</v>
      </c>
      <c r="H151" t="s">
        <v>35</v>
      </c>
      <c r="I151">
        <v>4</v>
      </c>
      <c r="J151">
        <v>4</v>
      </c>
      <c r="K151">
        <f>VLOOKUP(C151,'cost data'!$A$2:$C$155,3,0)</f>
        <v>0</v>
      </c>
      <c r="L151">
        <v>1</v>
      </c>
      <c r="M151">
        <v>2</v>
      </c>
      <c r="N151">
        <v>0</v>
      </c>
      <c r="O151">
        <v>199</v>
      </c>
      <c r="P151" t="s">
        <v>20</v>
      </c>
      <c r="Q151">
        <f t="shared" si="7"/>
        <v>36</v>
      </c>
      <c r="R151" t="str">
        <f t="shared" si="8"/>
        <v>2</v>
      </c>
      <c r="S151" t="str">
        <f t="shared" si="6"/>
        <v>149</v>
      </c>
    </row>
    <row r="152" spans="1:19" x14ac:dyDescent="0.3">
      <c r="A152" t="s">
        <v>374</v>
      </c>
      <c r="B152" t="s">
        <v>15</v>
      </c>
      <c r="C152" t="s">
        <v>376</v>
      </c>
      <c r="D152" t="s">
        <v>375</v>
      </c>
      <c r="E152" t="s">
        <v>377</v>
      </c>
      <c r="F152">
        <v>56</v>
      </c>
      <c r="G152" t="s">
        <v>374</v>
      </c>
      <c r="H152" t="s">
        <v>374</v>
      </c>
      <c r="I152">
        <v>4</v>
      </c>
      <c r="J152">
        <v>4</v>
      </c>
      <c r="K152">
        <f>VLOOKUP(C152,'cost data'!$A$2:$C$155,3,0)</f>
        <v>0</v>
      </c>
      <c r="L152">
        <v>1</v>
      </c>
      <c r="M152">
        <v>2</v>
      </c>
      <c r="N152">
        <v>0</v>
      </c>
      <c r="O152">
        <v>199</v>
      </c>
      <c r="P152" t="s">
        <v>20</v>
      </c>
      <c r="Q152">
        <f t="shared" si="7"/>
        <v>56</v>
      </c>
      <c r="R152" t="str">
        <f t="shared" si="8"/>
        <v>3</v>
      </c>
      <c r="S152" t="str">
        <f t="shared" si="6"/>
        <v>150</v>
      </c>
    </row>
    <row r="153" spans="1:19" x14ac:dyDescent="0.3">
      <c r="A153" t="s">
        <v>378</v>
      </c>
      <c r="B153" t="s">
        <v>15</v>
      </c>
      <c r="C153" t="s">
        <v>380</v>
      </c>
      <c r="D153" t="s">
        <v>379</v>
      </c>
      <c r="E153" t="s">
        <v>377</v>
      </c>
      <c r="F153">
        <v>64</v>
      </c>
      <c r="G153" t="s">
        <v>378</v>
      </c>
      <c r="H153" t="s">
        <v>378</v>
      </c>
      <c r="I153">
        <v>4</v>
      </c>
      <c r="J153">
        <v>4</v>
      </c>
      <c r="K153">
        <f>VLOOKUP(C153,'cost data'!$A$2:$C$155,3,0)</f>
        <v>0</v>
      </c>
      <c r="L153">
        <v>1</v>
      </c>
      <c r="M153">
        <v>2</v>
      </c>
      <c r="N153">
        <v>0</v>
      </c>
      <c r="O153">
        <v>199</v>
      </c>
      <c r="P153" t="s">
        <v>20</v>
      </c>
      <c r="Q153">
        <f t="shared" si="7"/>
        <v>64</v>
      </c>
      <c r="R153" t="str">
        <f t="shared" si="8"/>
        <v>3</v>
      </c>
      <c r="S153" t="str">
        <f t="shared" si="6"/>
        <v>151</v>
      </c>
    </row>
    <row r="154" spans="1:19" x14ac:dyDescent="0.3">
      <c r="A154">
        <v>847</v>
      </c>
      <c r="B154" t="s">
        <v>15</v>
      </c>
      <c r="C154" t="s">
        <v>382</v>
      </c>
      <c r="D154" t="s">
        <v>381</v>
      </c>
      <c r="E154" t="s">
        <v>377</v>
      </c>
      <c r="F154">
        <v>50</v>
      </c>
      <c r="G154">
        <v>847</v>
      </c>
      <c r="H154">
        <v>847</v>
      </c>
      <c r="I154">
        <v>4</v>
      </c>
      <c r="J154">
        <v>4</v>
      </c>
      <c r="K154">
        <f>VLOOKUP(C154,'cost data'!$A$2:$C$155,3,0)</f>
        <v>0</v>
      </c>
      <c r="L154">
        <v>1</v>
      </c>
      <c r="M154">
        <v>2</v>
      </c>
      <c r="N154">
        <v>0</v>
      </c>
      <c r="O154">
        <v>199</v>
      </c>
      <c r="P154" t="s">
        <v>20</v>
      </c>
      <c r="Q154">
        <f t="shared" si="7"/>
        <v>50</v>
      </c>
      <c r="R154" t="str">
        <f t="shared" si="8"/>
        <v>3</v>
      </c>
      <c r="S154" t="str">
        <f t="shared" si="6"/>
        <v>152</v>
      </c>
    </row>
    <row r="155" spans="1:19" x14ac:dyDescent="0.3">
      <c r="A155" t="s">
        <v>383</v>
      </c>
      <c r="B155" t="s">
        <v>15</v>
      </c>
      <c r="C155" t="s">
        <v>385</v>
      </c>
      <c r="D155" t="s">
        <v>384</v>
      </c>
      <c r="E155" t="s">
        <v>377</v>
      </c>
      <c r="F155">
        <v>21</v>
      </c>
      <c r="G155" t="s">
        <v>383</v>
      </c>
      <c r="H155" t="s">
        <v>383</v>
      </c>
      <c r="I155">
        <v>4</v>
      </c>
      <c r="J155">
        <v>4</v>
      </c>
      <c r="K155">
        <f>VLOOKUP(C155,'cost data'!$A$2:$C$155,3,0)</f>
        <v>0</v>
      </c>
      <c r="L155">
        <v>1</v>
      </c>
      <c r="M155">
        <v>2</v>
      </c>
      <c r="N155">
        <v>0</v>
      </c>
      <c r="O155">
        <v>199</v>
      </c>
      <c r="P155" t="s">
        <v>20</v>
      </c>
      <c r="Q155">
        <f t="shared" si="7"/>
        <v>21</v>
      </c>
      <c r="R155" t="str">
        <f t="shared" si="8"/>
        <v>1</v>
      </c>
      <c r="S155" t="str">
        <f t="shared" si="6"/>
        <v>153</v>
      </c>
    </row>
  </sheetData>
  <autoFilter ref="A1:R1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F6" sqref="F6"/>
    </sheetView>
  </sheetViews>
  <sheetFormatPr baseColWidth="10" defaultRowHeight="14.4" x14ac:dyDescent="0.3"/>
  <sheetData>
    <row r="1" spans="1:3" x14ac:dyDescent="0.3">
      <c r="A1" t="s">
        <v>2</v>
      </c>
      <c r="B1" t="s">
        <v>386</v>
      </c>
      <c r="C1" t="s">
        <v>387</v>
      </c>
    </row>
    <row r="2" spans="1:3" x14ac:dyDescent="0.3">
      <c r="A2" t="s">
        <v>17</v>
      </c>
      <c r="B2">
        <v>13572.203</v>
      </c>
      <c r="C2">
        <f>B2/100</f>
        <v>135.72202999999999</v>
      </c>
    </row>
    <row r="3" spans="1:3" x14ac:dyDescent="0.3">
      <c r="A3" t="s">
        <v>94</v>
      </c>
      <c r="B3">
        <v>13572.203</v>
      </c>
      <c r="C3">
        <f t="shared" ref="C3:C66" si="0">B3/100</f>
        <v>135.72202999999999</v>
      </c>
    </row>
    <row r="4" spans="1:3" x14ac:dyDescent="0.3">
      <c r="A4" t="s">
        <v>96</v>
      </c>
      <c r="B4">
        <v>2805.2649999999999</v>
      </c>
      <c r="C4">
        <f t="shared" si="0"/>
        <v>28.05265</v>
      </c>
    </row>
    <row r="5" spans="1:3" x14ac:dyDescent="0.3">
      <c r="A5" t="s">
        <v>98</v>
      </c>
      <c r="B5">
        <v>2805.2649999999999</v>
      </c>
      <c r="C5">
        <f t="shared" si="0"/>
        <v>28.05265</v>
      </c>
    </row>
    <row r="6" spans="1:3" x14ac:dyDescent="0.3">
      <c r="A6" t="s">
        <v>22</v>
      </c>
      <c r="B6">
        <v>15150.486999999999</v>
      </c>
      <c r="C6">
        <f t="shared" si="0"/>
        <v>151.50486999999998</v>
      </c>
    </row>
    <row r="7" spans="1:3" x14ac:dyDescent="0.3">
      <c r="A7" t="s">
        <v>100</v>
      </c>
      <c r="B7">
        <v>15150.486999999999</v>
      </c>
      <c r="C7">
        <f t="shared" si="0"/>
        <v>151.50486999999998</v>
      </c>
    </row>
    <row r="8" spans="1:3" x14ac:dyDescent="0.3">
      <c r="A8" t="s">
        <v>102</v>
      </c>
      <c r="B8">
        <v>2450.326</v>
      </c>
      <c r="C8">
        <f t="shared" si="0"/>
        <v>24.503260000000001</v>
      </c>
    </row>
    <row r="9" spans="1:3" x14ac:dyDescent="0.3">
      <c r="A9" t="s">
        <v>104</v>
      </c>
      <c r="B9">
        <v>2450.326</v>
      </c>
      <c r="C9">
        <f t="shared" si="0"/>
        <v>24.503260000000001</v>
      </c>
    </row>
    <row r="10" spans="1:3" x14ac:dyDescent="0.3">
      <c r="A10" t="s">
        <v>25</v>
      </c>
      <c r="B10">
        <v>2807.35</v>
      </c>
      <c r="C10">
        <f t="shared" si="0"/>
        <v>28.073499999999999</v>
      </c>
    </row>
    <row r="11" spans="1:3" x14ac:dyDescent="0.3">
      <c r="A11" t="s">
        <v>92</v>
      </c>
      <c r="B11">
        <v>5101.9759999999997</v>
      </c>
      <c r="C11">
        <f t="shared" si="0"/>
        <v>51.019759999999998</v>
      </c>
    </row>
    <row r="12" spans="1:3" x14ac:dyDescent="0.3">
      <c r="A12" t="s">
        <v>106</v>
      </c>
      <c r="B12">
        <v>5101.9759999999997</v>
      </c>
      <c r="C12">
        <f t="shared" si="0"/>
        <v>51.019759999999998</v>
      </c>
    </row>
    <row r="13" spans="1:3" x14ac:dyDescent="0.3">
      <c r="A13" t="s">
        <v>108</v>
      </c>
      <c r="B13">
        <v>5101.9759999999997</v>
      </c>
      <c r="C13">
        <f t="shared" si="0"/>
        <v>51.019759999999998</v>
      </c>
    </row>
    <row r="14" spans="1:3" x14ac:dyDescent="0.3">
      <c r="A14" t="s">
        <v>110</v>
      </c>
      <c r="B14">
        <v>5101.9759999999997</v>
      </c>
      <c r="C14">
        <f t="shared" si="0"/>
        <v>51.019759999999998</v>
      </c>
    </row>
    <row r="15" spans="1:3" x14ac:dyDescent="0.3">
      <c r="A15" t="s">
        <v>31</v>
      </c>
      <c r="B15">
        <v>17945.86</v>
      </c>
      <c r="C15">
        <f t="shared" si="0"/>
        <v>179.45860000000002</v>
      </c>
    </row>
    <row r="16" spans="1:3" x14ac:dyDescent="0.3">
      <c r="A16" t="s">
        <v>112</v>
      </c>
      <c r="B16">
        <v>17945.86</v>
      </c>
      <c r="C16">
        <f t="shared" si="0"/>
        <v>179.45860000000002</v>
      </c>
    </row>
    <row r="17" spans="1:3" x14ac:dyDescent="0.3">
      <c r="A17" t="s">
        <v>114</v>
      </c>
      <c r="B17">
        <v>2419.6729999999998</v>
      </c>
      <c r="C17">
        <f t="shared" si="0"/>
        <v>24.196729999999999</v>
      </c>
    </row>
    <row r="18" spans="1:3" x14ac:dyDescent="0.3">
      <c r="A18" t="s">
        <v>33</v>
      </c>
      <c r="B18">
        <v>2798.5</v>
      </c>
      <c r="C18">
        <f t="shared" si="0"/>
        <v>27.984999999999999</v>
      </c>
    </row>
    <row r="19" spans="1:3" x14ac:dyDescent="0.3">
      <c r="A19" t="s">
        <v>37</v>
      </c>
      <c r="B19">
        <v>2820.9560000000001</v>
      </c>
      <c r="C19">
        <f t="shared" si="0"/>
        <v>28.20956</v>
      </c>
    </row>
    <row r="20" spans="1:3" x14ac:dyDescent="0.3">
      <c r="A20" t="s">
        <v>39</v>
      </c>
      <c r="B20">
        <v>2318.413</v>
      </c>
      <c r="C20">
        <f t="shared" si="0"/>
        <v>23.18413</v>
      </c>
    </row>
    <row r="21" spans="1:3" x14ac:dyDescent="0.3">
      <c r="A21" t="s">
        <v>116</v>
      </c>
      <c r="B21">
        <v>2559.1959999999999</v>
      </c>
      <c r="C21">
        <f t="shared" si="0"/>
        <v>25.59196</v>
      </c>
    </row>
    <row r="22" spans="1:3" x14ac:dyDescent="0.3">
      <c r="A22" t="s">
        <v>118</v>
      </c>
      <c r="B22">
        <v>4946.4870000000001</v>
      </c>
      <c r="C22">
        <f t="shared" si="0"/>
        <v>49.464869999999998</v>
      </c>
    </row>
    <row r="23" spans="1:3" x14ac:dyDescent="0.3">
      <c r="A23" t="s">
        <v>120</v>
      </c>
      <c r="B23">
        <v>4946.4870000000001</v>
      </c>
      <c r="C23">
        <f t="shared" si="0"/>
        <v>49.464869999999998</v>
      </c>
    </row>
    <row r="24" spans="1:3" x14ac:dyDescent="0.3">
      <c r="A24" t="s">
        <v>122</v>
      </c>
      <c r="B24">
        <v>4946.4870000000001</v>
      </c>
      <c r="C24">
        <f t="shared" si="0"/>
        <v>49.464869999999998</v>
      </c>
    </row>
    <row r="25" spans="1:3" x14ac:dyDescent="0.3">
      <c r="A25" t="s">
        <v>41</v>
      </c>
      <c r="B25">
        <v>14465.356</v>
      </c>
      <c r="C25">
        <f t="shared" si="0"/>
        <v>144.65356</v>
      </c>
    </row>
    <row r="26" spans="1:3" x14ac:dyDescent="0.3">
      <c r="A26" t="s">
        <v>124</v>
      </c>
      <c r="B26">
        <v>14465.356</v>
      </c>
      <c r="C26">
        <f t="shared" si="0"/>
        <v>144.65356</v>
      </c>
    </row>
    <row r="27" spans="1:3" x14ac:dyDescent="0.3">
      <c r="A27" t="s">
        <v>126</v>
      </c>
      <c r="B27">
        <v>2745.8620000000001</v>
      </c>
      <c r="C27">
        <f t="shared" si="0"/>
        <v>27.45862</v>
      </c>
    </row>
    <row r="28" spans="1:3" x14ac:dyDescent="0.3">
      <c r="A28" t="s">
        <v>43</v>
      </c>
      <c r="B28">
        <v>14140.385</v>
      </c>
      <c r="C28">
        <f t="shared" si="0"/>
        <v>141.40385000000001</v>
      </c>
    </row>
    <row r="29" spans="1:3" x14ac:dyDescent="0.3">
      <c r="A29" t="s">
        <v>128</v>
      </c>
      <c r="B29">
        <v>14140.385</v>
      </c>
      <c r="C29">
        <f t="shared" si="0"/>
        <v>141.40385000000001</v>
      </c>
    </row>
    <row r="30" spans="1:3" x14ac:dyDescent="0.3">
      <c r="A30" t="s">
        <v>130</v>
      </c>
      <c r="B30">
        <v>2504.2330000000002</v>
      </c>
      <c r="C30">
        <f t="shared" si="0"/>
        <v>25.042330000000003</v>
      </c>
    </row>
    <row r="31" spans="1:3" x14ac:dyDescent="0.3">
      <c r="A31" t="s">
        <v>132</v>
      </c>
      <c r="B31">
        <v>2504.2330000000002</v>
      </c>
      <c r="C31">
        <f t="shared" si="0"/>
        <v>25.042330000000003</v>
      </c>
    </row>
    <row r="32" spans="1:3" x14ac:dyDescent="0.3">
      <c r="A32" t="s">
        <v>45</v>
      </c>
      <c r="B32">
        <v>5073.2110000000002</v>
      </c>
      <c r="C32">
        <f t="shared" si="0"/>
        <v>50.732110000000006</v>
      </c>
    </row>
    <row r="33" spans="1:3" x14ac:dyDescent="0.3">
      <c r="A33" t="s">
        <v>134</v>
      </c>
      <c r="B33">
        <v>5073.2110000000002</v>
      </c>
      <c r="C33">
        <f t="shared" si="0"/>
        <v>50.732110000000006</v>
      </c>
    </row>
    <row r="34" spans="1:3" x14ac:dyDescent="0.3">
      <c r="A34" t="s">
        <v>48</v>
      </c>
      <c r="B34">
        <v>3041.3609999999999</v>
      </c>
      <c r="C34">
        <f t="shared" si="0"/>
        <v>30.413609999999998</v>
      </c>
    </row>
    <row r="35" spans="1:3" x14ac:dyDescent="0.3">
      <c r="A35" t="s">
        <v>136</v>
      </c>
      <c r="B35">
        <v>5101.9759999999997</v>
      </c>
      <c r="C35">
        <f t="shared" si="0"/>
        <v>51.019759999999998</v>
      </c>
    </row>
    <row r="36" spans="1:3" x14ac:dyDescent="0.3">
      <c r="A36" t="s">
        <v>138</v>
      </c>
      <c r="B36">
        <v>5101.9759999999997</v>
      </c>
      <c r="C36">
        <f t="shared" si="0"/>
        <v>51.019759999999998</v>
      </c>
    </row>
    <row r="37" spans="1:3" x14ac:dyDescent="0.3">
      <c r="A37" t="s">
        <v>50</v>
      </c>
      <c r="B37">
        <v>5531.125</v>
      </c>
      <c r="C37">
        <f t="shared" si="0"/>
        <v>55.311250000000001</v>
      </c>
    </row>
    <row r="38" spans="1:3" x14ac:dyDescent="0.3">
      <c r="A38" t="s">
        <v>140</v>
      </c>
      <c r="B38">
        <v>5531.125</v>
      </c>
      <c r="C38">
        <f t="shared" si="0"/>
        <v>55.311250000000001</v>
      </c>
    </row>
    <row r="39" spans="1:3" x14ac:dyDescent="0.3">
      <c r="A39" t="s">
        <v>52</v>
      </c>
      <c r="B39">
        <v>2300.2330000000002</v>
      </c>
      <c r="C39">
        <f t="shared" si="0"/>
        <v>23.002330000000001</v>
      </c>
    </row>
    <row r="40" spans="1:3" x14ac:dyDescent="0.3">
      <c r="A40" t="s">
        <v>54</v>
      </c>
      <c r="B40">
        <v>4425.6000000000004</v>
      </c>
      <c r="C40">
        <f t="shared" si="0"/>
        <v>44.256</v>
      </c>
    </row>
    <row r="41" spans="1:3" x14ac:dyDescent="0.3">
      <c r="A41" t="s">
        <v>56</v>
      </c>
      <c r="B41">
        <v>2677.1280000000002</v>
      </c>
      <c r="C41">
        <f t="shared" si="0"/>
        <v>26.771280000000001</v>
      </c>
    </row>
    <row r="42" spans="1:3" x14ac:dyDescent="0.3">
      <c r="A42" t="s">
        <v>58</v>
      </c>
      <c r="B42">
        <v>2295.1590000000001</v>
      </c>
      <c r="C42">
        <f t="shared" si="0"/>
        <v>22.951589999999999</v>
      </c>
    </row>
    <row r="43" spans="1:3" x14ac:dyDescent="0.3">
      <c r="A43" t="s">
        <v>142</v>
      </c>
      <c r="B43">
        <v>2295.1590000000001</v>
      </c>
      <c r="C43">
        <f t="shared" si="0"/>
        <v>22.951589999999999</v>
      </c>
    </row>
    <row r="44" spans="1:3" x14ac:dyDescent="0.3">
      <c r="A44" t="s">
        <v>144</v>
      </c>
      <c r="B44">
        <v>2373.799</v>
      </c>
      <c r="C44">
        <f t="shared" si="0"/>
        <v>23.73799</v>
      </c>
    </row>
    <row r="45" spans="1:3" x14ac:dyDescent="0.3">
      <c r="A45" t="s">
        <v>146</v>
      </c>
      <c r="B45">
        <v>7694.3630000000003</v>
      </c>
      <c r="C45">
        <f t="shared" si="0"/>
        <v>76.943629999999999</v>
      </c>
    </row>
    <row r="46" spans="1:3" x14ac:dyDescent="0.3">
      <c r="A46" t="s">
        <v>148</v>
      </c>
      <c r="B46">
        <v>7694.3630000000003</v>
      </c>
      <c r="C46">
        <f t="shared" si="0"/>
        <v>76.943629999999999</v>
      </c>
    </row>
    <row r="47" spans="1:3" x14ac:dyDescent="0.3">
      <c r="A47" t="s">
        <v>150</v>
      </c>
      <c r="B47">
        <v>7694.3630000000003</v>
      </c>
      <c r="C47">
        <f t="shared" si="0"/>
        <v>76.943629999999999</v>
      </c>
    </row>
    <row r="48" spans="1:3" x14ac:dyDescent="0.3">
      <c r="A48" t="s">
        <v>60</v>
      </c>
      <c r="B48">
        <v>15102.878999999901</v>
      </c>
      <c r="C48">
        <f t="shared" si="0"/>
        <v>151.02878999999902</v>
      </c>
    </row>
    <row r="49" spans="1:3" x14ac:dyDescent="0.3">
      <c r="A49" t="s">
        <v>152</v>
      </c>
      <c r="B49">
        <v>15102.878999999901</v>
      </c>
      <c r="C49">
        <f t="shared" si="0"/>
        <v>151.02878999999902</v>
      </c>
    </row>
    <row r="50" spans="1:3" x14ac:dyDescent="0.3">
      <c r="A50" t="s">
        <v>154</v>
      </c>
      <c r="B50">
        <v>5088.3710000000001</v>
      </c>
      <c r="C50">
        <f t="shared" si="0"/>
        <v>50.883710000000001</v>
      </c>
    </row>
    <row r="51" spans="1:3" x14ac:dyDescent="0.3">
      <c r="A51" t="s">
        <v>156</v>
      </c>
      <c r="B51">
        <v>5088.3710000000001</v>
      </c>
      <c r="C51">
        <f t="shared" si="0"/>
        <v>50.883710000000001</v>
      </c>
    </row>
    <row r="52" spans="1:3" x14ac:dyDescent="0.3">
      <c r="A52" t="s">
        <v>62</v>
      </c>
      <c r="B52">
        <v>15102.878999999901</v>
      </c>
      <c r="C52">
        <f t="shared" si="0"/>
        <v>151.02878999999902</v>
      </c>
    </row>
    <row r="53" spans="1:3" x14ac:dyDescent="0.3">
      <c r="A53" t="s">
        <v>158</v>
      </c>
      <c r="B53">
        <v>15102.878999999901</v>
      </c>
      <c r="C53">
        <f t="shared" si="0"/>
        <v>151.02878999999902</v>
      </c>
    </row>
    <row r="54" spans="1:3" x14ac:dyDescent="0.3">
      <c r="A54" t="s">
        <v>160</v>
      </c>
      <c r="B54">
        <v>5984.375</v>
      </c>
      <c r="C54">
        <f t="shared" si="0"/>
        <v>59.84375</v>
      </c>
    </row>
    <row r="55" spans="1:3" x14ac:dyDescent="0.3">
      <c r="A55" t="s">
        <v>162</v>
      </c>
      <c r="B55">
        <v>5984.375</v>
      </c>
      <c r="C55">
        <f t="shared" si="0"/>
        <v>59.84375</v>
      </c>
    </row>
    <row r="56" spans="1:3" x14ac:dyDescent="0.3">
      <c r="A56" t="s">
        <v>64</v>
      </c>
      <c r="B56">
        <v>5190.6049999999996</v>
      </c>
      <c r="C56">
        <f t="shared" si="0"/>
        <v>51.906049999999993</v>
      </c>
    </row>
    <row r="57" spans="1:3" x14ac:dyDescent="0.3">
      <c r="A57" t="s">
        <v>164</v>
      </c>
      <c r="B57">
        <v>5190.6049999999996</v>
      </c>
      <c r="C57">
        <f t="shared" si="0"/>
        <v>51.906049999999993</v>
      </c>
    </row>
    <row r="58" spans="1:3" x14ac:dyDescent="0.3">
      <c r="A58" t="s">
        <v>66</v>
      </c>
      <c r="B58">
        <v>3084.12</v>
      </c>
      <c r="C58">
        <f t="shared" si="0"/>
        <v>30.841200000000001</v>
      </c>
    </row>
    <row r="59" spans="1:3" x14ac:dyDescent="0.3">
      <c r="A59" t="s">
        <v>68</v>
      </c>
      <c r="B59">
        <v>14913.485000000001</v>
      </c>
      <c r="C59">
        <f t="shared" si="0"/>
        <v>149.13485</v>
      </c>
    </row>
    <row r="60" spans="1:3" x14ac:dyDescent="0.3">
      <c r="A60" t="s">
        <v>166</v>
      </c>
      <c r="B60">
        <v>14913.485000000001</v>
      </c>
      <c r="C60">
        <f t="shared" si="0"/>
        <v>149.13485</v>
      </c>
    </row>
    <row r="61" spans="1:3" x14ac:dyDescent="0.3">
      <c r="A61" t="s">
        <v>168</v>
      </c>
      <c r="B61">
        <v>14913.485000000001</v>
      </c>
      <c r="C61">
        <f t="shared" si="0"/>
        <v>149.13485</v>
      </c>
    </row>
    <row r="62" spans="1:3" x14ac:dyDescent="0.3">
      <c r="A62" t="s">
        <v>170</v>
      </c>
      <c r="B62">
        <v>14913.485000000001</v>
      </c>
      <c r="C62">
        <f t="shared" si="0"/>
        <v>149.13485</v>
      </c>
    </row>
    <row r="63" spans="1:3" x14ac:dyDescent="0.3">
      <c r="A63" t="s">
        <v>172</v>
      </c>
      <c r="B63">
        <v>14913.485000000001</v>
      </c>
      <c r="C63">
        <f t="shared" si="0"/>
        <v>149.13485</v>
      </c>
    </row>
    <row r="64" spans="1:3" x14ac:dyDescent="0.3">
      <c r="A64" t="s">
        <v>174</v>
      </c>
      <c r="B64">
        <v>4020.163</v>
      </c>
      <c r="C64">
        <f t="shared" si="0"/>
        <v>40.201630000000002</v>
      </c>
    </row>
    <row r="65" spans="1:3" x14ac:dyDescent="0.3">
      <c r="A65" t="s">
        <v>176</v>
      </c>
      <c r="B65">
        <v>4020.163</v>
      </c>
      <c r="C65">
        <f t="shared" si="0"/>
        <v>40.201630000000002</v>
      </c>
    </row>
    <row r="66" spans="1:3" x14ac:dyDescent="0.3">
      <c r="A66" t="s">
        <v>178</v>
      </c>
      <c r="B66">
        <v>4020.163</v>
      </c>
      <c r="C66">
        <f t="shared" si="0"/>
        <v>40.201630000000002</v>
      </c>
    </row>
    <row r="67" spans="1:3" x14ac:dyDescent="0.3">
      <c r="A67" t="s">
        <v>70</v>
      </c>
      <c r="B67">
        <v>2504.2330000000002</v>
      </c>
      <c r="C67">
        <f t="shared" ref="C67:C130" si="1">B67/100</f>
        <v>25.042330000000003</v>
      </c>
    </row>
    <row r="68" spans="1:3" x14ac:dyDescent="0.3">
      <c r="A68" t="s">
        <v>72</v>
      </c>
      <c r="B68">
        <v>3091.1169999999902</v>
      </c>
      <c r="C68">
        <f t="shared" si="1"/>
        <v>30.911169999999903</v>
      </c>
    </row>
    <row r="69" spans="1:3" x14ac:dyDescent="0.3">
      <c r="A69" t="s">
        <v>74</v>
      </c>
      <c r="B69">
        <v>2809.2939999999999</v>
      </c>
      <c r="C69">
        <f t="shared" si="1"/>
        <v>28.092939999999999</v>
      </c>
    </row>
    <row r="70" spans="1:3" x14ac:dyDescent="0.3">
      <c r="A70" t="s">
        <v>76</v>
      </c>
      <c r="B70">
        <v>4689.5420000000004</v>
      </c>
      <c r="C70">
        <f t="shared" si="1"/>
        <v>46.895420000000001</v>
      </c>
    </row>
    <row r="71" spans="1:3" x14ac:dyDescent="0.3">
      <c r="A71" t="s">
        <v>180</v>
      </c>
      <c r="B71">
        <v>4689.5420000000004</v>
      </c>
      <c r="C71">
        <f t="shared" si="1"/>
        <v>46.895420000000001</v>
      </c>
    </row>
    <row r="72" spans="1:3" x14ac:dyDescent="0.3">
      <c r="A72" t="s">
        <v>78</v>
      </c>
      <c r="B72">
        <v>2869.1569999999901</v>
      </c>
      <c r="C72">
        <f t="shared" si="1"/>
        <v>28.691569999999903</v>
      </c>
    </row>
    <row r="73" spans="1:3" x14ac:dyDescent="0.3">
      <c r="A73" t="s">
        <v>182</v>
      </c>
      <c r="B73">
        <v>2869.1569999999901</v>
      </c>
      <c r="C73">
        <f t="shared" si="1"/>
        <v>28.691569999999903</v>
      </c>
    </row>
    <row r="74" spans="1:3" x14ac:dyDescent="0.3">
      <c r="A74" t="s">
        <v>80</v>
      </c>
      <c r="B74">
        <v>810.35</v>
      </c>
      <c r="C74">
        <f t="shared" si="1"/>
        <v>8.1035000000000004</v>
      </c>
    </row>
    <row r="75" spans="1:3" x14ac:dyDescent="0.3">
      <c r="A75" t="s">
        <v>83</v>
      </c>
      <c r="B75">
        <v>0</v>
      </c>
      <c r="C75">
        <f t="shared" si="1"/>
        <v>0</v>
      </c>
    </row>
    <row r="76" spans="1:3" x14ac:dyDescent="0.3">
      <c r="A76" t="s">
        <v>184</v>
      </c>
      <c r="B76">
        <v>0</v>
      </c>
      <c r="C76">
        <f t="shared" si="1"/>
        <v>0</v>
      </c>
    </row>
    <row r="77" spans="1:3" x14ac:dyDescent="0.3">
      <c r="A77" t="s">
        <v>186</v>
      </c>
      <c r="B77">
        <v>0</v>
      </c>
      <c r="C77">
        <f t="shared" si="1"/>
        <v>0</v>
      </c>
    </row>
    <row r="78" spans="1:3" x14ac:dyDescent="0.3">
      <c r="A78" t="s">
        <v>188</v>
      </c>
      <c r="B78">
        <v>0</v>
      </c>
      <c r="C78">
        <f t="shared" si="1"/>
        <v>0</v>
      </c>
    </row>
    <row r="79" spans="1:3" x14ac:dyDescent="0.3">
      <c r="A79" t="s">
        <v>190</v>
      </c>
      <c r="B79">
        <v>0</v>
      </c>
      <c r="C79">
        <f t="shared" si="1"/>
        <v>0</v>
      </c>
    </row>
    <row r="80" spans="1:3" x14ac:dyDescent="0.3">
      <c r="A80" t="s">
        <v>192</v>
      </c>
      <c r="B80">
        <v>0</v>
      </c>
      <c r="C80">
        <f t="shared" si="1"/>
        <v>0</v>
      </c>
    </row>
    <row r="81" spans="1:3" x14ac:dyDescent="0.3">
      <c r="A81" t="s">
        <v>194</v>
      </c>
      <c r="B81">
        <v>0</v>
      </c>
      <c r="C81">
        <f t="shared" si="1"/>
        <v>0</v>
      </c>
    </row>
    <row r="82" spans="1:3" x14ac:dyDescent="0.3">
      <c r="A82" t="s">
        <v>196</v>
      </c>
      <c r="B82">
        <v>0</v>
      </c>
      <c r="C82">
        <f t="shared" si="1"/>
        <v>0</v>
      </c>
    </row>
    <row r="83" spans="1:3" x14ac:dyDescent="0.3">
      <c r="A83" t="s">
        <v>198</v>
      </c>
      <c r="B83">
        <v>0</v>
      </c>
      <c r="C83">
        <f t="shared" si="1"/>
        <v>0</v>
      </c>
    </row>
    <row r="84" spans="1:3" x14ac:dyDescent="0.3">
      <c r="A84" t="s">
        <v>200</v>
      </c>
      <c r="B84">
        <v>0</v>
      </c>
      <c r="C84">
        <f t="shared" si="1"/>
        <v>0</v>
      </c>
    </row>
    <row r="85" spans="1:3" x14ac:dyDescent="0.3">
      <c r="A85" t="s">
        <v>86</v>
      </c>
      <c r="B85">
        <v>0</v>
      </c>
      <c r="C85">
        <f t="shared" si="1"/>
        <v>0</v>
      </c>
    </row>
    <row r="86" spans="1:3" x14ac:dyDescent="0.3">
      <c r="A86" t="s">
        <v>202</v>
      </c>
      <c r="B86">
        <v>0</v>
      </c>
      <c r="C86">
        <f t="shared" si="1"/>
        <v>0</v>
      </c>
    </row>
    <row r="87" spans="1:3" x14ac:dyDescent="0.3">
      <c r="A87" t="s">
        <v>204</v>
      </c>
      <c r="B87">
        <v>0</v>
      </c>
      <c r="C87">
        <f t="shared" si="1"/>
        <v>0</v>
      </c>
    </row>
    <row r="88" spans="1:3" x14ac:dyDescent="0.3">
      <c r="A88" t="s">
        <v>206</v>
      </c>
      <c r="B88">
        <v>0</v>
      </c>
      <c r="C88">
        <f t="shared" si="1"/>
        <v>0</v>
      </c>
    </row>
    <row r="89" spans="1:3" x14ac:dyDescent="0.3">
      <c r="A89" t="s">
        <v>208</v>
      </c>
      <c r="B89">
        <v>0</v>
      </c>
      <c r="C89">
        <f t="shared" si="1"/>
        <v>0</v>
      </c>
    </row>
    <row r="90" spans="1:3" x14ac:dyDescent="0.3">
      <c r="A90" t="s">
        <v>210</v>
      </c>
      <c r="B90">
        <v>0</v>
      </c>
      <c r="C90">
        <f t="shared" si="1"/>
        <v>0</v>
      </c>
    </row>
    <row r="91" spans="1:3" x14ac:dyDescent="0.3">
      <c r="A91" t="s">
        <v>212</v>
      </c>
      <c r="B91">
        <v>0</v>
      </c>
      <c r="C91">
        <f t="shared" si="1"/>
        <v>0</v>
      </c>
    </row>
    <row r="92" spans="1:3" x14ac:dyDescent="0.3">
      <c r="A92" t="s">
        <v>214</v>
      </c>
      <c r="B92">
        <v>0</v>
      </c>
      <c r="C92">
        <f t="shared" si="1"/>
        <v>0</v>
      </c>
    </row>
    <row r="93" spans="1:3" x14ac:dyDescent="0.3">
      <c r="A93" t="s">
        <v>216</v>
      </c>
      <c r="B93">
        <v>0</v>
      </c>
      <c r="C93">
        <f t="shared" si="1"/>
        <v>0</v>
      </c>
    </row>
    <row r="94" spans="1:3" x14ac:dyDescent="0.3">
      <c r="A94" t="s">
        <v>218</v>
      </c>
      <c r="B94">
        <v>0</v>
      </c>
      <c r="C94">
        <f t="shared" si="1"/>
        <v>0</v>
      </c>
    </row>
    <row r="95" spans="1:3" x14ac:dyDescent="0.3">
      <c r="A95" t="s">
        <v>220</v>
      </c>
      <c r="B95">
        <v>0</v>
      </c>
      <c r="C95">
        <f t="shared" si="1"/>
        <v>0</v>
      </c>
    </row>
    <row r="96" spans="1:3" x14ac:dyDescent="0.3">
      <c r="A96" t="s">
        <v>89</v>
      </c>
      <c r="B96">
        <v>0</v>
      </c>
      <c r="C96">
        <f t="shared" si="1"/>
        <v>0</v>
      </c>
    </row>
    <row r="97" spans="1:3" x14ac:dyDescent="0.3">
      <c r="A97" t="s">
        <v>222</v>
      </c>
      <c r="B97">
        <v>0</v>
      </c>
      <c r="C97">
        <f t="shared" si="1"/>
        <v>0</v>
      </c>
    </row>
    <row r="98" spans="1:3" x14ac:dyDescent="0.3">
      <c r="A98" t="s">
        <v>225</v>
      </c>
      <c r="B98">
        <v>0</v>
      </c>
      <c r="C98">
        <f t="shared" si="1"/>
        <v>0</v>
      </c>
    </row>
    <row r="99" spans="1:3" x14ac:dyDescent="0.3">
      <c r="A99" t="s">
        <v>228</v>
      </c>
      <c r="B99">
        <v>0</v>
      </c>
      <c r="C99">
        <f t="shared" si="1"/>
        <v>0</v>
      </c>
    </row>
    <row r="100" spans="1:3" x14ac:dyDescent="0.3">
      <c r="A100" t="s">
        <v>230</v>
      </c>
      <c r="B100">
        <v>0</v>
      </c>
      <c r="C100">
        <f t="shared" si="1"/>
        <v>0</v>
      </c>
    </row>
    <row r="101" spans="1:3" x14ac:dyDescent="0.3">
      <c r="A101" t="s">
        <v>233</v>
      </c>
      <c r="B101">
        <v>0</v>
      </c>
      <c r="C101">
        <f t="shared" si="1"/>
        <v>0</v>
      </c>
    </row>
    <row r="102" spans="1:3" x14ac:dyDescent="0.3">
      <c r="A102" t="s">
        <v>236</v>
      </c>
      <c r="B102">
        <v>0</v>
      </c>
      <c r="C102">
        <f t="shared" si="1"/>
        <v>0</v>
      </c>
    </row>
    <row r="103" spans="1:3" x14ac:dyDescent="0.3">
      <c r="A103" t="s">
        <v>239</v>
      </c>
      <c r="B103">
        <v>0</v>
      </c>
      <c r="C103">
        <f t="shared" si="1"/>
        <v>0</v>
      </c>
    </row>
    <row r="104" spans="1:3" x14ac:dyDescent="0.3">
      <c r="A104" t="s">
        <v>242</v>
      </c>
      <c r="B104">
        <v>0</v>
      </c>
      <c r="C104">
        <f t="shared" si="1"/>
        <v>0</v>
      </c>
    </row>
    <row r="105" spans="1:3" x14ac:dyDescent="0.3">
      <c r="A105" t="s">
        <v>244</v>
      </c>
      <c r="B105">
        <v>0</v>
      </c>
      <c r="C105">
        <f t="shared" si="1"/>
        <v>0</v>
      </c>
    </row>
    <row r="106" spans="1:3" x14ac:dyDescent="0.3">
      <c r="A106" t="s">
        <v>246</v>
      </c>
      <c r="B106">
        <v>0</v>
      </c>
      <c r="C106">
        <f t="shared" si="1"/>
        <v>0</v>
      </c>
    </row>
    <row r="107" spans="1:3" x14ac:dyDescent="0.3">
      <c r="A107" t="s">
        <v>248</v>
      </c>
      <c r="B107">
        <v>0</v>
      </c>
      <c r="C107">
        <f t="shared" si="1"/>
        <v>0</v>
      </c>
    </row>
    <row r="108" spans="1:3" x14ac:dyDescent="0.3">
      <c r="A108" t="s">
        <v>251</v>
      </c>
      <c r="B108">
        <v>0</v>
      </c>
      <c r="C108">
        <f t="shared" si="1"/>
        <v>0</v>
      </c>
    </row>
    <row r="109" spans="1:3" x14ac:dyDescent="0.3">
      <c r="A109" t="s">
        <v>254</v>
      </c>
      <c r="B109">
        <v>0</v>
      </c>
      <c r="C109">
        <f t="shared" si="1"/>
        <v>0</v>
      </c>
    </row>
    <row r="110" spans="1:3" x14ac:dyDescent="0.3">
      <c r="A110" t="s">
        <v>257</v>
      </c>
      <c r="B110">
        <v>0</v>
      </c>
      <c r="C110">
        <f t="shared" si="1"/>
        <v>0</v>
      </c>
    </row>
    <row r="111" spans="1:3" x14ac:dyDescent="0.3">
      <c r="A111" t="s">
        <v>260</v>
      </c>
      <c r="B111">
        <v>0</v>
      </c>
      <c r="C111">
        <f t="shared" si="1"/>
        <v>0</v>
      </c>
    </row>
    <row r="112" spans="1:3" x14ac:dyDescent="0.3">
      <c r="A112" t="s">
        <v>263</v>
      </c>
      <c r="B112">
        <v>0</v>
      </c>
      <c r="C112">
        <f t="shared" si="1"/>
        <v>0</v>
      </c>
    </row>
    <row r="113" spans="1:3" x14ac:dyDescent="0.3">
      <c r="A113" t="s">
        <v>266</v>
      </c>
      <c r="B113">
        <v>0</v>
      </c>
      <c r="C113">
        <f t="shared" si="1"/>
        <v>0</v>
      </c>
    </row>
    <row r="114" spans="1:3" x14ac:dyDescent="0.3">
      <c r="A114" t="s">
        <v>269</v>
      </c>
      <c r="B114">
        <v>0</v>
      </c>
      <c r="C114">
        <f t="shared" si="1"/>
        <v>0</v>
      </c>
    </row>
    <row r="115" spans="1:3" x14ac:dyDescent="0.3">
      <c r="A115" t="s">
        <v>272</v>
      </c>
      <c r="B115">
        <v>0</v>
      </c>
      <c r="C115">
        <f t="shared" si="1"/>
        <v>0</v>
      </c>
    </row>
    <row r="116" spans="1:3" x14ac:dyDescent="0.3">
      <c r="A116" t="s">
        <v>275</v>
      </c>
      <c r="B116">
        <v>0</v>
      </c>
      <c r="C116">
        <f t="shared" si="1"/>
        <v>0</v>
      </c>
    </row>
    <row r="117" spans="1:3" x14ac:dyDescent="0.3">
      <c r="A117" t="s">
        <v>278</v>
      </c>
      <c r="B117">
        <v>0</v>
      </c>
      <c r="C117">
        <f t="shared" si="1"/>
        <v>0</v>
      </c>
    </row>
    <row r="118" spans="1:3" x14ac:dyDescent="0.3">
      <c r="A118" t="s">
        <v>281</v>
      </c>
      <c r="B118">
        <v>0</v>
      </c>
      <c r="C118">
        <f t="shared" si="1"/>
        <v>0</v>
      </c>
    </row>
    <row r="119" spans="1:3" x14ac:dyDescent="0.3">
      <c r="A119" t="s">
        <v>284</v>
      </c>
      <c r="B119">
        <v>0</v>
      </c>
      <c r="C119">
        <f t="shared" si="1"/>
        <v>0</v>
      </c>
    </row>
    <row r="120" spans="1:3" x14ac:dyDescent="0.3">
      <c r="A120" t="s">
        <v>288</v>
      </c>
      <c r="B120">
        <v>0</v>
      </c>
      <c r="C120">
        <f t="shared" si="1"/>
        <v>0</v>
      </c>
    </row>
    <row r="121" spans="1:3" x14ac:dyDescent="0.3">
      <c r="A121" t="s">
        <v>291</v>
      </c>
      <c r="B121">
        <v>0</v>
      </c>
      <c r="C121">
        <f t="shared" si="1"/>
        <v>0</v>
      </c>
    </row>
    <row r="122" spans="1:3" x14ac:dyDescent="0.3">
      <c r="A122" t="s">
        <v>294</v>
      </c>
      <c r="B122">
        <v>0</v>
      </c>
      <c r="C122">
        <f t="shared" si="1"/>
        <v>0</v>
      </c>
    </row>
    <row r="123" spans="1:3" x14ac:dyDescent="0.3">
      <c r="A123" t="s">
        <v>297</v>
      </c>
      <c r="B123">
        <v>0</v>
      </c>
      <c r="C123">
        <f t="shared" si="1"/>
        <v>0</v>
      </c>
    </row>
    <row r="124" spans="1:3" x14ac:dyDescent="0.3">
      <c r="A124" t="s">
        <v>300</v>
      </c>
      <c r="B124">
        <v>0</v>
      </c>
      <c r="C124">
        <f t="shared" si="1"/>
        <v>0</v>
      </c>
    </row>
    <row r="125" spans="1:3" x14ac:dyDescent="0.3">
      <c r="A125" t="s">
        <v>302</v>
      </c>
      <c r="B125">
        <v>0</v>
      </c>
      <c r="C125">
        <f t="shared" si="1"/>
        <v>0</v>
      </c>
    </row>
    <row r="126" spans="1:3" x14ac:dyDescent="0.3">
      <c r="A126" t="s">
        <v>305</v>
      </c>
      <c r="B126">
        <v>0</v>
      </c>
      <c r="C126">
        <f t="shared" si="1"/>
        <v>0</v>
      </c>
    </row>
    <row r="127" spans="1:3" x14ac:dyDescent="0.3">
      <c r="A127" t="s">
        <v>308</v>
      </c>
      <c r="B127">
        <v>0</v>
      </c>
      <c r="C127">
        <f t="shared" si="1"/>
        <v>0</v>
      </c>
    </row>
    <row r="128" spans="1:3" x14ac:dyDescent="0.3">
      <c r="A128" t="s">
        <v>311</v>
      </c>
      <c r="B128">
        <v>0</v>
      </c>
      <c r="C128">
        <f t="shared" si="1"/>
        <v>0</v>
      </c>
    </row>
    <row r="129" spans="1:3" x14ac:dyDescent="0.3">
      <c r="A129" t="s">
        <v>313</v>
      </c>
      <c r="B129">
        <v>0</v>
      </c>
      <c r="C129">
        <f t="shared" si="1"/>
        <v>0</v>
      </c>
    </row>
    <row r="130" spans="1:3" x14ac:dyDescent="0.3">
      <c r="A130" t="s">
        <v>316</v>
      </c>
      <c r="B130">
        <v>0</v>
      </c>
      <c r="C130">
        <f t="shared" si="1"/>
        <v>0</v>
      </c>
    </row>
    <row r="131" spans="1:3" x14ac:dyDescent="0.3">
      <c r="A131" t="s">
        <v>319</v>
      </c>
      <c r="B131">
        <v>0</v>
      </c>
      <c r="C131">
        <f t="shared" ref="C131:C155" si="2">B131/100</f>
        <v>0</v>
      </c>
    </row>
    <row r="132" spans="1:3" x14ac:dyDescent="0.3">
      <c r="A132" t="s">
        <v>322</v>
      </c>
      <c r="B132">
        <v>0</v>
      </c>
      <c r="C132">
        <f t="shared" si="2"/>
        <v>0</v>
      </c>
    </row>
    <row r="133" spans="1:3" x14ac:dyDescent="0.3">
      <c r="A133" t="s">
        <v>325</v>
      </c>
      <c r="B133">
        <v>0</v>
      </c>
      <c r="C133">
        <f t="shared" si="2"/>
        <v>0</v>
      </c>
    </row>
    <row r="134" spans="1:3" x14ac:dyDescent="0.3">
      <c r="A134" t="s">
        <v>328</v>
      </c>
      <c r="B134">
        <v>0</v>
      </c>
      <c r="C134">
        <f t="shared" si="2"/>
        <v>0</v>
      </c>
    </row>
    <row r="135" spans="1:3" x14ac:dyDescent="0.3">
      <c r="A135" t="s">
        <v>330</v>
      </c>
      <c r="B135">
        <v>0</v>
      </c>
      <c r="C135">
        <f t="shared" si="2"/>
        <v>0</v>
      </c>
    </row>
    <row r="136" spans="1:3" x14ac:dyDescent="0.3">
      <c r="A136" t="s">
        <v>333</v>
      </c>
      <c r="B136">
        <v>0</v>
      </c>
      <c r="C136">
        <f t="shared" si="2"/>
        <v>0</v>
      </c>
    </row>
    <row r="137" spans="1:3" x14ac:dyDescent="0.3">
      <c r="A137" t="s">
        <v>336</v>
      </c>
      <c r="B137">
        <v>0</v>
      </c>
      <c r="C137">
        <f t="shared" si="2"/>
        <v>0</v>
      </c>
    </row>
    <row r="138" spans="1:3" x14ac:dyDescent="0.3">
      <c r="A138" t="s">
        <v>338</v>
      </c>
      <c r="B138">
        <v>0</v>
      </c>
      <c r="C138">
        <f t="shared" si="2"/>
        <v>0</v>
      </c>
    </row>
    <row r="139" spans="1:3" x14ac:dyDescent="0.3">
      <c r="A139" t="s">
        <v>341</v>
      </c>
      <c r="B139">
        <v>0</v>
      </c>
      <c r="C139">
        <f t="shared" si="2"/>
        <v>0</v>
      </c>
    </row>
    <row r="140" spans="1:3" x14ac:dyDescent="0.3">
      <c r="A140" t="s">
        <v>344</v>
      </c>
      <c r="B140">
        <v>0</v>
      </c>
      <c r="C140">
        <f t="shared" si="2"/>
        <v>0</v>
      </c>
    </row>
    <row r="141" spans="1:3" x14ac:dyDescent="0.3">
      <c r="A141" t="s">
        <v>347</v>
      </c>
      <c r="B141">
        <v>0</v>
      </c>
      <c r="C141">
        <f t="shared" si="2"/>
        <v>0</v>
      </c>
    </row>
    <row r="142" spans="1:3" x14ac:dyDescent="0.3">
      <c r="A142" t="s">
        <v>350</v>
      </c>
      <c r="B142">
        <v>0</v>
      </c>
      <c r="C142">
        <f t="shared" si="2"/>
        <v>0</v>
      </c>
    </row>
    <row r="143" spans="1:3" x14ac:dyDescent="0.3">
      <c r="A143" t="s">
        <v>353</v>
      </c>
      <c r="B143">
        <v>0</v>
      </c>
      <c r="C143">
        <f t="shared" si="2"/>
        <v>0</v>
      </c>
    </row>
    <row r="144" spans="1:3" x14ac:dyDescent="0.3">
      <c r="A144" t="s">
        <v>355</v>
      </c>
      <c r="B144">
        <v>0</v>
      </c>
      <c r="C144">
        <f t="shared" si="2"/>
        <v>0</v>
      </c>
    </row>
    <row r="145" spans="1:3" x14ac:dyDescent="0.3">
      <c r="A145" t="s">
        <v>357</v>
      </c>
      <c r="B145">
        <v>0</v>
      </c>
      <c r="C145">
        <f t="shared" si="2"/>
        <v>0</v>
      </c>
    </row>
    <row r="146" spans="1:3" x14ac:dyDescent="0.3">
      <c r="A146" t="s">
        <v>359</v>
      </c>
      <c r="B146">
        <v>0</v>
      </c>
      <c r="C146">
        <f t="shared" si="2"/>
        <v>0</v>
      </c>
    </row>
    <row r="147" spans="1:3" x14ac:dyDescent="0.3">
      <c r="A147" t="s">
        <v>362</v>
      </c>
      <c r="B147">
        <v>0</v>
      </c>
      <c r="C147">
        <f t="shared" si="2"/>
        <v>0</v>
      </c>
    </row>
    <row r="148" spans="1:3" x14ac:dyDescent="0.3">
      <c r="A148" t="s">
        <v>365</v>
      </c>
      <c r="B148">
        <v>0</v>
      </c>
      <c r="C148">
        <f t="shared" si="2"/>
        <v>0</v>
      </c>
    </row>
    <row r="149" spans="1:3" x14ac:dyDescent="0.3">
      <c r="A149" t="s">
        <v>368</v>
      </c>
      <c r="B149">
        <v>0</v>
      </c>
      <c r="C149">
        <f t="shared" si="2"/>
        <v>0</v>
      </c>
    </row>
    <row r="150" spans="1:3" x14ac:dyDescent="0.3">
      <c r="A150" t="s">
        <v>371</v>
      </c>
      <c r="B150">
        <v>0</v>
      </c>
      <c r="C150">
        <f t="shared" si="2"/>
        <v>0</v>
      </c>
    </row>
    <row r="151" spans="1:3" x14ac:dyDescent="0.3">
      <c r="A151" t="s">
        <v>373</v>
      </c>
      <c r="B151">
        <v>0</v>
      </c>
      <c r="C151">
        <f t="shared" si="2"/>
        <v>0</v>
      </c>
    </row>
    <row r="152" spans="1:3" x14ac:dyDescent="0.3">
      <c r="A152" t="s">
        <v>376</v>
      </c>
      <c r="B152">
        <v>0</v>
      </c>
      <c r="C152">
        <f t="shared" si="2"/>
        <v>0</v>
      </c>
    </row>
    <row r="153" spans="1:3" x14ac:dyDescent="0.3">
      <c r="A153" t="s">
        <v>380</v>
      </c>
      <c r="B153">
        <v>0</v>
      </c>
      <c r="C153">
        <f t="shared" si="2"/>
        <v>0</v>
      </c>
    </row>
    <row r="154" spans="1:3" x14ac:dyDescent="0.3">
      <c r="A154" t="s">
        <v>382</v>
      </c>
      <c r="B154">
        <v>0</v>
      </c>
      <c r="C154">
        <f t="shared" si="2"/>
        <v>0</v>
      </c>
    </row>
    <row r="155" spans="1:3" x14ac:dyDescent="0.3">
      <c r="A155" t="s">
        <v>385</v>
      </c>
      <c r="B155">
        <v>0</v>
      </c>
      <c r="C155">
        <f t="shared" si="2"/>
        <v>0</v>
      </c>
    </row>
  </sheetData>
  <autoFilter ref="A1:C1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25" sqref="J25"/>
    </sheetView>
  </sheetViews>
  <sheetFormatPr baseColWidth="10" defaultRowHeight="14.4" x14ac:dyDescent="0.3"/>
  <cols>
    <col min="1" max="1" width="20" bestFit="1" customWidth="1"/>
  </cols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388</v>
      </c>
      <c r="B2">
        <f>COUNTIF(gen_correspondance!$R$2:$R$155,'par zone'!B1)</f>
        <v>51</v>
      </c>
      <c r="C2">
        <f>COUNTIF(gen_correspondance!$R$2:$R$155,'par zone'!C1)</f>
        <v>36</v>
      </c>
      <c r="D2">
        <f>COUNTIF(gen_correspondance!$R$2:$R$155,'par zone'!D1)</f>
        <v>67</v>
      </c>
    </row>
    <row r="3" spans="1:4" x14ac:dyDescent="0.3">
      <c r="A3" t="s">
        <v>389</v>
      </c>
      <c r="B3">
        <f>SUMIF(gen_correspondance!$R$2:$R$155,'par zone'!B1,gen_correspondance!$A$2:$A$155)</f>
        <v>3018</v>
      </c>
      <c r="C3">
        <f>SUMIF(gen_correspondance!$R$2:$R$155,'par zone'!C1,gen_correspondance!$A$2:$A$155)</f>
        <v>3575</v>
      </c>
      <c r="D3">
        <f>SUMIF(gen_correspondance!$R$2:$R$155,'par zone'!D1,gen_correspondance!$A$2:$A$155)</f>
        <v>3894</v>
      </c>
    </row>
    <row r="4" spans="1:4" x14ac:dyDescent="0.3">
      <c r="A4" t="s">
        <v>391</v>
      </c>
      <c r="B4">
        <f>SUMIFS(gen_correspondance!$A$2:$A$155,gen_correspondance!$R$2:$R$155,'par zone'!B$1,gen_correspondance!$E$2:$E$155,"Solar")</f>
        <v>0</v>
      </c>
      <c r="C4">
        <f>SUMIFS(gen_correspondance!$A$2:$A$155,gen_correspondance!$R$2:$R$155,'par zone'!C$1,gen_correspondance!$E$2:$E$155,"Solar")</f>
        <v>392</v>
      </c>
      <c r="D4">
        <f>SUMIFS(gen_correspondance!$A$2:$A$155,gen_correspondance!$R$2:$R$155,'par zone'!D$1,gen_correspondance!$E$2:$E$155,"Solar")</f>
        <v>172</v>
      </c>
    </row>
    <row r="5" spans="1:4" x14ac:dyDescent="0.3">
      <c r="A5" t="s">
        <v>392</v>
      </c>
      <c r="B5">
        <f>SUMIFS(gen_correspondance!$A$2:$A$155,gen_correspondance!$R$2:$R$155,'par zone'!B$1,gen_correspondance!$E$2:$E$155,"Wind")</f>
        <v>0</v>
      </c>
      <c r="C5">
        <f>SUMIFS(gen_correspondance!$A$2:$A$155,gen_correspondance!$R$2:$R$155,'par zone'!C$1,gen_correspondance!$E$2:$E$155,"Wind")</f>
        <v>0</v>
      </c>
      <c r="D5">
        <f>SUMIFS(gen_correspondance!$A$2:$A$155,gen_correspondance!$R$2:$R$155,'par zone'!D$1,gen_correspondance!$E$2:$E$155,"Wind")</f>
        <v>847</v>
      </c>
    </row>
    <row r="6" spans="1:4" x14ac:dyDescent="0.3">
      <c r="A6" t="s">
        <v>393</v>
      </c>
      <c r="B6">
        <f>SUMIFS(gen_correspondance!$A$2:$A$155,gen_correspondance!$R$2:$R$155,'par zone'!B$1,gen_correspondance!$E$2:$E$155,"Hydro")</f>
        <v>300</v>
      </c>
      <c r="C6">
        <f>SUMIFS(gen_correspondance!$A$2:$A$155,gen_correspondance!$R$2:$R$155,'par zone'!C$1,gen_correspondance!$E$2:$E$155,"Hydro")</f>
        <v>500</v>
      </c>
      <c r="D6">
        <f>SUMIFS(gen_correspondance!$A$2:$A$155,gen_correspondance!$R$2:$R$155,'par zone'!D$1,gen_correspondance!$E$2:$E$155,"Hydro")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gen_correspondance</vt:lpstr>
      <vt:lpstr>cost data</vt:lpstr>
      <vt:lpstr>par zone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GIROD Marie</dc:creator>
  <cp:lastModifiedBy>GIROD Marie</cp:lastModifiedBy>
  <dcterms:created xsi:type="dcterms:W3CDTF">2023-01-26T16:06:20Z</dcterms:created>
  <dcterms:modified xsi:type="dcterms:W3CDTF">2023-02-03T18:36:21Z</dcterms:modified>
</cp:coreProperties>
</file>