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han\Downloads\"/>
    </mc:Choice>
  </mc:AlternateContent>
  <xr:revisionPtr revIDLastSave="0" documentId="13_ncr:1_{B7E7F673-1837-4B9B-9141-FE9B89B3F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1" l="1"/>
  <c r="F10" i="2"/>
  <c r="F11" i="2"/>
  <c r="F9" i="2"/>
  <c r="F10" i="3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F52" i="1" a="1"/>
  <c r="F52" i="1" s="1"/>
  <c r="F49" i="1"/>
  <c r="F44" i="1"/>
  <c r="F48" i="1"/>
  <c r="F47" i="1"/>
  <c r="F43" i="1"/>
  <c r="F42" i="1"/>
  <c r="F39" i="1"/>
  <c r="F38" i="1"/>
  <c r="F37" i="1"/>
  <c r="F36" i="1"/>
  <c r="F33" i="1"/>
  <c r="F32" i="1"/>
  <c r="F31" i="1"/>
  <c r="F30" i="1"/>
  <c r="F29" i="1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<sst xmlns="http://schemas.openxmlformats.org/spreadsheetml/2006/main" count="1531" uniqueCount="76">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</sst>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2" workbookViewId="0">
      <selection activeCell="A5" sqref="A5:XFD5"/>
    </sheetView>
  </sheetViews>
  <sheetFormatPr defaultRowHeight="14.4" x14ac:dyDescent="0.3"/>
  <cols>
    <col min="2" max="2" width="13.77734375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SUMIF(F2:F25,"truck ?",E2:E25)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COUNTIFS(G2:G25,"Boston",D2:D25,"microwave")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COUNTIFS(G2:G25,"Boston",B2:B25,"&gt;03-02-2013")</f>
        <v>2</v>
      </c>
    </row>
    <row r="45" spans="5:6" x14ac:dyDescent="0.3">
      <c r="E45" s="4" t="s">
        <v>42</v>
      </c>
      <c r="F45">
        <f>COUNTIFS(B2:B25,"&gt;=3/2/2013",B2:B25,"&lt;=6/2/2013")</f>
        <v>14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SUMIFS(E2:E25,B2:B25,"&gt;=3/2/2013",B2:B25,"&lt;=6/2/2013")</f>
        <v>309</v>
      </c>
    </row>
    <row r="52" spans="5:6" x14ac:dyDescent="0.3">
      <c r="E52" s="4" t="s">
        <v>32</v>
      </c>
      <c r="F52" cm="1">
        <f t="array" ref="F52">SUM(SUMIFS(E2:E25,G2:G25,G13:G15))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4" workbookViewId="0">
      <selection activeCell="F19" sqref="F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COUNTIF(B$16:B$241,A2)</f>
        <v>71</v>
      </c>
      <c r="C2" s="2">
        <f>SUMIF(B$16:B$241,A2,E$16:E$241)</f>
        <v>717</v>
      </c>
      <c r="D2" s="2">
        <f>COUNTIFS(B$16:B$241,A2,D$16:D$241,"cash")</f>
        <v>42</v>
      </c>
      <c r="E2" s="2">
        <f>COUNTIFS(B$16:B$241,A2,D$16:D$241,"credit card")</f>
        <v>29</v>
      </c>
      <c r="F2" s="2">
        <f>SUMIFS(E$16:E$241,B$16:B$241,A2,D$16:D$241,"cash")</f>
        <v>414</v>
      </c>
    </row>
    <row r="3" spans="1:6" x14ac:dyDescent="0.3">
      <c r="A3" s="8" t="s">
        <v>47</v>
      </c>
      <c r="B3" s="2">
        <f t="shared" ref="B3:B5" si="0">COUNTIF(B$16:B$241,A3)</f>
        <v>46</v>
      </c>
      <c r="C3" s="2">
        <f t="shared" ref="C3:C5" si="1">SUMIF(B$16:B$241,A3,E$16:E$241)</f>
        <v>1934</v>
      </c>
      <c r="D3" s="2">
        <f t="shared" ref="D3:D5" si="2">COUNTIFS(B$16:B$241,A3,D$16:D$241,"cash")</f>
        <v>31</v>
      </c>
      <c r="E3" s="2">
        <f t="shared" ref="E3:E5" si="3">COUNTIFS(B$16:B$241,A3,D$16:D$241,"credit card")</f>
        <v>15</v>
      </c>
      <c r="F3" s="2">
        <f t="shared" ref="F3:F5" si="4">SUMIFS(E$16:E$241,B$16:B$241,A3,D$16:D$241,"cash")</f>
        <v>1350</v>
      </c>
    </row>
    <row r="4" spans="1:6" x14ac:dyDescent="0.3">
      <c r="A4" s="9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8" spans="1:6" ht="47.2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COUNTIF(C$16:C$241,A9)</f>
        <v>25</v>
      </c>
      <c r="C9" s="2">
        <f>SUMIF(C$16:C$241,A9,E$16:E$241)</f>
        <v>688</v>
      </c>
      <c r="D9" s="2">
        <f>COUNTIFS(C$16:C$241,A9,B$16:B$241,"Shaving")</f>
        <v>7</v>
      </c>
      <c r="E9" s="2">
        <f>COUNTIFS(C$16:C$241,A9,B$16:B$241,"kids")</f>
        <v>1</v>
      </c>
      <c r="F9" s="2">
        <f>SUMIFS(E$16:E$241,C$16:C$241,A9,B$16:B$241,"Shaving",A$16:A$241,"&gt;=10/5/2013",A$16:A$241,"&lt;=20/5/2013")</f>
        <v>31</v>
      </c>
    </row>
    <row r="10" spans="1:6" x14ac:dyDescent="0.3">
      <c r="A10" s="8" t="s">
        <v>54</v>
      </c>
      <c r="B10" s="2">
        <f t="shared" ref="B10:B11" si="5">COUNTIF(C$16:C$241,A10)</f>
        <v>31</v>
      </c>
      <c r="C10" s="2">
        <f t="shared" ref="C10:C11" si="6">SUMIF(C$16:C$241,A10,E$16:E$241)</f>
        <v>965</v>
      </c>
      <c r="D10" s="2">
        <f t="shared" ref="D10:D11" si="7">COUNTIFS(C$16:C$241,A10,B$16:B$241,"Shaving")</f>
        <v>8</v>
      </c>
      <c r="E10" s="2">
        <f t="shared" ref="E10:E11" si="8">COUNTIFS(C$16:C$241,A10,B$16:B$241,"kids")</f>
        <v>1</v>
      </c>
      <c r="F10" s="2">
        <f t="shared" ref="F10:F11" si="9">SUMIFS(E$16:E$241,C$16:C$241,A10,B$16:B$241,"Shaving",A$16:A$241,"&gt;=10/5/2013",A$16:A$241,"&lt;=20/5/2013")</f>
        <v>24</v>
      </c>
    </row>
    <row r="11" spans="1:6" x14ac:dyDescent="0.3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9" sqref="F9: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8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9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8" spans="1:6" ht="48.7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SUMIFS($E$16:$E$241,$C$16:$C$241,A9,$B$16:$B$241,"Shaving",$A$16:$A$241,"&gt;=10/5/2013",$A$16:$A$241,"&lt;=20/5/2013")</f>
        <v>31</v>
      </c>
    </row>
    <row r="10" spans="1:6" x14ac:dyDescent="0.3">
      <c r="A10" s="8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SUMIFS($E$16:$E$241,$C$16:$C$241,A10,$B$16:$B$241,"Shaving",$A$16:$A$241,"&gt;=10/5/2013",$A$16:$A$241,"&lt;=20/5/2013")</f>
        <v>24</v>
      </c>
    </row>
    <row r="11" spans="1:6" x14ac:dyDescent="0.3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6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ramisetty thanuja</cp:lastModifiedBy>
  <dcterms:created xsi:type="dcterms:W3CDTF">2013-06-05T17:23:06Z</dcterms:created>
  <dcterms:modified xsi:type="dcterms:W3CDTF">2024-01-02T09:01:11Z</dcterms:modified>
</cp:coreProperties>
</file>