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tendendo estrutura" sheetId="1" state="visible" r:id="rId2"/>
    <sheet name="Cooperativas" sheetId="2" state="visible" r:id="rId3"/>
    <sheet name="Bancos" sheetId="3" state="visible" r:id="rId4"/>
    <sheet name="Completo" sheetId="4" state="visible" r:id="rId5"/>
  </sheets>
  <definedNames>
    <definedName function="false" hidden="true" localSheetId="2" name="_xlnm._FilterDatabase" vbProcedure="false">Bancos!$A$1:$C$196</definedName>
    <definedName function="false" hidden="false" localSheetId="3" name="_xlnm.Print_Titles" vbProcedure="false">Completo!$1:$1</definedName>
    <definedName function="false" hidden="true" localSheetId="3" name="_xlnm._FilterDatabase" vbProcedure="false">Completo!$A$1:$C$1</definedName>
    <definedName function="false" hidden="false" localSheetId="1" name="_xlnm._FilterDatabase" vbProcedure="false">Cooperativas!$A$2:$D$151</definedName>
    <definedName function="false" hidden="false" localSheetId="3" name="_xlnm.Print_Titles" vbProcedure="false">Completo!$1:$1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Leticia Luanda Maia:
</t>
        </r>
        <r>
          <rPr>
            <sz val="9"/>
            <color rgb="FF000000"/>
            <rFont val="Segoe UI"/>
            <family val="2"/>
            <charset val="1"/>
          </rPr>
          <t xml:space="preserve">Amarelo: só no plano de contas de coops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Leticia Luanda Maia:
</t>
        </r>
        <r>
          <rPr>
            <sz val="9"/>
            <color rgb="FF000000"/>
            <rFont val="Segoe UI"/>
            <family val="2"/>
            <charset val="1"/>
          </rPr>
          <t xml:space="preserve">Amarelo: apenas em Bancos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Leticia Luanda Maia:
</t>
        </r>
        <r>
          <rPr>
            <sz val="9"/>
            <color rgb="FF000000"/>
            <rFont val="Segoe UI"/>
            <family val="2"/>
            <charset val="1"/>
          </rPr>
          <t xml:space="preserve">Amarelo: apenas em Bancos</t>
        </r>
      </text>
    </comment>
  </commentList>
</comments>
</file>

<file path=xl/sharedStrings.xml><?xml version="1.0" encoding="utf-8"?>
<sst xmlns="http://schemas.openxmlformats.org/spreadsheetml/2006/main" count="1454" uniqueCount="527">
  <si>
    <t xml:space="preserve">Código</t>
  </si>
  <si>
    <t xml:space="preserve">Nome</t>
  </si>
  <si>
    <t xml:space="preserve">Exemplo</t>
  </si>
  <si>
    <t xml:space="preserve">obs</t>
  </si>
  <si>
    <t xml:space="preserve">CIRCULANTE E REALIZAVEL A LONGO PRAZO             </t>
  </si>
  <si>
    <t xml:space="preserve">As contas de resultado são encerradas semestralmente</t>
  </si>
  <si>
    <t xml:space="preserve">DISPONIBILIDADES                                  </t>
  </si>
  <si>
    <t xml:space="preserve">Result Credora - Resulta devedora = RESULTADO ANTES DAS DESTINAÇÕES ESTATUTÁRIAS</t>
  </si>
  <si>
    <t xml:space="preserve">CAIXA                                             </t>
  </si>
  <si>
    <t xml:space="preserve">As contas de resultado devedoras já aparecem negativas no balancete</t>
  </si>
  <si>
    <t xml:space="preserve">DEPOSITOS BANCARIOS                               </t>
  </si>
  <si>
    <t xml:space="preserve">APLICACOES INTERFINANCEIRAS DE LIQUIDEZ           </t>
  </si>
  <si>
    <t xml:space="preserve">APLICACOES EM OPERACOES COMPROMISSADAS            </t>
  </si>
  <si>
    <t xml:space="preserve">APLICACOES EM DEPOSITOS INTERFINANCEIROS          </t>
  </si>
  <si>
    <t xml:space="preserve">APLICACOES EM DEPOSITOS DE POUPANCA               </t>
  </si>
  <si>
    <t xml:space="preserve">TITULOS E VAL. MOB. E INST. FINANC. DERIVATIVOS   </t>
  </si>
  <si>
    <t xml:space="preserve">LIVRES                                            </t>
  </si>
  <si>
    <t xml:space="preserve">VINCULADOS A OPERACOES COMPROMISSADAS             </t>
  </si>
  <si>
    <t xml:space="preserve">INSTRUMENTOS FINANCEIROS DERIVATIVOS              </t>
  </si>
  <si>
    <t xml:space="preserve">VINCULADOS A PRESTACAO DE GARANTIAS               </t>
  </si>
  <si>
    <t xml:space="preserve">RELACOES INTERFINANCEIRAS                         </t>
  </si>
  <si>
    <t xml:space="preserve">DIREITOS JUNTO A PARTIC. DE SISTEMAS DE LIQUIDAÇÃO</t>
  </si>
  <si>
    <t xml:space="preserve">CREDITOS VINCULADOS                               </t>
  </si>
  <si>
    <t xml:space="preserve">REPASSES INTERFINANCEIROS                         </t>
  </si>
  <si>
    <t xml:space="preserve">RELACOES COM CORRESPONDENTES                      </t>
  </si>
  <si>
    <t xml:space="preserve">CENTRALIZAÇÃO FINANCEIRA - COOPERATIVAS           </t>
  </si>
  <si>
    <t xml:space="preserve">RELACOES INTERDEPENDENCIAS                        </t>
  </si>
  <si>
    <t xml:space="preserve">TRANSFERENCIAS INTERNAS DE RECURSOS               </t>
  </si>
  <si>
    <t xml:space="preserve">OPERACOES DE CREDITO                              </t>
  </si>
  <si>
    <t xml:space="preserve">EMPRESTIMOS E TITULOS DESCONTADOS                 </t>
  </si>
  <si>
    <t xml:space="preserve">FINANCIAMENTOS                                    </t>
  </si>
  <si>
    <t xml:space="preserve">FINANCIAMENTOS RURAIS E AGROINDUSTRIAIS           </t>
  </si>
  <si>
    <t xml:space="preserve">(-) PROVISOES PARA OPERACOES DE CREDITO           </t>
  </si>
  <si>
    <t xml:space="preserve">OUTROS CREDITOS                                   </t>
  </si>
  <si>
    <t xml:space="preserve">AVAIS E FIANCAS HONRADOS                          </t>
  </si>
  <si>
    <t xml:space="preserve">RENDAS A RECEBER                                  </t>
  </si>
  <si>
    <t xml:space="preserve">NEGOCIACAO E INTERMEDIACAO DE VALORES             </t>
  </si>
  <si>
    <t xml:space="preserve">CREDITOS ESPECIFICOS                              </t>
  </si>
  <si>
    <t xml:space="preserve">DIVERSOS                                          </t>
  </si>
  <si>
    <t xml:space="preserve">(-) PROVISOES PARA OUTROS CREDITOS                </t>
  </si>
  <si>
    <t xml:space="preserve">OUTROS VALORES E BENS                             </t>
  </si>
  <si>
    <t xml:space="preserve">DESPESAS ANTECIPADAS                              </t>
  </si>
  <si>
    <t xml:space="preserve">PERMANENTE                                        </t>
  </si>
  <si>
    <t xml:space="preserve">INVESTIMENTOS                                     </t>
  </si>
  <si>
    <t xml:space="preserve">PARTICIPACOES EM COLIGADAS E CONTROLADAS NO PAIS  </t>
  </si>
  <si>
    <t xml:space="preserve">INVESTIMENTOS POR INCENTIVOS FISCAIS              </t>
  </si>
  <si>
    <t xml:space="preserve">TITULOS PATRIMONIAIS                              </t>
  </si>
  <si>
    <t xml:space="preserve">ACOES E COTAS                                     </t>
  </si>
  <si>
    <t xml:space="preserve">OUTROS INVESTIMENTOS                              </t>
  </si>
  <si>
    <t xml:space="preserve">IMOBILIZADO DE USO                                </t>
  </si>
  <si>
    <t xml:space="preserve">MOVEIS E EQUIPAMENTOS EM ESTOQUE                  </t>
  </si>
  <si>
    <t xml:space="preserve">IMOBILIZACOES EM CURSO                            </t>
  </si>
  <si>
    <t xml:space="preserve">IMOVEIS DE USO                                    </t>
  </si>
  <si>
    <t xml:space="preserve">INSTALACOES, MOVEIS E EQUIPAMENTOS DE USO         </t>
  </si>
  <si>
    <t xml:space="preserve">OUTROS                                            </t>
  </si>
  <si>
    <t xml:space="preserve">DIFERIDO                                          </t>
  </si>
  <si>
    <t xml:space="preserve">GASTOS DE ORGANIZACAO E EXPANSAO                  </t>
  </si>
  <si>
    <t xml:space="preserve">INTANGIVEL                                        </t>
  </si>
  <si>
    <t xml:space="preserve">ATIVOS INTANGIVEIS                                </t>
  </si>
  <si>
    <t xml:space="preserve">COMPENSACAO                                       </t>
  </si>
  <si>
    <t xml:space="preserve">COOBRIGACOES E RISCOS EM GARANTIAS PRESTADAS      </t>
  </si>
  <si>
    <t xml:space="preserve">CUSTODIA DE VALORES                               </t>
  </si>
  <si>
    <t xml:space="preserve">COBRANCA                                          </t>
  </si>
  <si>
    <t xml:space="preserve">CONTRATOS                                         </t>
  </si>
  <si>
    <t xml:space="preserve">CONTROLE                                          </t>
  </si>
  <si>
    <t xml:space="preserve">CLASSIFICACAO DA CARTEIRA DE CREDITOS             </t>
  </si>
  <si>
    <t xml:space="preserve">OPERACOES DE RISCO NIVEL AA                       </t>
  </si>
  <si>
    <t xml:space="preserve">OPERACOES DE RISCO NIVEL A                        </t>
  </si>
  <si>
    <t xml:space="preserve">OPERACOES DE RISCO NIVELB                         </t>
  </si>
  <si>
    <t xml:space="preserve">OPERACOES DE RISCO NIVELC                         </t>
  </si>
  <si>
    <t xml:space="preserve">OPERACOES DE RISCO NIVEL D                        </t>
  </si>
  <si>
    <t xml:space="preserve">OPERACOES DE RISCO NIVEL E                        </t>
  </si>
  <si>
    <t xml:space="preserve">OPERACOES DE RISCO NIVEL F                        </t>
  </si>
  <si>
    <t xml:space="preserve">OPERACOES DE RISCO NIVEL G                        </t>
  </si>
  <si>
    <t xml:space="preserve">OPERACOES DE RISCO NIVEL H                        </t>
  </si>
  <si>
    <t xml:space="preserve">TOTAL GERAL DO ATIVO                              </t>
  </si>
  <si>
    <t xml:space="preserve">CIRCULANTE E EXIGIVEL A LONGO PRAZO                 </t>
  </si>
  <si>
    <t xml:space="preserve">DEPOSITOS                                         </t>
  </si>
  <si>
    <t xml:space="preserve">DEPOSITOS A VISTA                                 </t>
  </si>
  <si>
    <t xml:space="preserve">DEPOSITOS INTERFINANCEIROS                        </t>
  </si>
  <si>
    <t xml:space="preserve">DEPOSITOS SOB AVISO                               </t>
  </si>
  <si>
    <t xml:space="preserve">DEPOSITOS A PRAZO                                 </t>
  </si>
  <si>
    <t xml:space="preserve">OBRIGACOES P/DEPOS ESPEC E DE FUNDOS E PROGRAMAS  </t>
  </si>
  <si>
    <t xml:space="preserve">OUTROS DEPOSITOS                                  </t>
  </si>
  <si>
    <t xml:space="preserve">OBRIGACOES POR OPERACOES COMPROMISSADAS           </t>
  </si>
  <si>
    <t xml:space="preserve">CARTEIRA DE TERCEIROS                             </t>
  </si>
  <si>
    <t xml:space="preserve">RECURSOS ACEITES CAMB,LI E HIP.,DEBENT.E SIMILARES</t>
  </si>
  <si>
    <t xml:space="preserve">RECURSOS DE LETRAS IMOBIL,HIPOTEC.,DE CRED. ESIM. </t>
  </si>
  <si>
    <t xml:space="preserve">OBRIGAÇÕES JUNTO A PARTIC. DE SIST. DE LIQUIDACÃO </t>
  </si>
  <si>
    <t xml:space="preserve">RECURSOS EM TRANSITO DE TERCEIROS                 </t>
  </si>
  <si>
    <t xml:space="preserve">OBRIGACOES POR EMPRESTIMOS E REPASSES             </t>
  </si>
  <si>
    <t xml:space="preserve">EMPRESTIMOS NO PAIS - INSTITUICOES OFICIAIS       </t>
  </si>
  <si>
    <t xml:space="preserve">EMPRESTIMOS NO PAIS - OUTRAS INSTITUICOES         </t>
  </si>
  <si>
    <t xml:space="preserve">EMPRESTIMOS NO EXTERIOR                           </t>
  </si>
  <si>
    <t xml:space="preserve">REPASSES DO PAIS - INSTITUICOES OFICIAIS          </t>
  </si>
  <si>
    <t xml:space="preserve">OUTRAS OBRIGACOES                                 </t>
  </si>
  <si>
    <t xml:space="preserve">COBRANCA E ARRECADACAO DE TRIBUTOS E ASSEMELHADOS </t>
  </si>
  <si>
    <t xml:space="preserve">SOCIAIS E ESTATUTARIAS                            </t>
  </si>
  <si>
    <t xml:space="preserve">FISCAIS E PREVIDENCIARIAS                         </t>
  </si>
  <si>
    <t xml:space="preserve">DIVERSAS                                          </t>
  </si>
  <si>
    <t xml:space="preserve">RESULTADOS DE EXERCICIOS FUTUROS                  </t>
  </si>
  <si>
    <t xml:space="preserve">RECEITAS DE EXERCICIOS FUTUROS                    </t>
  </si>
  <si>
    <t xml:space="preserve">PATRIMONIO LIQUIDO                                </t>
  </si>
  <si>
    <t xml:space="preserve">CAPITAL SOCIAL                                    </t>
  </si>
  <si>
    <t xml:space="preserve">RESERVAS DE CAPITAL                               </t>
  </si>
  <si>
    <t xml:space="preserve">RESERVAS DE REAVALIACAO                           </t>
  </si>
  <si>
    <t xml:space="preserve">RESERVAS DE LUCROS                                </t>
  </si>
  <si>
    <t xml:space="preserve">SOBRAS OU PERDAS ACUMULADAS                       </t>
  </si>
  <si>
    <t xml:space="preserve">CONTAS DE RESULTADO CREDORAS                      </t>
  </si>
  <si>
    <t xml:space="preserve">RECEITAS OPERACIONAIS                             </t>
  </si>
  <si>
    <t xml:space="preserve">RENDAS DE OPERACOES DE CREDITO                    </t>
  </si>
  <si>
    <t xml:space="preserve">RENDAS DE APLICACOES INTERFINANCEIRAS DE LIQUIDEZ </t>
  </si>
  <si>
    <t xml:space="preserve">RENDAS COM TIT. E VAL. MOB. E INST. FINANC. DERIV.</t>
  </si>
  <si>
    <t xml:space="preserve">RENDAS DE PRESTACAO DE SERVICOS                   </t>
  </si>
  <si>
    <t xml:space="preserve">RENDAS DE PARTICIPACOES                           </t>
  </si>
  <si>
    <t xml:space="preserve">OUTRAS RECEITAS OPERACIONAIS                      </t>
  </si>
  <si>
    <t xml:space="preserve">RECEITAS NAO OPERACIONAIS                         </t>
  </si>
  <si>
    <t xml:space="preserve">LUCROS EM TRANSACOES COM VALORES E BENS           </t>
  </si>
  <si>
    <t xml:space="preserve">OUTRAS RECEITAS NAO OPERACIONAIS                  </t>
  </si>
  <si>
    <t xml:space="preserve">(-) CONTAS DE RESULTADO DEVEDORAS                 </t>
  </si>
  <si>
    <t xml:space="preserve">(-) DESPESAS OPERACIONAIS                         </t>
  </si>
  <si>
    <t xml:space="preserve">(-) DESPESAS DE CAPTACAO                          </t>
  </si>
  <si>
    <t xml:space="preserve">(-) DESP DE OBRIGACOES POR EMPRESTIMOS E REPASSES </t>
  </si>
  <si>
    <t xml:space="preserve">(-) DESP. COM TIT. E VAL. MOB. E INST. FIN. DERIV.</t>
  </si>
  <si>
    <t xml:space="preserve">(-) DESPESAS DE PARTICIPACOES                     </t>
  </si>
  <si>
    <t xml:space="preserve">(-) DESPESAS ADMINISTRATIVAS                      </t>
  </si>
  <si>
    <t xml:space="preserve">(-) APROVISIONAMENTOS E AJUSTES PATRIMONIAIS      </t>
  </si>
  <si>
    <t xml:space="preserve">(-) OUTRAS DESPESAS OPERACIONAIS                  </t>
  </si>
  <si>
    <t xml:space="preserve">(-) DESPESAS NAO OPERACIONAIS                     </t>
  </si>
  <si>
    <t xml:space="preserve">(-) PREJUIZOS EM TRANSACOES COM VALORES E BENS    </t>
  </si>
  <si>
    <t xml:space="preserve">(-) OUTRAS DESPESAS NAO OPERACIONAIS              </t>
  </si>
  <si>
    <t xml:space="preserve">(-) APURACAO DE RESULTADO                         </t>
  </si>
  <si>
    <t xml:space="preserve">(-) IMPOSTO DE RENDA                              </t>
  </si>
  <si>
    <t xml:space="preserve">(-) PARTICIPACOES NO LUCRO                        </t>
  </si>
  <si>
    <t xml:space="preserve">OPERACOES DE CREDITOS E ARRENDAMENTO MERCANTIL    </t>
  </si>
  <si>
    <t xml:space="preserve">TOTAL GERAL DO PASSIVO                            </t>
  </si>
  <si>
    <t xml:space="preserve">Nick</t>
  </si>
  <si>
    <t xml:space="preserve">ATIVO</t>
  </si>
  <si>
    <t xml:space="preserve">CircRLP</t>
  </si>
  <si>
    <t xml:space="preserve">Disponibilidades</t>
  </si>
  <si>
    <t xml:space="preserve">Caixa</t>
  </si>
  <si>
    <t xml:space="preserve">Dep_Banc</t>
  </si>
  <si>
    <t xml:space="preserve">Aplic_Interf_Liq</t>
  </si>
  <si>
    <t xml:space="preserve">Aplic_Op_Comp</t>
  </si>
  <si>
    <t xml:space="preserve">Aplic_Dep_Interf</t>
  </si>
  <si>
    <t xml:space="preserve">Aplic_Dep_Poup</t>
  </si>
  <si>
    <t xml:space="preserve">Tit_ValMob_Deriv</t>
  </si>
  <si>
    <t xml:space="preserve">Livres</t>
  </si>
  <si>
    <t xml:space="preserve">Vinc_Op_Comp</t>
  </si>
  <si>
    <t xml:space="preserve">Derivativos_ativo</t>
  </si>
  <si>
    <t xml:space="preserve">Vinc_Garant</t>
  </si>
  <si>
    <t xml:space="preserve">Rel_Interf</t>
  </si>
  <si>
    <t xml:space="preserve">Dir_Sist_Liq</t>
  </si>
  <si>
    <t xml:space="preserve">Cred_Vinc</t>
  </si>
  <si>
    <t xml:space="preserve">Repas_Interf</t>
  </si>
  <si>
    <t xml:space="preserve">Rel_Corresp</t>
  </si>
  <si>
    <t xml:space="preserve">CentrFin_Coop</t>
  </si>
  <si>
    <t xml:space="preserve">Rel_Interdep</t>
  </si>
  <si>
    <t xml:space="preserve">Transf_Int_Rec</t>
  </si>
  <si>
    <t xml:space="preserve">Op_Cred</t>
  </si>
  <si>
    <t xml:space="preserve">Emprest_TitDesc</t>
  </si>
  <si>
    <t xml:space="preserve">Financiamentos</t>
  </si>
  <si>
    <t xml:space="preserve">Financ_Rur_Agro</t>
  </si>
  <si>
    <t xml:space="preserve">Prov_Op_Cred</t>
  </si>
  <si>
    <t xml:space="preserve">Cred_Outros</t>
  </si>
  <si>
    <t xml:space="preserve">Avais_Fiancas</t>
  </si>
  <si>
    <t xml:space="preserve">Rendas</t>
  </si>
  <si>
    <t xml:space="preserve">NIV</t>
  </si>
  <si>
    <t xml:space="preserve">Cred_Espec</t>
  </si>
  <si>
    <t xml:space="preserve">Diversos</t>
  </si>
  <si>
    <t xml:space="preserve">Prov_Cred_Outros</t>
  </si>
  <si>
    <t xml:space="preserve">VarBens_Outros_Total</t>
  </si>
  <si>
    <t xml:space="preserve">VarBens_Outros</t>
  </si>
  <si>
    <t xml:space="preserve">Desp_Antecip</t>
  </si>
  <si>
    <t xml:space="preserve">Permanente</t>
  </si>
  <si>
    <t xml:space="preserve">Invest</t>
  </si>
  <si>
    <t xml:space="preserve">Participacoes</t>
  </si>
  <si>
    <t xml:space="preserve">Invvest_IncentFisc</t>
  </si>
  <si>
    <t xml:space="preserve">Tit_Patrim</t>
  </si>
  <si>
    <t xml:space="preserve">Acoes_Cotas</t>
  </si>
  <si>
    <t xml:space="preserve">Invest_Outros</t>
  </si>
  <si>
    <t xml:space="preserve">Imob_Uso</t>
  </si>
  <si>
    <t xml:space="preserve">Moveis_Estoq</t>
  </si>
  <si>
    <t xml:space="preserve">Imob_Curso</t>
  </si>
  <si>
    <t xml:space="preserve">Imoveis_Uso</t>
  </si>
  <si>
    <t xml:space="preserve">Moveis_Uso</t>
  </si>
  <si>
    <t xml:space="preserve">Imob_Outros</t>
  </si>
  <si>
    <t xml:space="preserve">Diferido</t>
  </si>
  <si>
    <t xml:space="preserve">Gastos_Expans</t>
  </si>
  <si>
    <t xml:space="preserve">Intang</t>
  </si>
  <si>
    <t xml:space="preserve">Ativo_Intang</t>
  </si>
  <si>
    <t xml:space="preserve">Compensacao</t>
  </si>
  <si>
    <t xml:space="preserve">Coobr_Risc</t>
  </si>
  <si>
    <t xml:space="preserve">Custodia</t>
  </si>
  <si>
    <t xml:space="preserve">Cobranca</t>
  </si>
  <si>
    <t xml:space="preserve">Comp_NIV</t>
  </si>
  <si>
    <t xml:space="preserve">Contratos</t>
  </si>
  <si>
    <t xml:space="preserve">Controle</t>
  </si>
  <si>
    <t xml:space="preserve">CCC</t>
  </si>
  <si>
    <t xml:space="preserve">Op_Risco_AA</t>
  </si>
  <si>
    <t xml:space="preserve">Op_Risco_A</t>
  </si>
  <si>
    <t xml:space="preserve">Op_Risco_B</t>
  </si>
  <si>
    <t xml:space="preserve">Op_Risco_C</t>
  </si>
  <si>
    <t xml:space="preserve">Op_Risco_D</t>
  </si>
  <si>
    <t xml:space="preserve">Op_Risco_E</t>
  </si>
  <si>
    <t xml:space="preserve">Op_Risco_F</t>
  </si>
  <si>
    <t xml:space="preserve">Op_Risco_G</t>
  </si>
  <si>
    <t xml:space="preserve">Op_Risco_H</t>
  </si>
  <si>
    <t xml:space="preserve">Ativo_Total</t>
  </si>
  <si>
    <t xml:space="preserve">PASSIVO</t>
  </si>
  <si>
    <t xml:space="preserve">Circ_ELP</t>
  </si>
  <si>
    <t xml:space="preserve">Depositos</t>
  </si>
  <si>
    <t xml:space="preserve">Depositos_Vista</t>
  </si>
  <si>
    <t xml:space="preserve">Depositos_Interf</t>
  </si>
  <si>
    <t xml:space="preserve">Depositos_Aviso</t>
  </si>
  <si>
    <t xml:space="preserve">Depositos_Prazo</t>
  </si>
  <si>
    <t xml:space="preserve">Obr_Dep_Fundos</t>
  </si>
  <si>
    <t xml:space="preserve">Dep_Outros</t>
  </si>
  <si>
    <t xml:space="preserve">Obr_Op_Comp</t>
  </si>
  <si>
    <t xml:space="preserve">Cart_Terceiros</t>
  </si>
  <si>
    <t xml:space="preserve">Recursos_Camb_Debent</t>
  </si>
  <si>
    <t xml:space="preserve">Recursos_Imob_Hipotec</t>
  </si>
  <si>
    <t xml:space="preserve">Rel_Interfin</t>
  </si>
  <si>
    <t xml:space="preserve">Obr_SistemLiq</t>
  </si>
  <si>
    <t xml:space="preserve">Repas_Interf_Exg</t>
  </si>
  <si>
    <t xml:space="preserve">Rel_Corresp_Exg</t>
  </si>
  <si>
    <t xml:space="preserve">CentrFin_Coop_Exg</t>
  </si>
  <si>
    <t xml:space="preserve">Rel_Interdep_Exg</t>
  </si>
  <si>
    <t xml:space="preserve">Recursos_Trans_Terc</t>
  </si>
  <si>
    <t xml:space="preserve">Transf_Int_Rec_Exg</t>
  </si>
  <si>
    <t xml:space="preserve">Obr_Emprest_Repas</t>
  </si>
  <si>
    <t xml:space="preserve">Emprest_Nac_InstOf</t>
  </si>
  <si>
    <t xml:space="preserve">Emprest_Nac_Outras</t>
  </si>
  <si>
    <t xml:space="preserve">Emprest_Ext</t>
  </si>
  <si>
    <t xml:space="preserve">Repas_Nac_InstOf</t>
  </si>
  <si>
    <t xml:space="preserve">Derivativos_Total</t>
  </si>
  <si>
    <t xml:space="preserve">Derivativos</t>
  </si>
  <si>
    <t xml:space="preserve">Obr_Outras</t>
  </si>
  <si>
    <t xml:space="preserve">Tributos_Total</t>
  </si>
  <si>
    <t xml:space="preserve">Trib_Soc_Est</t>
  </si>
  <si>
    <t xml:space="preserve">Trib_Fisc_Prev</t>
  </si>
  <si>
    <t xml:space="preserve">NIV_Exg</t>
  </si>
  <si>
    <t xml:space="preserve">Diversas</t>
  </si>
  <si>
    <t xml:space="preserve">Result_Exerc_Fut</t>
  </si>
  <si>
    <t xml:space="preserve">Rec_Exerc_Fut_Total</t>
  </si>
  <si>
    <t xml:space="preserve">Rec_Exerc_Fut</t>
  </si>
  <si>
    <t xml:space="preserve">PL</t>
  </si>
  <si>
    <t xml:space="preserve">PL_Total</t>
  </si>
  <si>
    <t xml:space="preserve">CSocial</t>
  </si>
  <si>
    <t xml:space="preserve">Res_Cap</t>
  </si>
  <si>
    <t xml:space="preserve">Res_Reav</t>
  </si>
  <si>
    <t xml:space="preserve">Res_Lucros</t>
  </si>
  <si>
    <t xml:space="preserve">Sobras_Acum</t>
  </si>
  <si>
    <t xml:space="preserve">RECEITAS</t>
  </si>
  <si>
    <t xml:space="preserve">Result_Credoras</t>
  </si>
  <si>
    <t xml:space="preserve">Rec_Op</t>
  </si>
  <si>
    <t xml:space="preserve">Rendas_OpCred</t>
  </si>
  <si>
    <t xml:space="preserve">Rendas_InterfLiq</t>
  </si>
  <si>
    <t xml:space="preserve">Rendas_TVM_Derivativos</t>
  </si>
  <si>
    <t xml:space="preserve">Rendas_Serv</t>
  </si>
  <si>
    <t xml:space="preserve">Rendas_Part</t>
  </si>
  <si>
    <t xml:space="preserve">Rec_Op_Outras</t>
  </si>
  <si>
    <t xml:space="preserve">Rec_NOp</t>
  </si>
  <si>
    <t xml:space="preserve">Luc_NOp</t>
  </si>
  <si>
    <t xml:space="preserve">Rec_NOp_Outras</t>
  </si>
  <si>
    <t xml:space="preserve">DESPESAS</t>
  </si>
  <si>
    <t xml:space="preserve">Result_Devedoras</t>
  </si>
  <si>
    <t xml:space="preserve">Desp_Op</t>
  </si>
  <si>
    <t xml:space="preserve">Desp_Captacao</t>
  </si>
  <si>
    <t xml:space="preserve">Desp_Emprest</t>
  </si>
  <si>
    <t xml:space="preserve">Desp_TVM_Derivativos</t>
  </si>
  <si>
    <t xml:space="preserve">Desp_Part</t>
  </si>
  <si>
    <t xml:space="preserve">Desp_Adm</t>
  </si>
  <si>
    <t xml:space="preserve">Aprov_AP</t>
  </si>
  <si>
    <t xml:space="preserve">Desp_Op_Outras</t>
  </si>
  <si>
    <t xml:space="preserve">Desp_NOp</t>
  </si>
  <si>
    <t xml:space="preserve">Prej_NOp</t>
  </si>
  <si>
    <t xml:space="preserve">Desp_NOp_Outras</t>
  </si>
  <si>
    <t xml:space="preserve">ARE</t>
  </si>
  <si>
    <t xml:space="preserve">IR</t>
  </si>
  <si>
    <t xml:space="preserve">Part_Lucro</t>
  </si>
  <si>
    <t xml:space="preserve">Compensacao_Exg</t>
  </si>
  <si>
    <t xml:space="preserve">Coobr_Risc_Exg</t>
  </si>
  <si>
    <t xml:space="preserve">Custodia_Exg</t>
  </si>
  <si>
    <t xml:space="preserve">Cobranca_Exg</t>
  </si>
  <si>
    <t xml:space="preserve">Comp_NIV_Exg</t>
  </si>
  <si>
    <t xml:space="preserve">Contratos_Exg</t>
  </si>
  <si>
    <t xml:space="preserve">Controle_Exg</t>
  </si>
  <si>
    <t xml:space="preserve">CCC_Exg</t>
  </si>
  <si>
    <t xml:space="preserve">Op_Cred_Leasing</t>
  </si>
  <si>
    <t xml:space="preserve">Passivo_Total</t>
  </si>
  <si>
    <t xml:space="preserve">CONTA</t>
  </si>
  <si>
    <t xml:space="preserve">NOME_CONTA</t>
  </si>
  <si>
    <t xml:space="preserve">NICK</t>
  </si>
  <si>
    <t xml:space="preserve">CIRCULANTE E REALIZAVEL A LONGO PRAZO</t>
  </si>
  <si>
    <t xml:space="preserve">DISPONIBILIDADES</t>
  </si>
  <si>
    <t xml:space="preserve">CAIXA</t>
  </si>
  <si>
    <t xml:space="preserve">DEPOSITOS BANCARIOS</t>
  </si>
  <si>
    <t xml:space="preserve">RESERVAS LIVRES</t>
  </si>
  <si>
    <t xml:space="preserve">Res_Livre</t>
  </si>
  <si>
    <t xml:space="preserve">APLICACOES EM OURO</t>
  </si>
  <si>
    <t xml:space="preserve">Apl_Ouro</t>
  </si>
  <si>
    <t xml:space="preserve">DISPONIBILIDADES EM MOEDAS ESTRANGEIRAS</t>
  </si>
  <si>
    <t xml:space="preserve">Disponib_Estrang</t>
  </si>
  <si>
    <t xml:space="preserve">APLICACOES INTERFINANCEIRAS DE LIQUIDEZ</t>
  </si>
  <si>
    <t xml:space="preserve">APLICACOES EM OPERACOES COMPROMISSADAS</t>
  </si>
  <si>
    <t xml:space="preserve">APLICACOES EM DEPOSITOS INTERFINANCEIROS</t>
  </si>
  <si>
    <t xml:space="preserve">APLICA¦OES EM MOEDAS ESTRANGEIRAS</t>
  </si>
  <si>
    <t xml:space="preserve">Aplic_Estrang</t>
  </si>
  <si>
    <t xml:space="preserve">TITULOS E VALORES MOBILIARIOS E INSTRUMENTOS      FINANCEIROS DERIVATIVOS</t>
  </si>
  <si>
    <t xml:space="preserve">LIVRES</t>
  </si>
  <si>
    <t xml:space="preserve">VINCULADOS A OPERACOES COMPROMISSADAS</t>
  </si>
  <si>
    <t xml:space="preserve">INSTRUMENTOS FINANCEIROS DERIVATIVOS</t>
  </si>
  <si>
    <t xml:space="preserve">VINCULADOS AO BANCO CENTRAL</t>
  </si>
  <si>
    <t xml:space="preserve">Vinc_BCB</t>
  </si>
  <si>
    <t xml:space="preserve">VINCULADO A AQUISICAO DE ACOES DE EMPRESAS ESTA-  TAIS</t>
  </si>
  <si>
    <t xml:space="preserve">Vinc_Acoes_Estatais</t>
  </si>
  <si>
    <t xml:space="preserve">VINCULADOS A PRESTACAO DE GARANTIAS</t>
  </si>
  <si>
    <t xml:space="preserve">TÍTULOS OBJETO DE OPERAÇÕES COMPROMISSADAS COM LIVRE MOVIMENTAÇÃO</t>
  </si>
  <si>
    <t xml:space="preserve">Titulos_OCLM</t>
  </si>
  <si>
    <t xml:space="preserve">RELACOES INTERFINANCEIRAS</t>
  </si>
  <si>
    <t xml:space="preserve">DIREITOS JUNTO A PARTICIPANTES DE SISTEMAS DE     LIQUIDAÇÃO</t>
  </si>
  <si>
    <t xml:space="preserve">CREDITOS VINCULADOS</t>
  </si>
  <si>
    <t xml:space="preserve">REPASSES INTERFINANCEIROS</t>
  </si>
  <si>
    <t xml:space="preserve">RELACOES COM CORRESPONDENTES</t>
  </si>
  <si>
    <t xml:space="preserve">RELACOES INTERDEPENDENCIAS</t>
  </si>
  <si>
    <t xml:space="preserve">RECURSOS EM TRANSITO DE TERCEIROS</t>
  </si>
  <si>
    <t xml:space="preserve">Recursos_Trans_Terc_At</t>
  </si>
  <si>
    <t xml:space="preserve">TRANSFERENCIAS INTERNAS DE RECURSOS</t>
  </si>
  <si>
    <t xml:space="preserve">OPERACOES DE CREDITO</t>
  </si>
  <si>
    <t xml:space="preserve">EMPRESTIMOS E TITULOS DESCONTADOS</t>
  </si>
  <si>
    <t xml:space="preserve">FINANCIAMENTOS</t>
  </si>
  <si>
    <t xml:space="preserve">FINANCIAMENTOS RURAIS E AGROINDUSTRIAIS</t>
  </si>
  <si>
    <t xml:space="preserve">FINANCIAMENTOS IMOBILIARIOS</t>
  </si>
  <si>
    <t xml:space="preserve">Financ_Imobil</t>
  </si>
  <si>
    <t xml:space="preserve">FINANCIAMENTOS DE TITULOS E VALORES MOBILIARIOS</t>
  </si>
  <si>
    <t xml:space="preserve">Financ_TVM</t>
  </si>
  <si>
    <t xml:space="preserve">FINANCIAMENTOS DE INFRAESTRUTURA E DESENVOLVIMENTO</t>
  </si>
  <si>
    <t xml:space="preserve">Financ_Infra_Desenv</t>
  </si>
  <si>
    <t xml:space="preserve">OPERACOES DE CREDITO VINCULADAS A CESSAO</t>
  </si>
  <si>
    <t xml:space="preserve">Op_Cred_Cessao</t>
  </si>
  <si>
    <t xml:space="preserve">(-) PROVISOES PARA OPERACOES DE CREDITO</t>
  </si>
  <si>
    <t xml:space="preserve">OPERACOES DE ARRENDAMENTO MERCANTIL</t>
  </si>
  <si>
    <t xml:space="preserve">Op_Arrendado</t>
  </si>
  <si>
    <t xml:space="preserve">ARRENDAMENTOS FINANCEIROS A RECEBER</t>
  </si>
  <si>
    <t xml:space="preserve">Arrend_Fin_Receber</t>
  </si>
  <si>
    <t xml:space="preserve">ARRENDAMENTOS OPERACIONAIS A RECEBER</t>
  </si>
  <si>
    <t xml:space="preserve">Arrend_Op_Receber</t>
  </si>
  <si>
    <t xml:space="preserve">VALORES RESIDUAIS A REALIZAR</t>
  </si>
  <si>
    <t xml:space="preserve">Valores_Residuais</t>
  </si>
  <si>
    <t xml:space="preserve">(-) PROVISOES PARA OPERACOES DE ARRENDAMENTO MER- CANTIL</t>
  </si>
  <si>
    <t xml:space="preserve">Prov_Arrend_Mercantil</t>
  </si>
  <si>
    <t xml:space="preserve">OUTROS CREDITOS</t>
  </si>
  <si>
    <t xml:space="preserve">AVAIS E FIANCAS HONRADOS</t>
  </si>
  <si>
    <t xml:space="preserve">CARTEIRA DE CAMBIO</t>
  </si>
  <si>
    <t xml:space="preserve">Cart_Cambio</t>
  </si>
  <si>
    <t xml:space="preserve">RENDAS A RECEBER</t>
  </si>
  <si>
    <t xml:space="preserve">NEGOCIACAO E INTERMEDIACAO DE VALORES</t>
  </si>
  <si>
    <t xml:space="preserve">CREDITOS ESPECIFICOS</t>
  </si>
  <si>
    <t xml:space="preserve">VALORES ESPECIFICOS</t>
  </si>
  <si>
    <t xml:space="preserve">Valores_Especificos</t>
  </si>
  <si>
    <t xml:space="preserve">DIVERSOS</t>
  </si>
  <si>
    <t xml:space="preserve">(-) PROVISOES PARA OUTROS CREDITOS</t>
  </si>
  <si>
    <t xml:space="preserve">OUTROS VALORES E BENS</t>
  </si>
  <si>
    <t xml:space="preserve">INVESTIMENTOS TEMPORARIOS</t>
  </si>
  <si>
    <t xml:space="preserve">Invest_Temp</t>
  </si>
  <si>
    <t xml:space="preserve">DESPESAS ANTECIPADAS</t>
  </si>
  <si>
    <t xml:space="preserve">PERMANENTE</t>
  </si>
  <si>
    <t xml:space="preserve">INVESTIMENTOS</t>
  </si>
  <si>
    <t xml:space="preserve">INVESTIMENTOS NO EXTERIOR</t>
  </si>
  <si>
    <t xml:space="preserve">Invest_Exterior</t>
  </si>
  <si>
    <t xml:space="preserve">PARTICIPACOES EM COLIGADAS E CONTROLADAS NO PAIS</t>
  </si>
  <si>
    <t xml:space="preserve">INVESTIMENTOS POR INCENTIVOS FISCAIS</t>
  </si>
  <si>
    <t xml:space="preserve">TITULOS PATRIMONIAIS</t>
  </si>
  <si>
    <t xml:space="preserve">ACOES E COTAS</t>
  </si>
  <si>
    <t xml:space="preserve">OUTROS INVESTIMENTOS</t>
  </si>
  <si>
    <t xml:space="preserve">IMOBILIZADO DE USO</t>
  </si>
  <si>
    <t xml:space="preserve">MOVEIS E EQUIPAMENTOS EM ESTOQUE</t>
  </si>
  <si>
    <t xml:space="preserve">IMOBILIZACOES EM CURSO</t>
  </si>
  <si>
    <t xml:space="preserve">IMOVEIS DE USO</t>
  </si>
  <si>
    <t xml:space="preserve">INSTALACOES, MOVEIS E EQUIPAMENTOS DE USO</t>
  </si>
  <si>
    <t xml:space="preserve">OUTROS</t>
  </si>
  <si>
    <t xml:space="preserve">IMOBILIZADO DE ARRENDAMENTO</t>
  </si>
  <si>
    <t xml:space="preserve">Imob_Arrendado</t>
  </si>
  <si>
    <t xml:space="preserve">BENS ARRENDADOS - ARRENDAMENTO FINANCEIRO</t>
  </si>
  <si>
    <t xml:space="preserve">Bens_Arrend_Op</t>
  </si>
  <si>
    <t xml:space="preserve">BENS ARRENDADOS - ARRENDAMENTO OPERACIONAL</t>
  </si>
  <si>
    <t xml:space="preserve">Bens_Arrend_Fin</t>
  </si>
  <si>
    <t xml:space="preserve">DIFERIDO</t>
  </si>
  <si>
    <t xml:space="preserve">GASTOS DE ORGANIZACAO E EXPANSAO</t>
  </si>
  <si>
    <t xml:space="preserve">INTANGIVEL</t>
  </si>
  <si>
    <t xml:space="preserve">ATIVOS INTANGIVEIS</t>
  </si>
  <si>
    <t xml:space="preserve">COMPENSACAO</t>
  </si>
  <si>
    <t xml:space="preserve">COOBRIGACOES E RISCOS EM GARANTIAS PRESTADAS</t>
  </si>
  <si>
    <t xml:space="preserve">TITULOS E VALORES MOBILIARIOS</t>
  </si>
  <si>
    <t xml:space="preserve">Titulos_VM</t>
  </si>
  <si>
    <t xml:space="preserve">CUSTODIA DE VALORES</t>
  </si>
  <si>
    <t xml:space="preserve">COBRANCA</t>
  </si>
  <si>
    <t xml:space="preserve">CONTRATOS</t>
  </si>
  <si>
    <t xml:space="preserve">CONTROLE</t>
  </si>
  <si>
    <t xml:space="preserve">CLASSIFICACAO DA CARTEIRA DE CREDITOS</t>
  </si>
  <si>
    <t xml:space="preserve">OPERACOES DE RISCO NIVEL AA</t>
  </si>
  <si>
    <t xml:space="preserve">OPERACOES DE RISCO NIVEL A</t>
  </si>
  <si>
    <t xml:space="preserve">OPERACOES DE RISCO NIVEL B</t>
  </si>
  <si>
    <t xml:space="preserve">OPERACOES DE RISCO NIVELC</t>
  </si>
  <si>
    <t xml:space="preserve">OPERACOES DE RISCO NIVEL D</t>
  </si>
  <si>
    <t xml:space="preserve">OPERACOES DE RISCO NIVEL E</t>
  </si>
  <si>
    <t xml:space="preserve">OPERACOES DE RISCO NIVEL F</t>
  </si>
  <si>
    <t xml:space="preserve">OPERACOES DE RISCO NIVEL G</t>
  </si>
  <si>
    <t xml:space="preserve">OPERACOES DE RISCO NIVEL H</t>
  </si>
  <si>
    <t xml:space="preserve">TOTAL GERAL DO ATIVO</t>
  </si>
  <si>
    <t xml:space="preserve">CIRCULANTE E EXIGIVEL A LONGO PRAZO</t>
  </si>
  <si>
    <t xml:space="preserve">DEPOSITOS</t>
  </si>
  <si>
    <t xml:space="preserve">DEPOSITOS A VISTA</t>
  </si>
  <si>
    <t xml:space="preserve">DEPOSITOS DE POUPANCA</t>
  </si>
  <si>
    <t xml:space="preserve">Depositos_Poup</t>
  </si>
  <si>
    <t xml:space="preserve">DEPOSITOS INTERFINANCEIROS</t>
  </si>
  <si>
    <t xml:space="preserve">DEPOSITOS SOB AVISO</t>
  </si>
  <si>
    <t xml:space="preserve">DEPOSITOS A PRAZO</t>
  </si>
  <si>
    <t xml:space="preserve">OBRIGACOES POR DEPOSITOS ESPECIAIS E DE FUNDOS E     PROGRAMAS</t>
  </si>
  <si>
    <t xml:space="preserve">DESPOSITOS EM MOEDAS ESTRANGEIRAS</t>
  </si>
  <si>
    <t xml:space="preserve">Depositos_Estrang</t>
  </si>
  <si>
    <t xml:space="preserve">OUTROS DEPOSITOS</t>
  </si>
  <si>
    <t xml:space="preserve">OBRIGACOES POR OPERACOES COMPROMISSADAS</t>
  </si>
  <si>
    <t xml:space="preserve">CARTEIRA PROPRIA</t>
  </si>
  <si>
    <t xml:space="preserve">Cart_Propria</t>
  </si>
  <si>
    <t xml:space="preserve">CARTEIRA DE TERCEIROS</t>
  </si>
  <si>
    <t xml:space="preserve">CARTEIRA LIVRE MOVIMENTACAO</t>
  </si>
  <si>
    <t xml:space="preserve">Cart_Livre_Movim</t>
  </si>
  <si>
    <t xml:space="preserve">RECURSOS DE ACEITES CAMBIAIS, LETRAS IMOBILIARIAS E HIPOTECARIAS, DEBENTURES E SIMILARES</t>
  </si>
  <si>
    <t xml:space="preserve">RECURSOS DE ACEITES CAMBIAIS</t>
  </si>
  <si>
    <t xml:space="preserve">Recursos_Camb</t>
  </si>
  <si>
    <t xml:space="preserve">RECURSOS DE LETRAS IMOBILIARIAS, HIPOTECARIAS, DE CREDITO E SIMILARES</t>
  </si>
  <si>
    <t xml:space="preserve">OBRIGACOES POR TITULOS E VALORES MOBILIARIOS NO   EXTERIOR</t>
  </si>
  <si>
    <t xml:space="preserve">Obg_TVM_Exterior</t>
  </si>
  <si>
    <t xml:space="preserve">OBRIGAÇÕES JUNTO A PARTICIPANTES DE SISTEMAS DE   LIQUIDAÇÃO</t>
  </si>
  <si>
    <t xml:space="preserve">OBRIGACOES POR EMPRESTIMOS E REPASSES</t>
  </si>
  <si>
    <t xml:space="preserve">EMPRESTIMOS NO PAIS - INSTITUICOES OFICIAIS</t>
  </si>
  <si>
    <t xml:space="preserve">EMPRESTIMOS NO PAIS - OUTRAS INSTITUICOES</t>
  </si>
  <si>
    <t xml:space="preserve">EMPRESTIMOS NO EXTERIOR</t>
  </si>
  <si>
    <t xml:space="preserve">REPASSES DO PAIS - INSTITUICOES OFICIAIS</t>
  </si>
  <si>
    <t xml:space="preserve">REPASSES DO EXTERIOR</t>
  </si>
  <si>
    <t xml:space="preserve">Repas_Ext</t>
  </si>
  <si>
    <t xml:space="preserve">OUTRAS OBRIGACOES</t>
  </si>
  <si>
    <t xml:space="preserve">COBRANCA E ARRECADACAO DE TRIBUTOS E ASSEMELHADOS</t>
  </si>
  <si>
    <t xml:space="preserve">Cart_Cambio_Exg</t>
  </si>
  <si>
    <t xml:space="preserve">SOCIAIS E ESTATUTARIAS</t>
  </si>
  <si>
    <t xml:space="preserve">FISCAIS E PREVIDENCIARIAS</t>
  </si>
  <si>
    <t xml:space="preserve">RECURSOS PARA DESTINACAO ESPECIFICA</t>
  </si>
  <si>
    <t xml:space="preserve">Recurcos_Dest</t>
  </si>
  <si>
    <t xml:space="preserve">OPERA$OES ESPECIAIS</t>
  </si>
  <si>
    <t xml:space="preserve">Op_Especiais</t>
  </si>
  <si>
    <t xml:space="preserve">OBRIGACOES DIVERSAS</t>
  </si>
  <si>
    <t xml:space="preserve">Obrig_Diversas</t>
  </si>
  <si>
    <t xml:space="preserve">DIVERSAS</t>
  </si>
  <si>
    <t xml:space="preserve">RESULTADOS DE EXERCICIOS FUTUROS</t>
  </si>
  <si>
    <t xml:space="preserve">RECEITAS DE EXERCICIOS FUTUROS</t>
  </si>
  <si>
    <t xml:space="preserve">PATRIMONIO LIQUIDO</t>
  </si>
  <si>
    <t xml:space="preserve">CAPITAL SOCIAL</t>
  </si>
  <si>
    <t xml:space="preserve">CORRECAO MONETARIA DO CAPITAL</t>
  </si>
  <si>
    <t xml:space="preserve">Correcao_Monetaria</t>
  </si>
  <si>
    <t xml:space="preserve">RESERVAS DE CAPITAL</t>
  </si>
  <si>
    <t xml:space="preserve">RESERVAS DE REAVALIACAO</t>
  </si>
  <si>
    <t xml:space="preserve">RESERVAS DE LUCROS</t>
  </si>
  <si>
    <t xml:space="preserve">AJUSTES DE AVALIACAO PATRIMONIAL</t>
  </si>
  <si>
    <t xml:space="preserve">AAP</t>
  </si>
  <si>
    <t xml:space="preserve">LUCROS OU PREJUIZOS ACUMULADOS</t>
  </si>
  <si>
    <t xml:space="preserve">Luc_Prej_Acum</t>
  </si>
  <si>
    <t xml:space="preserve">(-) ACOES EM TESOURARIA</t>
  </si>
  <si>
    <t xml:space="preserve">Acoes_Tes</t>
  </si>
  <si>
    <t xml:space="preserve">CONTAS DE RESULTADO CREDORAS</t>
  </si>
  <si>
    <t xml:space="preserve">RECEITAS OPERACIONAIS</t>
  </si>
  <si>
    <t xml:space="preserve">RENDAS DE OPERACOES DE CREDITO</t>
  </si>
  <si>
    <t xml:space="preserve">RENDAS DE ARRENDAMENTO MERCANTIL</t>
  </si>
  <si>
    <t xml:space="preserve">Rendas_Arrendamento</t>
  </si>
  <si>
    <t xml:space="preserve">RENDAS DE CAMBIO</t>
  </si>
  <si>
    <t xml:space="preserve">Rendas_Cambio</t>
  </si>
  <si>
    <t xml:space="preserve">RENDAS DE APLICACOES INTERFINANCEIRAS DE LIQUIDEZ</t>
  </si>
  <si>
    <t xml:space="preserve">RENDAS COM TITULOS E VALORES MOBILIARIOS E        INSTRUMENTOS FINANCEIROS DERIVATIVOS</t>
  </si>
  <si>
    <t xml:space="preserve">RENDAS DE PRESTACAO DE SERVICOS</t>
  </si>
  <si>
    <t xml:space="preserve">RENDAS DE PARTICIPACOES</t>
  </si>
  <si>
    <t xml:space="preserve">OUTRAS RECEITAS OPERACIONAIS</t>
  </si>
  <si>
    <t xml:space="preserve">RECEITAS NAO OPERACIONAIS</t>
  </si>
  <si>
    <t xml:space="preserve">LUCROS EM TRANSACOES COM VALORES E BENS</t>
  </si>
  <si>
    <t xml:space="preserve">OUTRAS RECEITAS NAO OPERACIONAIS</t>
  </si>
  <si>
    <t xml:space="preserve">RATEIO DE RESULTADOS INTERNOS</t>
  </si>
  <si>
    <t xml:space="preserve">Rateio_Result</t>
  </si>
  <si>
    <t xml:space="preserve">Rateio_Result_Int</t>
  </si>
  <si>
    <t xml:space="preserve">(-) CONTAS DE RESULTADO DEVEDORAS</t>
  </si>
  <si>
    <t xml:space="preserve">(-) DESPESAS OPERACIONAIS</t>
  </si>
  <si>
    <t xml:space="preserve">(-) DESPESAS DE CAPTACAO</t>
  </si>
  <si>
    <t xml:space="preserve">(-) DESPESAS DE OBRIGACOES POR EMPRESTIMOS E         REPASSES</t>
  </si>
  <si>
    <t xml:space="preserve">(-) DESPESAS DE ARRENDAMENTO MERCANTIL</t>
  </si>
  <si>
    <t xml:space="preserve">Desp_Emprest_Repasses</t>
  </si>
  <si>
    <t xml:space="preserve">(-) DESPESAS DE CAMBIO</t>
  </si>
  <si>
    <t xml:space="preserve">Desp_Cambio</t>
  </si>
  <si>
    <t xml:space="preserve">(-) DESPESAS COM TITULOS E VALORES MOBILIARIOS    E INSTRUMENTOS FINANCEIROS DERIVATIVOS</t>
  </si>
  <si>
    <t xml:space="preserve">(-) DESPESAS DE PARTICIPACOES</t>
  </si>
  <si>
    <t xml:space="preserve">(-) DESPESAS ADMINISTRATIVAS</t>
  </si>
  <si>
    <t xml:space="preserve">(-) APROVISIONAMENTOS E AJUSTES PATRIMONIAIS</t>
  </si>
  <si>
    <t xml:space="preserve">(-) OUTRAS DESPESAS OPERACIONAIS</t>
  </si>
  <si>
    <t xml:space="preserve">(-) DESPESAS NAO OPERACIONAIS</t>
  </si>
  <si>
    <t xml:space="preserve">(-) PREJUIZOS EM TRANSACOES COM VALORES E BENS</t>
  </si>
  <si>
    <t xml:space="preserve">(-) OUTRAS DESPESAS NAO OPERACIONAIS</t>
  </si>
  <si>
    <t xml:space="preserve">(-) RATEIO DE RESULTADOS INTERNOS</t>
  </si>
  <si>
    <t xml:space="preserve">Desp_Rateio_Result</t>
  </si>
  <si>
    <t xml:space="preserve">Desp_Rateio_Result_Int</t>
  </si>
  <si>
    <t xml:space="preserve">(-) APURACAO DE RESULTADO</t>
  </si>
  <si>
    <t xml:space="preserve">(-) IMPOSTO DE RENDA</t>
  </si>
  <si>
    <t xml:space="preserve">(-) PARTICIPACOES NO LUCRO</t>
  </si>
  <si>
    <t xml:space="preserve">TVM</t>
  </si>
  <si>
    <t xml:space="preserve">OPERACOES DE CREDITOS E ARRENDAMENTO MERCANTIL</t>
  </si>
  <si>
    <t xml:space="preserve">TOTAL GERAL DO PASSIVO</t>
  </si>
  <si>
    <t xml:space="preserve">OBRIGACOES VINCULADAS</t>
  </si>
  <si>
    <t xml:space="preserve">Obr_Vinculadas</t>
  </si>
  <si>
    <t xml:space="preserve">AGIO NA AQUISICAO DE INVESTIMENTO</t>
  </si>
  <si>
    <t xml:space="preserve">Agio_Invest</t>
  </si>
  <si>
    <t xml:space="preserve">CAPTACAO POR CERTIFICADOS DE OPERACOES ESTRUTURADAS</t>
  </si>
  <si>
    <t xml:space="preserve">Captacao_COE</t>
  </si>
  <si>
    <t xml:space="preserve">Renomeando</t>
  </si>
  <si>
    <t xml:space="preserve">Somando conta de resultado</t>
  </si>
  <si>
    <t xml:space="preserve">Substituindo quando só possui balancete em jun</t>
  </si>
  <si>
    <t xml:space="preserve">rename</t>
  </si>
  <si>
    <t xml:space="preserve">replace</t>
  </si>
  <si>
    <t xml:space="preserve">egen</t>
  </si>
  <si>
    <t xml:space="preserve">=</t>
  </si>
  <si>
    <t xml:space="preserve">rowtotal (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</si>
</sst>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99"/>
      <name val="Calibri"/>
      <family val="2"/>
      <charset val="1"/>
    </font>
    <font>
      <sz val="11"/>
      <color rgb="FF000099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Título 5" xfId="22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139" activeCellId="0" sqref="B139"/>
    </sheetView>
  </sheetViews>
  <sheetFormatPr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56"/>
    <col collapsed="false" customWidth="true" hidden="false" outlineLevel="0" max="4" min="3" style="3" width="12.71"/>
    <col collapsed="false" customWidth="true" hidden="false" outlineLevel="0" max="5" min="5" style="4" width="12.43"/>
    <col collapsed="false" customWidth="true" hidden="false" outlineLevel="0" max="1025" min="6" style="4" width="9.14"/>
  </cols>
  <sheetData>
    <row r="1" s="8" customFormat="true" ht="15" hidden="false" customHeight="false" outlineLevel="0" collapsed="false">
      <c r="A1" s="5" t="s">
        <v>0</v>
      </c>
      <c r="B1" s="6" t="s">
        <v>1</v>
      </c>
      <c r="C1" s="7" t="s">
        <v>2</v>
      </c>
      <c r="D1" s="3"/>
      <c r="F1" s="6" t="s">
        <v>3</v>
      </c>
    </row>
    <row r="2" s="10" customFormat="true" ht="15" hidden="false" customHeight="false" outlineLevel="0" collapsed="false">
      <c r="A2" s="9" t="n">
        <v>10000007</v>
      </c>
      <c r="B2" s="10" t="s">
        <v>4</v>
      </c>
      <c r="C2" s="3" t="n">
        <v>2075899.29</v>
      </c>
      <c r="D2" s="11" t="n">
        <f aca="false">C3+C6+C10+C15+C21+C23+C28+C35</f>
        <v>2075899.29</v>
      </c>
      <c r="E2" s="10" t="n">
        <f aca="false">C2=D2</f>
        <v>1</v>
      </c>
      <c r="F2" s="2" t="s">
        <v>5</v>
      </c>
    </row>
    <row r="3" s="13" customFormat="true" ht="15" hidden="false" customHeight="false" outlineLevel="0" collapsed="false">
      <c r="A3" s="12" t="n">
        <v>11000006</v>
      </c>
      <c r="B3" s="13" t="s">
        <v>6</v>
      </c>
      <c r="C3" s="3" t="n">
        <v>123586.11</v>
      </c>
      <c r="D3" s="7"/>
      <c r="F3" s="4" t="s">
        <v>7</v>
      </c>
    </row>
    <row r="4" customFormat="false" ht="15" hidden="false" customHeight="false" outlineLevel="0" collapsed="false">
      <c r="A4" s="1" t="n">
        <v>11100009</v>
      </c>
      <c r="B4" s="2" t="s">
        <v>8</v>
      </c>
      <c r="C4" s="3" t="n">
        <v>120118.07</v>
      </c>
      <c r="F4" s="4" t="s">
        <v>9</v>
      </c>
    </row>
    <row r="5" customFormat="false" ht="15" hidden="false" customHeight="false" outlineLevel="0" collapsed="false">
      <c r="A5" s="1" t="n">
        <v>11200002</v>
      </c>
      <c r="B5" s="2" t="s">
        <v>10</v>
      </c>
      <c r="C5" s="3" t="n">
        <v>3468.04</v>
      </c>
    </row>
    <row r="6" s="13" customFormat="true" ht="15" hidden="false" customHeight="false" outlineLevel="0" collapsed="false">
      <c r="A6" s="12" t="n">
        <v>12000005</v>
      </c>
      <c r="B6" s="13" t="s">
        <v>11</v>
      </c>
      <c r="C6" s="3" t="n">
        <v>0</v>
      </c>
      <c r="D6" s="7"/>
    </row>
    <row r="7" customFormat="false" ht="15" hidden="false" customHeight="false" outlineLevel="0" collapsed="false">
      <c r="A7" s="1" t="n">
        <v>12100008</v>
      </c>
      <c r="B7" s="2" t="s">
        <v>12</v>
      </c>
      <c r="C7" s="3" t="n">
        <v>0</v>
      </c>
    </row>
    <row r="8" customFormat="false" ht="15" hidden="false" customHeight="false" outlineLevel="0" collapsed="false">
      <c r="A8" s="1" t="n">
        <v>12200001</v>
      </c>
      <c r="B8" s="2" t="s">
        <v>13</v>
      </c>
      <c r="C8" s="3" t="n">
        <v>0</v>
      </c>
    </row>
    <row r="9" customFormat="false" ht="15" hidden="false" customHeight="false" outlineLevel="0" collapsed="false">
      <c r="A9" s="1" t="n">
        <v>12500000</v>
      </c>
      <c r="B9" s="2" t="s">
        <v>14</v>
      </c>
      <c r="C9" s="3" t="n">
        <v>0</v>
      </c>
    </row>
    <row r="10" s="13" customFormat="true" ht="15" hidden="false" customHeight="false" outlineLevel="0" collapsed="false">
      <c r="A10" s="12" t="n">
        <v>13000004</v>
      </c>
      <c r="B10" s="13" t="s">
        <v>15</v>
      </c>
      <c r="C10" s="3" t="n">
        <v>0</v>
      </c>
      <c r="D10" s="7"/>
    </row>
    <row r="11" customFormat="false" ht="15" hidden="false" customHeight="false" outlineLevel="0" collapsed="false">
      <c r="A11" s="1" t="n">
        <v>13100007</v>
      </c>
      <c r="B11" s="2" t="s">
        <v>16</v>
      </c>
      <c r="C11" s="3" t="n">
        <v>0</v>
      </c>
    </row>
    <row r="12" customFormat="false" ht="15" hidden="false" customHeight="false" outlineLevel="0" collapsed="false">
      <c r="A12" s="1" t="n">
        <v>13200000</v>
      </c>
      <c r="B12" s="2" t="s">
        <v>17</v>
      </c>
      <c r="C12" s="3" t="n">
        <v>0</v>
      </c>
    </row>
    <row r="13" customFormat="false" ht="15" hidden="false" customHeight="false" outlineLevel="0" collapsed="false">
      <c r="A13" s="1" t="n">
        <v>13300003</v>
      </c>
      <c r="B13" s="2" t="s">
        <v>18</v>
      </c>
      <c r="C13" s="3" t="n">
        <v>0</v>
      </c>
    </row>
    <row r="14" customFormat="false" ht="15" hidden="false" customHeight="false" outlineLevel="0" collapsed="false">
      <c r="A14" s="1" t="n">
        <v>13600002</v>
      </c>
      <c r="B14" s="2" t="s">
        <v>19</v>
      </c>
      <c r="C14" s="3" t="n">
        <v>0</v>
      </c>
    </row>
    <row r="15" s="13" customFormat="true" ht="15" hidden="false" customHeight="false" outlineLevel="0" collapsed="false">
      <c r="A15" s="12" t="n">
        <v>14000003</v>
      </c>
      <c r="B15" s="13" t="s">
        <v>20</v>
      </c>
      <c r="C15" s="3" t="n">
        <v>866015.56</v>
      </c>
      <c r="D15" s="7"/>
    </row>
    <row r="16" customFormat="false" ht="15" hidden="false" customHeight="false" outlineLevel="0" collapsed="false">
      <c r="A16" s="1" t="n">
        <v>14100006</v>
      </c>
      <c r="B16" s="2" t="s">
        <v>21</v>
      </c>
      <c r="C16" s="3" t="n">
        <v>0</v>
      </c>
    </row>
    <row r="17" customFormat="false" ht="15" hidden="false" customHeight="false" outlineLevel="0" collapsed="false">
      <c r="A17" s="1" t="n">
        <v>14200009</v>
      </c>
      <c r="B17" s="2" t="s">
        <v>22</v>
      </c>
      <c r="C17" s="3" t="n">
        <v>0</v>
      </c>
    </row>
    <row r="18" customFormat="false" ht="15" hidden="false" customHeight="false" outlineLevel="0" collapsed="false">
      <c r="A18" s="1" t="n">
        <v>14300002</v>
      </c>
      <c r="B18" s="2" t="s">
        <v>23</v>
      </c>
      <c r="C18" s="3" t="n">
        <v>0</v>
      </c>
    </row>
    <row r="19" customFormat="false" ht="15" hidden="false" customHeight="false" outlineLevel="0" collapsed="false">
      <c r="A19" s="1" t="n">
        <v>14400005</v>
      </c>
      <c r="B19" s="2" t="s">
        <v>24</v>
      </c>
      <c r="C19" s="3" t="n">
        <v>0</v>
      </c>
    </row>
    <row r="20" customFormat="false" ht="15" hidden="false" customHeight="false" outlineLevel="0" collapsed="false">
      <c r="A20" s="1" t="n">
        <v>14500008</v>
      </c>
      <c r="B20" s="2" t="s">
        <v>25</v>
      </c>
      <c r="C20" s="3" t="n">
        <v>866015.56</v>
      </c>
    </row>
    <row r="21" s="13" customFormat="true" ht="15" hidden="false" customHeight="false" outlineLevel="0" collapsed="false">
      <c r="A21" s="12" t="n">
        <v>15000002</v>
      </c>
      <c r="B21" s="13" t="s">
        <v>26</v>
      </c>
      <c r="C21" s="3" t="n">
        <v>0</v>
      </c>
      <c r="D21" s="7"/>
    </row>
    <row r="22" customFormat="false" ht="15" hidden="false" customHeight="false" outlineLevel="0" collapsed="false">
      <c r="A22" s="1" t="n">
        <v>15200008</v>
      </c>
      <c r="B22" s="2" t="s">
        <v>27</v>
      </c>
      <c r="C22" s="3" t="n">
        <v>0</v>
      </c>
    </row>
    <row r="23" s="13" customFormat="true" ht="15" hidden="false" customHeight="false" outlineLevel="0" collapsed="false">
      <c r="A23" s="12" t="n">
        <v>16000001</v>
      </c>
      <c r="B23" s="13" t="s">
        <v>28</v>
      </c>
      <c r="C23" s="3" t="n">
        <v>982283.17</v>
      </c>
      <c r="D23" s="7"/>
    </row>
    <row r="24" customFormat="false" ht="15" hidden="false" customHeight="false" outlineLevel="0" collapsed="false">
      <c r="A24" s="1" t="n">
        <v>16100004</v>
      </c>
      <c r="B24" s="2" t="s">
        <v>29</v>
      </c>
      <c r="C24" s="3" t="n">
        <v>768936.44</v>
      </c>
    </row>
    <row r="25" customFormat="false" ht="15" hidden="false" customHeight="false" outlineLevel="0" collapsed="false">
      <c r="A25" s="1" t="n">
        <v>16200007</v>
      </c>
      <c r="B25" s="2" t="s">
        <v>30</v>
      </c>
      <c r="C25" s="3" t="n">
        <v>200421.25</v>
      </c>
    </row>
    <row r="26" customFormat="false" ht="15" hidden="false" customHeight="false" outlineLevel="0" collapsed="false">
      <c r="A26" s="1" t="n">
        <v>16300000</v>
      </c>
      <c r="B26" s="2" t="s">
        <v>31</v>
      </c>
      <c r="C26" s="3" t="n">
        <v>67208.7</v>
      </c>
    </row>
    <row r="27" customFormat="false" ht="15" hidden="false" customHeight="false" outlineLevel="0" collapsed="false">
      <c r="A27" s="1" t="n">
        <v>16900008</v>
      </c>
      <c r="B27" s="2" t="s">
        <v>32</v>
      </c>
      <c r="C27" s="3" t="n">
        <v>-54283.22</v>
      </c>
    </row>
    <row r="28" s="13" customFormat="true" ht="15" hidden="false" customHeight="false" outlineLevel="0" collapsed="false">
      <c r="A28" s="12" t="n">
        <v>18000009</v>
      </c>
      <c r="B28" s="13" t="s">
        <v>33</v>
      </c>
      <c r="C28" s="3" t="n">
        <v>103166.81</v>
      </c>
      <c r="D28" s="7"/>
    </row>
    <row r="29" customFormat="false" ht="15" hidden="false" customHeight="false" outlineLevel="0" collapsed="false">
      <c r="A29" s="1" t="n">
        <v>18100002</v>
      </c>
      <c r="B29" s="2" t="s">
        <v>34</v>
      </c>
      <c r="C29" s="3" t="n">
        <v>0</v>
      </c>
    </row>
    <row r="30" customFormat="false" ht="15" hidden="false" customHeight="false" outlineLevel="0" collapsed="false">
      <c r="A30" s="1" t="n">
        <v>18300008</v>
      </c>
      <c r="B30" s="2" t="s">
        <v>35</v>
      </c>
      <c r="C30" s="3" t="n">
        <v>4360.63</v>
      </c>
    </row>
    <row r="31" customFormat="false" ht="15" hidden="false" customHeight="false" outlineLevel="0" collapsed="false">
      <c r="A31" s="1" t="n">
        <v>18400001</v>
      </c>
      <c r="B31" s="2" t="s">
        <v>36</v>
      </c>
      <c r="C31" s="3" t="n">
        <v>0</v>
      </c>
    </row>
    <row r="32" customFormat="false" ht="15" hidden="false" customHeight="false" outlineLevel="0" collapsed="false">
      <c r="A32" s="1" t="n">
        <v>18500004</v>
      </c>
      <c r="B32" s="2" t="s">
        <v>37</v>
      </c>
      <c r="C32" s="3" t="n">
        <v>0</v>
      </c>
    </row>
    <row r="33" customFormat="false" ht="15" hidden="false" customHeight="false" outlineLevel="0" collapsed="false">
      <c r="A33" s="1" t="n">
        <v>18800003</v>
      </c>
      <c r="B33" s="2" t="s">
        <v>38</v>
      </c>
      <c r="C33" s="3" t="n">
        <v>98806.18</v>
      </c>
    </row>
    <row r="34" customFormat="false" ht="15" hidden="false" customHeight="false" outlineLevel="0" collapsed="false">
      <c r="A34" s="1" t="n">
        <v>18900006</v>
      </c>
      <c r="B34" s="2" t="s">
        <v>39</v>
      </c>
      <c r="C34" s="3" t="n">
        <v>0</v>
      </c>
    </row>
    <row r="35" s="13" customFormat="true" ht="15" hidden="false" customHeight="false" outlineLevel="0" collapsed="false">
      <c r="A35" s="12" t="n">
        <v>19000008</v>
      </c>
      <c r="B35" s="13" t="s">
        <v>40</v>
      </c>
      <c r="C35" s="3" t="n">
        <v>847.64</v>
      </c>
      <c r="D35" s="7"/>
    </row>
    <row r="36" customFormat="false" ht="15" hidden="false" customHeight="false" outlineLevel="0" collapsed="false">
      <c r="A36" s="1" t="n">
        <v>19800002</v>
      </c>
      <c r="B36" s="2" t="s">
        <v>40</v>
      </c>
      <c r="C36" s="3" t="n">
        <v>0</v>
      </c>
    </row>
    <row r="37" customFormat="false" ht="15" hidden="false" customHeight="false" outlineLevel="0" collapsed="false">
      <c r="A37" s="1" t="n">
        <v>19900005</v>
      </c>
      <c r="B37" s="2" t="s">
        <v>41</v>
      </c>
      <c r="C37" s="3" t="n">
        <v>847.64</v>
      </c>
    </row>
    <row r="38" s="15" customFormat="true" ht="15" hidden="false" customHeight="false" outlineLevel="0" collapsed="false">
      <c r="A38" s="9" t="n">
        <v>20000004</v>
      </c>
      <c r="B38" s="10" t="s">
        <v>42</v>
      </c>
      <c r="C38" s="3" t="n">
        <v>529968.52</v>
      </c>
      <c r="D38" s="14" t="n">
        <f aca="false">C39+C45+C51+C53</f>
        <v>529968.52</v>
      </c>
      <c r="E38" s="10" t="n">
        <f aca="false">C38=D38</f>
        <v>1</v>
      </c>
    </row>
    <row r="39" s="13" customFormat="true" ht="15" hidden="false" customHeight="false" outlineLevel="0" collapsed="false">
      <c r="A39" s="12" t="n">
        <v>21000003</v>
      </c>
      <c r="B39" s="13" t="s">
        <v>43</v>
      </c>
      <c r="C39" s="3" t="n">
        <v>505296.63</v>
      </c>
      <c r="D39" s="7"/>
    </row>
    <row r="40" customFormat="false" ht="15" hidden="false" customHeight="false" outlineLevel="0" collapsed="false">
      <c r="A40" s="1" t="n">
        <v>21200009</v>
      </c>
      <c r="B40" s="2" t="s">
        <v>44</v>
      </c>
      <c r="C40" s="3" t="n">
        <v>0</v>
      </c>
    </row>
    <row r="41" customFormat="false" ht="15" hidden="false" customHeight="false" outlineLevel="0" collapsed="false">
      <c r="A41" s="1" t="n">
        <v>21300002</v>
      </c>
      <c r="B41" s="2" t="s">
        <v>45</v>
      </c>
      <c r="C41" s="3" t="n">
        <v>0</v>
      </c>
    </row>
    <row r="42" customFormat="false" ht="15" hidden="false" customHeight="false" outlineLevel="0" collapsed="false">
      <c r="A42" s="1" t="n">
        <v>21400005</v>
      </c>
      <c r="B42" s="2" t="s">
        <v>46</v>
      </c>
      <c r="C42" s="3" t="n">
        <v>0</v>
      </c>
    </row>
    <row r="43" customFormat="false" ht="15" hidden="false" customHeight="false" outlineLevel="0" collapsed="false">
      <c r="A43" s="1" t="n">
        <v>21500008</v>
      </c>
      <c r="B43" s="2" t="s">
        <v>47</v>
      </c>
      <c r="C43" s="3" t="n">
        <v>505296.63</v>
      </c>
    </row>
    <row r="44" customFormat="false" ht="15" hidden="false" customHeight="false" outlineLevel="0" collapsed="false">
      <c r="A44" s="1" t="n">
        <v>21900000</v>
      </c>
      <c r="B44" s="2" t="s">
        <v>48</v>
      </c>
      <c r="C44" s="3" t="n">
        <v>0</v>
      </c>
    </row>
    <row r="45" s="13" customFormat="true" ht="15" hidden="false" customHeight="false" outlineLevel="0" collapsed="false">
      <c r="A45" s="12" t="n">
        <v>22000002</v>
      </c>
      <c r="B45" s="13" t="s">
        <v>49</v>
      </c>
      <c r="C45" s="3" t="n">
        <v>24671.89</v>
      </c>
      <c r="D45" s="7"/>
    </row>
    <row r="46" customFormat="false" ht="15" hidden="false" customHeight="false" outlineLevel="0" collapsed="false">
      <c r="A46" s="1" t="n">
        <v>22100005</v>
      </c>
      <c r="B46" s="2" t="s">
        <v>50</v>
      </c>
      <c r="C46" s="3" t="n">
        <v>0</v>
      </c>
    </row>
    <row r="47" customFormat="false" ht="15" hidden="false" customHeight="false" outlineLevel="0" collapsed="false">
      <c r="A47" s="1" t="n">
        <v>22200008</v>
      </c>
      <c r="B47" s="2" t="s">
        <v>51</v>
      </c>
      <c r="C47" s="3" t="n">
        <v>0</v>
      </c>
    </row>
    <row r="48" customFormat="false" ht="15" hidden="false" customHeight="false" outlineLevel="0" collapsed="false">
      <c r="A48" s="1" t="n">
        <v>22300001</v>
      </c>
      <c r="B48" s="2" t="s">
        <v>52</v>
      </c>
      <c r="C48" s="3" t="n">
        <v>0</v>
      </c>
    </row>
    <row r="49" customFormat="false" ht="15" hidden="false" customHeight="false" outlineLevel="0" collapsed="false">
      <c r="A49" s="1" t="n">
        <v>22400004</v>
      </c>
      <c r="B49" s="2" t="s">
        <v>53</v>
      </c>
      <c r="C49" s="3" t="n">
        <v>11974.78</v>
      </c>
    </row>
    <row r="50" customFormat="false" ht="15" hidden="false" customHeight="false" outlineLevel="0" collapsed="false">
      <c r="A50" s="1" t="n">
        <v>22900009</v>
      </c>
      <c r="B50" s="2" t="s">
        <v>54</v>
      </c>
      <c r="C50" s="3" t="n">
        <v>12697.11</v>
      </c>
    </row>
    <row r="51" s="13" customFormat="true" ht="15" hidden="false" customHeight="false" outlineLevel="0" collapsed="false">
      <c r="A51" s="12" t="n">
        <v>24000000</v>
      </c>
      <c r="B51" s="13" t="s">
        <v>55</v>
      </c>
      <c r="C51" s="3" t="n">
        <v>0</v>
      </c>
      <c r="D51" s="7"/>
    </row>
    <row r="52" customFormat="false" ht="15" hidden="false" customHeight="false" outlineLevel="0" collapsed="false">
      <c r="A52" s="1" t="n">
        <v>24100003</v>
      </c>
      <c r="B52" s="2" t="s">
        <v>56</v>
      </c>
      <c r="C52" s="3" t="n">
        <v>0</v>
      </c>
    </row>
    <row r="53" s="13" customFormat="true" ht="15" hidden="false" customHeight="false" outlineLevel="0" collapsed="false">
      <c r="A53" s="12" t="n">
        <v>25000009</v>
      </c>
      <c r="B53" s="13" t="s">
        <v>57</v>
      </c>
      <c r="C53" s="3" t="n">
        <v>0</v>
      </c>
      <c r="D53" s="7"/>
    </row>
    <row r="54" customFormat="false" ht="15" hidden="false" customHeight="false" outlineLevel="0" collapsed="false">
      <c r="A54" s="1" t="n">
        <v>25100002</v>
      </c>
      <c r="B54" s="2" t="s">
        <v>58</v>
      </c>
      <c r="C54" s="3" t="n">
        <v>0</v>
      </c>
    </row>
    <row r="55" s="15" customFormat="true" ht="15" hidden="false" customHeight="false" outlineLevel="0" collapsed="false">
      <c r="A55" s="9" t="n">
        <v>30000001</v>
      </c>
      <c r="B55" s="10" t="s">
        <v>59</v>
      </c>
      <c r="C55" s="3" t="n">
        <v>13319331.6</v>
      </c>
      <c r="D55" s="14" t="n">
        <f aca="false">C56+C57+C58+C59+C60+C61+C62</f>
        <v>13319331.6</v>
      </c>
      <c r="E55" s="10" t="n">
        <f aca="false">C55=D55</f>
        <v>1</v>
      </c>
    </row>
    <row r="56" s="13" customFormat="true" ht="15" hidden="false" customHeight="false" outlineLevel="0" collapsed="false">
      <c r="A56" s="12" t="n">
        <v>30100004</v>
      </c>
      <c r="B56" s="13" t="s">
        <v>60</v>
      </c>
      <c r="C56" s="3" t="n">
        <v>0</v>
      </c>
      <c r="D56" s="7"/>
    </row>
    <row r="57" s="13" customFormat="true" ht="15" hidden="false" customHeight="false" outlineLevel="0" collapsed="false">
      <c r="A57" s="12" t="n">
        <v>30400003</v>
      </c>
      <c r="B57" s="13" t="s">
        <v>61</v>
      </c>
      <c r="C57" s="3" t="n">
        <v>3124980.85</v>
      </c>
      <c r="D57" s="7"/>
    </row>
    <row r="58" s="13" customFormat="true" ht="15" hidden="false" customHeight="false" outlineLevel="0" collapsed="false">
      <c r="A58" s="12" t="n">
        <v>30500006</v>
      </c>
      <c r="B58" s="13" t="s">
        <v>62</v>
      </c>
      <c r="C58" s="3" t="n">
        <v>5295808.61</v>
      </c>
      <c r="D58" s="7"/>
    </row>
    <row r="59" s="13" customFormat="true" ht="15" hidden="false" customHeight="false" outlineLevel="0" collapsed="false">
      <c r="A59" s="12" t="n">
        <v>30600009</v>
      </c>
      <c r="B59" s="13" t="s">
        <v>36</v>
      </c>
      <c r="C59" s="3" t="n">
        <v>0</v>
      </c>
      <c r="D59" s="7"/>
    </row>
    <row r="60" s="13" customFormat="true" ht="15" hidden="false" customHeight="false" outlineLevel="0" collapsed="false">
      <c r="A60" s="12" t="n">
        <v>30800005</v>
      </c>
      <c r="B60" s="13" t="s">
        <v>63</v>
      </c>
      <c r="C60" s="3" t="n">
        <v>150000</v>
      </c>
      <c r="D60" s="7"/>
    </row>
    <row r="61" s="13" customFormat="true" ht="15" hidden="false" customHeight="false" outlineLevel="0" collapsed="false">
      <c r="A61" s="12" t="n">
        <v>30900008</v>
      </c>
      <c r="B61" s="13" t="s">
        <v>64</v>
      </c>
      <c r="C61" s="3" t="n">
        <v>3703413.61</v>
      </c>
      <c r="D61" s="7"/>
    </row>
    <row r="62" s="13" customFormat="true" ht="15" hidden="false" customHeight="false" outlineLevel="0" collapsed="false">
      <c r="A62" s="12" t="n">
        <v>31000000</v>
      </c>
      <c r="B62" s="13" t="s">
        <v>65</v>
      </c>
      <c r="C62" s="3" t="n">
        <v>1045128.53</v>
      </c>
      <c r="D62" s="7"/>
    </row>
    <row r="63" customFormat="false" ht="15" hidden="false" customHeight="false" outlineLevel="0" collapsed="false">
      <c r="A63" s="1" t="n">
        <v>31100003</v>
      </c>
      <c r="B63" s="2" t="s">
        <v>66</v>
      </c>
      <c r="C63" s="3" t="n">
        <v>0</v>
      </c>
    </row>
    <row r="64" customFormat="false" ht="15" hidden="false" customHeight="false" outlineLevel="0" collapsed="false">
      <c r="A64" s="1" t="n">
        <v>31200006</v>
      </c>
      <c r="B64" s="2" t="s">
        <v>67</v>
      </c>
      <c r="C64" s="3" t="n">
        <v>674697.76</v>
      </c>
    </row>
    <row r="65" customFormat="false" ht="15" hidden="false" customHeight="false" outlineLevel="0" collapsed="false">
      <c r="A65" s="1" t="n">
        <v>31300009</v>
      </c>
      <c r="B65" s="2" t="s">
        <v>68</v>
      </c>
      <c r="C65" s="3" t="n">
        <v>247689.46</v>
      </c>
    </row>
    <row r="66" customFormat="false" ht="15" hidden="false" customHeight="false" outlineLevel="0" collapsed="false">
      <c r="A66" s="1" t="n">
        <v>31400002</v>
      </c>
      <c r="B66" s="2" t="s">
        <v>69</v>
      </c>
      <c r="C66" s="3" t="n">
        <v>65795.37</v>
      </c>
    </row>
    <row r="67" customFormat="false" ht="15" hidden="false" customHeight="false" outlineLevel="0" collapsed="false">
      <c r="A67" s="1" t="n">
        <v>31500005</v>
      </c>
      <c r="B67" s="2" t="s">
        <v>70</v>
      </c>
      <c r="C67" s="3" t="n">
        <v>302.66</v>
      </c>
    </row>
    <row r="68" customFormat="false" ht="15" hidden="false" customHeight="false" outlineLevel="0" collapsed="false">
      <c r="A68" s="1" t="n">
        <v>31600008</v>
      </c>
      <c r="B68" s="2" t="s">
        <v>71</v>
      </c>
      <c r="C68" s="3" t="n">
        <v>6372.48</v>
      </c>
    </row>
    <row r="69" customFormat="false" ht="15" hidden="false" customHeight="false" outlineLevel="0" collapsed="false">
      <c r="A69" s="1" t="n">
        <v>31700001</v>
      </c>
      <c r="B69" s="2" t="s">
        <v>72</v>
      </c>
      <c r="C69" s="3" t="n">
        <v>5186.24</v>
      </c>
    </row>
    <row r="70" customFormat="false" ht="15" hidden="false" customHeight="false" outlineLevel="0" collapsed="false">
      <c r="A70" s="1" t="n">
        <v>31800004</v>
      </c>
      <c r="B70" s="2" t="s">
        <v>73</v>
      </c>
      <c r="C70" s="3" t="n">
        <v>10392.74</v>
      </c>
    </row>
    <row r="71" customFormat="false" ht="15" hidden="false" customHeight="false" outlineLevel="0" collapsed="false">
      <c r="A71" s="1" t="n">
        <v>31900007</v>
      </c>
      <c r="B71" s="2" t="s">
        <v>74</v>
      </c>
      <c r="C71" s="3" t="n">
        <v>34691.82</v>
      </c>
    </row>
    <row r="72" s="19" customFormat="true" ht="15" hidden="false" customHeight="false" outlineLevel="0" collapsed="false">
      <c r="A72" s="16" t="n">
        <v>39999993</v>
      </c>
      <c r="B72" s="17" t="s">
        <v>75</v>
      </c>
      <c r="C72" s="3" t="n">
        <v>15925199.41</v>
      </c>
      <c r="D72" s="18" t="n">
        <f aca="false">D2+D38+D55</f>
        <v>15925199.41</v>
      </c>
      <c r="E72" s="10" t="n">
        <f aca="false">C72=D72</f>
        <v>1</v>
      </c>
    </row>
    <row r="73" s="15" customFormat="true" ht="15" hidden="false" customHeight="false" outlineLevel="0" collapsed="false">
      <c r="A73" s="9" t="n">
        <v>40000008</v>
      </c>
      <c r="B73" s="10" t="s">
        <v>76</v>
      </c>
      <c r="C73" s="3" t="n">
        <v>2347081.13</v>
      </c>
      <c r="D73" s="14" t="n">
        <f aca="false">C74+C90+C93+C98+C100</f>
        <v>2347081.13</v>
      </c>
      <c r="E73" s="10" t="n">
        <f aca="false">C73=D73</f>
        <v>1</v>
      </c>
    </row>
    <row r="74" s="13" customFormat="true" ht="15" hidden="false" customHeight="false" outlineLevel="0" collapsed="false">
      <c r="A74" s="12" t="n">
        <v>41000007</v>
      </c>
      <c r="B74" s="13" t="s">
        <v>77</v>
      </c>
      <c r="C74" s="3" t="n">
        <v>2183884.38</v>
      </c>
      <c r="D74" s="7"/>
    </row>
    <row r="75" customFormat="false" ht="15" hidden="false" customHeight="false" outlineLevel="0" collapsed="false">
      <c r="A75" s="1" t="n">
        <v>41100000</v>
      </c>
      <c r="B75" s="2" t="s">
        <v>78</v>
      </c>
      <c r="C75" s="3" t="n">
        <v>1128323.22</v>
      </c>
    </row>
    <row r="76" customFormat="false" ht="15" hidden="false" customHeight="false" outlineLevel="0" collapsed="false">
      <c r="A76" s="1" t="n">
        <v>41300006</v>
      </c>
      <c r="B76" s="2" t="s">
        <v>79</v>
      </c>
      <c r="C76" s="3" t="n">
        <v>0</v>
      </c>
    </row>
    <row r="77" customFormat="false" ht="15" hidden="false" customHeight="false" outlineLevel="0" collapsed="false">
      <c r="A77" s="1" t="n">
        <v>41400009</v>
      </c>
      <c r="B77" s="2" t="s">
        <v>80</v>
      </c>
      <c r="C77" s="3" t="n">
        <v>27193.87</v>
      </c>
    </row>
    <row r="78" customFormat="false" ht="15" hidden="false" customHeight="false" outlineLevel="0" collapsed="false">
      <c r="A78" s="1" t="n">
        <v>41500002</v>
      </c>
      <c r="B78" s="2" t="s">
        <v>81</v>
      </c>
      <c r="C78" s="3" t="n">
        <v>1028367.29</v>
      </c>
    </row>
    <row r="79" customFormat="false" ht="15" hidden="false" customHeight="false" outlineLevel="0" collapsed="false">
      <c r="A79" s="1" t="n">
        <v>41600005</v>
      </c>
      <c r="B79" s="2" t="s">
        <v>82</v>
      </c>
      <c r="C79" s="3" t="n">
        <v>0</v>
      </c>
    </row>
    <row r="80" customFormat="false" ht="15" hidden="false" customHeight="false" outlineLevel="0" collapsed="false">
      <c r="A80" s="1" t="n">
        <v>41900004</v>
      </c>
      <c r="B80" s="2" t="s">
        <v>83</v>
      </c>
      <c r="C80" s="3" t="n">
        <v>0</v>
      </c>
    </row>
    <row r="81" s="13" customFormat="true" ht="15" hidden="false" customHeight="false" outlineLevel="0" collapsed="false">
      <c r="A81" s="12" t="n">
        <v>42000006</v>
      </c>
      <c r="B81" s="13" t="s">
        <v>84</v>
      </c>
      <c r="C81" s="3" t="n">
        <v>0</v>
      </c>
      <c r="D81" s="7"/>
    </row>
    <row r="82" customFormat="false" ht="15" hidden="false" customHeight="false" outlineLevel="0" collapsed="false">
      <c r="A82" s="1" t="n">
        <v>42200002</v>
      </c>
      <c r="B82" s="2" t="s">
        <v>85</v>
      </c>
      <c r="C82" s="3" t="n">
        <v>0</v>
      </c>
    </row>
    <row r="83" s="13" customFormat="true" ht="15" hidden="false" customHeight="false" outlineLevel="0" collapsed="false">
      <c r="A83" s="12" t="n">
        <v>43000005</v>
      </c>
      <c r="B83" s="13" t="s">
        <v>86</v>
      </c>
      <c r="C83" s="3" t="n">
        <v>0</v>
      </c>
      <c r="D83" s="7"/>
    </row>
    <row r="84" customFormat="false" ht="15" hidden="false" customHeight="false" outlineLevel="0" collapsed="false">
      <c r="A84" s="1" t="n">
        <v>43200001</v>
      </c>
      <c r="B84" s="2" t="s">
        <v>87</v>
      </c>
      <c r="C84" s="3" t="n">
        <v>0</v>
      </c>
    </row>
    <row r="85" s="13" customFormat="true" ht="15" hidden="false" customHeight="false" outlineLevel="0" collapsed="false">
      <c r="A85" s="12" t="n">
        <v>44000004</v>
      </c>
      <c r="B85" s="13" t="s">
        <v>20</v>
      </c>
      <c r="C85" s="3" t="n">
        <v>0</v>
      </c>
      <c r="D85" s="7"/>
    </row>
    <row r="86" customFormat="false" ht="15" hidden="false" customHeight="false" outlineLevel="0" collapsed="false">
      <c r="A86" s="1" t="n">
        <v>44100007</v>
      </c>
      <c r="B86" s="2" t="s">
        <v>88</v>
      </c>
      <c r="C86" s="3" t="n">
        <v>0</v>
      </c>
    </row>
    <row r="87" customFormat="false" ht="15" hidden="false" customHeight="false" outlineLevel="0" collapsed="false">
      <c r="A87" s="1" t="n">
        <v>44300003</v>
      </c>
      <c r="B87" s="2" t="s">
        <v>23</v>
      </c>
      <c r="C87" s="3" t="n">
        <v>0</v>
      </c>
    </row>
    <row r="88" customFormat="false" ht="15" hidden="false" customHeight="false" outlineLevel="0" collapsed="false">
      <c r="A88" s="1" t="n">
        <v>44400006</v>
      </c>
      <c r="B88" s="2" t="s">
        <v>24</v>
      </c>
      <c r="C88" s="3" t="n">
        <v>0</v>
      </c>
    </row>
    <row r="89" customFormat="false" ht="15" hidden="false" customHeight="false" outlineLevel="0" collapsed="false">
      <c r="A89" s="1" t="n">
        <v>44500009</v>
      </c>
      <c r="B89" s="2" t="s">
        <v>25</v>
      </c>
      <c r="C89" s="3" t="n">
        <v>0</v>
      </c>
    </row>
    <row r="90" s="13" customFormat="true" ht="15" hidden="false" customHeight="false" outlineLevel="0" collapsed="false">
      <c r="A90" s="12" t="n">
        <v>45000003</v>
      </c>
      <c r="B90" s="13" t="s">
        <v>26</v>
      </c>
      <c r="C90" s="3" t="n">
        <v>256</v>
      </c>
      <c r="D90" s="7"/>
    </row>
    <row r="91" customFormat="false" ht="15" hidden="false" customHeight="false" outlineLevel="0" collapsed="false">
      <c r="A91" s="1" t="n">
        <v>45100006</v>
      </c>
      <c r="B91" s="2" t="s">
        <v>89</v>
      </c>
      <c r="C91" s="3" t="n">
        <v>256</v>
      </c>
    </row>
    <row r="92" customFormat="false" ht="15" hidden="false" customHeight="false" outlineLevel="0" collapsed="false">
      <c r="A92" s="1" t="n">
        <v>45200009</v>
      </c>
      <c r="B92" s="2" t="s">
        <v>27</v>
      </c>
      <c r="C92" s="3" t="n">
        <v>0</v>
      </c>
    </row>
    <row r="93" s="13" customFormat="true" ht="15" hidden="false" customHeight="false" outlineLevel="0" collapsed="false">
      <c r="A93" s="12" t="n">
        <v>46000002</v>
      </c>
      <c r="B93" s="13" t="s">
        <v>90</v>
      </c>
      <c r="C93" s="3" t="n">
        <v>67253.94</v>
      </c>
      <c r="D93" s="7"/>
    </row>
    <row r="94" customFormat="false" ht="15" hidden="false" customHeight="false" outlineLevel="0" collapsed="false">
      <c r="A94" s="1" t="n">
        <v>46100005</v>
      </c>
      <c r="B94" s="2" t="s">
        <v>91</v>
      </c>
      <c r="C94" s="3" t="n">
        <v>0</v>
      </c>
    </row>
    <row r="95" customFormat="false" ht="15" hidden="false" customHeight="false" outlineLevel="0" collapsed="false">
      <c r="A95" s="1" t="n">
        <v>46200008</v>
      </c>
      <c r="B95" s="2" t="s">
        <v>92</v>
      </c>
      <c r="C95" s="3" t="n">
        <v>0</v>
      </c>
    </row>
    <row r="96" customFormat="false" ht="15" hidden="false" customHeight="false" outlineLevel="0" collapsed="false">
      <c r="A96" s="1" t="n">
        <v>46300001</v>
      </c>
      <c r="B96" s="2" t="s">
        <v>93</v>
      </c>
      <c r="C96" s="3" t="n">
        <v>0</v>
      </c>
    </row>
    <row r="97" customFormat="false" ht="15" hidden="false" customHeight="false" outlineLevel="0" collapsed="false">
      <c r="A97" s="1" t="n">
        <v>46400004</v>
      </c>
      <c r="B97" s="2" t="s">
        <v>94</v>
      </c>
      <c r="C97" s="3" t="n">
        <v>67253.94</v>
      </c>
    </row>
    <row r="98" s="13" customFormat="true" ht="15" hidden="false" customHeight="false" outlineLevel="0" collapsed="false">
      <c r="A98" s="12" t="n">
        <v>47000001</v>
      </c>
      <c r="B98" s="13" t="s">
        <v>18</v>
      </c>
      <c r="C98" s="3" t="n">
        <v>0</v>
      </c>
      <c r="D98" s="7"/>
    </row>
    <row r="99" customFormat="false" ht="15" hidden="false" customHeight="false" outlineLevel="0" collapsed="false">
      <c r="A99" s="1" t="n">
        <v>47100004</v>
      </c>
      <c r="B99" s="2" t="s">
        <v>18</v>
      </c>
      <c r="C99" s="3" t="n">
        <v>0</v>
      </c>
    </row>
    <row r="100" s="13" customFormat="true" ht="15" hidden="false" customHeight="false" outlineLevel="0" collapsed="false">
      <c r="A100" s="12" t="n">
        <v>49000009</v>
      </c>
      <c r="B100" s="13" t="s">
        <v>95</v>
      </c>
      <c r="C100" s="3" t="n">
        <v>95686.81</v>
      </c>
      <c r="D100" s="7"/>
    </row>
    <row r="101" customFormat="false" ht="15" hidden="false" customHeight="false" outlineLevel="0" collapsed="false">
      <c r="A101" s="1" t="n">
        <v>49100002</v>
      </c>
      <c r="B101" s="2" t="s">
        <v>96</v>
      </c>
      <c r="C101" s="3" t="n">
        <v>255.84</v>
      </c>
    </row>
    <row r="102" customFormat="false" ht="15" hidden="false" customHeight="false" outlineLevel="0" collapsed="false">
      <c r="A102" s="1" t="n">
        <v>49300008</v>
      </c>
      <c r="B102" s="2" t="s">
        <v>97</v>
      </c>
      <c r="C102" s="3" t="n">
        <v>6373.31</v>
      </c>
    </row>
    <row r="103" customFormat="false" ht="15" hidden="false" customHeight="false" outlineLevel="0" collapsed="false">
      <c r="A103" s="1" t="n">
        <v>49400001</v>
      </c>
      <c r="B103" s="2" t="s">
        <v>98</v>
      </c>
      <c r="C103" s="3" t="n">
        <v>9103.39</v>
      </c>
    </row>
    <row r="104" customFormat="false" ht="15" hidden="false" customHeight="false" outlineLevel="0" collapsed="false">
      <c r="A104" s="1" t="n">
        <v>49500004</v>
      </c>
      <c r="B104" s="2" t="s">
        <v>36</v>
      </c>
      <c r="C104" s="3" t="n">
        <v>0</v>
      </c>
    </row>
    <row r="105" customFormat="false" ht="15" hidden="false" customHeight="false" outlineLevel="0" collapsed="false">
      <c r="A105" s="1" t="n">
        <v>49900006</v>
      </c>
      <c r="B105" s="2" t="s">
        <v>99</v>
      </c>
      <c r="C105" s="3" t="n">
        <v>79954.27</v>
      </c>
    </row>
    <row r="106" s="15" customFormat="true" ht="15" hidden="false" customHeight="false" outlineLevel="0" collapsed="false">
      <c r="A106" s="9" t="n">
        <v>50000005</v>
      </c>
      <c r="B106" s="10" t="s">
        <v>100</v>
      </c>
      <c r="C106" s="3" t="n">
        <v>0</v>
      </c>
      <c r="D106" s="14" t="n">
        <f aca="false">C107</f>
        <v>0</v>
      </c>
      <c r="E106" s="10" t="n">
        <f aca="false">C106=D106</f>
        <v>1</v>
      </c>
    </row>
    <row r="107" s="13" customFormat="true" ht="15" hidden="false" customHeight="false" outlineLevel="0" collapsed="false">
      <c r="A107" s="12" t="n">
        <v>51000004</v>
      </c>
      <c r="B107" s="13" t="s">
        <v>101</v>
      </c>
      <c r="C107" s="3" t="n">
        <v>0</v>
      </c>
      <c r="D107" s="7"/>
    </row>
    <row r="108" customFormat="false" ht="15" hidden="false" customHeight="false" outlineLevel="0" collapsed="false">
      <c r="A108" s="1" t="n">
        <v>51100007</v>
      </c>
      <c r="B108" s="2" t="s">
        <v>101</v>
      </c>
      <c r="C108" s="3" t="n">
        <v>0</v>
      </c>
    </row>
    <row r="109" s="15" customFormat="true" ht="15" hidden="false" customHeight="false" outlineLevel="0" collapsed="false">
      <c r="A109" s="9" t="n">
        <v>60000002</v>
      </c>
      <c r="B109" s="10" t="s">
        <v>102</v>
      </c>
      <c r="C109" s="3" t="n">
        <v>268162.02</v>
      </c>
      <c r="D109" s="14" t="n">
        <f aca="false">C110</f>
        <v>268162.02</v>
      </c>
      <c r="E109" s="10" t="n">
        <f aca="false">C109=D109</f>
        <v>1</v>
      </c>
    </row>
    <row r="110" s="10" customFormat="true" ht="15" hidden="false" customHeight="false" outlineLevel="0" collapsed="false">
      <c r="A110" s="9" t="n">
        <v>61000001</v>
      </c>
      <c r="B110" s="10" t="s">
        <v>102</v>
      </c>
      <c r="C110" s="3" t="n">
        <v>268162.02</v>
      </c>
      <c r="D110" s="11" t="n">
        <f aca="false">SUM(C111:C115)</f>
        <v>268162.02</v>
      </c>
      <c r="E110" s="10" t="n">
        <f aca="false">C110=D110</f>
        <v>1</v>
      </c>
    </row>
    <row r="111" customFormat="false" ht="15" hidden="false" customHeight="false" outlineLevel="0" collapsed="false">
      <c r="A111" s="1" t="n">
        <v>61100004</v>
      </c>
      <c r="B111" s="2" t="s">
        <v>103</v>
      </c>
      <c r="C111" s="3" t="n">
        <v>471964.35</v>
      </c>
    </row>
    <row r="112" customFormat="false" ht="15" hidden="false" customHeight="false" outlineLevel="0" collapsed="false">
      <c r="A112" s="1" t="n">
        <v>61300000</v>
      </c>
      <c r="B112" s="2" t="s">
        <v>104</v>
      </c>
      <c r="C112" s="3" t="n">
        <v>0</v>
      </c>
    </row>
    <row r="113" customFormat="false" ht="15" hidden="false" customHeight="false" outlineLevel="0" collapsed="false">
      <c r="A113" s="1" t="n">
        <v>61400003</v>
      </c>
      <c r="B113" s="2" t="s">
        <v>105</v>
      </c>
      <c r="C113" s="3" t="n">
        <v>0</v>
      </c>
    </row>
    <row r="114" customFormat="false" ht="15" hidden="false" customHeight="false" outlineLevel="0" collapsed="false">
      <c r="A114" s="1" t="n">
        <v>61500006</v>
      </c>
      <c r="B114" s="2" t="s">
        <v>106</v>
      </c>
      <c r="C114" s="3" t="n">
        <v>0</v>
      </c>
    </row>
    <row r="115" customFormat="false" ht="15" hidden="false" customHeight="false" outlineLevel="0" collapsed="false">
      <c r="A115" s="1" t="n">
        <v>61700002</v>
      </c>
      <c r="B115" s="2" t="s">
        <v>107</v>
      </c>
      <c r="C115" s="3" t="n">
        <v>-203802.33</v>
      </c>
    </row>
    <row r="116" s="15" customFormat="true" ht="15" hidden="false" customHeight="false" outlineLevel="0" collapsed="false">
      <c r="A116" s="9" t="n">
        <v>70000009</v>
      </c>
      <c r="B116" s="10" t="s">
        <v>108</v>
      </c>
      <c r="C116" s="3" t="n">
        <v>513712.18</v>
      </c>
      <c r="D116" s="14" t="n">
        <f aca="false">C117+C124</f>
        <v>513712.18</v>
      </c>
      <c r="E116" s="10" t="n">
        <f aca="false">C116=D116</f>
        <v>1</v>
      </c>
    </row>
    <row r="117" s="13" customFormat="true" ht="15" hidden="false" customHeight="false" outlineLevel="0" collapsed="false">
      <c r="A117" s="12" t="n">
        <v>71000008</v>
      </c>
      <c r="B117" s="13" t="s">
        <v>109</v>
      </c>
      <c r="C117" s="3" t="n">
        <v>513250.72</v>
      </c>
      <c r="D117" s="7"/>
    </row>
    <row r="118" customFormat="false" ht="15" hidden="false" customHeight="false" outlineLevel="0" collapsed="false">
      <c r="A118" s="1" t="n">
        <v>71100001</v>
      </c>
      <c r="B118" s="2" t="s">
        <v>110</v>
      </c>
      <c r="C118" s="3" t="n">
        <v>219018.24</v>
      </c>
    </row>
    <row r="119" customFormat="false" ht="15" hidden="false" customHeight="false" outlineLevel="0" collapsed="false">
      <c r="A119" s="1" t="n">
        <v>71400000</v>
      </c>
      <c r="B119" s="2" t="s">
        <v>111</v>
      </c>
      <c r="C119" s="3" t="n">
        <v>0</v>
      </c>
    </row>
    <row r="120" customFormat="false" ht="15" hidden="false" customHeight="false" outlineLevel="0" collapsed="false">
      <c r="A120" s="1" t="n">
        <v>71500003</v>
      </c>
      <c r="B120" s="2" t="s">
        <v>112</v>
      </c>
      <c r="C120" s="3" t="n">
        <v>0</v>
      </c>
    </row>
    <row r="121" customFormat="false" ht="15" hidden="false" customHeight="false" outlineLevel="0" collapsed="false">
      <c r="A121" s="1" t="n">
        <v>71700009</v>
      </c>
      <c r="B121" s="2" t="s">
        <v>113</v>
      </c>
      <c r="C121" s="3" t="n">
        <v>144668.37</v>
      </c>
    </row>
    <row r="122" customFormat="false" ht="15" hidden="false" customHeight="false" outlineLevel="0" collapsed="false">
      <c r="A122" s="1" t="n">
        <v>71800002</v>
      </c>
      <c r="B122" s="2" t="s">
        <v>114</v>
      </c>
      <c r="C122" s="3" t="n">
        <v>0</v>
      </c>
    </row>
    <row r="123" customFormat="false" ht="15" hidden="false" customHeight="false" outlineLevel="0" collapsed="false">
      <c r="A123" s="1" t="n">
        <v>71900005</v>
      </c>
      <c r="B123" s="2" t="s">
        <v>115</v>
      </c>
      <c r="C123" s="3" t="n">
        <v>149564.11</v>
      </c>
    </row>
    <row r="124" s="13" customFormat="true" ht="15" hidden="false" customHeight="false" outlineLevel="0" collapsed="false">
      <c r="A124" s="12" t="n">
        <v>73000006</v>
      </c>
      <c r="B124" s="13" t="s">
        <v>116</v>
      </c>
      <c r="C124" s="3" t="n">
        <v>461.46</v>
      </c>
      <c r="D124" s="7"/>
    </row>
    <row r="125" customFormat="false" ht="15" hidden="false" customHeight="false" outlineLevel="0" collapsed="false">
      <c r="A125" s="1" t="n">
        <v>73100009</v>
      </c>
      <c r="B125" s="2" t="s">
        <v>117</v>
      </c>
      <c r="C125" s="3" t="n">
        <v>0</v>
      </c>
    </row>
    <row r="126" customFormat="false" ht="15" hidden="false" customHeight="false" outlineLevel="0" collapsed="false">
      <c r="A126" s="1" t="n">
        <v>73900003</v>
      </c>
      <c r="B126" s="2" t="s">
        <v>118</v>
      </c>
      <c r="C126" s="3" t="n">
        <v>461.46</v>
      </c>
    </row>
    <row r="127" s="15" customFormat="true" ht="15" hidden="false" customHeight="false" outlineLevel="0" collapsed="false">
      <c r="A127" s="9" t="n">
        <v>80000006</v>
      </c>
      <c r="B127" s="10" t="s">
        <v>119</v>
      </c>
      <c r="C127" s="3" t="n">
        <v>-523087.52</v>
      </c>
      <c r="D127" s="14" t="n">
        <f aca="false">C128+C136+C139</f>
        <v>-523087.52</v>
      </c>
      <c r="E127" s="10" t="n">
        <f aca="false">C127=D127</f>
        <v>1</v>
      </c>
    </row>
    <row r="128" s="13" customFormat="true" ht="15" hidden="false" customHeight="false" outlineLevel="0" collapsed="false">
      <c r="A128" s="12" t="n">
        <v>81000005</v>
      </c>
      <c r="B128" s="13" t="s">
        <v>120</v>
      </c>
      <c r="C128" s="3" t="n">
        <v>-509690.7</v>
      </c>
      <c r="D128" s="7"/>
    </row>
    <row r="129" customFormat="false" ht="15" hidden="false" customHeight="false" outlineLevel="0" collapsed="false">
      <c r="A129" s="1" t="n">
        <v>81100008</v>
      </c>
      <c r="B129" s="2" t="s">
        <v>121</v>
      </c>
      <c r="C129" s="3" t="n">
        <v>-43582.42</v>
      </c>
    </row>
    <row r="130" customFormat="false" ht="15" hidden="false" customHeight="false" outlineLevel="0" collapsed="false">
      <c r="A130" s="1" t="n">
        <v>81200001</v>
      </c>
      <c r="B130" s="2" t="s">
        <v>122</v>
      </c>
      <c r="C130" s="3" t="n">
        <v>-634.38</v>
      </c>
    </row>
    <row r="131" customFormat="false" ht="15" hidden="false" customHeight="false" outlineLevel="0" collapsed="false">
      <c r="A131" s="1" t="n">
        <v>81500000</v>
      </c>
      <c r="B131" s="2" t="s">
        <v>123</v>
      </c>
      <c r="C131" s="3" t="n">
        <v>0</v>
      </c>
    </row>
    <row r="132" customFormat="false" ht="15" hidden="false" customHeight="false" outlineLevel="0" collapsed="false">
      <c r="A132" s="1" t="n">
        <v>81600003</v>
      </c>
      <c r="B132" s="2" t="s">
        <v>124</v>
      </c>
      <c r="C132" s="3" t="n">
        <v>0</v>
      </c>
    </row>
    <row r="133" customFormat="false" ht="15" hidden="false" customHeight="false" outlineLevel="0" collapsed="false">
      <c r="A133" s="1" t="n">
        <v>81700006</v>
      </c>
      <c r="B133" s="2" t="s">
        <v>125</v>
      </c>
      <c r="C133" s="3" t="n">
        <v>-406247.61</v>
      </c>
    </row>
    <row r="134" customFormat="false" ht="15" hidden="false" customHeight="false" outlineLevel="0" collapsed="false">
      <c r="A134" s="1" t="n">
        <v>81800009</v>
      </c>
      <c r="B134" s="2" t="s">
        <v>126</v>
      </c>
      <c r="C134" s="3" t="n">
        <v>-40127.32</v>
      </c>
    </row>
    <row r="135" customFormat="false" ht="15" hidden="false" customHeight="false" outlineLevel="0" collapsed="false">
      <c r="A135" s="1" t="n">
        <v>81900002</v>
      </c>
      <c r="B135" s="2" t="s">
        <v>127</v>
      </c>
      <c r="C135" s="3" t="n">
        <v>-19098.97</v>
      </c>
    </row>
    <row r="136" s="13" customFormat="true" ht="15" hidden="false" customHeight="false" outlineLevel="0" collapsed="false">
      <c r="A136" s="12" t="n">
        <v>83000003</v>
      </c>
      <c r="B136" s="13" t="s">
        <v>128</v>
      </c>
      <c r="C136" s="3" t="n">
        <v>-12820</v>
      </c>
      <c r="D136" s="7"/>
    </row>
    <row r="137" customFormat="false" ht="15" hidden="false" customHeight="false" outlineLevel="0" collapsed="false">
      <c r="A137" s="1" t="n">
        <v>83100006</v>
      </c>
      <c r="B137" s="2" t="s">
        <v>129</v>
      </c>
      <c r="C137" s="3" t="n">
        <v>0</v>
      </c>
    </row>
    <row r="138" customFormat="false" ht="15" hidden="false" customHeight="false" outlineLevel="0" collapsed="false">
      <c r="A138" s="1" t="n">
        <v>83900000</v>
      </c>
      <c r="B138" s="2" t="s">
        <v>130</v>
      </c>
      <c r="C138" s="3" t="n">
        <v>-12820</v>
      </c>
    </row>
    <row r="139" s="13" customFormat="true" ht="15" hidden="false" customHeight="false" outlineLevel="0" collapsed="false">
      <c r="A139" s="12" t="n">
        <v>89000007</v>
      </c>
      <c r="B139" s="13" t="s">
        <v>131</v>
      </c>
      <c r="C139" s="3" t="n">
        <v>-576.82</v>
      </c>
      <c r="D139" s="7"/>
    </row>
    <row r="140" customFormat="false" ht="15" hidden="false" customHeight="false" outlineLevel="0" collapsed="false">
      <c r="A140" s="1" t="n">
        <v>89400009</v>
      </c>
      <c r="B140" s="2" t="s">
        <v>132</v>
      </c>
      <c r="C140" s="3" t="n">
        <v>-576.82</v>
      </c>
    </row>
    <row r="141" customFormat="false" ht="15" hidden="false" customHeight="false" outlineLevel="0" collapsed="false">
      <c r="A141" s="1" t="n">
        <v>89700008</v>
      </c>
      <c r="B141" s="2" t="s">
        <v>133</v>
      </c>
      <c r="C141" s="3" t="n">
        <v>0</v>
      </c>
    </row>
    <row r="142" s="15" customFormat="true" ht="15" hidden="false" customHeight="false" outlineLevel="0" collapsed="false">
      <c r="A142" s="9" t="n">
        <v>90000003</v>
      </c>
      <c r="B142" s="10" t="s">
        <v>59</v>
      </c>
      <c r="C142" s="3" t="n">
        <v>13319331.6</v>
      </c>
      <c r="D142" s="14" t="n">
        <f aca="false">C143+C144+C145+C146+C147+C148+C149</f>
        <v>13319331.6</v>
      </c>
      <c r="E142" s="10" t="n">
        <f aca="false">C142=D142</f>
        <v>1</v>
      </c>
    </row>
    <row r="143" s="13" customFormat="true" ht="15" hidden="false" customHeight="false" outlineLevel="0" collapsed="false">
      <c r="A143" s="12" t="n">
        <v>90100006</v>
      </c>
      <c r="B143" s="13" t="s">
        <v>60</v>
      </c>
      <c r="C143" s="3" t="n">
        <v>0</v>
      </c>
      <c r="D143" s="7"/>
    </row>
    <row r="144" s="13" customFormat="true" ht="15" hidden="false" customHeight="false" outlineLevel="0" collapsed="false">
      <c r="A144" s="12" t="n">
        <v>90400005</v>
      </c>
      <c r="B144" s="13" t="s">
        <v>61</v>
      </c>
      <c r="C144" s="3" t="n">
        <v>3124980.85</v>
      </c>
      <c r="D144" s="7"/>
    </row>
    <row r="145" s="13" customFormat="true" ht="15" hidden="false" customHeight="false" outlineLevel="0" collapsed="false">
      <c r="A145" s="12" t="n">
        <v>90500008</v>
      </c>
      <c r="B145" s="13" t="s">
        <v>62</v>
      </c>
      <c r="C145" s="3" t="n">
        <v>5295808.61</v>
      </c>
      <c r="D145" s="7"/>
    </row>
    <row r="146" s="13" customFormat="true" ht="15" hidden="false" customHeight="false" outlineLevel="0" collapsed="false">
      <c r="A146" s="12" t="n">
        <v>90600001</v>
      </c>
      <c r="B146" s="13" t="s">
        <v>36</v>
      </c>
      <c r="C146" s="3" t="n">
        <v>0</v>
      </c>
      <c r="D146" s="7"/>
    </row>
    <row r="147" s="13" customFormat="true" ht="15" hidden="false" customHeight="false" outlineLevel="0" collapsed="false">
      <c r="A147" s="12" t="n">
        <v>90800007</v>
      </c>
      <c r="B147" s="13" t="s">
        <v>63</v>
      </c>
      <c r="C147" s="3" t="n">
        <v>150000</v>
      </c>
      <c r="D147" s="7"/>
    </row>
    <row r="148" s="13" customFormat="true" ht="15" hidden="false" customHeight="false" outlineLevel="0" collapsed="false">
      <c r="A148" s="12" t="n">
        <v>90900000</v>
      </c>
      <c r="B148" s="13" t="s">
        <v>64</v>
      </c>
      <c r="C148" s="3" t="n">
        <v>3703413.61</v>
      </c>
      <c r="D148" s="7"/>
    </row>
    <row r="149" s="13" customFormat="true" ht="15" hidden="false" customHeight="false" outlineLevel="0" collapsed="false">
      <c r="A149" s="12" t="n">
        <v>91000002</v>
      </c>
      <c r="B149" s="13" t="s">
        <v>65</v>
      </c>
      <c r="C149" s="3" t="n">
        <v>1045128.53</v>
      </c>
      <c r="D149" s="7"/>
    </row>
    <row r="150" customFormat="false" ht="15" hidden="false" customHeight="false" outlineLevel="0" collapsed="false">
      <c r="A150" s="1" t="n">
        <v>91100005</v>
      </c>
      <c r="B150" s="2" t="s">
        <v>134</v>
      </c>
      <c r="C150" s="3" t="n">
        <v>1045128.53</v>
      </c>
    </row>
    <row r="151" s="19" customFormat="true" ht="15" hidden="false" customHeight="false" outlineLevel="0" collapsed="false">
      <c r="A151" s="16" t="n">
        <v>99999995</v>
      </c>
      <c r="B151" s="17" t="s">
        <v>135</v>
      </c>
      <c r="C151" s="3" t="n">
        <v>15925199.41</v>
      </c>
      <c r="D151" s="18" t="n">
        <f aca="false">D73+D106+D109+D116+D127+D142</f>
        <v>15925199.41</v>
      </c>
      <c r="E151" s="10" t="n">
        <f aca="false">C151=D151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3" activePane="bottomLeft" state="frozen"/>
      <selection pane="topLeft" activeCell="A1" activeCellId="0" sqref="A1"/>
      <selection pane="bottomLeft" activeCell="E143" activeCellId="0" sqref="E143"/>
    </sheetView>
  </sheetViews>
  <sheetFormatPr defaultRowHeight="15" zeroHeight="false" outlineLevelRow="0" outlineLevelCol="0"/>
  <cols>
    <col collapsed="false" customWidth="true" hidden="false" outlineLevel="0" max="1" min="1" style="13" width="9.71"/>
    <col collapsed="false" customWidth="true" hidden="false" outlineLevel="0" max="2" min="2" style="1" width="12"/>
    <col collapsed="false" customWidth="true" hidden="false" outlineLevel="0" max="3" min="3" style="2" width="57.42"/>
    <col collapsed="false" customWidth="true" hidden="false" outlineLevel="0" max="4" min="4" style="2" width="23.85"/>
    <col collapsed="false" customWidth="true" hidden="false" outlineLevel="0" max="5" min="5" style="2" width="9.14"/>
    <col collapsed="false" customWidth="true" hidden="false" outlineLevel="0" max="6" min="6" style="0" width="8.53"/>
    <col collapsed="false" customWidth="true" hidden="false" outlineLevel="0" max="1025" min="7" style="2" width="9.14"/>
  </cols>
  <sheetData>
    <row r="1" customFormat="false" ht="15" hidden="false" customHeight="false" outlineLevel="0" collapsed="false">
      <c r="B1" s="20" t="s">
        <v>0</v>
      </c>
      <c r="C1" s="21" t="s">
        <v>1</v>
      </c>
      <c r="D1" s="21" t="s">
        <v>136</v>
      </c>
      <c r="F1" s="22"/>
    </row>
    <row r="2" s="13" customFormat="true" ht="15" hidden="false" customHeight="false" outlineLevel="0" collapsed="false">
      <c r="A2" s="13" t="s">
        <v>137</v>
      </c>
      <c r="B2" s="12" t="n">
        <v>10000007</v>
      </c>
      <c r="C2" s="13" t="s">
        <v>4</v>
      </c>
      <c r="D2" s="4" t="s">
        <v>138</v>
      </c>
    </row>
    <row r="3" customFormat="false" ht="15" hidden="false" customHeight="false" outlineLevel="0" collapsed="false">
      <c r="B3" s="1" t="n">
        <v>11000006</v>
      </c>
      <c r="C3" s="2" t="s">
        <v>6</v>
      </c>
      <c r="D3" s="4" t="s">
        <v>139</v>
      </c>
    </row>
    <row r="4" customFormat="false" ht="15" hidden="false" customHeight="false" outlineLevel="0" collapsed="false">
      <c r="B4" s="1" t="n">
        <v>11100009</v>
      </c>
      <c r="C4" s="2" t="s">
        <v>8</v>
      </c>
      <c r="D4" s="4" t="s">
        <v>140</v>
      </c>
    </row>
    <row r="5" customFormat="false" ht="15" hidden="false" customHeight="false" outlineLevel="0" collapsed="false">
      <c r="B5" s="1" t="n">
        <v>11200002</v>
      </c>
      <c r="C5" s="2" t="s">
        <v>10</v>
      </c>
      <c r="D5" s="4" t="s">
        <v>141</v>
      </c>
    </row>
    <row r="6" customFormat="false" ht="15" hidden="false" customHeight="false" outlineLevel="0" collapsed="false">
      <c r="B6" s="1" t="n">
        <v>12000005</v>
      </c>
      <c r="C6" s="2" t="s">
        <v>11</v>
      </c>
      <c r="D6" s="4" t="s">
        <v>142</v>
      </c>
    </row>
    <row r="7" customFormat="false" ht="15" hidden="false" customHeight="false" outlineLevel="0" collapsed="false">
      <c r="B7" s="1" t="n">
        <v>12100008</v>
      </c>
      <c r="C7" s="2" t="s">
        <v>12</v>
      </c>
      <c r="D7" s="4" t="s">
        <v>143</v>
      </c>
    </row>
    <row r="8" customFormat="false" ht="15" hidden="false" customHeight="false" outlineLevel="0" collapsed="false">
      <c r="B8" s="1" t="n">
        <v>12200001</v>
      </c>
      <c r="C8" s="2" t="s">
        <v>13</v>
      </c>
      <c r="D8" s="4" t="s">
        <v>144</v>
      </c>
    </row>
    <row r="9" customFormat="false" ht="15" hidden="false" customHeight="false" outlineLevel="0" collapsed="false">
      <c r="B9" s="1" t="n">
        <v>12500000</v>
      </c>
      <c r="C9" s="2" t="s">
        <v>14</v>
      </c>
      <c r="D9" s="23" t="s">
        <v>145</v>
      </c>
    </row>
    <row r="10" customFormat="false" ht="15" hidden="false" customHeight="false" outlineLevel="0" collapsed="false">
      <c r="B10" s="1" t="n">
        <v>13000004</v>
      </c>
      <c r="C10" s="2" t="s">
        <v>15</v>
      </c>
      <c r="D10" s="4" t="s">
        <v>146</v>
      </c>
    </row>
    <row r="11" customFormat="false" ht="15" hidden="false" customHeight="false" outlineLevel="0" collapsed="false">
      <c r="B11" s="1" t="n">
        <v>13100007</v>
      </c>
      <c r="C11" s="2" t="s">
        <v>16</v>
      </c>
      <c r="D11" s="4" t="s">
        <v>147</v>
      </c>
    </row>
    <row r="12" customFormat="false" ht="15" hidden="false" customHeight="false" outlineLevel="0" collapsed="false">
      <c r="B12" s="1" t="n">
        <v>13200000</v>
      </c>
      <c r="C12" s="2" t="s">
        <v>17</v>
      </c>
      <c r="D12" s="4" t="s">
        <v>148</v>
      </c>
    </row>
    <row r="13" customFormat="false" ht="15" hidden="false" customHeight="false" outlineLevel="0" collapsed="false">
      <c r="B13" s="1" t="n">
        <v>13300003</v>
      </c>
      <c r="C13" s="2" t="s">
        <v>18</v>
      </c>
      <c r="D13" s="4" t="s">
        <v>149</v>
      </c>
    </row>
    <row r="14" customFormat="false" ht="15" hidden="false" customHeight="false" outlineLevel="0" collapsed="false">
      <c r="B14" s="1" t="n">
        <v>13600002</v>
      </c>
      <c r="C14" s="2" t="s">
        <v>19</v>
      </c>
      <c r="D14" s="4" t="s">
        <v>150</v>
      </c>
    </row>
    <row r="15" customFormat="false" ht="15" hidden="false" customHeight="false" outlineLevel="0" collapsed="false">
      <c r="B15" s="1" t="n">
        <v>14000003</v>
      </c>
      <c r="C15" s="2" t="s">
        <v>20</v>
      </c>
      <c r="D15" s="4" t="s">
        <v>151</v>
      </c>
    </row>
    <row r="16" customFormat="false" ht="15" hidden="false" customHeight="false" outlineLevel="0" collapsed="false">
      <c r="B16" s="1" t="n">
        <v>14100006</v>
      </c>
      <c r="C16" s="2" t="s">
        <v>21</v>
      </c>
      <c r="D16" s="4" t="s">
        <v>152</v>
      </c>
    </row>
    <row r="17" customFormat="false" ht="15" hidden="false" customHeight="false" outlineLevel="0" collapsed="false">
      <c r="B17" s="1" t="n">
        <v>14200009</v>
      </c>
      <c r="C17" s="2" t="s">
        <v>22</v>
      </c>
      <c r="D17" s="4" t="s">
        <v>153</v>
      </c>
    </row>
    <row r="18" customFormat="false" ht="15" hidden="false" customHeight="false" outlineLevel="0" collapsed="false">
      <c r="B18" s="1" t="n">
        <v>14300002</v>
      </c>
      <c r="C18" s="2" t="s">
        <v>23</v>
      </c>
      <c r="D18" s="4" t="s">
        <v>154</v>
      </c>
    </row>
    <row r="19" customFormat="false" ht="15" hidden="false" customHeight="false" outlineLevel="0" collapsed="false">
      <c r="B19" s="1" t="n">
        <v>14400005</v>
      </c>
      <c r="C19" s="2" t="s">
        <v>24</v>
      </c>
      <c r="D19" s="4" t="s">
        <v>155</v>
      </c>
    </row>
    <row r="20" customFormat="false" ht="15" hidden="false" customHeight="false" outlineLevel="0" collapsed="false">
      <c r="B20" s="1" t="n">
        <v>14500008</v>
      </c>
      <c r="C20" s="2" t="s">
        <v>25</v>
      </c>
      <c r="D20" s="23" t="s">
        <v>156</v>
      </c>
    </row>
    <row r="21" customFormat="false" ht="15" hidden="false" customHeight="false" outlineLevel="0" collapsed="false">
      <c r="B21" s="1" t="n">
        <v>15000002</v>
      </c>
      <c r="C21" s="2" t="s">
        <v>26</v>
      </c>
      <c r="D21" s="4" t="s">
        <v>157</v>
      </c>
    </row>
    <row r="22" customFormat="false" ht="15" hidden="false" customHeight="false" outlineLevel="0" collapsed="false">
      <c r="B22" s="1" t="n">
        <v>15200008</v>
      </c>
      <c r="C22" s="2" t="s">
        <v>27</v>
      </c>
      <c r="D22" s="4" t="s">
        <v>158</v>
      </c>
    </row>
    <row r="23" customFormat="false" ht="15" hidden="false" customHeight="false" outlineLevel="0" collapsed="false">
      <c r="B23" s="1" t="n">
        <v>16000001</v>
      </c>
      <c r="C23" s="2" t="s">
        <v>28</v>
      </c>
      <c r="D23" s="4" t="s">
        <v>159</v>
      </c>
    </row>
    <row r="24" customFormat="false" ht="15" hidden="false" customHeight="false" outlineLevel="0" collapsed="false">
      <c r="B24" s="1" t="n">
        <v>16100004</v>
      </c>
      <c r="C24" s="2" t="s">
        <v>29</v>
      </c>
      <c r="D24" s="4" t="s">
        <v>160</v>
      </c>
    </row>
    <row r="25" customFormat="false" ht="15" hidden="false" customHeight="false" outlineLevel="0" collapsed="false">
      <c r="B25" s="1" t="n">
        <v>16200007</v>
      </c>
      <c r="C25" s="2" t="s">
        <v>30</v>
      </c>
      <c r="D25" s="4" t="s">
        <v>161</v>
      </c>
    </row>
    <row r="26" customFormat="false" ht="15" hidden="false" customHeight="false" outlineLevel="0" collapsed="false">
      <c r="B26" s="1" t="n">
        <v>16300000</v>
      </c>
      <c r="C26" s="2" t="s">
        <v>31</v>
      </c>
      <c r="D26" s="4" t="s">
        <v>162</v>
      </c>
    </row>
    <row r="27" customFormat="false" ht="15" hidden="false" customHeight="false" outlineLevel="0" collapsed="false">
      <c r="B27" s="1" t="n">
        <v>16900008</v>
      </c>
      <c r="C27" s="2" t="s">
        <v>32</v>
      </c>
      <c r="D27" s="4" t="s">
        <v>163</v>
      </c>
    </row>
    <row r="28" customFormat="false" ht="15" hidden="false" customHeight="false" outlineLevel="0" collapsed="false">
      <c r="B28" s="1" t="n">
        <v>18000009</v>
      </c>
      <c r="C28" s="2" t="s">
        <v>33</v>
      </c>
      <c r="D28" s="4" t="s">
        <v>164</v>
      </c>
    </row>
    <row r="29" customFormat="false" ht="15" hidden="false" customHeight="false" outlineLevel="0" collapsed="false">
      <c r="B29" s="1" t="n">
        <v>18100002</v>
      </c>
      <c r="C29" s="2" t="s">
        <v>34</v>
      </c>
      <c r="D29" s="4" t="s">
        <v>165</v>
      </c>
    </row>
    <row r="30" customFormat="false" ht="15" hidden="false" customHeight="false" outlineLevel="0" collapsed="false">
      <c r="B30" s="1" t="n">
        <v>18300008</v>
      </c>
      <c r="C30" s="2" t="s">
        <v>35</v>
      </c>
      <c r="D30" s="4" t="s">
        <v>166</v>
      </c>
    </row>
    <row r="31" customFormat="false" ht="15" hidden="false" customHeight="false" outlineLevel="0" collapsed="false">
      <c r="B31" s="1" t="n">
        <v>18400001</v>
      </c>
      <c r="C31" s="2" t="s">
        <v>36</v>
      </c>
      <c r="D31" s="4" t="s">
        <v>167</v>
      </c>
    </row>
    <row r="32" customFormat="false" ht="15" hidden="false" customHeight="false" outlineLevel="0" collapsed="false">
      <c r="B32" s="1" t="n">
        <v>18500004</v>
      </c>
      <c r="C32" s="2" t="s">
        <v>37</v>
      </c>
      <c r="D32" s="4" t="s">
        <v>168</v>
      </c>
    </row>
    <row r="33" customFormat="false" ht="15" hidden="false" customHeight="false" outlineLevel="0" collapsed="false">
      <c r="B33" s="1" t="n">
        <v>18800003</v>
      </c>
      <c r="C33" s="2" t="s">
        <v>38</v>
      </c>
      <c r="D33" s="4" t="s">
        <v>169</v>
      </c>
    </row>
    <row r="34" customFormat="false" ht="15" hidden="false" customHeight="false" outlineLevel="0" collapsed="false">
      <c r="B34" s="1" t="n">
        <v>18900006</v>
      </c>
      <c r="C34" s="2" t="s">
        <v>39</v>
      </c>
      <c r="D34" s="4" t="s">
        <v>170</v>
      </c>
    </row>
    <row r="35" customFormat="false" ht="15" hidden="false" customHeight="false" outlineLevel="0" collapsed="false">
      <c r="B35" s="1" t="n">
        <v>19000008</v>
      </c>
      <c r="C35" s="2" t="s">
        <v>40</v>
      </c>
      <c r="D35" s="4" t="s">
        <v>171</v>
      </c>
    </row>
    <row r="36" customFormat="false" ht="15" hidden="false" customHeight="false" outlineLevel="0" collapsed="false">
      <c r="B36" s="1" t="n">
        <v>19800002</v>
      </c>
      <c r="C36" s="2" t="s">
        <v>40</v>
      </c>
      <c r="D36" s="4" t="s">
        <v>172</v>
      </c>
    </row>
    <row r="37" customFormat="false" ht="15" hidden="false" customHeight="false" outlineLevel="0" collapsed="false">
      <c r="B37" s="1" t="n">
        <v>19900005</v>
      </c>
      <c r="C37" s="2" t="s">
        <v>41</v>
      </c>
      <c r="D37" s="4" t="s">
        <v>173</v>
      </c>
    </row>
    <row r="38" s="13" customFormat="true" ht="15" hidden="false" customHeight="false" outlineLevel="0" collapsed="false">
      <c r="B38" s="12" t="n">
        <v>20000004</v>
      </c>
      <c r="C38" s="13" t="s">
        <v>42</v>
      </c>
      <c r="D38" s="4" t="s">
        <v>174</v>
      </c>
    </row>
    <row r="39" customFormat="false" ht="15" hidden="false" customHeight="false" outlineLevel="0" collapsed="false">
      <c r="B39" s="1" t="n">
        <v>21000003</v>
      </c>
      <c r="C39" s="2" t="s">
        <v>43</v>
      </c>
      <c r="D39" s="4" t="s">
        <v>175</v>
      </c>
    </row>
    <row r="40" customFormat="false" ht="15" hidden="false" customHeight="false" outlineLevel="0" collapsed="false">
      <c r="B40" s="1" t="n">
        <v>21200009</v>
      </c>
      <c r="C40" s="2" t="s">
        <v>44</v>
      </c>
      <c r="D40" s="4" t="s">
        <v>176</v>
      </c>
    </row>
    <row r="41" customFormat="false" ht="15" hidden="false" customHeight="false" outlineLevel="0" collapsed="false">
      <c r="B41" s="1" t="n">
        <v>21300002</v>
      </c>
      <c r="C41" s="2" t="s">
        <v>45</v>
      </c>
      <c r="D41" s="4" t="s">
        <v>177</v>
      </c>
    </row>
    <row r="42" customFormat="false" ht="15" hidden="false" customHeight="false" outlineLevel="0" collapsed="false">
      <c r="B42" s="1" t="n">
        <v>21400005</v>
      </c>
      <c r="C42" s="2" t="s">
        <v>46</v>
      </c>
      <c r="D42" s="4" t="s">
        <v>178</v>
      </c>
    </row>
    <row r="43" customFormat="false" ht="15" hidden="false" customHeight="false" outlineLevel="0" collapsed="false">
      <c r="B43" s="1" t="n">
        <v>21500008</v>
      </c>
      <c r="C43" s="2" t="s">
        <v>47</v>
      </c>
      <c r="D43" s="4" t="s">
        <v>179</v>
      </c>
    </row>
    <row r="44" customFormat="false" ht="15" hidden="false" customHeight="false" outlineLevel="0" collapsed="false">
      <c r="B44" s="1" t="n">
        <v>21900000</v>
      </c>
      <c r="C44" s="2" t="s">
        <v>48</v>
      </c>
      <c r="D44" s="4" t="s">
        <v>180</v>
      </c>
    </row>
    <row r="45" customFormat="false" ht="15" hidden="false" customHeight="false" outlineLevel="0" collapsed="false">
      <c r="B45" s="1" t="n">
        <v>22000002</v>
      </c>
      <c r="C45" s="2" t="s">
        <v>49</v>
      </c>
      <c r="D45" s="4" t="s">
        <v>181</v>
      </c>
    </row>
    <row r="46" customFormat="false" ht="15" hidden="false" customHeight="false" outlineLevel="0" collapsed="false">
      <c r="B46" s="1" t="n">
        <v>22100005</v>
      </c>
      <c r="C46" s="2" t="s">
        <v>50</v>
      </c>
      <c r="D46" s="4" t="s">
        <v>182</v>
      </c>
    </row>
    <row r="47" customFormat="false" ht="15" hidden="false" customHeight="false" outlineLevel="0" collapsed="false">
      <c r="B47" s="1" t="n">
        <v>22200008</v>
      </c>
      <c r="C47" s="2" t="s">
        <v>51</v>
      </c>
      <c r="D47" s="4" t="s">
        <v>183</v>
      </c>
    </row>
    <row r="48" customFormat="false" ht="15" hidden="false" customHeight="false" outlineLevel="0" collapsed="false">
      <c r="B48" s="1" t="n">
        <v>22300001</v>
      </c>
      <c r="C48" s="2" t="s">
        <v>52</v>
      </c>
      <c r="D48" s="4" t="s">
        <v>184</v>
      </c>
    </row>
    <row r="49" customFormat="false" ht="15" hidden="false" customHeight="false" outlineLevel="0" collapsed="false">
      <c r="B49" s="1" t="n">
        <v>22400004</v>
      </c>
      <c r="C49" s="2" t="s">
        <v>53</v>
      </c>
      <c r="D49" s="4" t="s">
        <v>185</v>
      </c>
    </row>
    <row r="50" customFormat="false" ht="15" hidden="false" customHeight="false" outlineLevel="0" collapsed="false">
      <c r="B50" s="1" t="n">
        <v>22900009</v>
      </c>
      <c r="C50" s="2" t="s">
        <v>54</v>
      </c>
      <c r="D50" s="4" t="s">
        <v>186</v>
      </c>
    </row>
    <row r="51" customFormat="false" ht="15" hidden="false" customHeight="false" outlineLevel="0" collapsed="false">
      <c r="B51" s="1" t="n">
        <v>24000000</v>
      </c>
      <c r="C51" s="2" t="s">
        <v>55</v>
      </c>
      <c r="D51" s="4" t="s">
        <v>187</v>
      </c>
    </row>
    <row r="52" customFormat="false" ht="15" hidden="false" customHeight="false" outlineLevel="0" collapsed="false">
      <c r="B52" s="1" t="n">
        <v>24100003</v>
      </c>
      <c r="C52" s="2" t="s">
        <v>56</v>
      </c>
      <c r="D52" s="4" t="s">
        <v>188</v>
      </c>
    </row>
    <row r="53" customFormat="false" ht="15" hidden="false" customHeight="false" outlineLevel="0" collapsed="false">
      <c r="B53" s="1" t="n">
        <v>25000009</v>
      </c>
      <c r="C53" s="2" t="s">
        <v>57</v>
      </c>
      <c r="D53" s="4" t="s">
        <v>189</v>
      </c>
    </row>
    <row r="54" customFormat="false" ht="15" hidden="false" customHeight="false" outlineLevel="0" collapsed="false">
      <c r="B54" s="1" t="n">
        <v>25100002</v>
      </c>
      <c r="C54" s="2" t="s">
        <v>58</v>
      </c>
      <c r="D54" s="4" t="s">
        <v>190</v>
      </c>
    </row>
    <row r="55" s="13" customFormat="true" ht="15" hidden="false" customHeight="false" outlineLevel="0" collapsed="false">
      <c r="B55" s="12" t="n">
        <v>30000001</v>
      </c>
      <c r="C55" s="13" t="s">
        <v>59</v>
      </c>
      <c r="D55" s="4" t="s">
        <v>191</v>
      </c>
    </row>
    <row r="56" customFormat="false" ht="15" hidden="false" customHeight="false" outlineLevel="0" collapsed="false">
      <c r="B56" s="1" t="n">
        <v>30100004</v>
      </c>
      <c r="C56" s="2" t="s">
        <v>60</v>
      </c>
      <c r="D56" s="4" t="s">
        <v>192</v>
      </c>
    </row>
    <row r="57" customFormat="false" ht="15" hidden="false" customHeight="false" outlineLevel="0" collapsed="false">
      <c r="B57" s="1" t="n">
        <v>30400003</v>
      </c>
      <c r="C57" s="2" t="s">
        <v>61</v>
      </c>
      <c r="D57" s="4" t="s">
        <v>193</v>
      </c>
    </row>
    <row r="58" customFormat="false" ht="15" hidden="false" customHeight="false" outlineLevel="0" collapsed="false">
      <c r="B58" s="1" t="n">
        <v>30500006</v>
      </c>
      <c r="C58" s="2" t="s">
        <v>62</v>
      </c>
      <c r="D58" s="4" t="s">
        <v>194</v>
      </c>
    </row>
    <row r="59" customFormat="false" ht="15" hidden="false" customHeight="false" outlineLevel="0" collapsed="false">
      <c r="B59" s="1" t="n">
        <v>30600009</v>
      </c>
      <c r="C59" s="2" t="s">
        <v>36</v>
      </c>
      <c r="D59" s="4" t="s">
        <v>195</v>
      </c>
    </row>
    <row r="60" customFormat="false" ht="15" hidden="false" customHeight="false" outlineLevel="0" collapsed="false">
      <c r="B60" s="1" t="n">
        <v>30800005</v>
      </c>
      <c r="C60" s="2" t="s">
        <v>63</v>
      </c>
      <c r="D60" s="4" t="s">
        <v>196</v>
      </c>
    </row>
    <row r="61" customFormat="false" ht="15" hidden="false" customHeight="false" outlineLevel="0" collapsed="false">
      <c r="B61" s="1" t="n">
        <v>30900008</v>
      </c>
      <c r="C61" s="2" t="s">
        <v>64</v>
      </c>
      <c r="D61" s="4" t="s">
        <v>197</v>
      </c>
    </row>
    <row r="62" customFormat="false" ht="15" hidden="false" customHeight="false" outlineLevel="0" collapsed="false">
      <c r="B62" s="1" t="n">
        <v>31000000</v>
      </c>
      <c r="C62" s="2" t="s">
        <v>65</v>
      </c>
      <c r="D62" s="4" t="s">
        <v>198</v>
      </c>
    </row>
    <row r="63" customFormat="false" ht="15" hidden="false" customHeight="false" outlineLevel="0" collapsed="false">
      <c r="B63" s="1" t="n">
        <v>31100003</v>
      </c>
      <c r="C63" s="2" t="s">
        <v>66</v>
      </c>
      <c r="D63" s="4" t="s">
        <v>199</v>
      </c>
    </row>
    <row r="64" customFormat="false" ht="15" hidden="false" customHeight="false" outlineLevel="0" collapsed="false">
      <c r="B64" s="1" t="n">
        <v>31200006</v>
      </c>
      <c r="C64" s="2" t="s">
        <v>67</v>
      </c>
      <c r="D64" s="4" t="s">
        <v>200</v>
      </c>
    </row>
    <row r="65" customFormat="false" ht="15" hidden="false" customHeight="false" outlineLevel="0" collapsed="false">
      <c r="B65" s="1" t="n">
        <v>31300009</v>
      </c>
      <c r="C65" s="2" t="s">
        <v>68</v>
      </c>
      <c r="D65" s="4" t="s">
        <v>201</v>
      </c>
    </row>
    <row r="66" customFormat="false" ht="15" hidden="false" customHeight="false" outlineLevel="0" collapsed="false">
      <c r="B66" s="1" t="n">
        <v>31400002</v>
      </c>
      <c r="C66" s="2" t="s">
        <v>69</v>
      </c>
      <c r="D66" s="4" t="s">
        <v>202</v>
      </c>
    </row>
    <row r="67" customFormat="false" ht="15" hidden="false" customHeight="false" outlineLevel="0" collapsed="false">
      <c r="B67" s="1" t="n">
        <v>31500005</v>
      </c>
      <c r="C67" s="2" t="s">
        <v>70</v>
      </c>
      <c r="D67" s="4" t="s">
        <v>203</v>
      </c>
    </row>
    <row r="68" customFormat="false" ht="15" hidden="false" customHeight="false" outlineLevel="0" collapsed="false">
      <c r="B68" s="1" t="n">
        <v>31600008</v>
      </c>
      <c r="C68" s="2" t="s">
        <v>71</v>
      </c>
      <c r="D68" s="4" t="s">
        <v>204</v>
      </c>
    </row>
    <row r="69" customFormat="false" ht="15" hidden="false" customHeight="false" outlineLevel="0" collapsed="false">
      <c r="B69" s="1" t="n">
        <v>31700001</v>
      </c>
      <c r="C69" s="2" t="s">
        <v>72</v>
      </c>
      <c r="D69" s="4" t="s">
        <v>205</v>
      </c>
    </row>
    <row r="70" customFormat="false" ht="15" hidden="false" customHeight="false" outlineLevel="0" collapsed="false">
      <c r="B70" s="1" t="n">
        <v>31800004</v>
      </c>
      <c r="C70" s="2" t="s">
        <v>73</v>
      </c>
      <c r="D70" s="4" t="s">
        <v>206</v>
      </c>
    </row>
    <row r="71" customFormat="false" ht="15" hidden="false" customHeight="false" outlineLevel="0" collapsed="false">
      <c r="B71" s="1" t="n">
        <v>31900007</v>
      </c>
      <c r="C71" s="2" t="s">
        <v>74</v>
      </c>
      <c r="D71" s="4" t="s">
        <v>207</v>
      </c>
    </row>
    <row r="72" s="13" customFormat="true" ht="15" hidden="false" customHeight="false" outlineLevel="0" collapsed="false">
      <c r="A72" s="24"/>
      <c r="B72" s="25" t="n">
        <v>39999993</v>
      </c>
      <c r="C72" s="24" t="s">
        <v>75</v>
      </c>
      <c r="D72" s="26" t="s">
        <v>208</v>
      </c>
    </row>
    <row r="73" s="13" customFormat="true" ht="15" hidden="false" customHeight="false" outlineLevel="0" collapsed="false">
      <c r="A73" s="13" t="s">
        <v>209</v>
      </c>
      <c r="B73" s="12" t="n">
        <v>40000008</v>
      </c>
      <c r="C73" s="13" t="s">
        <v>76</v>
      </c>
      <c r="D73" s="4" t="s">
        <v>210</v>
      </c>
    </row>
    <row r="74" customFormat="false" ht="15" hidden="false" customHeight="false" outlineLevel="0" collapsed="false">
      <c r="B74" s="1" t="n">
        <v>41000007</v>
      </c>
      <c r="C74" s="2" t="s">
        <v>77</v>
      </c>
      <c r="D74" s="4" t="s">
        <v>211</v>
      </c>
    </row>
    <row r="75" customFormat="false" ht="15" hidden="false" customHeight="false" outlineLevel="0" collapsed="false">
      <c r="B75" s="1" t="n">
        <v>41100000</v>
      </c>
      <c r="C75" s="2" t="s">
        <v>78</v>
      </c>
      <c r="D75" s="4" t="s">
        <v>212</v>
      </c>
    </row>
    <row r="76" customFormat="false" ht="15" hidden="false" customHeight="false" outlineLevel="0" collapsed="false">
      <c r="B76" s="1" t="n">
        <v>41300006</v>
      </c>
      <c r="C76" s="2" t="s">
        <v>79</v>
      </c>
      <c r="D76" s="4" t="s">
        <v>213</v>
      </c>
    </row>
    <row r="77" customFormat="false" ht="15" hidden="false" customHeight="false" outlineLevel="0" collapsed="false">
      <c r="B77" s="1" t="n">
        <v>41400009</v>
      </c>
      <c r="C77" s="2" t="s">
        <v>80</v>
      </c>
      <c r="D77" s="4" t="s">
        <v>214</v>
      </c>
    </row>
    <row r="78" customFormat="false" ht="15" hidden="false" customHeight="false" outlineLevel="0" collapsed="false">
      <c r="B78" s="1" t="n">
        <v>41500002</v>
      </c>
      <c r="C78" s="2" t="s">
        <v>81</v>
      </c>
      <c r="D78" s="4" t="s">
        <v>215</v>
      </c>
    </row>
    <row r="79" customFormat="false" ht="15" hidden="false" customHeight="false" outlineLevel="0" collapsed="false">
      <c r="B79" s="1" t="n">
        <v>41600005</v>
      </c>
      <c r="C79" s="2" t="s">
        <v>82</v>
      </c>
      <c r="D79" s="4" t="s">
        <v>216</v>
      </c>
    </row>
    <row r="80" customFormat="false" ht="15" hidden="false" customHeight="false" outlineLevel="0" collapsed="false">
      <c r="B80" s="1" t="n">
        <v>41900004</v>
      </c>
      <c r="C80" s="2" t="s">
        <v>83</v>
      </c>
      <c r="D80" s="4" t="s">
        <v>217</v>
      </c>
    </row>
    <row r="81" customFormat="false" ht="15" hidden="false" customHeight="false" outlineLevel="0" collapsed="false">
      <c r="B81" s="1" t="n">
        <v>42000006</v>
      </c>
      <c r="C81" s="2" t="s">
        <v>84</v>
      </c>
      <c r="D81" s="4" t="s">
        <v>218</v>
      </c>
    </row>
    <row r="82" customFormat="false" ht="15" hidden="false" customHeight="false" outlineLevel="0" collapsed="false">
      <c r="B82" s="1" t="n">
        <v>42200002</v>
      </c>
      <c r="C82" s="2" t="s">
        <v>85</v>
      </c>
      <c r="D82" s="4" t="s">
        <v>219</v>
      </c>
    </row>
    <row r="83" customFormat="false" ht="15" hidden="false" customHeight="false" outlineLevel="0" collapsed="false">
      <c r="B83" s="1" t="n">
        <v>43000005</v>
      </c>
      <c r="C83" s="2" t="s">
        <v>86</v>
      </c>
      <c r="D83" s="4" t="s">
        <v>220</v>
      </c>
    </row>
    <row r="84" customFormat="false" ht="15" hidden="false" customHeight="false" outlineLevel="0" collapsed="false">
      <c r="B84" s="1" t="n">
        <v>43200001</v>
      </c>
      <c r="C84" s="2" t="s">
        <v>87</v>
      </c>
      <c r="D84" s="4" t="s">
        <v>221</v>
      </c>
    </row>
    <row r="85" customFormat="false" ht="15" hidden="false" customHeight="false" outlineLevel="0" collapsed="false">
      <c r="B85" s="1" t="n">
        <v>44000004</v>
      </c>
      <c r="C85" s="2" t="s">
        <v>20</v>
      </c>
      <c r="D85" s="4" t="s">
        <v>222</v>
      </c>
    </row>
    <row r="86" customFormat="false" ht="15" hidden="false" customHeight="false" outlineLevel="0" collapsed="false">
      <c r="B86" s="1" t="n">
        <v>44100007</v>
      </c>
      <c r="C86" s="2" t="s">
        <v>88</v>
      </c>
      <c r="D86" s="4" t="s">
        <v>223</v>
      </c>
    </row>
    <row r="87" customFormat="false" ht="15" hidden="false" customHeight="false" outlineLevel="0" collapsed="false">
      <c r="B87" s="1" t="n">
        <v>44300003</v>
      </c>
      <c r="C87" s="2" t="s">
        <v>23</v>
      </c>
      <c r="D87" s="4" t="s">
        <v>224</v>
      </c>
    </row>
    <row r="88" customFormat="false" ht="15" hidden="false" customHeight="false" outlineLevel="0" collapsed="false">
      <c r="B88" s="1" t="n">
        <v>44400006</v>
      </c>
      <c r="C88" s="2" t="s">
        <v>24</v>
      </c>
      <c r="D88" s="4" t="s">
        <v>225</v>
      </c>
    </row>
    <row r="89" customFormat="false" ht="15" hidden="false" customHeight="false" outlineLevel="0" collapsed="false">
      <c r="B89" s="1" t="n">
        <v>44500009</v>
      </c>
      <c r="C89" s="2" t="s">
        <v>25</v>
      </c>
      <c r="D89" s="23" t="s">
        <v>226</v>
      </c>
    </row>
    <row r="90" customFormat="false" ht="15" hidden="false" customHeight="false" outlineLevel="0" collapsed="false">
      <c r="B90" s="1" t="n">
        <v>45000003</v>
      </c>
      <c r="C90" s="2" t="s">
        <v>26</v>
      </c>
      <c r="D90" s="4" t="s">
        <v>227</v>
      </c>
    </row>
    <row r="91" customFormat="false" ht="15" hidden="false" customHeight="false" outlineLevel="0" collapsed="false">
      <c r="B91" s="1" t="n">
        <v>45100006</v>
      </c>
      <c r="C91" s="2" t="s">
        <v>89</v>
      </c>
      <c r="D91" s="4" t="s">
        <v>228</v>
      </c>
    </row>
    <row r="92" customFormat="false" ht="15" hidden="false" customHeight="false" outlineLevel="0" collapsed="false">
      <c r="B92" s="1" t="n">
        <v>45200009</v>
      </c>
      <c r="C92" s="2" t="s">
        <v>27</v>
      </c>
      <c r="D92" s="4" t="s">
        <v>229</v>
      </c>
    </row>
    <row r="93" customFormat="false" ht="15" hidden="false" customHeight="false" outlineLevel="0" collapsed="false">
      <c r="B93" s="1" t="n">
        <v>46000002</v>
      </c>
      <c r="C93" s="2" t="s">
        <v>90</v>
      </c>
      <c r="D93" s="4" t="s">
        <v>230</v>
      </c>
    </row>
    <row r="94" customFormat="false" ht="15" hidden="false" customHeight="false" outlineLevel="0" collapsed="false">
      <c r="B94" s="1" t="n">
        <v>46100005</v>
      </c>
      <c r="C94" s="2" t="s">
        <v>91</v>
      </c>
      <c r="D94" s="4" t="s">
        <v>231</v>
      </c>
    </row>
    <row r="95" customFormat="false" ht="15" hidden="false" customHeight="false" outlineLevel="0" collapsed="false">
      <c r="B95" s="1" t="n">
        <v>46200008</v>
      </c>
      <c r="C95" s="2" t="s">
        <v>92</v>
      </c>
      <c r="D95" s="4" t="s">
        <v>232</v>
      </c>
    </row>
    <row r="96" customFormat="false" ht="15" hidden="false" customHeight="false" outlineLevel="0" collapsed="false">
      <c r="B96" s="1" t="n">
        <v>46300001</v>
      </c>
      <c r="C96" s="2" t="s">
        <v>93</v>
      </c>
      <c r="D96" s="4" t="s">
        <v>233</v>
      </c>
    </row>
    <row r="97" customFormat="false" ht="15" hidden="false" customHeight="false" outlineLevel="0" collapsed="false">
      <c r="B97" s="1" t="n">
        <v>46400004</v>
      </c>
      <c r="C97" s="2" t="s">
        <v>94</v>
      </c>
      <c r="D97" s="4" t="s">
        <v>234</v>
      </c>
    </row>
    <row r="98" customFormat="false" ht="15" hidden="false" customHeight="false" outlineLevel="0" collapsed="false">
      <c r="B98" s="1" t="n">
        <v>47000001</v>
      </c>
      <c r="C98" s="2" t="s">
        <v>18</v>
      </c>
      <c r="D98" s="4" t="s">
        <v>235</v>
      </c>
    </row>
    <row r="99" customFormat="false" ht="15" hidden="false" customHeight="false" outlineLevel="0" collapsed="false">
      <c r="B99" s="1" t="n">
        <v>47100004</v>
      </c>
      <c r="C99" s="2" t="s">
        <v>18</v>
      </c>
      <c r="D99" s="4" t="s">
        <v>236</v>
      </c>
    </row>
    <row r="100" customFormat="false" ht="15" hidden="false" customHeight="false" outlineLevel="0" collapsed="false">
      <c r="B100" s="1" t="n">
        <v>49000009</v>
      </c>
      <c r="C100" s="2" t="s">
        <v>95</v>
      </c>
      <c r="D100" s="4" t="s">
        <v>237</v>
      </c>
    </row>
    <row r="101" customFormat="false" ht="15" hidden="false" customHeight="false" outlineLevel="0" collapsed="false">
      <c r="B101" s="1" t="n">
        <v>49100002</v>
      </c>
      <c r="C101" s="2" t="s">
        <v>96</v>
      </c>
      <c r="D101" s="4" t="s">
        <v>238</v>
      </c>
    </row>
    <row r="102" customFormat="false" ht="15" hidden="false" customHeight="false" outlineLevel="0" collapsed="false">
      <c r="B102" s="1" t="n">
        <v>49300008</v>
      </c>
      <c r="C102" s="2" t="s">
        <v>97</v>
      </c>
      <c r="D102" s="4" t="s">
        <v>239</v>
      </c>
    </row>
    <row r="103" customFormat="false" ht="15" hidden="false" customHeight="false" outlineLevel="0" collapsed="false">
      <c r="B103" s="1" t="n">
        <v>49400001</v>
      </c>
      <c r="C103" s="2" t="s">
        <v>98</v>
      </c>
      <c r="D103" s="4" t="s">
        <v>240</v>
      </c>
    </row>
    <row r="104" customFormat="false" ht="15" hidden="false" customHeight="false" outlineLevel="0" collapsed="false">
      <c r="B104" s="1" t="n">
        <v>49500004</v>
      </c>
      <c r="C104" s="2" t="s">
        <v>36</v>
      </c>
      <c r="D104" s="4" t="s">
        <v>241</v>
      </c>
    </row>
    <row r="105" customFormat="false" ht="15" hidden="false" customHeight="false" outlineLevel="0" collapsed="false">
      <c r="B105" s="1" t="n">
        <v>49900006</v>
      </c>
      <c r="C105" s="2" t="s">
        <v>99</v>
      </c>
      <c r="D105" s="4" t="s">
        <v>242</v>
      </c>
    </row>
    <row r="106" customFormat="false" ht="15" hidden="false" customHeight="false" outlineLevel="0" collapsed="false">
      <c r="B106" s="12" t="n">
        <v>50000005</v>
      </c>
      <c r="C106" s="13" t="s">
        <v>100</v>
      </c>
      <c r="D106" s="4" t="s">
        <v>243</v>
      </c>
    </row>
    <row r="107" customFormat="false" ht="15" hidden="false" customHeight="false" outlineLevel="0" collapsed="false">
      <c r="B107" s="1" t="n">
        <v>51000004</v>
      </c>
      <c r="C107" s="2" t="s">
        <v>101</v>
      </c>
      <c r="D107" s="4" t="s">
        <v>244</v>
      </c>
    </row>
    <row r="108" customFormat="false" ht="15" hidden="false" customHeight="false" outlineLevel="0" collapsed="false">
      <c r="A108" s="24"/>
      <c r="B108" s="27" t="n">
        <v>51100007</v>
      </c>
      <c r="C108" s="26" t="s">
        <v>101</v>
      </c>
      <c r="D108" s="26" t="s">
        <v>245</v>
      </c>
    </row>
    <row r="109" customFormat="false" ht="15" hidden="false" customHeight="false" outlineLevel="0" collapsed="false">
      <c r="A109" s="13" t="s">
        <v>246</v>
      </c>
      <c r="B109" s="12" t="n">
        <v>60000002</v>
      </c>
      <c r="C109" s="13" t="s">
        <v>102</v>
      </c>
      <c r="D109" s="4" t="s">
        <v>247</v>
      </c>
    </row>
    <row r="110" customFormat="false" ht="15" hidden="false" customHeight="false" outlineLevel="0" collapsed="false">
      <c r="B110" s="1" t="n">
        <v>61000001</v>
      </c>
      <c r="C110" s="2" t="s">
        <v>102</v>
      </c>
      <c r="D110" s="4" t="s">
        <v>246</v>
      </c>
    </row>
    <row r="111" customFormat="false" ht="15" hidden="false" customHeight="false" outlineLevel="0" collapsed="false">
      <c r="B111" s="1" t="n">
        <v>61100004</v>
      </c>
      <c r="C111" s="2" t="s">
        <v>103</v>
      </c>
      <c r="D111" s="4" t="s">
        <v>248</v>
      </c>
    </row>
    <row r="112" customFormat="false" ht="15" hidden="false" customHeight="false" outlineLevel="0" collapsed="false">
      <c r="B112" s="1" t="n">
        <v>61300000</v>
      </c>
      <c r="C112" s="2" t="s">
        <v>104</v>
      </c>
      <c r="D112" s="4" t="s">
        <v>249</v>
      </c>
    </row>
    <row r="113" customFormat="false" ht="15" hidden="false" customHeight="false" outlineLevel="0" collapsed="false">
      <c r="B113" s="1" t="n">
        <v>61400003</v>
      </c>
      <c r="C113" s="2" t="s">
        <v>105</v>
      </c>
      <c r="D113" s="4" t="s">
        <v>250</v>
      </c>
    </row>
    <row r="114" customFormat="false" ht="15" hidden="false" customHeight="false" outlineLevel="0" collapsed="false">
      <c r="B114" s="1" t="n">
        <v>61500006</v>
      </c>
      <c r="C114" s="2" t="s">
        <v>106</v>
      </c>
      <c r="D114" s="4" t="s">
        <v>251</v>
      </c>
    </row>
    <row r="115" customFormat="false" ht="15" hidden="false" customHeight="false" outlineLevel="0" collapsed="false">
      <c r="A115" s="24"/>
      <c r="B115" s="27" t="n">
        <v>61700002</v>
      </c>
      <c r="C115" s="26" t="s">
        <v>107</v>
      </c>
      <c r="D115" s="28" t="s">
        <v>252</v>
      </c>
    </row>
    <row r="116" customFormat="false" ht="15" hidden="false" customHeight="false" outlineLevel="0" collapsed="false">
      <c r="A116" s="13" t="s">
        <v>253</v>
      </c>
      <c r="B116" s="12" t="n">
        <v>70000009</v>
      </c>
      <c r="C116" s="13" t="s">
        <v>108</v>
      </c>
      <c r="D116" s="4" t="s">
        <v>254</v>
      </c>
    </row>
    <row r="117" customFormat="false" ht="15" hidden="false" customHeight="false" outlineLevel="0" collapsed="false">
      <c r="B117" s="1" t="n">
        <v>71000008</v>
      </c>
      <c r="C117" s="2" t="s">
        <v>109</v>
      </c>
      <c r="D117" s="4" t="s">
        <v>255</v>
      </c>
      <c r="E117" s="29"/>
    </row>
    <row r="118" customFormat="false" ht="15" hidden="false" customHeight="false" outlineLevel="0" collapsed="false">
      <c r="B118" s="1" t="n">
        <v>71100001</v>
      </c>
      <c r="C118" s="2" t="s">
        <v>110</v>
      </c>
      <c r="D118" s="4" t="s">
        <v>256</v>
      </c>
    </row>
    <row r="119" customFormat="false" ht="15" hidden="false" customHeight="false" outlineLevel="0" collapsed="false">
      <c r="B119" s="1" t="n">
        <v>71400000</v>
      </c>
      <c r="C119" s="2" t="s">
        <v>111</v>
      </c>
      <c r="D119" s="4" t="s">
        <v>257</v>
      </c>
    </row>
    <row r="120" customFormat="false" ht="15" hidden="false" customHeight="false" outlineLevel="0" collapsed="false">
      <c r="B120" s="1" t="n">
        <v>71500003</v>
      </c>
      <c r="C120" s="2" t="s">
        <v>112</v>
      </c>
      <c r="D120" s="4" t="s">
        <v>258</v>
      </c>
    </row>
    <row r="121" customFormat="false" ht="15" hidden="false" customHeight="false" outlineLevel="0" collapsed="false">
      <c r="B121" s="1" t="n">
        <v>71700009</v>
      </c>
      <c r="C121" s="2" t="s">
        <v>113</v>
      </c>
      <c r="D121" s="4" t="s">
        <v>259</v>
      </c>
    </row>
    <row r="122" customFormat="false" ht="15" hidden="false" customHeight="false" outlineLevel="0" collapsed="false">
      <c r="B122" s="1" t="n">
        <v>71800002</v>
      </c>
      <c r="C122" s="2" t="s">
        <v>114</v>
      </c>
      <c r="D122" s="4" t="s">
        <v>260</v>
      </c>
    </row>
    <row r="123" customFormat="false" ht="15" hidden="false" customHeight="false" outlineLevel="0" collapsed="false">
      <c r="B123" s="1" t="n">
        <v>71900005</v>
      </c>
      <c r="C123" s="2" t="s">
        <v>115</v>
      </c>
      <c r="D123" s="4" t="s">
        <v>261</v>
      </c>
    </row>
    <row r="124" customFormat="false" ht="15" hidden="false" customHeight="false" outlineLevel="0" collapsed="false">
      <c r="B124" s="1" t="n">
        <v>73000006</v>
      </c>
      <c r="C124" s="2" t="s">
        <v>116</v>
      </c>
      <c r="D124" s="4" t="s">
        <v>262</v>
      </c>
    </row>
    <row r="125" customFormat="false" ht="15" hidden="false" customHeight="false" outlineLevel="0" collapsed="false">
      <c r="B125" s="1" t="n">
        <v>73100009</v>
      </c>
      <c r="C125" s="2" t="s">
        <v>117</v>
      </c>
      <c r="D125" s="4" t="s">
        <v>263</v>
      </c>
    </row>
    <row r="126" customFormat="false" ht="15" hidden="false" customHeight="false" outlineLevel="0" collapsed="false">
      <c r="A126" s="24"/>
      <c r="B126" s="27" t="n">
        <v>73900003</v>
      </c>
      <c r="C126" s="26" t="s">
        <v>118</v>
      </c>
      <c r="D126" s="26" t="s">
        <v>264</v>
      </c>
    </row>
    <row r="127" customFormat="false" ht="15" hidden="false" customHeight="false" outlineLevel="0" collapsed="false">
      <c r="A127" s="13" t="s">
        <v>265</v>
      </c>
      <c r="B127" s="12" t="n">
        <v>80000006</v>
      </c>
      <c r="C127" s="13" t="s">
        <v>119</v>
      </c>
      <c r="D127" s="4" t="s">
        <v>266</v>
      </c>
    </row>
    <row r="128" customFormat="false" ht="15" hidden="false" customHeight="false" outlineLevel="0" collapsed="false">
      <c r="B128" s="1" t="n">
        <v>81000005</v>
      </c>
      <c r="C128" s="2" t="s">
        <v>120</v>
      </c>
      <c r="D128" s="4" t="s">
        <v>267</v>
      </c>
    </row>
    <row r="129" customFormat="false" ht="15" hidden="false" customHeight="false" outlineLevel="0" collapsed="false">
      <c r="B129" s="1" t="n">
        <v>81100008</v>
      </c>
      <c r="C129" s="2" t="s">
        <v>121</v>
      </c>
      <c r="D129" s="4" t="s">
        <v>268</v>
      </c>
    </row>
    <row r="130" customFormat="false" ht="15" hidden="false" customHeight="false" outlineLevel="0" collapsed="false">
      <c r="B130" s="1" t="n">
        <v>81200001</v>
      </c>
      <c r="C130" s="2" t="s">
        <v>122</v>
      </c>
      <c r="D130" s="4" t="s">
        <v>269</v>
      </c>
    </row>
    <row r="131" customFormat="false" ht="15" hidden="false" customHeight="false" outlineLevel="0" collapsed="false">
      <c r="B131" s="1" t="n">
        <v>81500000</v>
      </c>
      <c r="C131" s="2" t="s">
        <v>123</v>
      </c>
      <c r="D131" s="4" t="s">
        <v>270</v>
      </c>
    </row>
    <row r="132" customFormat="false" ht="15" hidden="false" customHeight="false" outlineLevel="0" collapsed="false">
      <c r="B132" s="1" t="n">
        <v>81600003</v>
      </c>
      <c r="C132" s="2" t="s">
        <v>124</v>
      </c>
      <c r="D132" s="4" t="s">
        <v>271</v>
      </c>
    </row>
    <row r="133" customFormat="false" ht="15" hidden="false" customHeight="false" outlineLevel="0" collapsed="false">
      <c r="B133" s="1" t="n">
        <v>81700006</v>
      </c>
      <c r="C133" s="2" t="s">
        <v>125</v>
      </c>
      <c r="D133" s="4" t="s">
        <v>272</v>
      </c>
    </row>
    <row r="134" customFormat="false" ht="15" hidden="false" customHeight="false" outlineLevel="0" collapsed="false">
      <c r="B134" s="1" t="n">
        <v>81800009</v>
      </c>
      <c r="C134" s="2" t="s">
        <v>126</v>
      </c>
      <c r="D134" s="4" t="s">
        <v>273</v>
      </c>
    </row>
    <row r="135" customFormat="false" ht="15" hidden="false" customHeight="false" outlineLevel="0" collapsed="false">
      <c r="B135" s="1" t="n">
        <v>81900002</v>
      </c>
      <c r="C135" s="2" t="s">
        <v>127</v>
      </c>
      <c r="D135" s="4" t="s">
        <v>274</v>
      </c>
    </row>
    <row r="136" customFormat="false" ht="15" hidden="false" customHeight="false" outlineLevel="0" collapsed="false">
      <c r="B136" s="1" t="n">
        <v>83000003</v>
      </c>
      <c r="C136" s="2" t="s">
        <v>128</v>
      </c>
      <c r="D136" s="4" t="s">
        <v>275</v>
      </c>
    </row>
    <row r="137" customFormat="false" ht="15" hidden="false" customHeight="false" outlineLevel="0" collapsed="false">
      <c r="B137" s="1" t="n">
        <v>83100006</v>
      </c>
      <c r="C137" s="2" t="s">
        <v>129</v>
      </c>
      <c r="D137" s="4" t="s">
        <v>276</v>
      </c>
    </row>
    <row r="138" customFormat="false" ht="15" hidden="false" customHeight="false" outlineLevel="0" collapsed="false">
      <c r="B138" s="1" t="n">
        <v>83900000</v>
      </c>
      <c r="C138" s="2" t="s">
        <v>130</v>
      </c>
      <c r="D138" s="2" t="s">
        <v>277</v>
      </c>
    </row>
    <row r="139" customFormat="false" ht="15" hidden="false" customHeight="false" outlineLevel="0" collapsed="false">
      <c r="B139" s="1" t="n">
        <v>89000007</v>
      </c>
      <c r="C139" s="2" t="s">
        <v>131</v>
      </c>
      <c r="D139" s="4" t="s">
        <v>278</v>
      </c>
    </row>
    <row r="140" customFormat="false" ht="15" hidden="false" customHeight="false" outlineLevel="0" collapsed="false">
      <c r="B140" s="1" t="n">
        <v>89400009</v>
      </c>
      <c r="C140" s="2" t="s">
        <v>132</v>
      </c>
      <c r="D140" s="4" t="s">
        <v>279</v>
      </c>
    </row>
    <row r="141" customFormat="false" ht="15" hidden="false" customHeight="false" outlineLevel="0" collapsed="false">
      <c r="B141" s="1" t="n">
        <v>89700008</v>
      </c>
      <c r="C141" s="2" t="s">
        <v>133</v>
      </c>
      <c r="D141" s="4" t="s">
        <v>280</v>
      </c>
    </row>
    <row r="142" customFormat="false" ht="15" hidden="false" customHeight="false" outlineLevel="0" collapsed="false">
      <c r="B142" s="12" t="n">
        <v>90000003</v>
      </c>
      <c r="C142" s="13" t="s">
        <v>59</v>
      </c>
      <c r="D142" s="4" t="s">
        <v>281</v>
      </c>
    </row>
    <row r="143" customFormat="false" ht="15" hidden="false" customHeight="false" outlineLevel="0" collapsed="false">
      <c r="B143" s="1" t="n">
        <v>90100006</v>
      </c>
      <c r="C143" s="2" t="s">
        <v>60</v>
      </c>
      <c r="D143" s="4" t="s">
        <v>282</v>
      </c>
    </row>
    <row r="144" customFormat="false" ht="15" hidden="false" customHeight="false" outlineLevel="0" collapsed="false">
      <c r="B144" s="1" t="n">
        <v>90400005</v>
      </c>
      <c r="C144" s="2" t="s">
        <v>61</v>
      </c>
      <c r="D144" s="4" t="s">
        <v>283</v>
      </c>
    </row>
    <row r="145" customFormat="false" ht="15" hidden="false" customHeight="false" outlineLevel="0" collapsed="false">
      <c r="B145" s="1" t="n">
        <v>90500008</v>
      </c>
      <c r="C145" s="2" t="s">
        <v>62</v>
      </c>
      <c r="D145" s="4" t="s">
        <v>284</v>
      </c>
    </row>
    <row r="146" customFormat="false" ht="15" hidden="false" customHeight="false" outlineLevel="0" collapsed="false">
      <c r="B146" s="1" t="n">
        <v>90600001</v>
      </c>
      <c r="C146" s="2" t="s">
        <v>36</v>
      </c>
      <c r="D146" s="4" t="s">
        <v>285</v>
      </c>
    </row>
    <row r="147" customFormat="false" ht="15" hidden="false" customHeight="false" outlineLevel="0" collapsed="false">
      <c r="B147" s="1" t="n">
        <v>90800007</v>
      </c>
      <c r="C147" s="2" t="s">
        <v>63</v>
      </c>
      <c r="D147" s="4" t="s">
        <v>286</v>
      </c>
    </row>
    <row r="148" customFormat="false" ht="15" hidden="false" customHeight="false" outlineLevel="0" collapsed="false">
      <c r="B148" s="1" t="n">
        <v>90900000</v>
      </c>
      <c r="C148" s="2" t="s">
        <v>64</v>
      </c>
      <c r="D148" s="4" t="s">
        <v>287</v>
      </c>
    </row>
    <row r="149" customFormat="false" ht="15" hidden="false" customHeight="false" outlineLevel="0" collapsed="false">
      <c r="B149" s="1" t="n">
        <v>91000002</v>
      </c>
      <c r="C149" s="2" t="s">
        <v>65</v>
      </c>
      <c r="D149" s="4" t="s">
        <v>288</v>
      </c>
    </row>
    <row r="150" customFormat="false" ht="15" hidden="false" customHeight="false" outlineLevel="0" collapsed="false">
      <c r="B150" s="1" t="n">
        <v>91100005</v>
      </c>
      <c r="C150" s="2" t="s">
        <v>134</v>
      </c>
      <c r="D150" s="4" t="s">
        <v>289</v>
      </c>
    </row>
    <row r="151" customFormat="false" ht="15" hidden="false" customHeight="false" outlineLevel="0" collapsed="false">
      <c r="B151" s="12" t="n">
        <v>99999995</v>
      </c>
      <c r="C151" s="13" t="s">
        <v>135</v>
      </c>
      <c r="D151" s="4" t="s">
        <v>290</v>
      </c>
    </row>
  </sheetData>
  <printOptions headings="false" gridLines="false" gridLinesSet="true" horizontalCentered="tru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9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B37" activeCellId="0" sqref="B3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1.15"/>
    <col collapsed="false" customWidth="true" hidden="false" outlineLevel="0" max="3" min="3" style="0" width="23.85"/>
    <col collapsed="false" customWidth="true" hidden="false" outlineLevel="0" max="1025" min="4" style="0" width="8.53"/>
  </cols>
  <sheetData>
    <row r="1" s="22" customFormat="true" ht="15" hidden="false" customHeight="false" outlineLevel="0" collapsed="false">
      <c r="A1" s="22" t="s">
        <v>291</v>
      </c>
      <c r="B1" s="22" t="s">
        <v>292</v>
      </c>
      <c r="C1" s="22" t="s">
        <v>293</v>
      </c>
    </row>
    <row r="2" customFormat="false" ht="15" hidden="false" customHeight="false" outlineLevel="0" collapsed="false">
      <c r="A2" s="0" t="n">
        <v>10000007</v>
      </c>
      <c r="B2" s="0" t="s">
        <v>294</v>
      </c>
      <c r="C2" s="0" t="str">
        <f aca="false">VLOOKUP(A2,Cooperativas!B:D,3,0)</f>
        <v>CircRLP</v>
      </c>
    </row>
    <row r="3" customFormat="false" ht="15" hidden="false" customHeight="false" outlineLevel="0" collapsed="false">
      <c r="A3" s="0" t="n">
        <v>11000006</v>
      </c>
      <c r="B3" s="0" t="s">
        <v>295</v>
      </c>
      <c r="C3" s="0" t="str">
        <f aca="false">VLOOKUP(A3,Cooperativas!B:D,3,0)</f>
        <v>Disponibilidades</v>
      </c>
    </row>
    <row r="4" customFormat="false" ht="15" hidden="false" customHeight="false" outlineLevel="0" collapsed="false">
      <c r="A4" s="0" t="n">
        <v>11100009</v>
      </c>
      <c r="B4" s="0" t="s">
        <v>296</v>
      </c>
      <c r="C4" s="0" t="str">
        <f aca="false">VLOOKUP(A4,Cooperativas!B:D,3,0)</f>
        <v>Caixa</v>
      </c>
    </row>
    <row r="5" customFormat="false" ht="15" hidden="false" customHeight="false" outlineLevel="0" collapsed="false">
      <c r="A5" s="0" t="n">
        <v>11200002</v>
      </c>
      <c r="B5" s="0" t="s">
        <v>297</v>
      </c>
      <c r="C5" s="0" t="str">
        <f aca="false">VLOOKUP(A5,Cooperativas!B:D,3,0)</f>
        <v>Dep_Banc</v>
      </c>
    </row>
    <row r="6" customFormat="false" ht="15" hidden="false" customHeight="false" outlineLevel="0" collapsed="false">
      <c r="A6" s="0" t="n">
        <v>11300005</v>
      </c>
      <c r="B6" s="0" t="s">
        <v>298</v>
      </c>
      <c r="C6" s="30" t="s">
        <v>299</v>
      </c>
    </row>
    <row r="7" customFormat="false" ht="15" hidden="false" customHeight="false" outlineLevel="0" collapsed="false">
      <c r="A7" s="0" t="n">
        <v>11400008</v>
      </c>
      <c r="B7" s="0" t="s">
        <v>300</v>
      </c>
      <c r="C7" s="30" t="s">
        <v>301</v>
      </c>
    </row>
    <row r="8" customFormat="false" ht="15" hidden="false" customHeight="false" outlineLevel="0" collapsed="false">
      <c r="A8" s="0" t="n">
        <v>11500001</v>
      </c>
      <c r="B8" s="0" t="s">
        <v>302</v>
      </c>
      <c r="C8" s="30" t="s">
        <v>303</v>
      </c>
    </row>
    <row r="9" customFormat="false" ht="15" hidden="false" customHeight="false" outlineLevel="0" collapsed="false">
      <c r="A9" s="0" t="n">
        <v>12000005</v>
      </c>
      <c r="B9" s="0" t="s">
        <v>304</v>
      </c>
      <c r="C9" s="0" t="str">
        <f aca="false">VLOOKUP(A9,Cooperativas!B:D,3,0)</f>
        <v>Aplic_Interf_Liq</v>
      </c>
    </row>
    <row r="10" customFormat="false" ht="15" hidden="false" customHeight="false" outlineLevel="0" collapsed="false">
      <c r="A10" s="0" t="n">
        <v>12100008</v>
      </c>
      <c r="B10" s="0" t="s">
        <v>305</v>
      </c>
      <c r="C10" s="0" t="str">
        <f aca="false">VLOOKUP(A10,Cooperativas!B:D,3,0)</f>
        <v>Aplic_Op_Comp</v>
      </c>
    </row>
    <row r="11" customFormat="false" ht="15" hidden="false" customHeight="false" outlineLevel="0" collapsed="false">
      <c r="A11" s="0" t="n">
        <v>12200001</v>
      </c>
      <c r="B11" s="0" t="s">
        <v>306</v>
      </c>
      <c r="C11" s="0" t="str">
        <f aca="false">VLOOKUP(A11,Cooperativas!B:D,3,0)</f>
        <v>Aplic_Dep_Interf</v>
      </c>
    </row>
    <row r="12" customFormat="false" ht="15" hidden="false" customHeight="false" outlineLevel="0" collapsed="false">
      <c r="A12" s="0" t="n">
        <v>12600003</v>
      </c>
      <c r="B12" s="0" t="s">
        <v>307</v>
      </c>
      <c r="C12" s="30" t="s">
        <v>308</v>
      </c>
    </row>
    <row r="13" customFormat="false" ht="15" hidden="false" customHeight="false" outlineLevel="0" collapsed="false">
      <c r="A13" s="0" t="n">
        <v>13000004</v>
      </c>
      <c r="B13" s="0" t="s">
        <v>309</v>
      </c>
      <c r="C13" s="0" t="str">
        <f aca="false">VLOOKUP(A13,Cooperativas!B:D,3,0)</f>
        <v>Tit_ValMob_Deriv</v>
      </c>
    </row>
    <row r="14" customFormat="false" ht="15" hidden="false" customHeight="false" outlineLevel="0" collapsed="false">
      <c r="A14" s="0" t="n">
        <v>13100007</v>
      </c>
      <c r="B14" s="0" t="s">
        <v>310</v>
      </c>
      <c r="C14" s="0" t="str">
        <f aca="false">VLOOKUP(A14,Cooperativas!B:D,3,0)</f>
        <v>Livres</v>
      </c>
    </row>
    <row r="15" customFormat="false" ht="15" hidden="false" customHeight="false" outlineLevel="0" collapsed="false">
      <c r="A15" s="0" t="n">
        <v>13200000</v>
      </c>
      <c r="B15" s="0" t="s">
        <v>311</v>
      </c>
      <c r="C15" s="0" t="str">
        <f aca="false">VLOOKUP(A15,Cooperativas!B:D,3,0)</f>
        <v>Vinc_Op_Comp</v>
      </c>
    </row>
    <row r="16" customFormat="false" ht="15" hidden="false" customHeight="false" outlineLevel="0" collapsed="false">
      <c r="A16" s="0" t="n">
        <v>13300003</v>
      </c>
      <c r="B16" s="0" t="s">
        <v>312</v>
      </c>
      <c r="C16" s="0" t="str">
        <f aca="false">VLOOKUP(A16,Cooperativas!B:D,3,0)</f>
        <v>Derivativos_ativo</v>
      </c>
    </row>
    <row r="17" customFormat="false" ht="15" hidden="false" customHeight="false" outlineLevel="0" collapsed="false">
      <c r="A17" s="0" t="n">
        <v>13400006</v>
      </c>
      <c r="B17" s="0" t="s">
        <v>313</v>
      </c>
      <c r="C17" s="30" t="s">
        <v>314</v>
      </c>
    </row>
    <row r="18" customFormat="false" ht="15" hidden="false" customHeight="false" outlineLevel="0" collapsed="false">
      <c r="A18" s="0" t="n">
        <v>13500009</v>
      </c>
      <c r="B18" s="0" t="s">
        <v>315</v>
      </c>
      <c r="C18" s="30" t="s">
        <v>316</v>
      </c>
    </row>
    <row r="19" customFormat="false" ht="15" hidden="false" customHeight="false" outlineLevel="0" collapsed="false">
      <c r="A19" s="0" t="n">
        <v>13600002</v>
      </c>
      <c r="B19" s="0" t="s">
        <v>317</v>
      </c>
      <c r="C19" s="0" t="str">
        <f aca="false">VLOOKUP(A19,Cooperativas!B:D,3,0)</f>
        <v>Vinc_Garant</v>
      </c>
    </row>
    <row r="20" customFormat="false" ht="15" hidden="false" customHeight="false" outlineLevel="0" collapsed="false">
      <c r="A20" s="0" t="n">
        <v>13700005</v>
      </c>
      <c r="B20" s="0" t="s">
        <v>318</v>
      </c>
      <c r="C20" s="30" t="s">
        <v>319</v>
      </c>
    </row>
    <row r="21" customFormat="false" ht="15" hidden="false" customHeight="false" outlineLevel="0" collapsed="false">
      <c r="A21" s="0" t="n">
        <v>14000003</v>
      </c>
      <c r="B21" s="0" t="s">
        <v>320</v>
      </c>
      <c r="C21" s="0" t="str">
        <f aca="false">VLOOKUP(A21,Cooperativas!B:D,3,0)</f>
        <v>Rel_Interf</v>
      </c>
    </row>
    <row r="22" customFormat="false" ht="15" hidden="false" customHeight="false" outlineLevel="0" collapsed="false">
      <c r="A22" s="0" t="n">
        <v>14100006</v>
      </c>
      <c r="B22" s="0" t="s">
        <v>321</v>
      </c>
      <c r="C22" s="0" t="str">
        <f aca="false">VLOOKUP(A22,Cooperativas!B:D,3,0)</f>
        <v>Dir_Sist_Liq</v>
      </c>
    </row>
    <row r="23" customFormat="false" ht="15" hidden="false" customHeight="false" outlineLevel="0" collapsed="false">
      <c r="A23" s="0" t="n">
        <v>14200009</v>
      </c>
      <c r="B23" s="0" t="s">
        <v>322</v>
      </c>
      <c r="C23" s="0" t="str">
        <f aca="false">VLOOKUP(A23,Cooperativas!B:D,3,0)</f>
        <v>Cred_Vinc</v>
      </c>
    </row>
    <row r="24" customFormat="false" ht="15" hidden="false" customHeight="false" outlineLevel="0" collapsed="false">
      <c r="A24" s="0" t="n">
        <v>14300002</v>
      </c>
      <c r="B24" s="0" t="s">
        <v>323</v>
      </c>
      <c r="C24" s="0" t="str">
        <f aca="false">VLOOKUP(A24,Cooperativas!B:D,3,0)</f>
        <v>Repas_Interf</v>
      </c>
    </row>
    <row r="25" customFormat="false" ht="15" hidden="false" customHeight="false" outlineLevel="0" collapsed="false">
      <c r="A25" s="0" t="n">
        <v>14400005</v>
      </c>
      <c r="B25" s="0" t="s">
        <v>324</v>
      </c>
      <c r="C25" s="0" t="str">
        <f aca="false">VLOOKUP(A25,Cooperativas!B:D,3,0)</f>
        <v>Rel_Corresp</v>
      </c>
    </row>
    <row r="26" customFormat="false" ht="15" hidden="false" customHeight="false" outlineLevel="0" collapsed="false">
      <c r="A26" s="0" t="n">
        <v>15000002</v>
      </c>
      <c r="B26" s="0" t="s">
        <v>325</v>
      </c>
      <c r="C26" s="0" t="str">
        <f aca="false">VLOOKUP(A26,Cooperativas!B:D,3,0)</f>
        <v>Rel_Interdep</v>
      </c>
    </row>
    <row r="27" customFormat="false" ht="15" hidden="false" customHeight="false" outlineLevel="0" collapsed="false">
      <c r="A27" s="0" t="n">
        <v>15100005</v>
      </c>
      <c r="B27" s="0" t="s">
        <v>326</v>
      </c>
      <c r="C27" s="30" t="s">
        <v>327</v>
      </c>
    </row>
    <row r="28" customFormat="false" ht="15" hidden="false" customHeight="false" outlineLevel="0" collapsed="false">
      <c r="A28" s="0" t="n">
        <v>15200008</v>
      </c>
      <c r="B28" s="0" t="s">
        <v>328</v>
      </c>
      <c r="C28" s="0" t="str">
        <f aca="false">VLOOKUP(A28,Cooperativas!B:D,3,0)</f>
        <v>Transf_Int_Rec</v>
      </c>
    </row>
    <row r="29" customFormat="false" ht="15" hidden="false" customHeight="false" outlineLevel="0" collapsed="false">
      <c r="A29" s="0" t="n">
        <v>16000001</v>
      </c>
      <c r="B29" s="0" t="s">
        <v>329</v>
      </c>
      <c r="C29" s="0" t="str">
        <f aca="false">VLOOKUP(A29,Cooperativas!B:D,3,0)</f>
        <v>Op_Cred</v>
      </c>
    </row>
    <row r="30" customFormat="false" ht="15" hidden="false" customHeight="false" outlineLevel="0" collapsed="false">
      <c r="A30" s="0" t="n">
        <v>16100004</v>
      </c>
      <c r="B30" s="0" t="s">
        <v>330</v>
      </c>
      <c r="C30" s="0" t="str">
        <f aca="false">VLOOKUP(A30,Cooperativas!B:D,3,0)</f>
        <v>Emprest_TitDesc</v>
      </c>
    </row>
    <row r="31" customFormat="false" ht="15" hidden="false" customHeight="false" outlineLevel="0" collapsed="false">
      <c r="A31" s="0" t="n">
        <v>16200007</v>
      </c>
      <c r="B31" s="0" t="s">
        <v>331</v>
      </c>
      <c r="C31" s="0" t="str">
        <f aca="false">VLOOKUP(A31,Cooperativas!B:D,3,0)</f>
        <v>Financiamentos</v>
      </c>
    </row>
    <row r="32" customFormat="false" ht="15" hidden="false" customHeight="false" outlineLevel="0" collapsed="false">
      <c r="A32" s="0" t="n">
        <v>16300000</v>
      </c>
      <c r="B32" s="0" t="s">
        <v>332</v>
      </c>
      <c r="C32" s="0" t="str">
        <f aca="false">VLOOKUP(A32,Cooperativas!B:D,3,0)</f>
        <v>Financ_Rur_Agro</v>
      </c>
    </row>
    <row r="33" customFormat="false" ht="15" hidden="false" customHeight="false" outlineLevel="0" collapsed="false">
      <c r="A33" s="0" t="n">
        <v>16400003</v>
      </c>
      <c r="B33" s="0" t="s">
        <v>333</v>
      </c>
      <c r="C33" s="30" t="s">
        <v>334</v>
      </c>
    </row>
    <row r="34" customFormat="false" ht="15" hidden="false" customHeight="false" outlineLevel="0" collapsed="false">
      <c r="A34" s="0" t="n">
        <v>16500006</v>
      </c>
      <c r="B34" s="0" t="s">
        <v>335</v>
      </c>
      <c r="C34" s="30" t="s">
        <v>336</v>
      </c>
    </row>
    <row r="35" customFormat="false" ht="15" hidden="false" customHeight="false" outlineLevel="0" collapsed="false">
      <c r="A35" s="0" t="n">
        <v>16600009</v>
      </c>
      <c r="B35" s="0" t="s">
        <v>337</v>
      </c>
      <c r="C35" s="30" t="s">
        <v>338</v>
      </c>
    </row>
    <row r="36" customFormat="false" ht="15" hidden="false" customHeight="false" outlineLevel="0" collapsed="false">
      <c r="A36" s="0" t="n">
        <v>16800005</v>
      </c>
      <c r="B36" s="0" t="s">
        <v>339</v>
      </c>
      <c r="C36" s="30" t="s">
        <v>340</v>
      </c>
    </row>
    <row r="37" customFormat="false" ht="15" hidden="false" customHeight="false" outlineLevel="0" collapsed="false">
      <c r="A37" s="0" t="n">
        <v>16900008</v>
      </c>
      <c r="B37" s="0" t="s">
        <v>341</v>
      </c>
      <c r="C37" s="0" t="str">
        <f aca="false">VLOOKUP(A37,Cooperativas!B:D,3,0)</f>
        <v>Prov_Op_Cred</v>
      </c>
    </row>
    <row r="38" customFormat="false" ht="15" hidden="false" customHeight="false" outlineLevel="0" collapsed="false">
      <c r="A38" s="0" t="n">
        <v>17000000</v>
      </c>
      <c r="B38" s="0" t="s">
        <v>342</v>
      </c>
      <c r="C38" s="30" t="s">
        <v>343</v>
      </c>
    </row>
    <row r="39" customFormat="false" ht="15" hidden="false" customHeight="false" outlineLevel="0" collapsed="false">
      <c r="A39" s="0" t="n">
        <v>17100003</v>
      </c>
      <c r="B39" s="0" t="s">
        <v>344</v>
      </c>
      <c r="C39" s="30" t="s">
        <v>345</v>
      </c>
    </row>
    <row r="40" customFormat="false" ht="15" hidden="false" customHeight="false" outlineLevel="0" collapsed="false">
      <c r="A40" s="0" t="n">
        <v>17200006</v>
      </c>
      <c r="B40" s="0" t="s">
        <v>346</v>
      </c>
      <c r="C40" s="30" t="s">
        <v>347</v>
      </c>
    </row>
    <row r="41" customFormat="false" ht="15" hidden="false" customHeight="false" outlineLevel="0" collapsed="false">
      <c r="A41" s="0" t="n">
        <v>17500005</v>
      </c>
      <c r="B41" s="0" t="s">
        <v>348</v>
      </c>
      <c r="C41" s="30" t="s">
        <v>349</v>
      </c>
    </row>
    <row r="42" customFormat="false" ht="15" hidden="false" customHeight="false" outlineLevel="0" collapsed="false">
      <c r="A42" s="0" t="n">
        <v>17900007</v>
      </c>
      <c r="B42" s="0" t="s">
        <v>350</v>
      </c>
      <c r="C42" s="30" t="s">
        <v>351</v>
      </c>
    </row>
    <row r="43" customFormat="false" ht="15" hidden="false" customHeight="false" outlineLevel="0" collapsed="false">
      <c r="A43" s="0" t="n">
        <v>18000009</v>
      </c>
      <c r="B43" s="0" t="s">
        <v>352</v>
      </c>
      <c r="C43" s="0" t="str">
        <f aca="false">VLOOKUP(A43,Cooperativas!B:D,3,0)</f>
        <v>Cred_Outros</v>
      </c>
    </row>
    <row r="44" customFormat="false" ht="15" hidden="false" customHeight="false" outlineLevel="0" collapsed="false">
      <c r="A44" s="0" t="n">
        <v>18100002</v>
      </c>
      <c r="B44" s="0" t="s">
        <v>353</v>
      </c>
      <c r="C44" s="0" t="str">
        <f aca="false">VLOOKUP(A44,Cooperativas!B:D,3,0)</f>
        <v>Avais_Fiancas</v>
      </c>
    </row>
    <row r="45" customFormat="false" ht="15" hidden="false" customHeight="false" outlineLevel="0" collapsed="false">
      <c r="A45" s="0" t="n">
        <v>18200005</v>
      </c>
      <c r="B45" s="0" t="s">
        <v>354</v>
      </c>
      <c r="C45" s="30" t="s">
        <v>355</v>
      </c>
    </row>
    <row r="46" customFormat="false" ht="15" hidden="false" customHeight="false" outlineLevel="0" collapsed="false">
      <c r="A46" s="0" t="n">
        <v>18300008</v>
      </c>
      <c r="B46" s="0" t="s">
        <v>356</v>
      </c>
      <c r="C46" s="0" t="str">
        <f aca="false">VLOOKUP(A46,Cooperativas!B:D,3,0)</f>
        <v>Rendas</v>
      </c>
    </row>
    <row r="47" customFormat="false" ht="15" hidden="false" customHeight="false" outlineLevel="0" collapsed="false">
      <c r="A47" s="0" t="n">
        <v>18400001</v>
      </c>
      <c r="B47" s="0" t="s">
        <v>357</v>
      </c>
      <c r="C47" s="0" t="str">
        <f aca="false">VLOOKUP(A47,Cooperativas!B:D,3,0)</f>
        <v>NIV</v>
      </c>
    </row>
    <row r="48" customFormat="false" ht="15" hidden="false" customHeight="false" outlineLevel="0" collapsed="false">
      <c r="A48" s="0" t="n">
        <v>18500004</v>
      </c>
      <c r="B48" s="0" t="s">
        <v>358</v>
      </c>
      <c r="C48" s="0" t="str">
        <f aca="false">VLOOKUP(A48,Cooperativas!B:D,3,0)</f>
        <v>Cred_Espec</v>
      </c>
    </row>
    <row r="49" customFormat="false" ht="15" hidden="false" customHeight="false" outlineLevel="0" collapsed="false">
      <c r="A49" s="0" t="n">
        <v>18700000</v>
      </c>
      <c r="B49" s="0" t="s">
        <v>359</v>
      </c>
      <c r="C49" s="30" t="s">
        <v>360</v>
      </c>
    </row>
    <row r="50" customFormat="false" ht="15" hidden="false" customHeight="false" outlineLevel="0" collapsed="false">
      <c r="A50" s="0" t="n">
        <v>18800003</v>
      </c>
      <c r="B50" s="0" t="s">
        <v>361</v>
      </c>
      <c r="C50" s="0" t="str">
        <f aca="false">VLOOKUP(A50,Cooperativas!B:D,3,0)</f>
        <v>Diversos</v>
      </c>
    </row>
    <row r="51" customFormat="false" ht="15" hidden="false" customHeight="false" outlineLevel="0" collapsed="false">
      <c r="A51" s="0" t="n">
        <v>18900006</v>
      </c>
      <c r="B51" s="0" t="s">
        <v>362</v>
      </c>
      <c r="C51" s="0" t="str">
        <f aca="false">VLOOKUP(A51,Cooperativas!B:D,3,0)</f>
        <v>Prov_Cred_Outros</v>
      </c>
    </row>
    <row r="52" customFormat="false" ht="15" hidden="false" customHeight="false" outlineLevel="0" collapsed="false">
      <c r="A52" s="0" t="n">
        <v>19000008</v>
      </c>
      <c r="B52" s="0" t="s">
        <v>363</v>
      </c>
      <c r="C52" s="0" t="str">
        <f aca="false">VLOOKUP(A52,Cooperativas!B:D,3,0)</f>
        <v>VarBens_Outros_Total</v>
      </c>
    </row>
    <row r="53" customFormat="false" ht="15" hidden="false" customHeight="false" outlineLevel="0" collapsed="false">
      <c r="A53" s="0" t="n">
        <v>19100001</v>
      </c>
      <c r="B53" s="0" t="s">
        <v>364</v>
      </c>
      <c r="C53" s="30" t="s">
        <v>365</v>
      </c>
    </row>
    <row r="54" customFormat="false" ht="15" hidden="false" customHeight="false" outlineLevel="0" collapsed="false">
      <c r="A54" s="0" t="n">
        <v>19800002</v>
      </c>
      <c r="B54" s="0" t="s">
        <v>363</v>
      </c>
      <c r="C54" s="0" t="str">
        <f aca="false">VLOOKUP(A54,Cooperativas!B:D,3,0)</f>
        <v>VarBens_Outros</v>
      </c>
    </row>
    <row r="55" customFormat="false" ht="15" hidden="false" customHeight="false" outlineLevel="0" collapsed="false">
      <c r="A55" s="0" t="n">
        <v>19900005</v>
      </c>
      <c r="B55" s="0" t="s">
        <v>366</v>
      </c>
      <c r="C55" s="0" t="str">
        <f aca="false">VLOOKUP(A55,Cooperativas!B:D,3,0)</f>
        <v>Desp_Antecip</v>
      </c>
    </row>
    <row r="56" customFormat="false" ht="15" hidden="false" customHeight="false" outlineLevel="0" collapsed="false">
      <c r="A56" s="0" t="n">
        <v>20000004</v>
      </c>
      <c r="B56" s="0" t="s">
        <v>367</v>
      </c>
      <c r="C56" s="0" t="str">
        <f aca="false">VLOOKUP(A56,Cooperativas!B:D,3,0)</f>
        <v>Permanente</v>
      </c>
    </row>
    <row r="57" customFormat="false" ht="15" hidden="false" customHeight="false" outlineLevel="0" collapsed="false">
      <c r="A57" s="0" t="n">
        <v>21000003</v>
      </c>
      <c r="B57" s="0" t="s">
        <v>368</v>
      </c>
      <c r="C57" s="0" t="str">
        <f aca="false">VLOOKUP(A57,Cooperativas!B:D,3,0)</f>
        <v>Invest</v>
      </c>
    </row>
    <row r="58" customFormat="false" ht="15" hidden="false" customHeight="false" outlineLevel="0" collapsed="false">
      <c r="A58" s="0" t="n">
        <v>21100006</v>
      </c>
      <c r="B58" s="0" t="s">
        <v>369</v>
      </c>
      <c r="C58" s="30" t="s">
        <v>370</v>
      </c>
    </row>
    <row r="59" customFormat="false" ht="15" hidden="false" customHeight="false" outlineLevel="0" collapsed="false">
      <c r="A59" s="0" t="n">
        <v>21200009</v>
      </c>
      <c r="B59" s="0" t="s">
        <v>371</v>
      </c>
      <c r="C59" s="0" t="str">
        <f aca="false">VLOOKUP(A59,Cooperativas!B:D,3,0)</f>
        <v>Participacoes</v>
      </c>
    </row>
    <row r="60" customFormat="false" ht="15" hidden="false" customHeight="false" outlineLevel="0" collapsed="false">
      <c r="A60" s="0" t="n">
        <v>21300002</v>
      </c>
      <c r="B60" s="0" t="s">
        <v>372</v>
      </c>
      <c r="C60" s="0" t="str">
        <f aca="false">VLOOKUP(A60,Cooperativas!B:D,3,0)</f>
        <v>Invvest_IncentFisc</v>
      </c>
    </row>
    <row r="61" customFormat="false" ht="15" hidden="false" customHeight="false" outlineLevel="0" collapsed="false">
      <c r="A61" s="0" t="n">
        <v>21400005</v>
      </c>
      <c r="B61" s="0" t="s">
        <v>373</v>
      </c>
      <c r="C61" s="0" t="str">
        <f aca="false">VLOOKUP(A61,Cooperativas!B:D,3,0)</f>
        <v>Tit_Patrim</v>
      </c>
    </row>
    <row r="62" customFormat="false" ht="15" hidden="false" customHeight="false" outlineLevel="0" collapsed="false">
      <c r="A62" s="0" t="n">
        <v>21500008</v>
      </c>
      <c r="B62" s="0" t="s">
        <v>374</v>
      </c>
      <c r="C62" s="0" t="str">
        <f aca="false">VLOOKUP(A62,Cooperativas!B:D,3,0)</f>
        <v>Acoes_Cotas</v>
      </c>
    </row>
    <row r="63" customFormat="false" ht="15" hidden="false" customHeight="false" outlineLevel="0" collapsed="false">
      <c r="A63" s="0" t="n">
        <v>21900000</v>
      </c>
      <c r="B63" s="0" t="s">
        <v>375</v>
      </c>
      <c r="C63" s="0" t="str">
        <f aca="false">VLOOKUP(A63,Cooperativas!B:D,3,0)</f>
        <v>Invest_Outros</v>
      </c>
    </row>
    <row r="64" customFormat="false" ht="15" hidden="false" customHeight="false" outlineLevel="0" collapsed="false">
      <c r="A64" s="0" t="n">
        <v>22000002</v>
      </c>
      <c r="B64" s="0" t="s">
        <v>376</v>
      </c>
      <c r="C64" s="0" t="str">
        <f aca="false">VLOOKUP(A64,Cooperativas!B:D,3,0)</f>
        <v>Imob_Uso</v>
      </c>
    </row>
    <row r="65" customFormat="false" ht="15" hidden="false" customHeight="false" outlineLevel="0" collapsed="false">
      <c r="A65" s="0" t="n">
        <v>22100005</v>
      </c>
      <c r="B65" s="0" t="s">
        <v>377</v>
      </c>
      <c r="C65" s="0" t="str">
        <f aca="false">VLOOKUP(A65,Cooperativas!B:D,3,0)</f>
        <v>Moveis_Estoq</v>
      </c>
    </row>
    <row r="66" customFormat="false" ht="15" hidden="false" customHeight="false" outlineLevel="0" collapsed="false">
      <c r="A66" s="0" t="n">
        <v>22200008</v>
      </c>
      <c r="B66" s="0" t="s">
        <v>378</v>
      </c>
      <c r="C66" s="0" t="str">
        <f aca="false">VLOOKUP(A66,Cooperativas!B:D,3,0)</f>
        <v>Imob_Curso</v>
      </c>
    </row>
    <row r="67" customFormat="false" ht="15" hidden="false" customHeight="false" outlineLevel="0" collapsed="false">
      <c r="A67" s="0" t="n">
        <v>22300001</v>
      </c>
      <c r="B67" s="0" t="s">
        <v>379</v>
      </c>
      <c r="C67" s="0" t="str">
        <f aca="false">VLOOKUP(A67,Cooperativas!B:D,3,0)</f>
        <v>Imoveis_Uso</v>
      </c>
    </row>
    <row r="68" customFormat="false" ht="15" hidden="false" customHeight="false" outlineLevel="0" collapsed="false">
      <c r="A68" s="0" t="n">
        <v>22400004</v>
      </c>
      <c r="B68" s="0" t="s">
        <v>380</v>
      </c>
      <c r="C68" s="0" t="str">
        <f aca="false">VLOOKUP(A68,Cooperativas!B:D,3,0)</f>
        <v>Moveis_Uso</v>
      </c>
    </row>
    <row r="69" customFormat="false" ht="15" hidden="false" customHeight="false" outlineLevel="0" collapsed="false">
      <c r="A69" s="0" t="n">
        <v>22900009</v>
      </c>
      <c r="B69" s="0" t="s">
        <v>381</v>
      </c>
      <c r="C69" s="0" t="str">
        <f aca="false">VLOOKUP(A69,Cooperativas!B:D,3,0)</f>
        <v>Imob_Outros</v>
      </c>
    </row>
    <row r="70" customFormat="false" ht="15" hidden="false" customHeight="false" outlineLevel="0" collapsed="false">
      <c r="A70" s="0" t="n">
        <v>23000001</v>
      </c>
      <c r="B70" s="0" t="s">
        <v>382</v>
      </c>
      <c r="C70" s="30" t="s">
        <v>383</v>
      </c>
    </row>
    <row r="71" customFormat="false" ht="15" hidden="false" customHeight="false" outlineLevel="0" collapsed="false">
      <c r="A71" s="0" t="n">
        <v>23200007</v>
      </c>
      <c r="B71" s="0" t="s">
        <v>384</v>
      </c>
      <c r="C71" s="30" t="s">
        <v>385</v>
      </c>
    </row>
    <row r="72" customFormat="false" ht="15" hidden="false" customHeight="false" outlineLevel="0" collapsed="false">
      <c r="A72" s="0" t="n">
        <v>23300000</v>
      </c>
      <c r="B72" s="0" t="s">
        <v>386</v>
      </c>
      <c r="C72" s="30" t="s">
        <v>387</v>
      </c>
    </row>
    <row r="73" customFormat="false" ht="15" hidden="false" customHeight="false" outlineLevel="0" collapsed="false">
      <c r="A73" s="0" t="n">
        <v>24000000</v>
      </c>
      <c r="B73" s="0" t="s">
        <v>388</v>
      </c>
      <c r="C73" s="0" t="str">
        <f aca="false">VLOOKUP(A73,Cooperativas!B:D,3,0)</f>
        <v>Diferido</v>
      </c>
    </row>
    <row r="74" customFormat="false" ht="15" hidden="false" customHeight="false" outlineLevel="0" collapsed="false">
      <c r="A74" s="0" t="n">
        <v>24100003</v>
      </c>
      <c r="B74" s="0" t="s">
        <v>389</v>
      </c>
      <c r="C74" s="0" t="str">
        <f aca="false">VLOOKUP(A74,Cooperativas!B:D,3,0)</f>
        <v>Gastos_Expans</v>
      </c>
    </row>
    <row r="75" customFormat="false" ht="15" hidden="false" customHeight="false" outlineLevel="0" collapsed="false">
      <c r="A75" s="0" t="n">
        <v>25000009</v>
      </c>
      <c r="B75" s="0" t="s">
        <v>390</v>
      </c>
      <c r="C75" s="0" t="str">
        <f aca="false">VLOOKUP(A75,Cooperativas!B:D,3,0)</f>
        <v>Intang</v>
      </c>
    </row>
    <row r="76" customFormat="false" ht="15" hidden="false" customHeight="false" outlineLevel="0" collapsed="false">
      <c r="A76" s="0" t="n">
        <v>25100002</v>
      </c>
      <c r="B76" s="0" t="s">
        <v>391</v>
      </c>
      <c r="C76" s="0" t="str">
        <f aca="false">VLOOKUP(A76,Cooperativas!B:D,3,0)</f>
        <v>Ativo_Intang</v>
      </c>
    </row>
    <row r="77" customFormat="false" ht="15" hidden="false" customHeight="false" outlineLevel="0" collapsed="false">
      <c r="A77" s="0" t="n">
        <v>30000001</v>
      </c>
      <c r="B77" s="0" t="s">
        <v>392</v>
      </c>
      <c r="C77" s="0" t="str">
        <f aca="false">VLOOKUP(A77,Cooperativas!B:D,3,0)</f>
        <v>Compensacao</v>
      </c>
    </row>
    <row r="78" customFormat="false" ht="15" hidden="false" customHeight="false" outlineLevel="0" collapsed="false">
      <c r="A78" s="0" t="n">
        <v>30100004</v>
      </c>
      <c r="B78" s="0" t="s">
        <v>393</v>
      </c>
      <c r="C78" s="0" t="str">
        <f aca="false">VLOOKUP(A78,Cooperativas!B:D,3,0)</f>
        <v>Coobr_Risc</v>
      </c>
    </row>
    <row r="79" customFormat="false" ht="15" hidden="false" customHeight="false" outlineLevel="0" collapsed="false">
      <c r="A79" s="0" t="n">
        <v>30300000</v>
      </c>
      <c r="B79" s="0" t="s">
        <v>394</v>
      </c>
      <c r="C79" s="30" t="s">
        <v>395</v>
      </c>
    </row>
    <row r="80" customFormat="false" ht="15" hidden="false" customHeight="false" outlineLevel="0" collapsed="false">
      <c r="A80" s="0" t="n">
        <v>30400003</v>
      </c>
      <c r="B80" s="0" t="s">
        <v>396</v>
      </c>
      <c r="C80" s="0" t="str">
        <f aca="false">VLOOKUP(A80,Cooperativas!B:D,3,0)</f>
        <v>Custodia</v>
      </c>
    </row>
    <row r="81" customFormat="false" ht="15" hidden="false" customHeight="false" outlineLevel="0" collapsed="false">
      <c r="A81" s="0" t="n">
        <v>30500006</v>
      </c>
      <c r="B81" s="0" t="s">
        <v>397</v>
      </c>
      <c r="C81" s="0" t="str">
        <f aca="false">VLOOKUP(A81,Cooperativas!B:D,3,0)</f>
        <v>Cobranca</v>
      </c>
    </row>
    <row r="82" customFormat="false" ht="15" hidden="false" customHeight="false" outlineLevel="0" collapsed="false">
      <c r="A82" s="0" t="n">
        <v>30600009</v>
      </c>
      <c r="B82" s="0" t="s">
        <v>357</v>
      </c>
      <c r="C82" s="0" t="str">
        <f aca="false">VLOOKUP(A82,Cooperativas!B:D,3,0)</f>
        <v>Comp_NIV</v>
      </c>
    </row>
    <row r="83" customFormat="false" ht="15" hidden="false" customHeight="false" outlineLevel="0" collapsed="false">
      <c r="A83" s="0" t="n">
        <v>30800005</v>
      </c>
      <c r="B83" s="0" t="s">
        <v>398</v>
      </c>
      <c r="C83" s="0" t="str">
        <f aca="false">VLOOKUP(A83,Cooperativas!B:D,3,0)</f>
        <v>Contratos</v>
      </c>
    </row>
    <row r="84" customFormat="false" ht="15" hidden="false" customHeight="false" outlineLevel="0" collapsed="false">
      <c r="A84" s="0" t="n">
        <v>30900008</v>
      </c>
      <c r="B84" s="0" t="s">
        <v>399</v>
      </c>
      <c r="C84" s="0" t="str">
        <f aca="false">VLOOKUP(A84,Cooperativas!B:D,3,0)</f>
        <v>Controle</v>
      </c>
    </row>
    <row r="85" customFormat="false" ht="15" hidden="false" customHeight="false" outlineLevel="0" collapsed="false">
      <c r="A85" s="0" t="n">
        <v>31000000</v>
      </c>
      <c r="B85" s="0" t="s">
        <v>400</v>
      </c>
      <c r="C85" s="0" t="str">
        <f aca="false">VLOOKUP(A85,Cooperativas!B:D,3,0)</f>
        <v>CCC</v>
      </c>
    </row>
    <row r="86" customFormat="false" ht="15" hidden="false" customHeight="false" outlineLevel="0" collapsed="false">
      <c r="A86" s="0" t="n">
        <v>31100003</v>
      </c>
      <c r="B86" s="0" t="s">
        <v>401</v>
      </c>
      <c r="C86" s="0" t="str">
        <f aca="false">VLOOKUP(A86,Cooperativas!B:D,3,0)</f>
        <v>Op_Risco_AA</v>
      </c>
    </row>
    <row r="87" customFormat="false" ht="15" hidden="false" customHeight="false" outlineLevel="0" collapsed="false">
      <c r="A87" s="0" t="n">
        <v>31200006</v>
      </c>
      <c r="B87" s="0" t="s">
        <v>402</v>
      </c>
      <c r="C87" s="0" t="str">
        <f aca="false">VLOOKUP(A87,Cooperativas!B:D,3,0)</f>
        <v>Op_Risco_A</v>
      </c>
    </row>
    <row r="88" customFormat="false" ht="15" hidden="false" customHeight="false" outlineLevel="0" collapsed="false">
      <c r="A88" s="0" t="n">
        <v>31300009</v>
      </c>
      <c r="B88" s="0" t="s">
        <v>403</v>
      </c>
      <c r="C88" s="0" t="str">
        <f aca="false">VLOOKUP(A88,Cooperativas!B:D,3,0)</f>
        <v>Op_Risco_B</v>
      </c>
    </row>
    <row r="89" customFormat="false" ht="15" hidden="false" customHeight="false" outlineLevel="0" collapsed="false">
      <c r="A89" s="0" t="n">
        <v>31400002</v>
      </c>
      <c r="B89" s="0" t="s">
        <v>404</v>
      </c>
      <c r="C89" s="0" t="str">
        <f aca="false">VLOOKUP(A89,Cooperativas!B:D,3,0)</f>
        <v>Op_Risco_C</v>
      </c>
    </row>
    <row r="90" customFormat="false" ht="15" hidden="false" customHeight="false" outlineLevel="0" collapsed="false">
      <c r="A90" s="0" t="n">
        <v>31500005</v>
      </c>
      <c r="B90" s="0" t="s">
        <v>405</v>
      </c>
      <c r="C90" s="0" t="str">
        <f aca="false">VLOOKUP(A90,Cooperativas!B:D,3,0)</f>
        <v>Op_Risco_D</v>
      </c>
    </row>
    <row r="91" customFormat="false" ht="15" hidden="false" customHeight="false" outlineLevel="0" collapsed="false">
      <c r="A91" s="0" t="n">
        <v>31600008</v>
      </c>
      <c r="B91" s="0" t="s">
        <v>406</v>
      </c>
      <c r="C91" s="0" t="str">
        <f aca="false">VLOOKUP(A91,Cooperativas!B:D,3,0)</f>
        <v>Op_Risco_E</v>
      </c>
    </row>
    <row r="92" customFormat="false" ht="15" hidden="false" customHeight="false" outlineLevel="0" collapsed="false">
      <c r="A92" s="0" t="n">
        <v>31700001</v>
      </c>
      <c r="B92" s="0" t="s">
        <v>407</v>
      </c>
      <c r="C92" s="0" t="str">
        <f aca="false">VLOOKUP(A92,Cooperativas!B:D,3,0)</f>
        <v>Op_Risco_F</v>
      </c>
    </row>
    <row r="93" customFormat="false" ht="15" hidden="false" customHeight="false" outlineLevel="0" collapsed="false">
      <c r="A93" s="0" t="n">
        <v>31800004</v>
      </c>
      <c r="B93" s="0" t="s">
        <v>408</v>
      </c>
      <c r="C93" s="0" t="str">
        <f aca="false">VLOOKUP(A93,Cooperativas!B:D,3,0)</f>
        <v>Op_Risco_G</v>
      </c>
    </row>
    <row r="94" customFormat="false" ht="15" hidden="false" customHeight="false" outlineLevel="0" collapsed="false">
      <c r="A94" s="0" t="n">
        <v>31900007</v>
      </c>
      <c r="B94" s="0" t="s">
        <v>409</v>
      </c>
      <c r="C94" s="0" t="str">
        <f aca="false">VLOOKUP(A94,Cooperativas!B:D,3,0)</f>
        <v>Op_Risco_H</v>
      </c>
    </row>
    <row r="95" customFormat="false" ht="15" hidden="false" customHeight="false" outlineLevel="0" collapsed="false">
      <c r="A95" s="0" t="n">
        <v>39999993</v>
      </c>
      <c r="B95" s="0" t="s">
        <v>410</v>
      </c>
      <c r="C95" s="0" t="str">
        <f aca="false">VLOOKUP(A95,Cooperativas!B:D,3,0)</f>
        <v>Ativo_Total</v>
      </c>
    </row>
    <row r="96" customFormat="false" ht="15" hidden="false" customHeight="false" outlineLevel="0" collapsed="false">
      <c r="A96" s="0" t="n">
        <v>40000008</v>
      </c>
      <c r="B96" s="0" t="s">
        <v>411</v>
      </c>
      <c r="C96" s="0" t="str">
        <f aca="false">VLOOKUP(A96,Cooperativas!B:D,3,0)</f>
        <v>Circ_ELP</v>
      </c>
    </row>
    <row r="97" customFormat="false" ht="15" hidden="false" customHeight="false" outlineLevel="0" collapsed="false">
      <c r="A97" s="0" t="n">
        <v>41000007</v>
      </c>
      <c r="B97" s="0" t="s">
        <v>412</v>
      </c>
      <c r="C97" s="0" t="str">
        <f aca="false">VLOOKUP(A97,Cooperativas!B:D,3,0)</f>
        <v>Depositos</v>
      </c>
    </row>
    <row r="98" customFormat="false" ht="15" hidden="false" customHeight="false" outlineLevel="0" collapsed="false">
      <c r="A98" s="0" t="n">
        <v>41100000</v>
      </c>
      <c r="B98" s="0" t="s">
        <v>413</v>
      </c>
      <c r="C98" s="0" t="str">
        <f aca="false">VLOOKUP(A98,Cooperativas!B:D,3,0)</f>
        <v>Depositos_Vista</v>
      </c>
    </row>
    <row r="99" customFormat="false" ht="15" hidden="false" customHeight="false" outlineLevel="0" collapsed="false">
      <c r="A99" s="0" t="n">
        <v>41200003</v>
      </c>
      <c r="B99" s="0" t="s">
        <v>414</v>
      </c>
      <c r="C99" s="30" t="s">
        <v>415</v>
      </c>
    </row>
    <row r="100" customFormat="false" ht="15" hidden="false" customHeight="false" outlineLevel="0" collapsed="false">
      <c r="A100" s="0" t="n">
        <v>41300006</v>
      </c>
      <c r="B100" s="0" t="s">
        <v>416</v>
      </c>
      <c r="C100" s="0" t="str">
        <f aca="false">VLOOKUP(A100,Cooperativas!B:D,3,0)</f>
        <v>Depositos_Interf</v>
      </c>
    </row>
    <row r="101" customFormat="false" ht="15" hidden="false" customHeight="false" outlineLevel="0" collapsed="false">
      <c r="A101" s="0" t="n">
        <v>41400009</v>
      </c>
      <c r="B101" s="0" t="s">
        <v>417</v>
      </c>
      <c r="C101" s="0" t="str">
        <f aca="false">VLOOKUP(A101,Cooperativas!B:D,3,0)</f>
        <v>Depositos_Aviso</v>
      </c>
    </row>
    <row r="102" customFormat="false" ht="15" hidden="false" customHeight="false" outlineLevel="0" collapsed="false">
      <c r="A102" s="0" t="n">
        <v>41500002</v>
      </c>
      <c r="B102" s="0" t="s">
        <v>418</v>
      </c>
      <c r="C102" s="0" t="str">
        <f aca="false">VLOOKUP(A102,Cooperativas!B:D,3,0)</f>
        <v>Depositos_Prazo</v>
      </c>
    </row>
    <row r="103" customFormat="false" ht="15" hidden="false" customHeight="false" outlineLevel="0" collapsed="false">
      <c r="A103" s="0" t="n">
        <v>41600005</v>
      </c>
      <c r="B103" s="0" t="s">
        <v>419</v>
      </c>
      <c r="C103" s="0" t="str">
        <f aca="false">VLOOKUP(A103,Cooperativas!B:D,3,0)</f>
        <v>Obr_Dep_Fundos</v>
      </c>
    </row>
    <row r="104" customFormat="false" ht="15" hidden="false" customHeight="false" outlineLevel="0" collapsed="false">
      <c r="A104" s="0" t="n">
        <v>41800001</v>
      </c>
      <c r="B104" s="0" t="s">
        <v>420</v>
      </c>
      <c r="C104" s="30" t="s">
        <v>421</v>
      </c>
    </row>
    <row r="105" customFormat="false" ht="15" hidden="false" customHeight="false" outlineLevel="0" collapsed="false">
      <c r="A105" s="0" t="n">
        <v>41900004</v>
      </c>
      <c r="B105" s="0" t="s">
        <v>422</v>
      </c>
      <c r="C105" s="0" t="str">
        <f aca="false">VLOOKUP(A105,Cooperativas!B:D,3,0)</f>
        <v>Dep_Outros</v>
      </c>
    </row>
    <row r="106" customFormat="false" ht="15" hidden="false" customHeight="false" outlineLevel="0" collapsed="false">
      <c r="A106" s="0" t="n">
        <v>42000006</v>
      </c>
      <c r="B106" s="0" t="s">
        <v>423</v>
      </c>
      <c r="C106" s="0" t="str">
        <f aca="false">VLOOKUP(A106,Cooperativas!B:D,3,0)</f>
        <v>Obr_Op_Comp</v>
      </c>
    </row>
    <row r="107" customFormat="false" ht="15" hidden="false" customHeight="false" outlineLevel="0" collapsed="false">
      <c r="A107" s="0" t="n">
        <v>42100009</v>
      </c>
      <c r="B107" s="0" t="s">
        <v>424</v>
      </c>
      <c r="C107" s="30" t="s">
        <v>425</v>
      </c>
    </row>
    <row r="108" customFormat="false" ht="15" hidden="false" customHeight="false" outlineLevel="0" collapsed="false">
      <c r="A108" s="0" t="n">
        <v>42200002</v>
      </c>
      <c r="B108" s="0" t="s">
        <v>426</v>
      </c>
      <c r="C108" s="0" t="str">
        <f aca="false">VLOOKUP(A108,Cooperativas!B:D,3,0)</f>
        <v>Cart_Terceiros</v>
      </c>
    </row>
    <row r="109" customFormat="false" ht="15" hidden="false" customHeight="false" outlineLevel="0" collapsed="false">
      <c r="A109" s="0" t="n">
        <v>42300005</v>
      </c>
      <c r="B109" s="0" t="s">
        <v>427</v>
      </c>
      <c r="C109" s="30" t="s">
        <v>428</v>
      </c>
    </row>
    <row r="110" customFormat="false" ht="15" hidden="false" customHeight="false" outlineLevel="0" collapsed="false">
      <c r="A110" s="0" t="n">
        <v>43000005</v>
      </c>
      <c r="B110" s="0" t="s">
        <v>429</v>
      </c>
      <c r="C110" s="0" t="str">
        <f aca="false">VLOOKUP(A110,Cooperativas!B:D,3,0)</f>
        <v>Recursos_Camb_Debent</v>
      </c>
    </row>
    <row r="111" customFormat="false" ht="15" hidden="false" customHeight="false" outlineLevel="0" collapsed="false">
      <c r="A111" s="0" t="n">
        <v>43100008</v>
      </c>
      <c r="B111" s="0" t="s">
        <v>430</v>
      </c>
      <c r="C111" s="30" t="s">
        <v>431</v>
      </c>
    </row>
    <row r="112" customFormat="false" ht="15" hidden="false" customHeight="false" outlineLevel="0" collapsed="false">
      <c r="A112" s="0" t="n">
        <v>43200001</v>
      </c>
      <c r="B112" s="0" t="s">
        <v>432</v>
      </c>
      <c r="C112" s="0" t="str">
        <f aca="false">VLOOKUP(A112,Cooperativas!B:D,3,0)</f>
        <v>Recursos_Imob_Hipotec</v>
      </c>
    </row>
    <row r="113" customFormat="false" ht="15" hidden="false" customHeight="false" outlineLevel="0" collapsed="false">
      <c r="A113" s="0" t="n">
        <v>43500000</v>
      </c>
      <c r="B113" s="0" t="s">
        <v>433</v>
      </c>
      <c r="C113" s="30" t="s">
        <v>434</v>
      </c>
    </row>
    <row r="114" customFormat="false" ht="15" hidden="false" customHeight="false" outlineLevel="0" collapsed="false">
      <c r="A114" s="0" t="n">
        <v>44000004</v>
      </c>
      <c r="B114" s="0" t="s">
        <v>320</v>
      </c>
      <c r="C114" s="0" t="str">
        <f aca="false">VLOOKUP(A114,Cooperativas!B:D,3,0)</f>
        <v>Rel_Interfin</v>
      </c>
    </row>
    <row r="115" customFormat="false" ht="15" hidden="false" customHeight="false" outlineLevel="0" collapsed="false">
      <c r="A115" s="0" t="n">
        <v>44100007</v>
      </c>
      <c r="B115" s="0" t="s">
        <v>435</v>
      </c>
      <c r="C115" s="0" t="str">
        <f aca="false">VLOOKUP(A115,Cooperativas!B:D,3,0)</f>
        <v>Obr_SistemLiq</v>
      </c>
    </row>
    <row r="116" customFormat="false" ht="15" hidden="false" customHeight="false" outlineLevel="0" collapsed="false">
      <c r="A116" s="0" t="n">
        <v>44300003</v>
      </c>
      <c r="B116" s="0" t="s">
        <v>323</v>
      </c>
      <c r="C116" s="0" t="str">
        <f aca="false">VLOOKUP(A116,Cooperativas!B:D,3,0)</f>
        <v>Repas_Interf_Exg</v>
      </c>
    </row>
    <row r="117" customFormat="false" ht="15" hidden="false" customHeight="false" outlineLevel="0" collapsed="false">
      <c r="A117" s="0" t="n">
        <v>44400006</v>
      </c>
      <c r="B117" s="0" t="s">
        <v>324</v>
      </c>
      <c r="C117" s="0" t="str">
        <f aca="false">VLOOKUP(A117,Cooperativas!B:D,3,0)</f>
        <v>Rel_Corresp_Exg</v>
      </c>
    </row>
    <row r="118" customFormat="false" ht="15" hidden="false" customHeight="false" outlineLevel="0" collapsed="false">
      <c r="A118" s="0" t="n">
        <v>45000003</v>
      </c>
      <c r="B118" s="0" t="s">
        <v>325</v>
      </c>
      <c r="C118" s="0" t="str">
        <f aca="false">VLOOKUP(A118,Cooperativas!B:D,3,0)</f>
        <v>Rel_Interdep_Exg</v>
      </c>
    </row>
    <row r="119" customFormat="false" ht="15" hidden="false" customHeight="false" outlineLevel="0" collapsed="false">
      <c r="A119" s="0" t="n">
        <v>45100006</v>
      </c>
      <c r="B119" s="0" t="s">
        <v>326</v>
      </c>
      <c r="C119" s="0" t="str">
        <f aca="false">VLOOKUP(A119,Cooperativas!B:D,3,0)</f>
        <v>Recursos_Trans_Terc</v>
      </c>
    </row>
    <row r="120" customFormat="false" ht="15" hidden="false" customHeight="false" outlineLevel="0" collapsed="false">
      <c r="A120" s="0" t="n">
        <v>45200009</v>
      </c>
      <c r="B120" s="0" t="s">
        <v>328</v>
      </c>
      <c r="C120" s="0" t="str">
        <f aca="false">VLOOKUP(A120,Cooperativas!B:D,3,0)</f>
        <v>Transf_Int_Rec_Exg</v>
      </c>
    </row>
    <row r="121" customFormat="false" ht="15" hidden="false" customHeight="false" outlineLevel="0" collapsed="false">
      <c r="A121" s="0" t="n">
        <v>46000002</v>
      </c>
      <c r="B121" s="0" t="s">
        <v>436</v>
      </c>
      <c r="C121" s="0" t="str">
        <f aca="false">VLOOKUP(A121,Cooperativas!B:D,3,0)</f>
        <v>Obr_Emprest_Repas</v>
      </c>
    </row>
    <row r="122" customFormat="false" ht="15" hidden="false" customHeight="false" outlineLevel="0" collapsed="false">
      <c r="A122" s="0" t="n">
        <v>46100005</v>
      </c>
      <c r="B122" s="0" t="s">
        <v>437</v>
      </c>
      <c r="C122" s="0" t="str">
        <f aca="false">VLOOKUP(A122,Cooperativas!B:D,3,0)</f>
        <v>Emprest_Nac_InstOf</v>
      </c>
    </row>
    <row r="123" customFormat="false" ht="15" hidden="false" customHeight="false" outlineLevel="0" collapsed="false">
      <c r="A123" s="0" t="n">
        <v>46200008</v>
      </c>
      <c r="B123" s="0" t="s">
        <v>438</v>
      </c>
      <c r="C123" s="0" t="str">
        <f aca="false">VLOOKUP(A123,Cooperativas!B:D,3,0)</f>
        <v>Emprest_Nac_Outras</v>
      </c>
    </row>
    <row r="124" customFormat="false" ht="15" hidden="false" customHeight="false" outlineLevel="0" collapsed="false">
      <c r="A124" s="0" t="n">
        <v>46300001</v>
      </c>
      <c r="B124" s="0" t="s">
        <v>439</v>
      </c>
      <c r="C124" s="0" t="str">
        <f aca="false">VLOOKUP(A124,Cooperativas!B:D,3,0)</f>
        <v>Emprest_Ext</v>
      </c>
    </row>
    <row r="125" customFormat="false" ht="15" hidden="false" customHeight="false" outlineLevel="0" collapsed="false">
      <c r="A125" s="0" t="n">
        <v>46400004</v>
      </c>
      <c r="B125" s="0" t="s">
        <v>440</v>
      </c>
      <c r="C125" s="0" t="str">
        <f aca="false">VLOOKUP(A125,Cooperativas!B:D,3,0)</f>
        <v>Repas_Nac_InstOf</v>
      </c>
    </row>
    <row r="126" customFormat="false" ht="15" hidden="false" customHeight="false" outlineLevel="0" collapsed="false">
      <c r="A126" s="0" t="n">
        <v>46600000</v>
      </c>
      <c r="B126" s="0" t="s">
        <v>441</v>
      </c>
      <c r="C126" s="30" t="s">
        <v>442</v>
      </c>
    </row>
    <row r="127" customFormat="false" ht="15" hidden="false" customHeight="false" outlineLevel="0" collapsed="false">
      <c r="A127" s="0" t="n">
        <v>47000001</v>
      </c>
      <c r="B127" s="0" t="s">
        <v>312</v>
      </c>
      <c r="C127" s="0" t="str">
        <f aca="false">VLOOKUP(A127,Cooperativas!B:D,3,0)</f>
        <v>Derivativos_Total</v>
      </c>
    </row>
    <row r="128" customFormat="false" ht="15" hidden="false" customHeight="false" outlineLevel="0" collapsed="false">
      <c r="A128" s="0" t="n">
        <v>47100004</v>
      </c>
      <c r="B128" s="0" t="s">
        <v>312</v>
      </c>
      <c r="C128" s="0" t="str">
        <f aca="false">VLOOKUP(A128,Cooperativas!B:D,3,0)</f>
        <v>Derivativos</v>
      </c>
    </row>
    <row r="129" customFormat="false" ht="15" hidden="false" customHeight="false" outlineLevel="0" collapsed="false">
      <c r="A129" s="0" t="n">
        <v>49000009</v>
      </c>
      <c r="B129" s="0" t="s">
        <v>443</v>
      </c>
      <c r="C129" s="0" t="str">
        <f aca="false">VLOOKUP(A129,Cooperativas!B:D,3,0)</f>
        <v>Obr_Outras</v>
      </c>
    </row>
    <row r="130" customFormat="false" ht="15" hidden="false" customHeight="false" outlineLevel="0" collapsed="false">
      <c r="A130" s="0" t="n">
        <v>49100002</v>
      </c>
      <c r="B130" s="0" t="s">
        <v>444</v>
      </c>
      <c r="C130" s="0" t="str">
        <f aca="false">VLOOKUP(A130,Cooperativas!B:D,3,0)</f>
        <v>Tributos_Total</v>
      </c>
    </row>
    <row r="131" customFormat="false" ht="15" hidden="false" customHeight="false" outlineLevel="0" collapsed="false">
      <c r="A131" s="0" t="n">
        <v>49200005</v>
      </c>
      <c r="B131" s="0" t="s">
        <v>354</v>
      </c>
      <c r="C131" s="30" t="s">
        <v>445</v>
      </c>
    </row>
    <row r="132" customFormat="false" ht="15" hidden="false" customHeight="false" outlineLevel="0" collapsed="false">
      <c r="A132" s="0" t="n">
        <v>49300008</v>
      </c>
      <c r="B132" s="0" t="s">
        <v>446</v>
      </c>
      <c r="C132" s="0" t="str">
        <f aca="false">VLOOKUP(A132,Cooperativas!B:D,3,0)</f>
        <v>Trib_Soc_Est</v>
      </c>
    </row>
    <row r="133" customFormat="false" ht="15" hidden="false" customHeight="false" outlineLevel="0" collapsed="false">
      <c r="A133" s="0" t="n">
        <v>49400001</v>
      </c>
      <c r="B133" s="0" t="s">
        <v>447</v>
      </c>
      <c r="C133" s="0" t="str">
        <f aca="false">VLOOKUP(A133,Cooperativas!B:D,3,0)</f>
        <v>Trib_Fisc_Prev</v>
      </c>
    </row>
    <row r="134" customFormat="false" ht="15" hidden="false" customHeight="false" outlineLevel="0" collapsed="false">
      <c r="A134" s="0" t="n">
        <v>49500004</v>
      </c>
      <c r="B134" s="0" t="s">
        <v>357</v>
      </c>
      <c r="C134" s="0" t="str">
        <f aca="false">VLOOKUP(A134,Cooperativas!B:D,3,0)</f>
        <v>NIV_Exg</v>
      </c>
    </row>
    <row r="135" customFormat="false" ht="15" hidden="false" customHeight="false" outlineLevel="0" collapsed="false">
      <c r="A135" s="0" t="n">
        <v>49600007</v>
      </c>
      <c r="B135" s="0" t="s">
        <v>448</v>
      </c>
      <c r="C135" s="30" t="s">
        <v>449</v>
      </c>
    </row>
    <row r="136" customFormat="false" ht="15" hidden="false" customHeight="false" outlineLevel="0" collapsed="false">
      <c r="A136" s="0" t="n">
        <v>49700000</v>
      </c>
      <c r="B136" s="0" t="s">
        <v>450</v>
      </c>
      <c r="C136" s="30" t="s">
        <v>451</v>
      </c>
    </row>
    <row r="137" customFormat="false" ht="15" hidden="false" customHeight="false" outlineLevel="0" collapsed="false">
      <c r="A137" s="0" t="n">
        <v>49800003</v>
      </c>
      <c r="B137" s="0" t="s">
        <v>452</v>
      </c>
      <c r="C137" s="30" t="s">
        <v>453</v>
      </c>
    </row>
    <row r="138" customFormat="false" ht="15" hidden="false" customHeight="false" outlineLevel="0" collapsed="false">
      <c r="A138" s="0" t="n">
        <v>49900006</v>
      </c>
      <c r="B138" s="0" t="s">
        <v>454</v>
      </c>
      <c r="C138" s="0" t="str">
        <f aca="false">VLOOKUP(A138,Cooperativas!B:D,3,0)</f>
        <v>Diversas</v>
      </c>
    </row>
    <row r="139" customFormat="false" ht="15" hidden="false" customHeight="false" outlineLevel="0" collapsed="false">
      <c r="A139" s="0" t="n">
        <v>50000005</v>
      </c>
      <c r="B139" s="0" t="s">
        <v>455</v>
      </c>
      <c r="C139" s="0" t="str">
        <f aca="false">VLOOKUP(A139,Cooperativas!B:D,3,0)</f>
        <v>Result_Exerc_Fut</v>
      </c>
    </row>
    <row r="140" customFormat="false" ht="15" hidden="false" customHeight="false" outlineLevel="0" collapsed="false">
      <c r="A140" s="0" t="n">
        <v>51000004</v>
      </c>
      <c r="B140" s="0" t="s">
        <v>456</v>
      </c>
      <c r="C140" s="0" t="str">
        <f aca="false">VLOOKUP(A140,Cooperativas!B:D,3,0)</f>
        <v>Rec_Exerc_Fut_Total</v>
      </c>
    </row>
    <row r="141" customFormat="false" ht="15" hidden="false" customHeight="false" outlineLevel="0" collapsed="false">
      <c r="A141" s="0" t="n">
        <v>51100007</v>
      </c>
      <c r="B141" s="0" t="s">
        <v>456</v>
      </c>
      <c r="C141" s="0" t="str">
        <f aca="false">VLOOKUP(A141,Cooperativas!B:D,3,0)</f>
        <v>Rec_Exerc_Fut</v>
      </c>
    </row>
    <row r="142" customFormat="false" ht="15" hidden="false" customHeight="false" outlineLevel="0" collapsed="false">
      <c r="A142" s="0" t="n">
        <v>60000002</v>
      </c>
      <c r="B142" s="0" t="s">
        <v>457</v>
      </c>
      <c r="C142" s="0" t="str">
        <f aca="false">VLOOKUP(A142,Cooperativas!B:D,3,0)</f>
        <v>PL_Total</v>
      </c>
    </row>
    <row r="143" customFormat="false" ht="15" hidden="false" customHeight="false" outlineLevel="0" collapsed="false">
      <c r="A143" s="0" t="n">
        <v>61000001</v>
      </c>
      <c r="B143" s="0" t="s">
        <v>457</v>
      </c>
      <c r="C143" s="0" t="str">
        <f aca="false">VLOOKUP(A143,Cooperativas!B:D,3,0)</f>
        <v>PL</v>
      </c>
    </row>
    <row r="144" customFormat="false" ht="15" hidden="false" customHeight="false" outlineLevel="0" collapsed="false">
      <c r="A144" s="0" t="n">
        <v>61100004</v>
      </c>
      <c r="B144" s="0" t="s">
        <v>458</v>
      </c>
      <c r="C144" s="0" t="str">
        <f aca="false">VLOOKUP(A144,Cooperativas!B:D,3,0)</f>
        <v>CSocial</v>
      </c>
    </row>
    <row r="145" customFormat="false" ht="15" hidden="false" customHeight="false" outlineLevel="0" collapsed="false">
      <c r="A145" s="0" t="n">
        <v>61200007</v>
      </c>
      <c r="B145" s="0" t="s">
        <v>459</v>
      </c>
      <c r="C145" s="30" t="s">
        <v>460</v>
      </c>
    </row>
    <row r="146" customFormat="false" ht="15" hidden="false" customHeight="false" outlineLevel="0" collapsed="false">
      <c r="A146" s="0" t="n">
        <v>61300000</v>
      </c>
      <c r="B146" s="0" t="s">
        <v>461</v>
      </c>
      <c r="C146" s="0" t="str">
        <f aca="false">VLOOKUP(A146,Cooperativas!B:D,3,0)</f>
        <v>Res_Cap</v>
      </c>
    </row>
    <row r="147" customFormat="false" ht="15" hidden="false" customHeight="false" outlineLevel="0" collapsed="false">
      <c r="A147" s="0" t="n">
        <v>61400003</v>
      </c>
      <c r="B147" s="0" t="s">
        <v>462</v>
      </c>
      <c r="C147" s="0" t="str">
        <f aca="false">VLOOKUP(A147,Cooperativas!B:D,3,0)</f>
        <v>Res_Reav</v>
      </c>
    </row>
    <row r="148" customFormat="false" ht="15" hidden="false" customHeight="false" outlineLevel="0" collapsed="false">
      <c r="A148" s="0" t="n">
        <v>61500006</v>
      </c>
      <c r="B148" s="0" t="s">
        <v>463</v>
      </c>
      <c r="C148" s="0" t="str">
        <f aca="false">VLOOKUP(A148,Cooperativas!B:D,3,0)</f>
        <v>Res_Lucros</v>
      </c>
    </row>
    <row r="149" customFormat="false" ht="15" hidden="false" customHeight="false" outlineLevel="0" collapsed="false">
      <c r="A149" s="0" t="n">
        <v>61600009</v>
      </c>
      <c r="B149" s="0" t="s">
        <v>464</v>
      </c>
      <c r="C149" s="30" t="s">
        <v>465</v>
      </c>
    </row>
    <row r="150" customFormat="false" ht="15" hidden="false" customHeight="false" outlineLevel="0" collapsed="false">
      <c r="A150" s="0" t="n">
        <v>61800005</v>
      </c>
      <c r="B150" s="0" t="s">
        <v>466</v>
      </c>
      <c r="C150" s="30" t="s">
        <v>467</v>
      </c>
    </row>
    <row r="151" customFormat="false" ht="15" hidden="false" customHeight="false" outlineLevel="0" collapsed="false">
      <c r="A151" s="0" t="n">
        <v>61900008</v>
      </c>
      <c r="B151" s="0" t="s">
        <v>468</v>
      </c>
      <c r="C151" s="30" t="s">
        <v>469</v>
      </c>
    </row>
    <row r="152" customFormat="false" ht="13.8" hidden="false" customHeight="false" outlineLevel="0" collapsed="false">
      <c r="A152" s="0" t="n">
        <v>70000009</v>
      </c>
      <c r="B152" s="31" t="s">
        <v>470</v>
      </c>
      <c r="C152" s="0" t="str">
        <f aca="false">VLOOKUP(A152,Cooperativas!B:D,3,0)</f>
        <v>Result_Credoras</v>
      </c>
    </row>
    <row r="153" customFormat="false" ht="15" hidden="false" customHeight="false" outlineLevel="0" collapsed="false">
      <c r="A153" s="0" t="n">
        <v>71000008</v>
      </c>
      <c r="B153" s="0" t="s">
        <v>471</v>
      </c>
      <c r="C153" s="0" t="str">
        <f aca="false">VLOOKUP(A153,Cooperativas!B:D,3,0)</f>
        <v>Rec_Op</v>
      </c>
    </row>
    <row r="154" customFormat="false" ht="15" hidden="false" customHeight="false" outlineLevel="0" collapsed="false">
      <c r="A154" s="0" t="n">
        <v>71100001</v>
      </c>
      <c r="B154" s="0" t="s">
        <v>472</v>
      </c>
      <c r="C154" s="0" t="str">
        <f aca="false">VLOOKUP(A154,Cooperativas!B:D,3,0)</f>
        <v>Rendas_OpCred</v>
      </c>
    </row>
    <row r="155" customFormat="false" ht="15" hidden="false" customHeight="false" outlineLevel="0" collapsed="false">
      <c r="A155" s="0" t="n">
        <v>71200004</v>
      </c>
      <c r="B155" s="0" t="s">
        <v>473</v>
      </c>
      <c r="C155" s="30" t="s">
        <v>474</v>
      </c>
    </row>
    <row r="156" customFormat="false" ht="15" hidden="false" customHeight="false" outlineLevel="0" collapsed="false">
      <c r="A156" s="0" t="n">
        <v>71300007</v>
      </c>
      <c r="B156" s="0" t="s">
        <v>475</v>
      </c>
      <c r="C156" s="30" t="s">
        <v>476</v>
      </c>
    </row>
    <row r="157" customFormat="false" ht="15" hidden="false" customHeight="false" outlineLevel="0" collapsed="false">
      <c r="A157" s="0" t="n">
        <v>71400000</v>
      </c>
      <c r="B157" s="0" t="s">
        <v>477</v>
      </c>
      <c r="C157" s="0" t="str">
        <f aca="false">VLOOKUP(A157,Cooperativas!B:D,3,0)</f>
        <v>Rendas_InterfLiq</v>
      </c>
    </row>
    <row r="158" customFormat="false" ht="15" hidden="false" customHeight="false" outlineLevel="0" collapsed="false">
      <c r="A158" s="0" t="n">
        <v>71500003</v>
      </c>
      <c r="B158" s="0" t="s">
        <v>478</v>
      </c>
      <c r="C158" s="0" t="str">
        <f aca="false">VLOOKUP(A158,Cooperativas!B:D,3,0)</f>
        <v>Rendas_TVM_Derivativos</v>
      </c>
    </row>
    <row r="159" customFormat="false" ht="15" hidden="false" customHeight="false" outlineLevel="0" collapsed="false">
      <c r="A159" s="0" t="n">
        <v>71700009</v>
      </c>
      <c r="B159" s="0" t="s">
        <v>479</v>
      </c>
      <c r="C159" s="0" t="str">
        <f aca="false">VLOOKUP(A159,Cooperativas!B:D,3,0)</f>
        <v>Rendas_Serv</v>
      </c>
    </row>
    <row r="160" customFormat="false" ht="15" hidden="false" customHeight="false" outlineLevel="0" collapsed="false">
      <c r="A160" s="0" t="n">
        <v>71800002</v>
      </c>
      <c r="B160" s="0" t="s">
        <v>480</v>
      </c>
      <c r="C160" s="0" t="str">
        <f aca="false">VLOOKUP(A160,Cooperativas!B:D,3,0)</f>
        <v>Rendas_Part</v>
      </c>
    </row>
    <row r="161" customFormat="false" ht="15" hidden="false" customHeight="false" outlineLevel="0" collapsed="false">
      <c r="A161" s="0" t="n">
        <v>71900005</v>
      </c>
      <c r="B161" s="0" t="s">
        <v>481</v>
      </c>
      <c r="C161" s="0" t="str">
        <f aca="false">VLOOKUP(A161,Cooperativas!B:D,3,0)</f>
        <v>Rec_Op_Outras</v>
      </c>
    </row>
    <row r="162" customFormat="false" ht="15" hidden="false" customHeight="false" outlineLevel="0" collapsed="false">
      <c r="A162" s="0" t="n">
        <v>73000006</v>
      </c>
      <c r="B162" s="0" t="s">
        <v>482</v>
      </c>
      <c r="C162" s="0" t="str">
        <f aca="false">VLOOKUP(A162,Cooperativas!B:D,3,0)</f>
        <v>Rec_NOp</v>
      </c>
    </row>
    <row r="163" customFormat="false" ht="15" hidden="false" customHeight="false" outlineLevel="0" collapsed="false">
      <c r="A163" s="0" t="n">
        <v>73100009</v>
      </c>
      <c r="B163" s="0" t="s">
        <v>483</v>
      </c>
      <c r="C163" s="0" t="str">
        <f aca="false">VLOOKUP(A163,Cooperativas!B:D,3,0)</f>
        <v>Luc_NOp</v>
      </c>
    </row>
    <row r="164" customFormat="false" ht="15" hidden="false" customHeight="false" outlineLevel="0" collapsed="false">
      <c r="A164" s="0" t="n">
        <v>73900003</v>
      </c>
      <c r="B164" s="0" t="s">
        <v>484</v>
      </c>
      <c r="C164" s="0" t="str">
        <f aca="false">VLOOKUP(A164,Cooperativas!B:D,3,0)</f>
        <v>Rec_NOp_Outras</v>
      </c>
    </row>
    <row r="165" customFormat="false" ht="15" hidden="false" customHeight="false" outlineLevel="0" collapsed="false">
      <c r="A165" s="0" t="n">
        <v>78000001</v>
      </c>
      <c r="B165" s="0" t="s">
        <v>485</v>
      </c>
      <c r="C165" s="30" t="s">
        <v>486</v>
      </c>
    </row>
    <row r="166" customFormat="false" ht="15" hidden="false" customHeight="false" outlineLevel="0" collapsed="false">
      <c r="A166" s="0" t="n">
        <v>78100004</v>
      </c>
      <c r="B166" s="0" t="s">
        <v>485</v>
      </c>
      <c r="C166" s="30" t="s">
        <v>487</v>
      </c>
    </row>
    <row r="167" customFormat="false" ht="15" hidden="false" customHeight="false" outlineLevel="0" collapsed="false">
      <c r="A167" s="0" t="n">
        <v>80000006</v>
      </c>
      <c r="B167" s="0" t="s">
        <v>488</v>
      </c>
      <c r="C167" s="0" t="str">
        <f aca="false">VLOOKUP(A167,Cooperativas!B:D,3,0)</f>
        <v>Result_Devedoras</v>
      </c>
    </row>
    <row r="168" customFormat="false" ht="13.8" hidden="false" customHeight="false" outlineLevel="0" collapsed="false">
      <c r="A168" s="31" t="n">
        <v>81000005</v>
      </c>
      <c r="B168" s="0" t="s">
        <v>489</v>
      </c>
      <c r="C168" s="0" t="str">
        <f aca="false">VLOOKUP(A168,Cooperativas!B:D,3,0)</f>
        <v>Desp_Op</v>
      </c>
    </row>
    <row r="169" customFormat="false" ht="15" hidden="false" customHeight="false" outlineLevel="0" collapsed="false">
      <c r="A169" s="0" t="n">
        <v>81100008</v>
      </c>
      <c r="B169" s="0" t="s">
        <v>490</v>
      </c>
      <c r="C169" s="0" t="str">
        <f aca="false">VLOOKUP(A169,Cooperativas!B:D,3,0)</f>
        <v>Desp_Captacao</v>
      </c>
    </row>
    <row r="170" customFormat="false" ht="15" hidden="false" customHeight="false" outlineLevel="0" collapsed="false">
      <c r="A170" s="0" t="n">
        <v>81200001</v>
      </c>
      <c r="B170" s="0" t="s">
        <v>491</v>
      </c>
      <c r="C170" s="0" t="str">
        <f aca="false">VLOOKUP(A170,Cooperativas!B:D,3,0)</f>
        <v>Desp_Emprest</v>
      </c>
    </row>
    <row r="171" customFormat="false" ht="15" hidden="false" customHeight="false" outlineLevel="0" collapsed="false">
      <c r="A171" s="0" t="n">
        <v>81300004</v>
      </c>
      <c r="B171" s="0" t="s">
        <v>492</v>
      </c>
      <c r="C171" s="30" t="s">
        <v>493</v>
      </c>
    </row>
    <row r="172" customFormat="false" ht="15" hidden="false" customHeight="false" outlineLevel="0" collapsed="false">
      <c r="A172" s="0" t="n">
        <v>81400007</v>
      </c>
      <c r="B172" s="0" t="s">
        <v>494</v>
      </c>
      <c r="C172" s="30" t="s">
        <v>495</v>
      </c>
    </row>
    <row r="173" customFormat="false" ht="15" hidden="false" customHeight="false" outlineLevel="0" collapsed="false">
      <c r="A173" s="0" t="n">
        <v>81500000</v>
      </c>
      <c r="B173" s="0" t="s">
        <v>496</v>
      </c>
      <c r="C173" s="0" t="str">
        <f aca="false">VLOOKUP(A173,Cooperativas!B:D,3,0)</f>
        <v>Desp_TVM_Derivativos</v>
      </c>
    </row>
    <row r="174" customFormat="false" ht="15" hidden="false" customHeight="false" outlineLevel="0" collapsed="false">
      <c r="A174" s="0" t="n">
        <v>81600003</v>
      </c>
      <c r="B174" s="0" t="s">
        <v>497</v>
      </c>
      <c r="C174" s="0" t="str">
        <f aca="false">VLOOKUP(A174,Cooperativas!B:D,3,0)</f>
        <v>Desp_Part</v>
      </c>
    </row>
    <row r="175" customFormat="false" ht="15" hidden="false" customHeight="false" outlineLevel="0" collapsed="false">
      <c r="A175" s="0" t="n">
        <v>81700006</v>
      </c>
      <c r="B175" s="0" t="s">
        <v>498</v>
      </c>
      <c r="C175" s="0" t="str">
        <f aca="false">VLOOKUP(A175,Cooperativas!B:D,3,0)</f>
        <v>Desp_Adm</v>
      </c>
    </row>
    <row r="176" customFormat="false" ht="15" hidden="false" customHeight="false" outlineLevel="0" collapsed="false">
      <c r="A176" s="0" t="n">
        <v>81800009</v>
      </c>
      <c r="B176" s="0" t="s">
        <v>499</v>
      </c>
      <c r="C176" s="0" t="str">
        <f aca="false">VLOOKUP(A176,Cooperativas!B:D,3,0)</f>
        <v>Aprov_AP</v>
      </c>
    </row>
    <row r="177" customFormat="false" ht="15" hidden="false" customHeight="false" outlineLevel="0" collapsed="false">
      <c r="A177" s="0" t="n">
        <v>81900002</v>
      </c>
      <c r="B177" s="0" t="s">
        <v>500</v>
      </c>
      <c r="C177" s="0" t="str">
        <f aca="false">VLOOKUP(A177,Cooperativas!B:D,3,0)</f>
        <v>Desp_Op_Outras</v>
      </c>
    </row>
    <row r="178" customFormat="false" ht="15" hidden="false" customHeight="false" outlineLevel="0" collapsed="false">
      <c r="A178" s="0" t="n">
        <v>83000003</v>
      </c>
      <c r="B178" s="0" t="s">
        <v>501</v>
      </c>
      <c r="C178" s="0" t="str">
        <f aca="false">VLOOKUP(A178,Cooperativas!B:D,3,0)</f>
        <v>Desp_NOp</v>
      </c>
    </row>
    <row r="179" customFormat="false" ht="15" hidden="false" customHeight="false" outlineLevel="0" collapsed="false">
      <c r="A179" s="0" t="n">
        <v>83100006</v>
      </c>
      <c r="B179" s="0" t="s">
        <v>502</v>
      </c>
      <c r="C179" s="0" t="str">
        <f aca="false">VLOOKUP(A179,Cooperativas!B:D,3,0)</f>
        <v>Prej_NOp</v>
      </c>
    </row>
    <row r="180" customFormat="false" ht="15" hidden="false" customHeight="false" outlineLevel="0" collapsed="false">
      <c r="A180" s="0" t="n">
        <v>83900000</v>
      </c>
      <c r="B180" s="0" t="s">
        <v>503</v>
      </c>
      <c r="C180" s="0" t="str">
        <f aca="false">VLOOKUP(A180,Cooperativas!B:D,3,0)</f>
        <v>Desp_NOp_Outras</v>
      </c>
    </row>
    <row r="181" customFormat="false" ht="15" hidden="false" customHeight="false" outlineLevel="0" collapsed="false">
      <c r="A181" s="0" t="n">
        <v>88000008</v>
      </c>
      <c r="B181" s="0" t="s">
        <v>504</v>
      </c>
      <c r="C181" s="30" t="s">
        <v>505</v>
      </c>
    </row>
    <row r="182" customFormat="false" ht="15" hidden="false" customHeight="false" outlineLevel="0" collapsed="false">
      <c r="A182" s="0" t="n">
        <v>88100001</v>
      </c>
      <c r="B182" s="0" t="s">
        <v>504</v>
      </c>
      <c r="C182" s="30" t="s">
        <v>506</v>
      </c>
    </row>
    <row r="183" customFormat="false" ht="15" hidden="false" customHeight="false" outlineLevel="0" collapsed="false">
      <c r="A183" s="0" t="n">
        <v>89000007</v>
      </c>
      <c r="B183" s="0" t="s">
        <v>507</v>
      </c>
      <c r="C183" s="0" t="str">
        <f aca="false">VLOOKUP(A183,Cooperativas!B:D,3,0)</f>
        <v>ARE</v>
      </c>
    </row>
    <row r="184" customFormat="false" ht="15" hidden="false" customHeight="false" outlineLevel="0" collapsed="false">
      <c r="A184" s="0" t="n">
        <v>89400009</v>
      </c>
      <c r="B184" s="0" t="s">
        <v>508</v>
      </c>
      <c r="C184" s="0" t="str">
        <f aca="false">VLOOKUP(A184,Cooperativas!B:D,3,0)</f>
        <v>IR</v>
      </c>
    </row>
    <row r="185" customFormat="false" ht="15" hidden="false" customHeight="false" outlineLevel="0" collapsed="false">
      <c r="A185" s="0" t="n">
        <v>89700008</v>
      </c>
      <c r="B185" s="0" t="s">
        <v>509</v>
      </c>
      <c r="C185" s="0" t="str">
        <f aca="false">VLOOKUP(A185,Cooperativas!B:D,3,0)</f>
        <v>Part_Lucro</v>
      </c>
    </row>
    <row r="186" customFormat="false" ht="15" hidden="false" customHeight="false" outlineLevel="0" collapsed="false">
      <c r="A186" s="0" t="n">
        <v>90000003</v>
      </c>
      <c r="B186" s="0" t="s">
        <v>392</v>
      </c>
      <c r="C186" s="0" t="str">
        <f aca="false">VLOOKUP(A186,Cooperativas!B:D,3,0)</f>
        <v>Compensacao_Exg</v>
      </c>
    </row>
    <row r="187" customFormat="false" ht="15" hidden="false" customHeight="false" outlineLevel="0" collapsed="false">
      <c r="A187" s="0" t="n">
        <v>90100006</v>
      </c>
      <c r="B187" s="0" t="s">
        <v>393</v>
      </c>
      <c r="C187" s="0" t="str">
        <f aca="false">VLOOKUP(A187,Cooperativas!B:D,3,0)</f>
        <v>Coobr_Risc_Exg</v>
      </c>
    </row>
    <row r="188" customFormat="false" ht="15" hidden="false" customHeight="false" outlineLevel="0" collapsed="false">
      <c r="A188" s="0" t="n">
        <v>90300002</v>
      </c>
      <c r="B188" s="0" t="s">
        <v>394</v>
      </c>
      <c r="C188" s="30" t="s">
        <v>510</v>
      </c>
    </row>
    <row r="189" customFormat="false" ht="15" hidden="false" customHeight="false" outlineLevel="0" collapsed="false">
      <c r="A189" s="0" t="n">
        <v>90400005</v>
      </c>
      <c r="B189" s="0" t="s">
        <v>396</v>
      </c>
      <c r="C189" s="0" t="str">
        <f aca="false">VLOOKUP(A189,Cooperativas!B:D,3,0)</f>
        <v>Custodia_Exg</v>
      </c>
    </row>
    <row r="190" customFormat="false" ht="15" hidden="false" customHeight="false" outlineLevel="0" collapsed="false">
      <c r="A190" s="0" t="n">
        <v>90500008</v>
      </c>
      <c r="B190" s="0" t="s">
        <v>397</v>
      </c>
      <c r="C190" s="0" t="str">
        <f aca="false">VLOOKUP(A190,Cooperativas!B:D,3,0)</f>
        <v>Cobranca_Exg</v>
      </c>
    </row>
    <row r="191" customFormat="false" ht="15" hidden="false" customHeight="false" outlineLevel="0" collapsed="false">
      <c r="A191" s="0" t="n">
        <v>90600001</v>
      </c>
      <c r="B191" s="0" t="s">
        <v>357</v>
      </c>
      <c r="C191" s="0" t="str">
        <f aca="false">VLOOKUP(A191,Cooperativas!B:D,3,0)</f>
        <v>Comp_NIV_Exg</v>
      </c>
    </row>
    <row r="192" customFormat="false" ht="15" hidden="false" customHeight="false" outlineLevel="0" collapsed="false">
      <c r="A192" s="0" t="n">
        <v>90800007</v>
      </c>
      <c r="B192" s="0" t="s">
        <v>398</v>
      </c>
      <c r="C192" s="0" t="str">
        <f aca="false">VLOOKUP(A192,Cooperativas!B:D,3,0)</f>
        <v>Contratos_Exg</v>
      </c>
    </row>
    <row r="193" customFormat="false" ht="15" hidden="false" customHeight="false" outlineLevel="0" collapsed="false">
      <c r="A193" s="0" t="n">
        <v>90900000</v>
      </c>
      <c r="B193" s="0" t="s">
        <v>399</v>
      </c>
      <c r="C193" s="0" t="str">
        <f aca="false">VLOOKUP(A193,Cooperativas!B:D,3,0)</f>
        <v>Controle_Exg</v>
      </c>
    </row>
    <row r="194" customFormat="false" ht="15" hidden="false" customHeight="false" outlineLevel="0" collapsed="false">
      <c r="A194" s="0" t="n">
        <v>91000002</v>
      </c>
      <c r="B194" s="0" t="s">
        <v>400</v>
      </c>
      <c r="C194" s="0" t="str">
        <f aca="false">VLOOKUP(A194,Cooperativas!B:D,3,0)</f>
        <v>CCC_Exg</v>
      </c>
    </row>
    <row r="195" customFormat="false" ht="15" hidden="false" customHeight="false" outlineLevel="0" collapsed="false">
      <c r="A195" s="0" t="n">
        <v>91100005</v>
      </c>
      <c r="B195" s="0" t="s">
        <v>511</v>
      </c>
      <c r="C195" s="0" t="str">
        <f aca="false">VLOOKUP(A195,Cooperativas!B:D,3,0)</f>
        <v>Op_Cred_Leasing</v>
      </c>
    </row>
    <row r="196" customFormat="false" ht="15" hidden="false" customHeight="false" outlineLevel="0" collapsed="false">
      <c r="A196" s="0" t="n">
        <v>99999995</v>
      </c>
      <c r="B196" s="0" t="s">
        <v>512</v>
      </c>
      <c r="C196" s="0" t="str">
        <f aca="false">VLOOKUP(A196,Cooperativas!B:D,3,0)</f>
        <v>Passivo_Total</v>
      </c>
    </row>
    <row r="197" customFormat="false" ht="15" hidden="false" customHeight="false" outlineLevel="0" collapsed="false">
      <c r="A197" s="0" t="n">
        <v>44200000</v>
      </c>
      <c r="B197" s="0" t="s">
        <v>513</v>
      </c>
      <c r="C197" s="30" t="s">
        <v>514</v>
      </c>
    </row>
    <row r="198" customFormat="false" ht="15" hidden="false" customHeight="false" outlineLevel="0" collapsed="false">
      <c r="A198" s="0" t="n">
        <v>25200005</v>
      </c>
      <c r="B198" s="0" t="s">
        <v>515</v>
      </c>
      <c r="C198" s="30" t="s">
        <v>516</v>
      </c>
    </row>
    <row r="199" customFormat="false" ht="15" hidden="false" customHeight="false" outlineLevel="0" collapsed="false">
      <c r="A199" s="0" t="n">
        <v>43700006</v>
      </c>
      <c r="B199" s="0" t="s">
        <v>517</v>
      </c>
      <c r="C199" s="30" t="s">
        <v>518</v>
      </c>
    </row>
  </sheetData>
  <autoFilter ref="A1:C19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32" width="9.57"/>
    <col collapsed="false" customWidth="true" hidden="false" outlineLevel="0" max="2" min="2" style="33" width="91.15"/>
    <col collapsed="false" customWidth="true" hidden="false" outlineLevel="0" max="3" min="3" style="34" width="23.85"/>
    <col collapsed="false" customWidth="true" hidden="false" outlineLevel="0" max="5" min="4" style="0" width="8.53"/>
    <col collapsed="false" customWidth="true" hidden="false" outlineLevel="0" max="6" min="6" style="0" width="15"/>
    <col collapsed="false" customWidth="true" hidden="false" outlineLevel="0" max="7" min="7" style="0" width="23.85"/>
    <col collapsed="false" customWidth="true" hidden="false" outlineLevel="0" max="12" min="8" style="0" width="8.53"/>
    <col collapsed="false" customWidth="true" hidden="false" outlineLevel="0" max="13" min="13" style="0" width="23.85"/>
    <col collapsed="false" customWidth="true" hidden="false" outlineLevel="0" max="14" min="14" style="0" width="15.71"/>
    <col collapsed="false" customWidth="true" hidden="false" outlineLevel="0" max="16" min="15" style="0" width="8.53"/>
    <col collapsed="false" customWidth="true" hidden="false" outlineLevel="0" max="17" min="17" style="0" width="16"/>
    <col collapsed="false" customWidth="true" hidden="false" outlineLevel="0" max="18" min="18" style="0" width="16.43"/>
    <col collapsed="false" customWidth="true" hidden="false" outlineLevel="0" max="19" min="19" style="0" width="12.85"/>
    <col collapsed="false" customWidth="true" hidden="false" outlineLevel="0" max="1025" min="20" style="0" width="8.53"/>
  </cols>
  <sheetData>
    <row r="1" s="22" customFormat="true" ht="15" hidden="false" customHeight="false" outlineLevel="0" collapsed="false">
      <c r="A1" s="35" t="s">
        <v>291</v>
      </c>
      <c r="B1" s="36" t="s">
        <v>292</v>
      </c>
      <c r="C1" s="36" t="s">
        <v>293</v>
      </c>
      <c r="E1" s="37" t="s">
        <v>519</v>
      </c>
      <c r="F1" s="37"/>
      <c r="G1" s="37"/>
      <c r="I1" s="37" t="s">
        <v>520</v>
      </c>
      <c r="J1" s="37"/>
      <c r="K1" s="37"/>
      <c r="L1" s="37"/>
      <c r="M1" s="37"/>
      <c r="N1" s="37"/>
      <c r="P1" s="37" t="s">
        <v>521</v>
      </c>
      <c r="Q1" s="37"/>
      <c r="R1" s="37"/>
      <c r="S1" s="37"/>
    </row>
    <row r="2" customFormat="false" ht="15" hidden="false" customHeight="false" outlineLevel="0" collapsed="false">
      <c r="A2" s="32" t="n">
        <v>10000007</v>
      </c>
      <c r="B2" s="33" t="s">
        <v>294</v>
      </c>
      <c r="C2" s="34" t="str">
        <f aca="false">VLOOKUP(A2,Cooperativas!B:D,3,0)</f>
        <v>CircRLP</v>
      </c>
      <c r="E2" s="31" t="s">
        <v>522</v>
      </c>
      <c r="F2" s="0" t="str">
        <f aca="false">"SALDO"&amp;A2</f>
        <v>SALDO10000007</v>
      </c>
      <c r="G2" s="0" t="str">
        <f aca="false">C2</f>
        <v>CircRLP</v>
      </c>
      <c r="P2" s="0" t="s">
        <v>523</v>
      </c>
      <c r="Q2" s="0" t="str">
        <f aca="false">G2</f>
        <v>CircRLP</v>
      </c>
      <c r="R2" s="0" t="str">
        <f aca="false">"= "&amp;F2</f>
        <v>= SALDO10000007</v>
      </c>
      <c r="S2" s="0" t="str">
        <f aca="false">"if _merge== 2"</f>
        <v>if _merge== 2</v>
      </c>
    </row>
    <row r="3" customFormat="false" ht="15" hidden="false" customHeight="false" outlineLevel="0" collapsed="false">
      <c r="A3" s="32" t="n">
        <v>11000006</v>
      </c>
      <c r="B3" s="33" t="s">
        <v>295</v>
      </c>
      <c r="C3" s="34" t="str">
        <f aca="false">VLOOKUP(A3,Cooperativas!B:D,3,0)</f>
        <v>Disponibilidades</v>
      </c>
      <c r="E3" s="31" t="s">
        <v>522</v>
      </c>
      <c r="F3" s="0" t="str">
        <f aca="false">"SALDO"&amp;A3</f>
        <v>SALDO11000006</v>
      </c>
      <c r="G3" s="0" t="str">
        <f aca="false">C3</f>
        <v>Disponibilidades</v>
      </c>
      <c r="P3" s="0" t="s">
        <v>523</v>
      </c>
      <c r="Q3" s="0" t="str">
        <f aca="false">G3</f>
        <v>Disponibilidades</v>
      </c>
      <c r="R3" s="0" t="str">
        <f aca="false">"= "&amp;F3</f>
        <v>= SALDO11000006</v>
      </c>
      <c r="S3" s="0" t="str">
        <f aca="false">"if _merge== 2"</f>
        <v>if _merge== 2</v>
      </c>
    </row>
    <row r="4" customFormat="false" ht="15" hidden="false" customHeight="false" outlineLevel="0" collapsed="false">
      <c r="A4" s="32" t="n">
        <v>11100009</v>
      </c>
      <c r="B4" s="33" t="s">
        <v>296</v>
      </c>
      <c r="C4" s="34" t="str">
        <f aca="false">VLOOKUP(A4,Cooperativas!B:D,3,0)</f>
        <v>Caixa</v>
      </c>
      <c r="E4" s="31" t="s">
        <v>522</v>
      </c>
      <c r="F4" s="0" t="str">
        <f aca="false">"SALDO"&amp;A4</f>
        <v>SALDO11100009</v>
      </c>
      <c r="G4" s="0" t="str">
        <f aca="false">C4</f>
        <v>Caixa</v>
      </c>
      <c r="P4" s="0" t="s">
        <v>523</v>
      </c>
      <c r="Q4" s="0" t="str">
        <f aca="false">G4</f>
        <v>Caixa</v>
      </c>
      <c r="R4" s="0" t="str">
        <f aca="false">"= "&amp;F4</f>
        <v>= SALDO11100009</v>
      </c>
      <c r="S4" s="0" t="str">
        <f aca="false">"if _merge== 2"</f>
        <v>if _merge== 2</v>
      </c>
    </row>
    <row r="5" customFormat="false" ht="15" hidden="false" customHeight="false" outlineLevel="0" collapsed="false">
      <c r="A5" s="32" t="n">
        <v>11200002</v>
      </c>
      <c r="B5" s="33" t="s">
        <v>297</v>
      </c>
      <c r="C5" s="34" t="str">
        <f aca="false">VLOOKUP(A5,Cooperativas!B:D,3,0)</f>
        <v>Dep_Banc</v>
      </c>
      <c r="E5" s="31" t="s">
        <v>522</v>
      </c>
      <c r="F5" s="0" t="str">
        <f aca="false">"SALDO"&amp;A5</f>
        <v>SALDO11200002</v>
      </c>
      <c r="G5" s="0" t="str">
        <f aca="false">C5</f>
        <v>Dep_Banc</v>
      </c>
      <c r="P5" s="0" t="s">
        <v>523</v>
      </c>
      <c r="Q5" s="0" t="str">
        <f aca="false">G5</f>
        <v>Dep_Banc</v>
      </c>
      <c r="R5" s="0" t="str">
        <f aca="false">"= "&amp;F5</f>
        <v>= SALDO11200002</v>
      </c>
      <c r="S5" s="0" t="str">
        <f aca="false">"if _merge== 2"</f>
        <v>if _merge== 2</v>
      </c>
    </row>
    <row r="6" customFormat="false" ht="15" hidden="false" customHeight="false" outlineLevel="0" collapsed="false">
      <c r="A6" s="32" t="n">
        <v>11300005</v>
      </c>
      <c r="B6" s="33" t="s">
        <v>298</v>
      </c>
      <c r="C6" s="34" t="s">
        <v>299</v>
      </c>
      <c r="E6" s="31" t="s">
        <v>522</v>
      </c>
      <c r="F6" s="0" t="str">
        <f aca="false">"SALDO"&amp;A6</f>
        <v>SALDO11300005</v>
      </c>
      <c r="G6" s="0" t="str">
        <f aca="false">C6</f>
        <v>Res_Livre</v>
      </c>
      <c r="P6" s="0" t="s">
        <v>523</v>
      </c>
      <c r="Q6" s="0" t="str">
        <f aca="false">G6</f>
        <v>Res_Livre</v>
      </c>
      <c r="R6" s="0" t="str">
        <f aca="false">"= "&amp;F6</f>
        <v>= SALDO11300005</v>
      </c>
      <c r="S6" s="0" t="str">
        <f aca="false">"if _merge== 2"</f>
        <v>if _merge== 2</v>
      </c>
    </row>
    <row r="7" customFormat="false" ht="15" hidden="false" customHeight="false" outlineLevel="0" collapsed="false">
      <c r="A7" s="32" t="n">
        <v>11400008</v>
      </c>
      <c r="B7" s="33" t="s">
        <v>300</v>
      </c>
      <c r="C7" s="34" t="s">
        <v>301</v>
      </c>
      <c r="E7" s="31" t="s">
        <v>522</v>
      </c>
      <c r="F7" s="0" t="str">
        <f aca="false">"SALDO"&amp;A7</f>
        <v>SALDO11400008</v>
      </c>
      <c r="G7" s="0" t="str">
        <f aca="false">C7</f>
        <v>Apl_Ouro</v>
      </c>
      <c r="P7" s="0" t="s">
        <v>523</v>
      </c>
      <c r="Q7" s="0" t="str">
        <f aca="false">G7</f>
        <v>Apl_Ouro</v>
      </c>
      <c r="R7" s="0" t="str">
        <f aca="false">"= "&amp;F7</f>
        <v>= SALDO11400008</v>
      </c>
      <c r="S7" s="0" t="str">
        <f aca="false">"if _merge== 2"</f>
        <v>if _merge== 2</v>
      </c>
    </row>
    <row r="8" customFormat="false" ht="15" hidden="false" customHeight="false" outlineLevel="0" collapsed="false">
      <c r="A8" s="32" t="n">
        <v>11500001</v>
      </c>
      <c r="B8" s="33" t="s">
        <v>302</v>
      </c>
      <c r="C8" s="34" t="s">
        <v>303</v>
      </c>
      <c r="E8" s="31" t="s">
        <v>522</v>
      </c>
      <c r="F8" s="0" t="str">
        <f aca="false">"SALDO"&amp;A8</f>
        <v>SALDO11500001</v>
      </c>
      <c r="G8" s="0" t="str">
        <f aca="false">C8</f>
        <v>Disponib_Estrang</v>
      </c>
      <c r="P8" s="0" t="s">
        <v>523</v>
      </c>
      <c r="Q8" s="0" t="str">
        <f aca="false">G8</f>
        <v>Disponib_Estrang</v>
      </c>
      <c r="R8" s="0" t="str">
        <f aca="false">"= "&amp;F8</f>
        <v>= SALDO11500001</v>
      </c>
      <c r="S8" s="0" t="str">
        <f aca="false">"if _merge== 2"</f>
        <v>if _merge== 2</v>
      </c>
    </row>
    <row r="9" customFormat="false" ht="15" hidden="false" customHeight="false" outlineLevel="0" collapsed="false">
      <c r="A9" s="32" t="n">
        <v>12000005</v>
      </c>
      <c r="B9" s="33" t="s">
        <v>304</v>
      </c>
      <c r="C9" s="34" t="str">
        <f aca="false">VLOOKUP(A9,Cooperativas!B:D,3,0)</f>
        <v>Aplic_Interf_Liq</v>
      </c>
      <c r="E9" s="31" t="s">
        <v>522</v>
      </c>
      <c r="F9" s="0" t="str">
        <f aca="false">"SALDO"&amp;A9</f>
        <v>SALDO12000005</v>
      </c>
      <c r="G9" s="0" t="str">
        <f aca="false">C9</f>
        <v>Aplic_Interf_Liq</v>
      </c>
      <c r="P9" s="0" t="s">
        <v>523</v>
      </c>
      <c r="Q9" s="0" t="str">
        <f aca="false">G9</f>
        <v>Aplic_Interf_Liq</v>
      </c>
      <c r="R9" s="0" t="str">
        <f aca="false">"= "&amp;F9</f>
        <v>= SALDO12000005</v>
      </c>
      <c r="S9" s="0" t="str">
        <f aca="false">"if _merge== 2"</f>
        <v>if _merge== 2</v>
      </c>
    </row>
    <row r="10" customFormat="false" ht="15" hidden="false" customHeight="false" outlineLevel="0" collapsed="false">
      <c r="A10" s="32" t="n">
        <v>12100008</v>
      </c>
      <c r="B10" s="33" t="s">
        <v>305</v>
      </c>
      <c r="C10" s="34" t="str">
        <f aca="false">VLOOKUP(A10,Cooperativas!B:D,3,0)</f>
        <v>Aplic_Op_Comp</v>
      </c>
      <c r="E10" s="31" t="s">
        <v>522</v>
      </c>
      <c r="F10" s="0" t="str">
        <f aca="false">"SALDO"&amp;A10</f>
        <v>SALDO12100008</v>
      </c>
      <c r="G10" s="0" t="str">
        <f aca="false">C10</f>
        <v>Aplic_Op_Comp</v>
      </c>
      <c r="P10" s="0" t="s">
        <v>523</v>
      </c>
      <c r="Q10" s="0" t="str">
        <f aca="false">G10</f>
        <v>Aplic_Op_Comp</v>
      </c>
      <c r="R10" s="0" t="str">
        <f aca="false">"= "&amp;F10</f>
        <v>= SALDO12100008</v>
      </c>
      <c r="S10" s="0" t="str">
        <f aca="false">"if _merge== 2"</f>
        <v>if _merge== 2</v>
      </c>
    </row>
    <row r="11" customFormat="false" ht="15" hidden="false" customHeight="false" outlineLevel="0" collapsed="false">
      <c r="A11" s="32" t="n">
        <v>12200001</v>
      </c>
      <c r="B11" s="33" t="s">
        <v>306</v>
      </c>
      <c r="C11" s="34" t="str">
        <f aca="false">VLOOKUP(A11,Cooperativas!B:D,3,0)</f>
        <v>Aplic_Dep_Interf</v>
      </c>
      <c r="E11" s="31" t="s">
        <v>522</v>
      </c>
      <c r="F11" s="0" t="str">
        <f aca="false">"SALDO"&amp;A11</f>
        <v>SALDO12200001</v>
      </c>
      <c r="G11" s="0" t="str">
        <f aca="false">C11</f>
        <v>Aplic_Dep_Interf</v>
      </c>
      <c r="P11" s="0" t="s">
        <v>523</v>
      </c>
      <c r="Q11" s="0" t="str">
        <f aca="false">G11</f>
        <v>Aplic_Dep_Interf</v>
      </c>
      <c r="R11" s="0" t="str">
        <f aca="false">"= "&amp;F11</f>
        <v>= SALDO12200001</v>
      </c>
      <c r="S11" s="0" t="str">
        <f aca="false">"if _merge== 2"</f>
        <v>if _merge== 2</v>
      </c>
    </row>
    <row r="12" customFormat="false" ht="15" hidden="false" customHeight="false" outlineLevel="0" collapsed="false">
      <c r="A12" s="38" t="n">
        <v>12500000</v>
      </c>
      <c r="B12" s="39" t="s">
        <v>14</v>
      </c>
      <c r="C12" s="34" t="s">
        <v>145</v>
      </c>
      <c r="E12" s="31" t="s">
        <v>522</v>
      </c>
      <c r="F12" s="0" t="str">
        <f aca="false">"SALDO"&amp;A12</f>
        <v>SALDO12500000</v>
      </c>
      <c r="G12" s="0" t="str">
        <f aca="false">C12</f>
        <v>Aplic_Dep_Poup</v>
      </c>
      <c r="P12" s="0" t="s">
        <v>523</v>
      </c>
      <c r="Q12" s="0" t="str">
        <f aca="false">G12</f>
        <v>Aplic_Dep_Poup</v>
      </c>
      <c r="R12" s="0" t="str">
        <f aca="false">"= "&amp;F12</f>
        <v>= SALDO12500000</v>
      </c>
      <c r="S12" s="0" t="str">
        <f aca="false">"if _merge== 2"</f>
        <v>if _merge== 2</v>
      </c>
    </row>
    <row r="13" customFormat="false" ht="15" hidden="false" customHeight="false" outlineLevel="0" collapsed="false">
      <c r="A13" s="32" t="n">
        <v>12600003</v>
      </c>
      <c r="B13" s="33" t="s">
        <v>307</v>
      </c>
      <c r="C13" s="34" t="s">
        <v>308</v>
      </c>
      <c r="E13" s="31" t="s">
        <v>522</v>
      </c>
      <c r="F13" s="0" t="str">
        <f aca="false">"SALDO"&amp;A13</f>
        <v>SALDO12600003</v>
      </c>
      <c r="G13" s="0" t="str">
        <f aca="false">C13</f>
        <v>Aplic_Estrang</v>
      </c>
      <c r="P13" s="0" t="s">
        <v>523</v>
      </c>
      <c r="Q13" s="0" t="str">
        <f aca="false">G13</f>
        <v>Aplic_Estrang</v>
      </c>
      <c r="R13" s="0" t="str">
        <f aca="false">"= "&amp;F13</f>
        <v>= SALDO12600003</v>
      </c>
      <c r="S13" s="0" t="str">
        <f aca="false">"if _merge== 2"</f>
        <v>if _merge== 2</v>
      </c>
    </row>
    <row r="14" customFormat="false" ht="15" hidden="false" customHeight="false" outlineLevel="0" collapsed="false">
      <c r="A14" s="32" t="n">
        <v>13000004</v>
      </c>
      <c r="B14" s="33" t="s">
        <v>309</v>
      </c>
      <c r="C14" s="34" t="str">
        <f aca="false">VLOOKUP(A14,Cooperativas!B:D,3,0)</f>
        <v>Tit_ValMob_Deriv</v>
      </c>
      <c r="E14" s="31" t="s">
        <v>522</v>
      </c>
      <c r="F14" s="0" t="str">
        <f aca="false">"SALDO"&amp;A14</f>
        <v>SALDO13000004</v>
      </c>
      <c r="G14" s="0" t="str">
        <f aca="false">C14</f>
        <v>Tit_ValMob_Deriv</v>
      </c>
      <c r="P14" s="0" t="s">
        <v>523</v>
      </c>
      <c r="Q14" s="0" t="str">
        <f aca="false">G14</f>
        <v>Tit_ValMob_Deriv</v>
      </c>
      <c r="R14" s="0" t="str">
        <f aca="false">"= "&amp;F14</f>
        <v>= SALDO13000004</v>
      </c>
      <c r="S14" s="0" t="str">
        <f aca="false">"if _merge== 2"</f>
        <v>if _merge== 2</v>
      </c>
    </row>
    <row r="15" customFormat="false" ht="15" hidden="false" customHeight="false" outlineLevel="0" collapsed="false">
      <c r="A15" s="32" t="n">
        <v>13100007</v>
      </c>
      <c r="B15" s="33" t="s">
        <v>310</v>
      </c>
      <c r="C15" s="34" t="str">
        <f aca="false">VLOOKUP(A15,Cooperativas!B:D,3,0)</f>
        <v>Livres</v>
      </c>
      <c r="E15" s="31" t="s">
        <v>522</v>
      </c>
      <c r="F15" s="0" t="str">
        <f aca="false">"SALDO"&amp;A15</f>
        <v>SALDO13100007</v>
      </c>
      <c r="G15" s="0" t="str">
        <f aca="false">C15</f>
        <v>Livres</v>
      </c>
      <c r="P15" s="0" t="s">
        <v>523</v>
      </c>
      <c r="Q15" s="0" t="str">
        <f aca="false">G15</f>
        <v>Livres</v>
      </c>
      <c r="R15" s="0" t="str">
        <f aca="false">"= "&amp;F15</f>
        <v>= SALDO13100007</v>
      </c>
      <c r="S15" s="0" t="str">
        <f aca="false">"if _merge== 2"</f>
        <v>if _merge== 2</v>
      </c>
    </row>
    <row r="16" customFormat="false" ht="15" hidden="false" customHeight="false" outlineLevel="0" collapsed="false">
      <c r="A16" s="32" t="n">
        <v>13200000</v>
      </c>
      <c r="B16" s="33" t="s">
        <v>311</v>
      </c>
      <c r="C16" s="34" t="str">
        <f aca="false">VLOOKUP(A16,Cooperativas!B:D,3,0)</f>
        <v>Vinc_Op_Comp</v>
      </c>
      <c r="E16" s="31" t="s">
        <v>522</v>
      </c>
      <c r="F16" s="0" t="str">
        <f aca="false">"SALDO"&amp;A16</f>
        <v>SALDO13200000</v>
      </c>
      <c r="G16" s="0" t="str">
        <f aca="false">C16</f>
        <v>Vinc_Op_Comp</v>
      </c>
      <c r="P16" s="0" t="s">
        <v>523</v>
      </c>
      <c r="Q16" s="0" t="str">
        <f aca="false">G16</f>
        <v>Vinc_Op_Comp</v>
      </c>
      <c r="R16" s="0" t="str">
        <f aca="false">"= "&amp;F16</f>
        <v>= SALDO13200000</v>
      </c>
      <c r="S16" s="0" t="str">
        <f aca="false">"if _merge== 2"</f>
        <v>if _merge== 2</v>
      </c>
    </row>
    <row r="17" customFormat="false" ht="15" hidden="false" customHeight="false" outlineLevel="0" collapsed="false">
      <c r="A17" s="32" t="n">
        <v>13300003</v>
      </c>
      <c r="B17" s="33" t="s">
        <v>312</v>
      </c>
      <c r="C17" s="34" t="str">
        <f aca="false">VLOOKUP(A17,Cooperativas!B:D,3,0)</f>
        <v>Derivativos_ativo</v>
      </c>
      <c r="E17" s="31" t="s">
        <v>522</v>
      </c>
      <c r="F17" s="0" t="str">
        <f aca="false">"SALDO"&amp;A17</f>
        <v>SALDO13300003</v>
      </c>
      <c r="G17" s="0" t="str">
        <f aca="false">C17</f>
        <v>Derivativos_ativo</v>
      </c>
      <c r="P17" s="0" t="s">
        <v>523</v>
      </c>
      <c r="Q17" s="0" t="str">
        <f aca="false">G17</f>
        <v>Derivativos_ativo</v>
      </c>
      <c r="R17" s="0" t="str">
        <f aca="false">"= "&amp;F17</f>
        <v>= SALDO13300003</v>
      </c>
      <c r="S17" s="0" t="str">
        <f aca="false">"if _merge== 2"</f>
        <v>if _merge== 2</v>
      </c>
    </row>
    <row r="18" customFormat="false" ht="15" hidden="false" customHeight="false" outlineLevel="0" collapsed="false">
      <c r="A18" s="32" t="n">
        <v>13400006</v>
      </c>
      <c r="B18" s="33" t="s">
        <v>313</v>
      </c>
      <c r="C18" s="34" t="s">
        <v>314</v>
      </c>
      <c r="E18" s="31" t="s">
        <v>522</v>
      </c>
      <c r="F18" s="0" t="str">
        <f aca="false">"SALDO"&amp;A18</f>
        <v>SALDO13400006</v>
      </c>
      <c r="G18" s="0" t="str">
        <f aca="false">C18</f>
        <v>Vinc_BCB</v>
      </c>
      <c r="P18" s="0" t="s">
        <v>523</v>
      </c>
      <c r="Q18" s="0" t="str">
        <f aca="false">G18</f>
        <v>Vinc_BCB</v>
      </c>
      <c r="R18" s="0" t="str">
        <f aca="false">"= "&amp;F18</f>
        <v>= SALDO13400006</v>
      </c>
      <c r="S18" s="0" t="str">
        <f aca="false">"if _merge== 2"</f>
        <v>if _merge== 2</v>
      </c>
    </row>
    <row r="19" customFormat="false" ht="15" hidden="false" customHeight="false" outlineLevel="0" collapsed="false">
      <c r="A19" s="32" t="n">
        <v>13500009</v>
      </c>
      <c r="B19" s="33" t="s">
        <v>315</v>
      </c>
      <c r="C19" s="34" t="s">
        <v>316</v>
      </c>
      <c r="E19" s="31" t="s">
        <v>522</v>
      </c>
      <c r="F19" s="0" t="str">
        <f aca="false">"SALDO"&amp;A19</f>
        <v>SALDO13500009</v>
      </c>
      <c r="G19" s="0" t="str">
        <f aca="false">C19</f>
        <v>Vinc_Acoes_Estatais</v>
      </c>
      <c r="P19" s="0" t="s">
        <v>523</v>
      </c>
      <c r="Q19" s="0" t="str">
        <f aca="false">G19</f>
        <v>Vinc_Acoes_Estatais</v>
      </c>
      <c r="R19" s="0" t="str">
        <f aca="false">"= "&amp;F19</f>
        <v>= SALDO13500009</v>
      </c>
      <c r="S19" s="0" t="str">
        <f aca="false">"if _merge== 2"</f>
        <v>if _merge== 2</v>
      </c>
    </row>
    <row r="20" customFormat="false" ht="15" hidden="false" customHeight="false" outlineLevel="0" collapsed="false">
      <c r="A20" s="32" t="n">
        <v>13600002</v>
      </c>
      <c r="B20" s="33" t="s">
        <v>317</v>
      </c>
      <c r="C20" s="34" t="str">
        <f aca="false">VLOOKUP(A20,Cooperativas!B:D,3,0)</f>
        <v>Vinc_Garant</v>
      </c>
      <c r="E20" s="31" t="s">
        <v>522</v>
      </c>
      <c r="F20" s="0" t="str">
        <f aca="false">"SALDO"&amp;A20</f>
        <v>SALDO13600002</v>
      </c>
      <c r="G20" s="0" t="str">
        <f aca="false">C20</f>
        <v>Vinc_Garant</v>
      </c>
      <c r="P20" s="0" t="s">
        <v>523</v>
      </c>
      <c r="Q20" s="0" t="str">
        <f aca="false">G20</f>
        <v>Vinc_Garant</v>
      </c>
      <c r="R20" s="0" t="str">
        <f aca="false">"= "&amp;F20</f>
        <v>= SALDO13600002</v>
      </c>
      <c r="S20" s="0" t="str">
        <f aca="false">"if _merge== 2"</f>
        <v>if _merge== 2</v>
      </c>
    </row>
    <row r="21" customFormat="false" ht="15" hidden="false" customHeight="false" outlineLevel="0" collapsed="false">
      <c r="A21" s="32" t="n">
        <v>13700005</v>
      </c>
      <c r="B21" s="33" t="s">
        <v>318</v>
      </c>
      <c r="C21" s="34" t="s">
        <v>319</v>
      </c>
      <c r="E21" s="31" t="s">
        <v>522</v>
      </c>
      <c r="F21" s="0" t="str">
        <f aca="false">"SALDO"&amp;A21</f>
        <v>SALDO13700005</v>
      </c>
      <c r="G21" s="0" t="str">
        <f aca="false">C21</f>
        <v>Titulos_OCLM</v>
      </c>
      <c r="P21" s="0" t="s">
        <v>523</v>
      </c>
      <c r="Q21" s="0" t="str">
        <f aca="false">G21</f>
        <v>Titulos_OCLM</v>
      </c>
      <c r="R21" s="0" t="str">
        <f aca="false">"= "&amp;F21</f>
        <v>= SALDO13700005</v>
      </c>
      <c r="S21" s="0" t="str">
        <f aca="false">"if _merge== 2"</f>
        <v>if _merge== 2</v>
      </c>
    </row>
    <row r="22" customFormat="false" ht="15" hidden="false" customHeight="false" outlineLevel="0" collapsed="false">
      <c r="A22" s="32" t="n">
        <v>14000003</v>
      </c>
      <c r="B22" s="33" t="s">
        <v>320</v>
      </c>
      <c r="C22" s="34" t="str">
        <f aca="false">VLOOKUP(A22,Cooperativas!B:D,3,0)</f>
        <v>Rel_Interf</v>
      </c>
      <c r="E22" s="31" t="s">
        <v>522</v>
      </c>
      <c r="F22" s="0" t="str">
        <f aca="false">"SALDO"&amp;A22</f>
        <v>SALDO14000003</v>
      </c>
      <c r="G22" s="0" t="str">
        <f aca="false">C22</f>
        <v>Rel_Interf</v>
      </c>
      <c r="P22" s="0" t="s">
        <v>523</v>
      </c>
      <c r="Q22" s="0" t="str">
        <f aca="false">G22</f>
        <v>Rel_Interf</v>
      </c>
      <c r="R22" s="0" t="str">
        <f aca="false">"= "&amp;F22</f>
        <v>= SALDO14000003</v>
      </c>
      <c r="S22" s="0" t="str">
        <f aca="false">"if _merge== 2"</f>
        <v>if _merge== 2</v>
      </c>
    </row>
    <row r="23" customFormat="false" ht="15" hidden="false" customHeight="false" outlineLevel="0" collapsed="false">
      <c r="A23" s="32" t="n">
        <v>14100006</v>
      </c>
      <c r="B23" s="33" t="s">
        <v>321</v>
      </c>
      <c r="C23" s="34" t="str">
        <f aca="false">VLOOKUP(A23,Cooperativas!B:D,3,0)</f>
        <v>Dir_Sist_Liq</v>
      </c>
      <c r="E23" s="31" t="s">
        <v>522</v>
      </c>
      <c r="F23" s="0" t="str">
        <f aca="false">"SALDO"&amp;A23</f>
        <v>SALDO14100006</v>
      </c>
      <c r="G23" s="0" t="str">
        <f aca="false">C23</f>
        <v>Dir_Sist_Liq</v>
      </c>
      <c r="P23" s="0" t="s">
        <v>523</v>
      </c>
      <c r="Q23" s="0" t="str">
        <f aca="false">G23</f>
        <v>Dir_Sist_Liq</v>
      </c>
      <c r="R23" s="0" t="str">
        <f aca="false">"= "&amp;F23</f>
        <v>= SALDO14100006</v>
      </c>
      <c r="S23" s="0" t="str">
        <f aca="false">"if _merge== 2"</f>
        <v>if _merge== 2</v>
      </c>
    </row>
    <row r="24" customFormat="false" ht="15" hidden="false" customHeight="false" outlineLevel="0" collapsed="false">
      <c r="A24" s="32" t="n">
        <v>14200009</v>
      </c>
      <c r="B24" s="33" t="s">
        <v>322</v>
      </c>
      <c r="C24" s="34" t="str">
        <f aca="false">VLOOKUP(A24,Cooperativas!B:D,3,0)</f>
        <v>Cred_Vinc</v>
      </c>
      <c r="E24" s="31" t="s">
        <v>522</v>
      </c>
      <c r="F24" s="0" t="str">
        <f aca="false">"SALDO"&amp;A24</f>
        <v>SALDO14200009</v>
      </c>
      <c r="G24" s="0" t="str">
        <f aca="false">C24</f>
        <v>Cred_Vinc</v>
      </c>
      <c r="P24" s="0" t="s">
        <v>523</v>
      </c>
      <c r="Q24" s="0" t="str">
        <f aca="false">G24</f>
        <v>Cred_Vinc</v>
      </c>
      <c r="R24" s="0" t="str">
        <f aca="false">"= "&amp;F24</f>
        <v>= SALDO14200009</v>
      </c>
      <c r="S24" s="0" t="str">
        <f aca="false">"if _merge== 2"</f>
        <v>if _merge== 2</v>
      </c>
    </row>
    <row r="25" customFormat="false" ht="15" hidden="false" customHeight="false" outlineLevel="0" collapsed="false">
      <c r="A25" s="32" t="n">
        <v>14300002</v>
      </c>
      <c r="B25" s="33" t="s">
        <v>323</v>
      </c>
      <c r="C25" s="34" t="str">
        <f aca="false">VLOOKUP(A25,Cooperativas!B:D,3,0)</f>
        <v>Repas_Interf</v>
      </c>
      <c r="E25" s="31" t="s">
        <v>522</v>
      </c>
      <c r="F25" s="0" t="str">
        <f aca="false">"SALDO"&amp;A25</f>
        <v>SALDO14300002</v>
      </c>
      <c r="G25" s="0" t="str">
        <f aca="false">C25</f>
        <v>Repas_Interf</v>
      </c>
      <c r="P25" s="0" t="s">
        <v>523</v>
      </c>
      <c r="Q25" s="0" t="str">
        <f aca="false">G25</f>
        <v>Repas_Interf</v>
      </c>
      <c r="R25" s="0" t="str">
        <f aca="false">"= "&amp;F25</f>
        <v>= SALDO14300002</v>
      </c>
      <c r="S25" s="0" t="str">
        <f aca="false">"if _merge== 2"</f>
        <v>if _merge== 2</v>
      </c>
    </row>
    <row r="26" customFormat="false" ht="15" hidden="false" customHeight="false" outlineLevel="0" collapsed="false">
      <c r="A26" s="32" t="n">
        <v>14400005</v>
      </c>
      <c r="B26" s="33" t="s">
        <v>324</v>
      </c>
      <c r="C26" s="34" t="str">
        <f aca="false">VLOOKUP(A26,Cooperativas!B:D,3,0)</f>
        <v>Rel_Corresp</v>
      </c>
      <c r="E26" s="31" t="s">
        <v>522</v>
      </c>
      <c r="F26" s="0" t="str">
        <f aca="false">"SALDO"&amp;A26</f>
        <v>SALDO14400005</v>
      </c>
      <c r="G26" s="0" t="str">
        <f aca="false">C26</f>
        <v>Rel_Corresp</v>
      </c>
      <c r="P26" s="0" t="s">
        <v>523</v>
      </c>
      <c r="Q26" s="0" t="str">
        <f aca="false">G26</f>
        <v>Rel_Corresp</v>
      </c>
      <c r="R26" s="0" t="str">
        <f aca="false">"= "&amp;F26</f>
        <v>= SALDO14400005</v>
      </c>
      <c r="S26" s="0" t="str">
        <f aca="false">"if _merge== 2"</f>
        <v>if _merge== 2</v>
      </c>
    </row>
    <row r="27" customFormat="false" ht="15" hidden="false" customHeight="false" outlineLevel="0" collapsed="false">
      <c r="A27" s="38" t="n">
        <v>14500008</v>
      </c>
      <c r="B27" s="39" t="s">
        <v>25</v>
      </c>
      <c r="C27" s="34" t="s">
        <v>156</v>
      </c>
      <c r="E27" s="31" t="s">
        <v>522</v>
      </c>
      <c r="F27" s="0" t="str">
        <f aca="false">"SALDO"&amp;A27</f>
        <v>SALDO14500008</v>
      </c>
      <c r="G27" s="0" t="str">
        <f aca="false">C27</f>
        <v>CentrFin_Coop</v>
      </c>
      <c r="P27" s="0" t="s">
        <v>523</v>
      </c>
      <c r="Q27" s="0" t="str">
        <f aca="false">G27</f>
        <v>CentrFin_Coop</v>
      </c>
      <c r="R27" s="0" t="str">
        <f aca="false">"= "&amp;F27</f>
        <v>= SALDO14500008</v>
      </c>
      <c r="S27" s="0" t="str">
        <f aca="false">"if _merge== 2"</f>
        <v>if _merge== 2</v>
      </c>
    </row>
    <row r="28" customFormat="false" ht="15" hidden="false" customHeight="false" outlineLevel="0" collapsed="false">
      <c r="A28" s="32" t="n">
        <v>15000002</v>
      </c>
      <c r="B28" s="33" t="s">
        <v>325</v>
      </c>
      <c r="C28" s="34" t="str">
        <f aca="false">VLOOKUP(A28,Cooperativas!B:D,3,0)</f>
        <v>Rel_Interdep</v>
      </c>
      <c r="E28" s="31" t="s">
        <v>522</v>
      </c>
      <c r="F28" s="0" t="str">
        <f aca="false">"SALDO"&amp;A28</f>
        <v>SALDO15000002</v>
      </c>
      <c r="G28" s="0" t="str">
        <f aca="false">C28</f>
        <v>Rel_Interdep</v>
      </c>
      <c r="P28" s="0" t="s">
        <v>523</v>
      </c>
      <c r="Q28" s="0" t="str">
        <f aca="false">G28</f>
        <v>Rel_Interdep</v>
      </c>
      <c r="R28" s="0" t="str">
        <f aca="false">"= "&amp;F28</f>
        <v>= SALDO15000002</v>
      </c>
      <c r="S28" s="0" t="str">
        <f aca="false">"if _merge== 2"</f>
        <v>if _merge== 2</v>
      </c>
    </row>
    <row r="29" customFormat="false" ht="15" hidden="false" customHeight="false" outlineLevel="0" collapsed="false">
      <c r="A29" s="32" t="n">
        <v>15100005</v>
      </c>
      <c r="B29" s="33" t="s">
        <v>326</v>
      </c>
      <c r="C29" s="34" t="s">
        <v>327</v>
      </c>
      <c r="E29" s="31" t="s">
        <v>522</v>
      </c>
      <c r="F29" s="0" t="str">
        <f aca="false">"SALDO"&amp;A29</f>
        <v>SALDO15100005</v>
      </c>
      <c r="G29" s="0" t="str">
        <f aca="false">C29</f>
        <v>Recursos_Trans_Terc_At</v>
      </c>
      <c r="P29" s="0" t="s">
        <v>523</v>
      </c>
      <c r="Q29" s="0" t="str">
        <f aca="false">G29</f>
        <v>Recursos_Trans_Terc_At</v>
      </c>
      <c r="R29" s="0" t="str">
        <f aca="false">"= "&amp;F29</f>
        <v>= SALDO15100005</v>
      </c>
      <c r="S29" s="0" t="str">
        <f aca="false">"if _merge== 2"</f>
        <v>if _merge== 2</v>
      </c>
    </row>
    <row r="30" customFormat="false" ht="15" hidden="false" customHeight="false" outlineLevel="0" collapsed="false">
      <c r="A30" s="32" t="n">
        <v>15200008</v>
      </c>
      <c r="B30" s="33" t="s">
        <v>328</v>
      </c>
      <c r="C30" s="34" t="str">
        <f aca="false">VLOOKUP(A30,Cooperativas!B:D,3,0)</f>
        <v>Transf_Int_Rec</v>
      </c>
      <c r="E30" s="31" t="s">
        <v>522</v>
      </c>
      <c r="F30" s="0" t="str">
        <f aca="false">"SALDO"&amp;A30</f>
        <v>SALDO15200008</v>
      </c>
      <c r="G30" s="0" t="str">
        <f aca="false">C30</f>
        <v>Transf_Int_Rec</v>
      </c>
      <c r="P30" s="0" t="s">
        <v>523</v>
      </c>
      <c r="Q30" s="0" t="str">
        <f aca="false">G30</f>
        <v>Transf_Int_Rec</v>
      </c>
      <c r="R30" s="0" t="str">
        <f aca="false">"= "&amp;F30</f>
        <v>= SALDO15200008</v>
      </c>
      <c r="S30" s="0" t="str">
        <f aca="false">"if _merge== 2"</f>
        <v>if _merge== 2</v>
      </c>
    </row>
    <row r="31" customFormat="false" ht="15" hidden="false" customHeight="false" outlineLevel="0" collapsed="false">
      <c r="A31" s="32" t="n">
        <v>16000001</v>
      </c>
      <c r="B31" s="33" t="s">
        <v>329</v>
      </c>
      <c r="C31" s="34" t="str">
        <f aca="false">VLOOKUP(A31,Cooperativas!B:D,3,0)</f>
        <v>Op_Cred</v>
      </c>
      <c r="E31" s="31" t="s">
        <v>522</v>
      </c>
      <c r="F31" s="0" t="str">
        <f aca="false">"SALDO"&amp;A31</f>
        <v>SALDO16000001</v>
      </c>
      <c r="G31" s="0" t="str">
        <f aca="false">C31</f>
        <v>Op_Cred</v>
      </c>
      <c r="P31" s="0" t="s">
        <v>523</v>
      </c>
      <c r="Q31" s="0" t="str">
        <f aca="false">G31</f>
        <v>Op_Cred</v>
      </c>
      <c r="R31" s="0" t="str">
        <f aca="false">"= "&amp;F31</f>
        <v>= SALDO16000001</v>
      </c>
      <c r="S31" s="0" t="str">
        <f aca="false">"if _merge== 2"</f>
        <v>if _merge== 2</v>
      </c>
    </row>
    <row r="32" customFormat="false" ht="15" hidden="false" customHeight="false" outlineLevel="0" collapsed="false">
      <c r="A32" s="32" t="n">
        <v>16100004</v>
      </c>
      <c r="B32" s="33" t="s">
        <v>330</v>
      </c>
      <c r="C32" s="34" t="str">
        <f aca="false">VLOOKUP(A32,Cooperativas!B:D,3,0)</f>
        <v>Emprest_TitDesc</v>
      </c>
      <c r="E32" s="31" t="s">
        <v>522</v>
      </c>
      <c r="F32" s="0" t="str">
        <f aca="false">"SALDO"&amp;A32</f>
        <v>SALDO16100004</v>
      </c>
      <c r="G32" s="0" t="str">
        <f aca="false">C32</f>
        <v>Emprest_TitDesc</v>
      </c>
      <c r="P32" s="0" t="s">
        <v>523</v>
      </c>
      <c r="Q32" s="0" t="str">
        <f aca="false">G32</f>
        <v>Emprest_TitDesc</v>
      </c>
      <c r="R32" s="0" t="str">
        <f aca="false">"= "&amp;F32</f>
        <v>= SALDO16100004</v>
      </c>
      <c r="S32" s="0" t="str">
        <f aca="false">"if _merge== 2"</f>
        <v>if _merge== 2</v>
      </c>
    </row>
    <row r="33" customFormat="false" ht="15" hidden="false" customHeight="false" outlineLevel="0" collapsed="false">
      <c r="A33" s="32" t="n">
        <v>16200007</v>
      </c>
      <c r="B33" s="33" t="s">
        <v>331</v>
      </c>
      <c r="C33" s="34" t="str">
        <f aca="false">VLOOKUP(A33,Cooperativas!B:D,3,0)</f>
        <v>Financiamentos</v>
      </c>
      <c r="E33" s="31" t="s">
        <v>522</v>
      </c>
      <c r="F33" s="0" t="str">
        <f aca="false">"SALDO"&amp;A33</f>
        <v>SALDO16200007</v>
      </c>
      <c r="G33" s="0" t="str">
        <f aca="false">C33</f>
        <v>Financiamentos</v>
      </c>
      <c r="P33" s="0" t="s">
        <v>523</v>
      </c>
      <c r="Q33" s="0" t="str">
        <f aca="false">G33</f>
        <v>Financiamentos</v>
      </c>
      <c r="R33" s="0" t="str">
        <f aca="false">"= "&amp;F33</f>
        <v>= SALDO16200007</v>
      </c>
      <c r="S33" s="0" t="str">
        <f aca="false">"if _merge== 2"</f>
        <v>if _merge== 2</v>
      </c>
    </row>
    <row r="34" customFormat="false" ht="15" hidden="false" customHeight="false" outlineLevel="0" collapsed="false">
      <c r="A34" s="32" t="n">
        <v>16300000</v>
      </c>
      <c r="B34" s="33" t="s">
        <v>332</v>
      </c>
      <c r="C34" s="34" t="str">
        <f aca="false">VLOOKUP(A34,Cooperativas!B:D,3,0)</f>
        <v>Financ_Rur_Agro</v>
      </c>
      <c r="E34" s="31" t="s">
        <v>522</v>
      </c>
      <c r="F34" s="0" t="str">
        <f aca="false">"SALDO"&amp;A34</f>
        <v>SALDO16300000</v>
      </c>
      <c r="G34" s="0" t="str">
        <f aca="false">C34</f>
        <v>Financ_Rur_Agro</v>
      </c>
      <c r="P34" s="0" t="s">
        <v>523</v>
      </c>
      <c r="Q34" s="0" t="str">
        <f aca="false">G34</f>
        <v>Financ_Rur_Agro</v>
      </c>
      <c r="R34" s="0" t="str">
        <f aca="false">"= "&amp;F34</f>
        <v>= SALDO16300000</v>
      </c>
      <c r="S34" s="0" t="str">
        <f aca="false">"if _merge== 2"</f>
        <v>if _merge== 2</v>
      </c>
    </row>
    <row r="35" customFormat="false" ht="15" hidden="false" customHeight="false" outlineLevel="0" collapsed="false">
      <c r="A35" s="32" t="n">
        <v>16400003</v>
      </c>
      <c r="B35" s="33" t="s">
        <v>333</v>
      </c>
      <c r="C35" s="34" t="s">
        <v>334</v>
      </c>
      <c r="E35" s="31" t="s">
        <v>522</v>
      </c>
      <c r="F35" s="0" t="str">
        <f aca="false">"SALDO"&amp;A35</f>
        <v>SALDO16400003</v>
      </c>
      <c r="G35" s="0" t="str">
        <f aca="false">C35</f>
        <v>Financ_Imobil</v>
      </c>
      <c r="P35" s="0" t="s">
        <v>523</v>
      </c>
      <c r="Q35" s="0" t="str">
        <f aca="false">G35</f>
        <v>Financ_Imobil</v>
      </c>
      <c r="R35" s="0" t="str">
        <f aca="false">"= "&amp;F35</f>
        <v>= SALDO16400003</v>
      </c>
      <c r="S35" s="0" t="str">
        <f aca="false">"if _merge== 2"</f>
        <v>if _merge== 2</v>
      </c>
    </row>
    <row r="36" customFormat="false" ht="15" hidden="false" customHeight="false" outlineLevel="0" collapsed="false">
      <c r="A36" s="32" t="n">
        <v>16500006</v>
      </c>
      <c r="B36" s="33" t="s">
        <v>335</v>
      </c>
      <c r="C36" s="34" t="s">
        <v>336</v>
      </c>
      <c r="E36" s="31" t="s">
        <v>522</v>
      </c>
      <c r="F36" s="0" t="str">
        <f aca="false">"SALDO"&amp;A36</f>
        <v>SALDO16500006</v>
      </c>
      <c r="G36" s="0" t="str">
        <f aca="false">C36</f>
        <v>Financ_TVM</v>
      </c>
      <c r="P36" s="0" t="s">
        <v>523</v>
      </c>
      <c r="Q36" s="0" t="str">
        <f aca="false">G36</f>
        <v>Financ_TVM</v>
      </c>
      <c r="R36" s="0" t="str">
        <f aca="false">"= "&amp;F36</f>
        <v>= SALDO16500006</v>
      </c>
      <c r="S36" s="0" t="str">
        <f aca="false">"if _merge== 2"</f>
        <v>if _merge== 2</v>
      </c>
    </row>
    <row r="37" customFormat="false" ht="15" hidden="false" customHeight="false" outlineLevel="0" collapsed="false">
      <c r="A37" s="32" t="n">
        <v>16600009</v>
      </c>
      <c r="B37" s="33" t="s">
        <v>337</v>
      </c>
      <c r="C37" s="34" t="s">
        <v>338</v>
      </c>
      <c r="E37" s="31" t="s">
        <v>522</v>
      </c>
      <c r="F37" s="0" t="str">
        <f aca="false">"SALDO"&amp;A37</f>
        <v>SALDO16600009</v>
      </c>
      <c r="G37" s="0" t="str">
        <f aca="false">C37</f>
        <v>Financ_Infra_Desenv</v>
      </c>
      <c r="P37" s="0" t="s">
        <v>523</v>
      </c>
      <c r="Q37" s="0" t="str">
        <f aca="false">G37</f>
        <v>Financ_Infra_Desenv</v>
      </c>
      <c r="R37" s="0" t="str">
        <f aca="false">"= "&amp;F37</f>
        <v>= SALDO16600009</v>
      </c>
      <c r="S37" s="0" t="str">
        <f aca="false">"if _merge== 2"</f>
        <v>if _merge== 2</v>
      </c>
    </row>
    <row r="38" customFormat="false" ht="15" hidden="false" customHeight="false" outlineLevel="0" collapsed="false">
      <c r="A38" s="32" t="n">
        <v>16800005</v>
      </c>
      <c r="B38" s="33" t="s">
        <v>339</v>
      </c>
      <c r="C38" s="34" t="s">
        <v>340</v>
      </c>
      <c r="E38" s="31" t="s">
        <v>522</v>
      </c>
      <c r="F38" s="0" t="str">
        <f aca="false">"SALDO"&amp;A38</f>
        <v>SALDO16800005</v>
      </c>
      <c r="G38" s="0" t="str">
        <f aca="false">C38</f>
        <v>Op_Cred_Cessao</v>
      </c>
      <c r="P38" s="0" t="s">
        <v>523</v>
      </c>
      <c r="Q38" s="0" t="str">
        <f aca="false">G38</f>
        <v>Op_Cred_Cessao</v>
      </c>
      <c r="R38" s="0" t="str">
        <f aca="false">"= "&amp;F38</f>
        <v>= SALDO16800005</v>
      </c>
      <c r="S38" s="0" t="str">
        <f aca="false">"if _merge== 2"</f>
        <v>if _merge== 2</v>
      </c>
    </row>
    <row r="39" customFormat="false" ht="15" hidden="false" customHeight="false" outlineLevel="0" collapsed="false">
      <c r="A39" s="32" t="n">
        <v>16900008</v>
      </c>
      <c r="B39" s="33" t="s">
        <v>341</v>
      </c>
      <c r="C39" s="34" t="str">
        <f aca="false">VLOOKUP(A39,Cooperativas!B:D,3,0)</f>
        <v>Prov_Op_Cred</v>
      </c>
      <c r="E39" s="31" t="s">
        <v>522</v>
      </c>
      <c r="F39" s="0" t="str">
        <f aca="false">"SALDO"&amp;A39</f>
        <v>SALDO16900008</v>
      </c>
      <c r="G39" s="0" t="str">
        <f aca="false">C39</f>
        <v>Prov_Op_Cred</v>
      </c>
      <c r="P39" s="0" t="s">
        <v>523</v>
      </c>
      <c r="Q39" s="0" t="str">
        <f aca="false">G39</f>
        <v>Prov_Op_Cred</v>
      </c>
      <c r="R39" s="0" t="str">
        <f aca="false">"= "&amp;F39</f>
        <v>= SALDO16900008</v>
      </c>
      <c r="S39" s="0" t="str">
        <f aca="false">"if _merge== 2"</f>
        <v>if _merge== 2</v>
      </c>
    </row>
    <row r="40" customFormat="false" ht="15" hidden="false" customHeight="false" outlineLevel="0" collapsed="false">
      <c r="A40" s="32" t="n">
        <v>17000000</v>
      </c>
      <c r="B40" s="33" t="s">
        <v>342</v>
      </c>
      <c r="C40" s="34" t="s">
        <v>343</v>
      </c>
      <c r="E40" s="31" t="s">
        <v>522</v>
      </c>
      <c r="F40" s="0" t="str">
        <f aca="false">"SALDO"&amp;A40</f>
        <v>SALDO17000000</v>
      </c>
      <c r="G40" s="0" t="str">
        <f aca="false">C40</f>
        <v>Op_Arrendado</v>
      </c>
      <c r="P40" s="0" t="s">
        <v>523</v>
      </c>
      <c r="Q40" s="0" t="str">
        <f aca="false">G40</f>
        <v>Op_Arrendado</v>
      </c>
      <c r="R40" s="0" t="str">
        <f aca="false">"= "&amp;F40</f>
        <v>= SALDO17000000</v>
      </c>
      <c r="S40" s="0" t="str">
        <f aca="false">"if _merge== 2"</f>
        <v>if _merge== 2</v>
      </c>
    </row>
    <row r="41" customFormat="false" ht="15" hidden="false" customHeight="false" outlineLevel="0" collapsed="false">
      <c r="A41" s="32" t="n">
        <v>17100003</v>
      </c>
      <c r="B41" s="33" t="s">
        <v>344</v>
      </c>
      <c r="C41" s="34" t="s">
        <v>345</v>
      </c>
      <c r="E41" s="31" t="s">
        <v>522</v>
      </c>
      <c r="F41" s="0" t="str">
        <f aca="false">"SALDO"&amp;A41</f>
        <v>SALDO17100003</v>
      </c>
      <c r="G41" s="0" t="str">
        <f aca="false">C41</f>
        <v>Arrend_Fin_Receber</v>
      </c>
      <c r="P41" s="0" t="s">
        <v>523</v>
      </c>
      <c r="Q41" s="0" t="str">
        <f aca="false">G41</f>
        <v>Arrend_Fin_Receber</v>
      </c>
      <c r="R41" s="0" t="str">
        <f aca="false">"= "&amp;F41</f>
        <v>= SALDO17100003</v>
      </c>
      <c r="S41" s="0" t="str">
        <f aca="false">"if _merge== 2"</f>
        <v>if _merge== 2</v>
      </c>
    </row>
    <row r="42" customFormat="false" ht="15" hidden="false" customHeight="false" outlineLevel="0" collapsed="false">
      <c r="A42" s="32" t="n">
        <v>17200006</v>
      </c>
      <c r="B42" s="33" t="s">
        <v>346</v>
      </c>
      <c r="C42" s="34" t="s">
        <v>347</v>
      </c>
      <c r="E42" s="31" t="s">
        <v>522</v>
      </c>
      <c r="F42" s="0" t="str">
        <f aca="false">"SALDO"&amp;A42</f>
        <v>SALDO17200006</v>
      </c>
      <c r="G42" s="0" t="str">
        <f aca="false">C42</f>
        <v>Arrend_Op_Receber</v>
      </c>
      <c r="P42" s="0" t="s">
        <v>523</v>
      </c>
      <c r="Q42" s="0" t="str">
        <f aca="false">G42</f>
        <v>Arrend_Op_Receber</v>
      </c>
      <c r="R42" s="0" t="str">
        <f aca="false">"= "&amp;F42</f>
        <v>= SALDO17200006</v>
      </c>
      <c r="S42" s="0" t="str">
        <f aca="false">"if _merge== 2"</f>
        <v>if _merge== 2</v>
      </c>
    </row>
    <row r="43" customFormat="false" ht="15" hidden="false" customHeight="false" outlineLevel="0" collapsed="false">
      <c r="A43" s="32" t="n">
        <v>17500005</v>
      </c>
      <c r="B43" s="33" t="s">
        <v>348</v>
      </c>
      <c r="C43" s="34" t="s">
        <v>349</v>
      </c>
      <c r="E43" s="31" t="s">
        <v>522</v>
      </c>
      <c r="F43" s="0" t="str">
        <f aca="false">"SALDO"&amp;A43</f>
        <v>SALDO17500005</v>
      </c>
      <c r="G43" s="0" t="str">
        <f aca="false">C43</f>
        <v>Valores_Residuais</v>
      </c>
      <c r="P43" s="0" t="s">
        <v>523</v>
      </c>
      <c r="Q43" s="0" t="str">
        <f aca="false">G43</f>
        <v>Valores_Residuais</v>
      </c>
      <c r="R43" s="0" t="str">
        <f aca="false">"= "&amp;F43</f>
        <v>= SALDO17500005</v>
      </c>
      <c r="S43" s="0" t="str">
        <f aca="false">"if _merge== 2"</f>
        <v>if _merge== 2</v>
      </c>
    </row>
    <row r="44" customFormat="false" ht="15" hidden="false" customHeight="false" outlineLevel="0" collapsed="false">
      <c r="A44" s="32" t="n">
        <v>17900007</v>
      </c>
      <c r="B44" s="33" t="s">
        <v>350</v>
      </c>
      <c r="C44" s="34" t="s">
        <v>351</v>
      </c>
      <c r="E44" s="31" t="s">
        <v>522</v>
      </c>
      <c r="F44" s="0" t="str">
        <f aca="false">"SALDO"&amp;A44</f>
        <v>SALDO17900007</v>
      </c>
      <c r="G44" s="0" t="str">
        <f aca="false">C44</f>
        <v>Prov_Arrend_Mercantil</v>
      </c>
      <c r="P44" s="0" t="s">
        <v>523</v>
      </c>
      <c r="Q44" s="0" t="str">
        <f aca="false">G44</f>
        <v>Prov_Arrend_Mercantil</v>
      </c>
      <c r="R44" s="0" t="str">
        <f aca="false">"= "&amp;F44</f>
        <v>= SALDO17900007</v>
      </c>
      <c r="S44" s="0" t="str">
        <f aca="false">"if _merge== 2"</f>
        <v>if _merge== 2</v>
      </c>
    </row>
    <row r="45" customFormat="false" ht="15" hidden="false" customHeight="false" outlineLevel="0" collapsed="false">
      <c r="A45" s="32" t="n">
        <v>18000009</v>
      </c>
      <c r="B45" s="33" t="s">
        <v>352</v>
      </c>
      <c r="C45" s="34" t="str">
        <f aca="false">VLOOKUP(A45,Cooperativas!B:D,3,0)</f>
        <v>Cred_Outros</v>
      </c>
      <c r="E45" s="31" t="s">
        <v>522</v>
      </c>
      <c r="F45" s="0" t="str">
        <f aca="false">"SALDO"&amp;A45</f>
        <v>SALDO18000009</v>
      </c>
      <c r="G45" s="0" t="str">
        <f aca="false">C45</f>
        <v>Cred_Outros</v>
      </c>
      <c r="P45" s="0" t="s">
        <v>523</v>
      </c>
      <c r="Q45" s="0" t="str">
        <f aca="false">G45</f>
        <v>Cred_Outros</v>
      </c>
      <c r="R45" s="0" t="str">
        <f aca="false">"= "&amp;F45</f>
        <v>= SALDO18000009</v>
      </c>
      <c r="S45" s="0" t="str">
        <f aca="false">"if _merge== 2"</f>
        <v>if _merge== 2</v>
      </c>
    </row>
    <row r="46" customFormat="false" ht="15" hidden="false" customHeight="false" outlineLevel="0" collapsed="false">
      <c r="A46" s="32" t="n">
        <v>18100002</v>
      </c>
      <c r="B46" s="33" t="s">
        <v>353</v>
      </c>
      <c r="C46" s="34" t="str">
        <f aca="false">VLOOKUP(A46,Cooperativas!B:D,3,0)</f>
        <v>Avais_Fiancas</v>
      </c>
      <c r="E46" s="31" t="s">
        <v>522</v>
      </c>
      <c r="F46" s="0" t="str">
        <f aca="false">"SALDO"&amp;A46</f>
        <v>SALDO18100002</v>
      </c>
      <c r="G46" s="0" t="str">
        <f aca="false">C46</f>
        <v>Avais_Fiancas</v>
      </c>
      <c r="P46" s="0" t="s">
        <v>523</v>
      </c>
      <c r="Q46" s="0" t="str">
        <f aca="false">G46</f>
        <v>Avais_Fiancas</v>
      </c>
      <c r="R46" s="0" t="str">
        <f aca="false">"= "&amp;F46</f>
        <v>= SALDO18100002</v>
      </c>
      <c r="S46" s="0" t="str">
        <f aca="false">"if _merge== 2"</f>
        <v>if _merge== 2</v>
      </c>
    </row>
    <row r="47" customFormat="false" ht="15" hidden="false" customHeight="false" outlineLevel="0" collapsed="false">
      <c r="A47" s="32" t="n">
        <v>18200005</v>
      </c>
      <c r="B47" s="33" t="s">
        <v>354</v>
      </c>
      <c r="C47" s="34" t="s">
        <v>355</v>
      </c>
      <c r="E47" s="31" t="s">
        <v>522</v>
      </c>
      <c r="F47" s="0" t="str">
        <f aca="false">"SALDO"&amp;A47</f>
        <v>SALDO18200005</v>
      </c>
      <c r="G47" s="0" t="str">
        <f aca="false">C47</f>
        <v>Cart_Cambio</v>
      </c>
      <c r="P47" s="0" t="s">
        <v>523</v>
      </c>
      <c r="Q47" s="0" t="str">
        <f aca="false">G47</f>
        <v>Cart_Cambio</v>
      </c>
      <c r="R47" s="0" t="str">
        <f aca="false">"= "&amp;F47</f>
        <v>= SALDO18200005</v>
      </c>
      <c r="S47" s="0" t="str">
        <f aca="false">"if _merge== 2"</f>
        <v>if _merge== 2</v>
      </c>
    </row>
    <row r="48" customFormat="false" ht="15" hidden="false" customHeight="false" outlineLevel="0" collapsed="false">
      <c r="A48" s="32" t="n">
        <v>18300008</v>
      </c>
      <c r="B48" s="33" t="s">
        <v>356</v>
      </c>
      <c r="C48" s="34" t="str">
        <f aca="false">VLOOKUP(A48,Cooperativas!B:D,3,0)</f>
        <v>Rendas</v>
      </c>
      <c r="E48" s="31" t="s">
        <v>522</v>
      </c>
      <c r="F48" s="0" t="str">
        <f aca="false">"SALDO"&amp;A48</f>
        <v>SALDO18300008</v>
      </c>
      <c r="G48" s="0" t="str">
        <f aca="false">C48</f>
        <v>Rendas</v>
      </c>
      <c r="P48" s="0" t="s">
        <v>523</v>
      </c>
      <c r="Q48" s="0" t="str">
        <f aca="false">G48</f>
        <v>Rendas</v>
      </c>
      <c r="R48" s="0" t="str">
        <f aca="false">"= "&amp;F48</f>
        <v>= SALDO18300008</v>
      </c>
      <c r="S48" s="0" t="str">
        <f aca="false">"if _merge== 2"</f>
        <v>if _merge== 2</v>
      </c>
    </row>
    <row r="49" customFormat="false" ht="15" hidden="false" customHeight="false" outlineLevel="0" collapsed="false">
      <c r="A49" s="32" t="n">
        <v>18400001</v>
      </c>
      <c r="B49" s="33" t="s">
        <v>357</v>
      </c>
      <c r="C49" s="34" t="str">
        <f aca="false">VLOOKUP(A49,Cooperativas!B:D,3,0)</f>
        <v>NIV</v>
      </c>
      <c r="E49" s="31" t="s">
        <v>522</v>
      </c>
      <c r="F49" s="0" t="str">
        <f aca="false">"SALDO"&amp;A49</f>
        <v>SALDO18400001</v>
      </c>
      <c r="G49" s="0" t="str">
        <f aca="false">C49</f>
        <v>NIV</v>
      </c>
      <c r="P49" s="0" t="s">
        <v>523</v>
      </c>
      <c r="Q49" s="0" t="str">
        <f aca="false">G49</f>
        <v>NIV</v>
      </c>
      <c r="R49" s="0" t="str">
        <f aca="false">"= "&amp;F49</f>
        <v>= SALDO18400001</v>
      </c>
      <c r="S49" s="0" t="str">
        <f aca="false">"if _merge== 2"</f>
        <v>if _merge== 2</v>
      </c>
    </row>
    <row r="50" customFormat="false" ht="15" hidden="false" customHeight="false" outlineLevel="0" collapsed="false">
      <c r="A50" s="32" t="n">
        <v>18500004</v>
      </c>
      <c r="B50" s="33" t="s">
        <v>358</v>
      </c>
      <c r="C50" s="34" t="str">
        <f aca="false">VLOOKUP(A50,Cooperativas!B:D,3,0)</f>
        <v>Cred_Espec</v>
      </c>
      <c r="E50" s="31" t="s">
        <v>522</v>
      </c>
      <c r="F50" s="0" t="str">
        <f aca="false">"SALDO"&amp;A50</f>
        <v>SALDO18500004</v>
      </c>
      <c r="G50" s="0" t="str">
        <f aca="false">C50</f>
        <v>Cred_Espec</v>
      </c>
      <c r="P50" s="0" t="s">
        <v>523</v>
      </c>
      <c r="Q50" s="0" t="str">
        <f aca="false">G50</f>
        <v>Cred_Espec</v>
      </c>
      <c r="R50" s="0" t="str">
        <f aca="false">"= "&amp;F50</f>
        <v>= SALDO18500004</v>
      </c>
      <c r="S50" s="0" t="str">
        <f aca="false">"if _merge== 2"</f>
        <v>if _merge== 2</v>
      </c>
    </row>
    <row r="51" customFormat="false" ht="15" hidden="false" customHeight="false" outlineLevel="0" collapsed="false">
      <c r="A51" s="32" t="n">
        <v>18700000</v>
      </c>
      <c r="B51" s="33" t="s">
        <v>359</v>
      </c>
      <c r="C51" s="34" t="s">
        <v>360</v>
      </c>
      <c r="E51" s="31" t="s">
        <v>522</v>
      </c>
      <c r="F51" s="0" t="str">
        <f aca="false">"SALDO"&amp;A51</f>
        <v>SALDO18700000</v>
      </c>
      <c r="G51" s="0" t="str">
        <f aca="false">C51</f>
        <v>Valores_Especificos</v>
      </c>
      <c r="P51" s="0" t="s">
        <v>523</v>
      </c>
      <c r="Q51" s="0" t="str">
        <f aca="false">G51</f>
        <v>Valores_Especificos</v>
      </c>
      <c r="R51" s="0" t="str">
        <f aca="false">"= "&amp;F51</f>
        <v>= SALDO18700000</v>
      </c>
      <c r="S51" s="0" t="str">
        <f aca="false">"if _merge== 2"</f>
        <v>if _merge== 2</v>
      </c>
    </row>
    <row r="52" customFormat="false" ht="15" hidden="false" customHeight="false" outlineLevel="0" collapsed="false">
      <c r="A52" s="32" t="n">
        <v>18800003</v>
      </c>
      <c r="B52" s="33" t="s">
        <v>361</v>
      </c>
      <c r="C52" s="34" t="str">
        <f aca="false">VLOOKUP(A52,Cooperativas!B:D,3,0)</f>
        <v>Diversos</v>
      </c>
      <c r="E52" s="31" t="s">
        <v>522</v>
      </c>
      <c r="F52" s="0" t="str">
        <f aca="false">"SALDO"&amp;A52</f>
        <v>SALDO18800003</v>
      </c>
      <c r="G52" s="0" t="str">
        <f aca="false">C52</f>
        <v>Diversos</v>
      </c>
      <c r="P52" s="0" t="s">
        <v>523</v>
      </c>
      <c r="Q52" s="0" t="str">
        <f aca="false">G52</f>
        <v>Diversos</v>
      </c>
      <c r="R52" s="0" t="str">
        <f aca="false">"= "&amp;F52</f>
        <v>= SALDO18800003</v>
      </c>
      <c r="S52" s="0" t="str">
        <f aca="false">"if _merge== 2"</f>
        <v>if _merge== 2</v>
      </c>
    </row>
    <row r="53" customFormat="false" ht="15" hidden="false" customHeight="false" outlineLevel="0" collapsed="false">
      <c r="A53" s="32" t="n">
        <v>18900006</v>
      </c>
      <c r="B53" s="33" t="s">
        <v>362</v>
      </c>
      <c r="C53" s="34" t="str">
        <f aca="false">VLOOKUP(A53,Cooperativas!B:D,3,0)</f>
        <v>Prov_Cred_Outros</v>
      </c>
      <c r="E53" s="31" t="s">
        <v>522</v>
      </c>
      <c r="F53" s="0" t="str">
        <f aca="false">"SALDO"&amp;A53</f>
        <v>SALDO18900006</v>
      </c>
      <c r="G53" s="0" t="str">
        <f aca="false">C53</f>
        <v>Prov_Cred_Outros</v>
      </c>
      <c r="P53" s="0" t="s">
        <v>523</v>
      </c>
      <c r="Q53" s="0" t="str">
        <f aca="false">G53</f>
        <v>Prov_Cred_Outros</v>
      </c>
      <c r="R53" s="0" t="str">
        <f aca="false">"= "&amp;F53</f>
        <v>= SALDO18900006</v>
      </c>
      <c r="S53" s="0" t="str">
        <f aca="false">"if _merge== 2"</f>
        <v>if _merge== 2</v>
      </c>
    </row>
    <row r="54" customFormat="false" ht="15" hidden="false" customHeight="false" outlineLevel="0" collapsed="false">
      <c r="A54" s="32" t="n">
        <v>19000008</v>
      </c>
      <c r="B54" s="33" t="s">
        <v>363</v>
      </c>
      <c r="C54" s="34" t="str">
        <f aca="false">VLOOKUP(A54,Cooperativas!B:D,3,0)</f>
        <v>VarBens_Outros_Total</v>
      </c>
      <c r="E54" s="31" t="s">
        <v>522</v>
      </c>
      <c r="F54" s="0" t="str">
        <f aca="false">"SALDO"&amp;A54</f>
        <v>SALDO19000008</v>
      </c>
      <c r="G54" s="0" t="str">
        <f aca="false">C54</f>
        <v>VarBens_Outros_Total</v>
      </c>
      <c r="P54" s="0" t="s">
        <v>523</v>
      </c>
      <c r="Q54" s="0" t="str">
        <f aca="false">G54</f>
        <v>VarBens_Outros_Total</v>
      </c>
      <c r="R54" s="0" t="str">
        <f aca="false">"= "&amp;F54</f>
        <v>= SALDO19000008</v>
      </c>
      <c r="S54" s="0" t="str">
        <f aca="false">"if _merge== 2"</f>
        <v>if _merge== 2</v>
      </c>
    </row>
    <row r="55" customFormat="false" ht="15" hidden="false" customHeight="false" outlineLevel="0" collapsed="false">
      <c r="A55" s="32" t="n">
        <v>19100001</v>
      </c>
      <c r="B55" s="33" t="s">
        <v>364</v>
      </c>
      <c r="C55" s="34" t="s">
        <v>365</v>
      </c>
      <c r="E55" s="31" t="s">
        <v>522</v>
      </c>
      <c r="F55" s="0" t="str">
        <f aca="false">"SALDO"&amp;A55</f>
        <v>SALDO19100001</v>
      </c>
      <c r="G55" s="0" t="str">
        <f aca="false">C55</f>
        <v>Invest_Temp</v>
      </c>
      <c r="P55" s="0" t="s">
        <v>523</v>
      </c>
      <c r="Q55" s="0" t="str">
        <f aca="false">G55</f>
        <v>Invest_Temp</v>
      </c>
      <c r="R55" s="0" t="str">
        <f aca="false">"= "&amp;F55</f>
        <v>= SALDO19100001</v>
      </c>
      <c r="S55" s="0" t="str">
        <f aca="false">"if _merge== 2"</f>
        <v>if _merge== 2</v>
      </c>
    </row>
    <row r="56" customFormat="false" ht="15" hidden="false" customHeight="false" outlineLevel="0" collapsed="false">
      <c r="A56" s="32" t="n">
        <v>19800002</v>
      </c>
      <c r="B56" s="33" t="s">
        <v>363</v>
      </c>
      <c r="C56" s="34" t="str">
        <f aca="false">VLOOKUP(A56,Cooperativas!B:D,3,0)</f>
        <v>VarBens_Outros</v>
      </c>
      <c r="E56" s="31" t="s">
        <v>522</v>
      </c>
      <c r="F56" s="0" t="str">
        <f aca="false">"SALDO"&amp;A56</f>
        <v>SALDO19800002</v>
      </c>
      <c r="G56" s="0" t="str">
        <f aca="false">C56</f>
        <v>VarBens_Outros</v>
      </c>
      <c r="P56" s="0" t="s">
        <v>523</v>
      </c>
      <c r="Q56" s="0" t="str">
        <f aca="false">G56</f>
        <v>VarBens_Outros</v>
      </c>
      <c r="R56" s="0" t="str">
        <f aca="false">"= "&amp;F56</f>
        <v>= SALDO19800002</v>
      </c>
      <c r="S56" s="0" t="str">
        <f aca="false">"if _merge== 2"</f>
        <v>if _merge== 2</v>
      </c>
    </row>
    <row r="57" customFormat="false" ht="15" hidden="false" customHeight="false" outlineLevel="0" collapsed="false">
      <c r="A57" s="32" t="n">
        <v>19900005</v>
      </c>
      <c r="B57" s="33" t="s">
        <v>366</v>
      </c>
      <c r="C57" s="34" t="str">
        <f aca="false">VLOOKUP(A57,Cooperativas!B:D,3,0)</f>
        <v>Desp_Antecip</v>
      </c>
      <c r="E57" s="31" t="s">
        <v>522</v>
      </c>
      <c r="F57" s="0" t="str">
        <f aca="false">"SALDO"&amp;A57</f>
        <v>SALDO19900005</v>
      </c>
      <c r="G57" s="0" t="str">
        <f aca="false">C57</f>
        <v>Desp_Antecip</v>
      </c>
      <c r="P57" s="0" t="s">
        <v>523</v>
      </c>
      <c r="Q57" s="0" t="str">
        <f aca="false">G57</f>
        <v>Desp_Antecip</v>
      </c>
      <c r="R57" s="0" t="str">
        <f aca="false">"= "&amp;F57</f>
        <v>= SALDO19900005</v>
      </c>
      <c r="S57" s="0" t="str">
        <f aca="false">"if _merge== 2"</f>
        <v>if _merge== 2</v>
      </c>
    </row>
    <row r="58" customFormat="false" ht="15" hidden="false" customHeight="false" outlineLevel="0" collapsed="false">
      <c r="A58" s="32" t="n">
        <v>20000004</v>
      </c>
      <c r="B58" s="33" t="s">
        <v>367</v>
      </c>
      <c r="C58" s="34" t="str">
        <f aca="false">VLOOKUP(A58,Cooperativas!B:D,3,0)</f>
        <v>Permanente</v>
      </c>
      <c r="E58" s="31" t="s">
        <v>522</v>
      </c>
      <c r="F58" s="0" t="str">
        <f aca="false">"SALDO"&amp;A58</f>
        <v>SALDO20000004</v>
      </c>
      <c r="G58" s="0" t="str">
        <f aca="false">C58</f>
        <v>Permanente</v>
      </c>
      <c r="P58" s="0" t="s">
        <v>523</v>
      </c>
      <c r="Q58" s="0" t="str">
        <f aca="false">G58</f>
        <v>Permanente</v>
      </c>
      <c r="R58" s="0" t="str">
        <f aca="false">"= "&amp;F58</f>
        <v>= SALDO20000004</v>
      </c>
      <c r="S58" s="0" t="str">
        <f aca="false">"if _merge== 2"</f>
        <v>if _merge== 2</v>
      </c>
    </row>
    <row r="59" customFormat="false" ht="15" hidden="false" customHeight="false" outlineLevel="0" collapsed="false">
      <c r="A59" s="32" t="n">
        <v>21000003</v>
      </c>
      <c r="B59" s="33" t="s">
        <v>368</v>
      </c>
      <c r="C59" s="34" t="str">
        <f aca="false">VLOOKUP(A59,Cooperativas!B:D,3,0)</f>
        <v>Invest</v>
      </c>
      <c r="E59" s="31" t="s">
        <v>522</v>
      </c>
      <c r="F59" s="0" t="str">
        <f aca="false">"SALDO"&amp;A59</f>
        <v>SALDO21000003</v>
      </c>
      <c r="G59" s="0" t="str">
        <f aca="false">C59</f>
        <v>Invest</v>
      </c>
      <c r="P59" s="0" t="s">
        <v>523</v>
      </c>
      <c r="Q59" s="0" t="str">
        <f aca="false">G59</f>
        <v>Invest</v>
      </c>
      <c r="R59" s="0" t="str">
        <f aca="false">"= "&amp;F59</f>
        <v>= SALDO21000003</v>
      </c>
      <c r="S59" s="0" t="str">
        <f aca="false">"if _merge== 2"</f>
        <v>if _merge== 2</v>
      </c>
    </row>
    <row r="60" customFormat="false" ht="15" hidden="false" customHeight="false" outlineLevel="0" collapsed="false">
      <c r="A60" s="32" t="n">
        <v>21100006</v>
      </c>
      <c r="B60" s="33" t="s">
        <v>369</v>
      </c>
      <c r="C60" s="34" t="s">
        <v>370</v>
      </c>
      <c r="E60" s="31" t="s">
        <v>522</v>
      </c>
      <c r="F60" s="0" t="str">
        <f aca="false">"SALDO"&amp;A60</f>
        <v>SALDO21100006</v>
      </c>
      <c r="G60" s="0" t="str">
        <f aca="false">C60</f>
        <v>Invest_Exterior</v>
      </c>
      <c r="P60" s="0" t="s">
        <v>523</v>
      </c>
      <c r="Q60" s="0" t="str">
        <f aca="false">G60</f>
        <v>Invest_Exterior</v>
      </c>
      <c r="R60" s="0" t="str">
        <f aca="false">"= "&amp;F60</f>
        <v>= SALDO21100006</v>
      </c>
      <c r="S60" s="0" t="str">
        <f aca="false">"if _merge== 2"</f>
        <v>if _merge== 2</v>
      </c>
    </row>
    <row r="61" customFormat="false" ht="15" hidden="false" customHeight="false" outlineLevel="0" collapsed="false">
      <c r="A61" s="32" t="n">
        <v>21200009</v>
      </c>
      <c r="B61" s="33" t="s">
        <v>371</v>
      </c>
      <c r="C61" s="34" t="str">
        <f aca="false">VLOOKUP(A61,Cooperativas!B:D,3,0)</f>
        <v>Participacoes</v>
      </c>
      <c r="E61" s="31" t="s">
        <v>522</v>
      </c>
      <c r="F61" s="0" t="str">
        <f aca="false">"SALDO"&amp;A61</f>
        <v>SALDO21200009</v>
      </c>
      <c r="G61" s="0" t="str">
        <f aca="false">C61</f>
        <v>Participacoes</v>
      </c>
      <c r="P61" s="0" t="s">
        <v>523</v>
      </c>
      <c r="Q61" s="0" t="str">
        <f aca="false">G61</f>
        <v>Participacoes</v>
      </c>
      <c r="R61" s="0" t="str">
        <f aca="false">"= "&amp;F61</f>
        <v>= SALDO21200009</v>
      </c>
      <c r="S61" s="0" t="str">
        <f aca="false">"if _merge== 2"</f>
        <v>if _merge== 2</v>
      </c>
    </row>
    <row r="62" customFormat="false" ht="15" hidden="false" customHeight="false" outlineLevel="0" collapsed="false">
      <c r="A62" s="32" t="n">
        <v>21300002</v>
      </c>
      <c r="B62" s="33" t="s">
        <v>372</v>
      </c>
      <c r="C62" s="34" t="str">
        <f aca="false">VLOOKUP(A62,Cooperativas!B:D,3,0)</f>
        <v>Invvest_IncentFisc</v>
      </c>
      <c r="E62" s="31" t="s">
        <v>522</v>
      </c>
      <c r="F62" s="0" t="str">
        <f aca="false">"SALDO"&amp;A62</f>
        <v>SALDO21300002</v>
      </c>
      <c r="G62" s="0" t="str">
        <f aca="false">C62</f>
        <v>Invvest_IncentFisc</v>
      </c>
      <c r="P62" s="0" t="s">
        <v>523</v>
      </c>
      <c r="Q62" s="0" t="str">
        <f aca="false">G62</f>
        <v>Invvest_IncentFisc</v>
      </c>
      <c r="R62" s="0" t="str">
        <f aca="false">"= "&amp;F62</f>
        <v>= SALDO21300002</v>
      </c>
      <c r="S62" s="0" t="str">
        <f aca="false">"if _merge== 2"</f>
        <v>if _merge== 2</v>
      </c>
    </row>
    <row r="63" customFormat="false" ht="15" hidden="false" customHeight="false" outlineLevel="0" collapsed="false">
      <c r="A63" s="32" t="n">
        <v>21400005</v>
      </c>
      <c r="B63" s="33" t="s">
        <v>373</v>
      </c>
      <c r="C63" s="34" t="str">
        <f aca="false">VLOOKUP(A63,Cooperativas!B:D,3,0)</f>
        <v>Tit_Patrim</v>
      </c>
      <c r="E63" s="31" t="s">
        <v>522</v>
      </c>
      <c r="F63" s="0" t="str">
        <f aca="false">"SALDO"&amp;A63</f>
        <v>SALDO21400005</v>
      </c>
      <c r="G63" s="0" t="str">
        <f aca="false">C63</f>
        <v>Tit_Patrim</v>
      </c>
      <c r="P63" s="0" t="s">
        <v>523</v>
      </c>
      <c r="Q63" s="0" t="str">
        <f aca="false">G63</f>
        <v>Tit_Patrim</v>
      </c>
      <c r="R63" s="0" t="str">
        <f aca="false">"= "&amp;F63</f>
        <v>= SALDO21400005</v>
      </c>
      <c r="S63" s="0" t="str">
        <f aca="false">"if _merge== 2"</f>
        <v>if _merge== 2</v>
      </c>
    </row>
    <row r="64" customFormat="false" ht="15" hidden="false" customHeight="false" outlineLevel="0" collapsed="false">
      <c r="A64" s="32" t="n">
        <v>21500008</v>
      </c>
      <c r="B64" s="33" t="s">
        <v>374</v>
      </c>
      <c r="C64" s="34" t="str">
        <f aca="false">VLOOKUP(A64,Cooperativas!B:D,3,0)</f>
        <v>Acoes_Cotas</v>
      </c>
      <c r="E64" s="31" t="s">
        <v>522</v>
      </c>
      <c r="F64" s="0" t="str">
        <f aca="false">"SALDO"&amp;A64</f>
        <v>SALDO21500008</v>
      </c>
      <c r="G64" s="0" t="str">
        <f aca="false">C64</f>
        <v>Acoes_Cotas</v>
      </c>
      <c r="P64" s="0" t="s">
        <v>523</v>
      </c>
      <c r="Q64" s="0" t="str">
        <f aca="false">G64</f>
        <v>Acoes_Cotas</v>
      </c>
      <c r="R64" s="0" t="str">
        <f aca="false">"= "&amp;F64</f>
        <v>= SALDO21500008</v>
      </c>
      <c r="S64" s="0" t="str">
        <f aca="false">"if _merge== 2"</f>
        <v>if _merge== 2</v>
      </c>
    </row>
    <row r="65" customFormat="false" ht="15" hidden="false" customHeight="false" outlineLevel="0" collapsed="false">
      <c r="A65" s="32" t="n">
        <v>21900000</v>
      </c>
      <c r="B65" s="33" t="s">
        <v>375</v>
      </c>
      <c r="C65" s="34" t="str">
        <f aca="false">VLOOKUP(A65,Cooperativas!B:D,3,0)</f>
        <v>Invest_Outros</v>
      </c>
      <c r="E65" s="31" t="s">
        <v>522</v>
      </c>
      <c r="F65" s="0" t="str">
        <f aca="false">"SALDO"&amp;A65</f>
        <v>SALDO21900000</v>
      </c>
      <c r="G65" s="0" t="str">
        <f aca="false">C65</f>
        <v>Invest_Outros</v>
      </c>
      <c r="P65" s="0" t="s">
        <v>523</v>
      </c>
      <c r="Q65" s="0" t="str">
        <f aca="false">G65</f>
        <v>Invest_Outros</v>
      </c>
      <c r="R65" s="0" t="str">
        <f aca="false">"= "&amp;F65</f>
        <v>= SALDO21900000</v>
      </c>
      <c r="S65" s="0" t="str">
        <f aca="false">"if _merge== 2"</f>
        <v>if _merge== 2</v>
      </c>
    </row>
    <row r="66" customFormat="false" ht="15" hidden="false" customHeight="false" outlineLevel="0" collapsed="false">
      <c r="A66" s="32" t="n">
        <v>22000002</v>
      </c>
      <c r="B66" s="33" t="s">
        <v>376</v>
      </c>
      <c r="C66" s="34" t="str">
        <f aca="false">VLOOKUP(A66,Cooperativas!B:D,3,0)</f>
        <v>Imob_Uso</v>
      </c>
      <c r="E66" s="31" t="s">
        <v>522</v>
      </c>
      <c r="F66" s="0" t="str">
        <f aca="false">"SALDO"&amp;A66</f>
        <v>SALDO22000002</v>
      </c>
      <c r="G66" s="0" t="str">
        <f aca="false">C66</f>
        <v>Imob_Uso</v>
      </c>
      <c r="P66" s="0" t="s">
        <v>523</v>
      </c>
      <c r="Q66" s="0" t="str">
        <f aca="false">G66</f>
        <v>Imob_Uso</v>
      </c>
      <c r="R66" s="0" t="str">
        <f aca="false">"= "&amp;F66</f>
        <v>= SALDO22000002</v>
      </c>
      <c r="S66" s="0" t="str">
        <f aca="false">"if _merge== 2"</f>
        <v>if _merge== 2</v>
      </c>
    </row>
    <row r="67" customFormat="false" ht="15" hidden="false" customHeight="false" outlineLevel="0" collapsed="false">
      <c r="A67" s="32" t="n">
        <v>22100005</v>
      </c>
      <c r="B67" s="33" t="s">
        <v>377</v>
      </c>
      <c r="C67" s="34" t="str">
        <f aca="false">VLOOKUP(A67,Cooperativas!B:D,3,0)</f>
        <v>Moveis_Estoq</v>
      </c>
      <c r="E67" s="31" t="s">
        <v>522</v>
      </c>
      <c r="F67" s="0" t="str">
        <f aca="false">"SALDO"&amp;A67</f>
        <v>SALDO22100005</v>
      </c>
      <c r="G67" s="0" t="str">
        <f aca="false">C67</f>
        <v>Moveis_Estoq</v>
      </c>
      <c r="P67" s="0" t="s">
        <v>523</v>
      </c>
      <c r="Q67" s="0" t="str">
        <f aca="false">G67</f>
        <v>Moveis_Estoq</v>
      </c>
      <c r="R67" s="0" t="str">
        <f aca="false">"= "&amp;F67</f>
        <v>= SALDO22100005</v>
      </c>
      <c r="S67" s="0" t="str">
        <f aca="false">"if _merge== 2"</f>
        <v>if _merge== 2</v>
      </c>
    </row>
    <row r="68" customFormat="false" ht="15" hidden="false" customHeight="false" outlineLevel="0" collapsed="false">
      <c r="A68" s="32" t="n">
        <v>22200008</v>
      </c>
      <c r="B68" s="33" t="s">
        <v>378</v>
      </c>
      <c r="C68" s="34" t="str">
        <f aca="false">VLOOKUP(A68,Cooperativas!B:D,3,0)</f>
        <v>Imob_Curso</v>
      </c>
      <c r="E68" s="31" t="s">
        <v>522</v>
      </c>
      <c r="F68" s="0" t="str">
        <f aca="false">"SALDO"&amp;A68</f>
        <v>SALDO22200008</v>
      </c>
      <c r="G68" s="0" t="str">
        <f aca="false">C68</f>
        <v>Imob_Curso</v>
      </c>
      <c r="P68" s="0" t="s">
        <v>523</v>
      </c>
      <c r="Q68" s="0" t="str">
        <f aca="false">G68</f>
        <v>Imob_Curso</v>
      </c>
      <c r="R68" s="0" t="str">
        <f aca="false">"= "&amp;F68</f>
        <v>= SALDO22200008</v>
      </c>
      <c r="S68" s="0" t="str">
        <f aca="false">"if _merge== 2"</f>
        <v>if _merge== 2</v>
      </c>
    </row>
    <row r="69" customFormat="false" ht="15" hidden="false" customHeight="false" outlineLevel="0" collapsed="false">
      <c r="A69" s="32" t="n">
        <v>22300001</v>
      </c>
      <c r="B69" s="33" t="s">
        <v>379</v>
      </c>
      <c r="C69" s="34" t="str">
        <f aca="false">VLOOKUP(A69,Cooperativas!B:D,3,0)</f>
        <v>Imoveis_Uso</v>
      </c>
      <c r="E69" s="31" t="s">
        <v>522</v>
      </c>
      <c r="F69" s="0" t="str">
        <f aca="false">"SALDO"&amp;A69</f>
        <v>SALDO22300001</v>
      </c>
      <c r="G69" s="0" t="str">
        <f aca="false">C69</f>
        <v>Imoveis_Uso</v>
      </c>
      <c r="P69" s="0" t="s">
        <v>523</v>
      </c>
      <c r="Q69" s="0" t="str">
        <f aca="false">G69</f>
        <v>Imoveis_Uso</v>
      </c>
      <c r="R69" s="0" t="str">
        <f aca="false">"= "&amp;F69</f>
        <v>= SALDO22300001</v>
      </c>
      <c r="S69" s="0" t="str">
        <f aca="false">"if _merge== 2"</f>
        <v>if _merge== 2</v>
      </c>
    </row>
    <row r="70" customFormat="false" ht="15" hidden="false" customHeight="false" outlineLevel="0" collapsed="false">
      <c r="A70" s="32" t="n">
        <v>22400004</v>
      </c>
      <c r="B70" s="33" t="s">
        <v>380</v>
      </c>
      <c r="C70" s="34" t="str">
        <f aca="false">VLOOKUP(A70,Cooperativas!B:D,3,0)</f>
        <v>Moveis_Uso</v>
      </c>
      <c r="E70" s="31" t="s">
        <v>522</v>
      </c>
      <c r="F70" s="0" t="str">
        <f aca="false">"SALDO"&amp;A70</f>
        <v>SALDO22400004</v>
      </c>
      <c r="G70" s="0" t="str">
        <f aca="false">C70</f>
        <v>Moveis_Uso</v>
      </c>
      <c r="P70" s="0" t="s">
        <v>523</v>
      </c>
      <c r="Q70" s="0" t="str">
        <f aca="false">G70</f>
        <v>Moveis_Uso</v>
      </c>
      <c r="R70" s="0" t="str">
        <f aca="false">"= "&amp;F70</f>
        <v>= SALDO22400004</v>
      </c>
      <c r="S70" s="0" t="str">
        <f aca="false">"if _merge== 2"</f>
        <v>if _merge== 2</v>
      </c>
    </row>
    <row r="71" customFormat="false" ht="15" hidden="false" customHeight="false" outlineLevel="0" collapsed="false">
      <c r="A71" s="32" t="n">
        <v>22900009</v>
      </c>
      <c r="B71" s="33" t="s">
        <v>381</v>
      </c>
      <c r="C71" s="34" t="str">
        <f aca="false">VLOOKUP(A71,Cooperativas!B:D,3,0)</f>
        <v>Imob_Outros</v>
      </c>
      <c r="E71" s="31" t="s">
        <v>522</v>
      </c>
      <c r="F71" s="0" t="str">
        <f aca="false">"SALDO"&amp;A71</f>
        <v>SALDO22900009</v>
      </c>
      <c r="G71" s="0" t="str">
        <f aca="false">C71</f>
        <v>Imob_Outros</v>
      </c>
      <c r="P71" s="0" t="s">
        <v>523</v>
      </c>
      <c r="Q71" s="0" t="str">
        <f aca="false">G71</f>
        <v>Imob_Outros</v>
      </c>
      <c r="R71" s="0" t="str">
        <f aca="false">"= "&amp;F71</f>
        <v>= SALDO22900009</v>
      </c>
      <c r="S71" s="0" t="str">
        <f aca="false">"if _merge== 2"</f>
        <v>if _merge== 2</v>
      </c>
    </row>
    <row r="72" customFormat="false" ht="15" hidden="false" customHeight="false" outlineLevel="0" collapsed="false">
      <c r="A72" s="32" t="n">
        <v>23000001</v>
      </c>
      <c r="B72" s="33" t="s">
        <v>382</v>
      </c>
      <c r="C72" s="34" t="s">
        <v>383</v>
      </c>
      <c r="E72" s="31" t="s">
        <v>522</v>
      </c>
      <c r="F72" s="0" t="str">
        <f aca="false">"SALDO"&amp;A72</f>
        <v>SALDO23000001</v>
      </c>
      <c r="G72" s="0" t="str">
        <f aca="false">C72</f>
        <v>Imob_Arrendado</v>
      </c>
      <c r="P72" s="0" t="s">
        <v>523</v>
      </c>
      <c r="Q72" s="0" t="str">
        <f aca="false">G72</f>
        <v>Imob_Arrendado</v>
      </c>
      <c r="R72" s="0" t="str">
        <f aca="false">"= "&amp;F72</f>
        <v>= SALDO23000001</v>
      </c>
      <c r="S72" s="0" t="str">
        <f aca="false">"if _merge== 2"</f>
        <v>if _merge== 2</v>
      </c>
    </row>
    <row r="73" customFormat="false" ht="15" hidden="false" customHeight="false" outlineLevel="0" collapsed="false">
      <c r="A73" s="32" t="n">
        <v>23200007</v>
      </c>
      <c r="B73" s="33" t="s">
        <v>384</v>
      </c>
      <c r="C73" s="34" t="s">
        <v>385</v>
      </c>
      <c r="E73" s="31" t="s">
        <v>522</v>
      </c>
      <c r="F73" s="0" t="str">
        <f aca="false">"SALDO"&amp;A73</f>
        <v>SALDO23200007</v>
      </c>
      <c r="G73" s="0" t="str">
        <f aca="false">C73</f>
        <v>Bens_Arrend_Op</v>
      </c>
      <c r="P73" s="0" t="s">
        <v>523</v>
      </c>
      <c r="Q73" s="0" t="str">
        <f aca="false">G73</f>
        <v>Bens_Arrend_Op</v>
      </c>
      <c r="R73" s="0" t="str">
        <f aca="false">"= "&amp;F73</f>
        <v>= SALDO23200007</v>
      </c>
      <c r="S73" s="0" t="str">
        <f aca="false">"if _merge== 2"</f>
        <v>if _merge== 2</v>
      </c>
    </row>
    <row r="74" customFormat="false" ht="15" hidden="false" customHeight="false" outlineLevel="0" collapsed="false">
      <c r="A74" s="32" t="n">
        <v>23300000</v>
      </c>
      <c r="B74" s="33" t="s">
        <v>386</v>
      </c>
      <c r="C74" s="34" t="s">
        <v>387</v>
      </c>
      <c r="E74" s="31" t="s">
        <v>522</v>
      </c>
      <c r="F74" s="0" t="str">
        <f aca="false">"SALDO"&amp;A74</f>
        <v>SALDO23300000</v>
      </c>
      <c r="G74" s="0" t="str">
        <f aca="false">C74</f>
        <v>Bens_Arrend_Fin</v>
      </c>
      <c r="P74" s="0" t="s">
        <v>523</v>
      </c>
      <c r="Q74" s="0" t="str">
        <f aca="false">G74</f>
        <v>Bens_Arrend_Fin</v>
      </c>
      <c r="R74" s="0" t="str">
        <f aca="false">"= "&amp;F74</f>
        <v>= SALDO23300000</v>
      </c>
      <c r="S74" s="0" t="str">
        <f aca="false">"if _merge== 2"</f>
        <v>if _merge== 2</v>
      </c>
    </row>
    <row r="75" customFormat="false" ht="15" hidden="false" customHeight="false" outlineLevel="0" collapsed="false">
      <c r="A75" s="32" t="n">
        <v>24000000</v>
      </c>
      <c r="B75" s="33" t="s">
        <v>388</v>
      </c>
      <c r="C75" s="34" t="str">
        <f aca="false">VLOOKUP(A75,Cooperativas!B:D,3,0)</f>
        <v>Diferido</v>
      </c>
      <c r="E75" s="31" t="s">
        <v>522</v>
      </c>
      <c r="F75" s="0" t="str">
        <f aca="false">"SALDO"&amp;A75</f>
        <v>SALDO24000000</v>
      </c>
      <c r="G75" s="0" t="str">
        <f aca="false">C75</f>
        <v>Diferido</v>
      </c>
      <c r="P75" s="0" t="s">
        <v>523</v>
      </c>
      <c r="Q75" s="0" t="str">
        <f aca="false">G75</f>
        <v>Diferido</v>
      </c>
      <c r="R75" s="0" t="str">
        <f aca="false">"= "&amp;F75</f>
        <v>= SALDO24000000</v>
      </c>
      <c r="S75" s="0" t="str">
        <f aca="false">"if _merge== 2"</f>
        <v>if _merge== 2</v>
      </c>
    </row>
    <row r="76" customFormat="false" ht="15" hidden="false" customHeight="false" outlineLevel="0" collapsed="false">
      <c r="A76" s="32" t="n">
        <v>24100003</v>
      </c>
      <c r="B76" s="33" t="s">
        <v>389</v>
      </c>
      <c r="C76" s="34" t="str">
        <f aca="false">VLOOKUP(A76,Cooperativas!B:D,3,0)</f>
        <v>Gastos_Expans</v>
      </c>
      <c r="E76" s="31" t="s">
        <v>522</v>
      </c>
      <c r="F76" s="0" t="str">
        <f aca="false">"SALDO"&amp;A76</f>
        <v>SALDO24100003</v>
      </c>
      <c r="G76" s="0" t="str">
        <f aca="false">C76</f>
        <v>Gastos_Expans</v>
      </c>
      <c r="P76" s="0" t="s">
        <v>523</v>
      </c>
      <c r="Q76" s="0" t="str">
        <f aca="false">G76</f>
        <v>Gastos_Expans</v>
      </c>
      <c r="R76" s="0" t="str">
        <f aca="false">"= "&amp;F76</f>
        <v>= SALDO24100003</v>
      </c>
      <c r="S76" s="0" t="str">
        <f aca="false">"if _merge== 2"</f>
        <v>if _merge== 2</v>
      </c>
    </row>
    <row r="77" customFormat="false" ht="15" hidden="false" customHeight="false" outlineLevel="0" collapsed="false">
      <c r="A77" s="32" t="n">
        <v>25000009</v>
      </c>
      <c r="B77" s="33" t="s">
        <v>390</v>
      </c>
      <c r="C77" s="34" t="str">
        <f aca="false">VLOOKUP(A77,Cooperativas!B:D,3,0)</f>
        <v>Intang</v>
      </c>
      <c r="E77" s="31" t="s">
        <v>522</v>
      </c>
      <c r="F77" s="0" t="str">
        <f aca="false">"SALDO"&amp;A77</f>
        <v>SALDO25000009</v>
      </c>
      <c r="G77" s="0" t="str">
        <f aca="false">C77</f>
        <v>Intang</v>
      </c>
      <c r="P77" s="0" t="s">
        <v>523</v>
      </c>
      <c r="Q77" s="0" t="str">
        <f aca="false">G77</f>
        <v>Intang</v>
      </c>
      <c r="R77" s="0" t="str">
        <f aca="false">"= "&amp;F77</f>
        <v>= SALDO25000009</v>
      </c>
      <c r="S77" s="0" t="str">
        <f aca="false">"if _merge== 2"</f>
        <v>if _merge== 2</v>
      </c>
    </row>
    <row r="78" customFormat="false" ht="15" hidden="false" customHeight="false" outlineLevel="0" collapsed="false">
      <c r="A78" s="32" t="n">
        <v>25100002</v>
      </c>
      <c r="B78" s="33" t="s">
        <v>391</v>
      </c>
      <c r="C78" s="34" t="str">
        <f aca="false">VLOOKUP(A78,Cooperativas!B:D,3,0)</f>
        <v>Ativo_Intang</v>
      </c>
      <c r="E78" s="31" t="s">
        <v>522</v>
      </c>
      <c r="F78" s="0" t="str">
        <f aca="false">"SALDO"&amp;A78</f>
        <v>SALDO25100002</v>
      </c>
      <c r="G78" s="0" t="str">
        <f aca="false">C78</f>
        <v>Ativo_Intang</v>
      </c>
      <c r="P78" s="0" t="s">
        <v>523</v>
      </c>
      <c r="Q78" s="0" t="str">
        <f aca="false">G78</f>
        <v>Ativo_Intang</v>
      </c>
      <c r="R78" s="0" t="str">
        <f aca="false">"= "&amp;F78</f>
        <v>= SALDO25100002</v>
      </c>
      <c r="S78" s="0" t="str">
        <f aca="false">"if _merge== 2"</f>
        <v>if _merge== 2</v>
      </c>
    </row>
    <row r="79" customFormat="false" ht="15" hidden="false" customHeight="false" outlineLevel="0" collapsed="false">
      <c r="A79" s="32" t="n">
        <v>25200005</v>
      </c>
      <c r="B79" s="33" t="s">
        <v>515</v>
      </c>
      <c r="C79" s="34" t="s">
        <v>516</v>
      </c>
      <c r="E79" s="31" t="s">
        <v>522</v>
      </c>
      <c r="F79" s="0" t="str">
        <f aca="false">"SALDO"&amp;A79</f>
        <v>SALDO25200005</v>
      </c>
      <c r="G79" s="0" t="str">
        <f aca="false">C79</f>
        <v>Agio_Invest</v>
      </c>
      <c r="P79" s="0" t="s">
        <v>523</v>
      </c>
      <c r="Q79" s="0" t="str">
        <f aca="false">G79</f>
        <v>Agio_Invest</v>
      </c>
      <c r="R79" s="0" t="str">
        <f aca="false">"= "&amp;F79</f>
        <v>= SALDO25200005</v>
      </c>
      <c r="S79" s="0" t="str">
        <f aca="false">"if _merge== 2"</f>
        <v>if _merge== 2</v>
      </c>
    </row>
    <row r="80" customFormat="false" ht="15" hidden="false" customHeight="false" outlineLevel="0" collapsed="false">
      <c r="A80" s="32" t="n">
        <v>30000001</v>
      </c>
      <c r="B80" s="33" t="s">
        <v>392</v>
      </c>
      <c r="C80" s="34" t="str">
        <f aca="false">VLOOKUP(A80,Cooperativas!B:D,3,0)</f>
        <v>Compensacao</v>
      </c>
      <c r="E80" s="31" t="s">
        <v>522</v>
      </c>
      <c r="F80" s="0" t="str">
        <f aca="false">"SALDO"&amp;A80</f>
        <v>SALDO30000001</v>
      </c>
      <c r="G80" s="0" t="str">
        <f aca="false">C80</f>
        <v>Compensacao</v>
      </c>
      <c r="P80" s="0" t="s">
        <v>523</v>
      </c>
      <c r="Q80" s="0" t="str">
        <f aca="false">G80</f>
        <v>Compensacao</v>
      </c>
      <c r="R80" s="0" t="str">
        <f aca="false">"= "&amp;F80</f>
        <v>= SALDO30000001</v>
      </c>
      <c r="S80" s="0" t="str">
        <f aca="false">"if _merge== 2"</f>
        <v>if _merge== 2</v>
      </c>
    </row>
    <row r="81" customFormat="false" ht="15" hidden="false" customHeight="false" outlineLevel="0" collapsed="false">
      <c r="A81" s="32" t="n">
        <v>30100004</v>
      </c>
      <c r="B81" s="33" t="s">
        <v>393</v>
      </c>
      <c r="C81" s="34" t="str">
        <f aca="false">VLOOKUP(A81,Cooperativas!B:D,3,0)</f>
        <v>Coobr_Risc</v>
      </c>
      <c r="E81" s="31" t="s">
        <v>522</v>
      </c>
      <c r="F81" s="0" t="str">
        <f aca="false">"SALDO"&amp;A81</f>
        <v>SALDO30100004</v>
      </c>
      <c r="G81" s="0" t="str">
        <f aca="false">C81</f>
        <v>Coobr_Risc</v>
      </c>
      <c r="P81" s="0" t="s">
        <v>523</v>
      </c>
      <c r="Q81" s="0" t="str">
        <f aca="false">G81</f>
        <v>Coobr_Risc</v>
      </c>
      <c r="R81" s="0" t="str">
        <f aca="false">"= "&amp;F81</f>
        <v>= SALDO30100004</v>
      </c>
      <c r="S81" s="0" t="str">
        <f aca="false">"if _merge== 2"</f>
        <v>if _merge== 2</v>
      </c>
    </row>
    <row r="82" customFormat="false" ht="15" hidden="false" customHeight="false" outlineLevel="0" collapsed="false">
      <c r="A82" s="32" t="n">
        <v>30300000</v>
      </c>
      <c r="B82" s="33" t="s">
        <v>394</v>
      </c>
      <c r="C82" s="34" t="s">
        <v>395</v>
      </c>
      <c r="E82" s="31" t="s">
        <v>522</v>
      </c>
      <c r="F82" s="0" t="str">
        <f aca="false">"SALDO"&amp;A82</f>
        <v>SALDO30300000</v>
      </c>
      <c r="G82" s="0" t="str">
        <f aca="false">C82</f>
        <v>Titulos_VM</v>
      </c>
      <c r="P82" s="0" t="s">
        <v>523</v>
      </c>
      <c r="Q82" s="0" t="str">
        <f aca="false">G82</f>
        <v>Titulos_VM</v>
      </c>
      <c r="R82" s="0" t="str">
        <f aca="false">"= "&amp;F82</f>
        <v>= SALDO30300000</v>
      </c>
      <c r="S82" s="0" t="str">
        <f aca="false">"if _merge== 2"</f>
        <v>if _merge== 2</v>
      </c>
    </row>
    <row r="83" customFormat="false" ht="15" hidden="false" customHeight="false" outlineLevel="0" collapsed="false">
      <c r="A83" s="32" t="n">
        <v>30400003</v>
      </c>
      <c r="B83" s="33" t="s">
        <v>396</v>
      </c>
      <c r="C83" s="34" t="str">
        <f aca="false">VLOOKUP(A83,Cooperativas!B:D,3,0)</f>
        <v>Custodia</v>
      </c>
      <c r="E83" s="31" t="s">
        <v>522</v>
      </c>
      <c r="F83" s="0" t="str">
        <f aca="false">"SALDO"&amp;A83</f>
        <v>SALDO30400003</v>
      </c>
      <c r="G83" s="0" t="str">
        <f aca="false">C83</f>
        <v>Custodia</v>
      </c>
      <c r="P83" s="0" t="s">
        <v>523</v>
      </c>
      <c r="Q83" s="0" t="str">
        <f aca="false">G83</f>
        <v>Custodia</v>
      </c>
      <c r="R83" s="0" t="str">
        <f aca="false">"= "&amp;F83</f>
        <v>= SALDO30400003</v>
      </c>
      <c r="S83" s="0" t="str">
        <f aca="false">"if _merge== 2"</f>
        <v>if _merge== 2</v>
      </c>
    </row>
    <row r="84" customFormat="false" ht="15" hidden="false" customHeight="false" outlineLevel="0" collapsed="false">
      <c r="A84" s="32" t="n">
        <v>30500006</v>
      </c>
      <c r="B84" s="33" t="s">
        <v>397</v>
      </c>
      <c r="C84" s="34" t="str">
        <f aca="false">VLOOKUP(A84,Cooperativas!B:D,3,0)</f>
        <v>Cobranca</v>
      </c>
      <c r="E84" s="31" t="s">
        <v>522</v>
      </c>
      <c r="F84" s="0" t="str">
        <f aca="false">"SALDO"&amp;A84</f>
        <v>SALDO30500006</v>
      </c>
      <c r="G84" s="0" t="str">
        <f aca="false">C84</f>
        <v>Cobranca</v>
      </c>
      <c r="P84" s="0" t="s">
        <v>523</v>
      </c>
      <c r="Q84" s="0" t="str">
        <f aca="false">G84</f>
        <v>Cobranca</v>
      </c>
      <c r="R84" s="0" t="str">
        <f aca="false">"= "&amp;F84</f>
        <v>= SALDO30500006</v>
      </c>
      <c r="S84" s="0" t="str">
        <f aca="false">"if _merge== 2"</f>
        <v>if _merge== 2</v>
      </c>
    </row>
    <row r="85" customFormat="false" ht="15" hidden="false" customHeight="false" outlineLevel="0" collapsed="false">
      <c r="A85" s="32" t="n">
        <v>30600009</v>
      </c>
      <c r="B85" s="33" t="s">
        <v>357</v>
      </c>
      <c r="C85" s="34" t="str">
        <f aca="false">VLOOKUP(A85,Cooperativas!B:D,3,0)</f>
        <v>Comp_NIV</v>
      </c>
      <c r="E85" s="31" t="s">
        <v>522</v>
      </c>
      <c r="F85" s="0" t="str">
        <f aca="false">"SALDO"&amp;A85</f>
        <v>SALDO30600009</v>
      </c>
      <c r="G85" s="0" t="str">
        <f aca="false">C85</f>
        <v>Comp_NIV</v>
      </c>
      <c r="P85" s="0" t="s">
        <v>523</v>
      </c>
      <c r="Q85" s="0" t="str">
        <f aca="false">G85</f>
        <v>Comp_NIV</v>
      </c>
      <c r="R85" s="0" t="str">
        <f aca="false">"= "&amp;F85</f>
        <v>= SALDO30600009</v>
      </c>
      <c r="S85" s="0" t="str">
        <f aca="false">"if _merge== 2"</f>
        <v>if _merge== 2</v>
      </c>
    </row>
    <row r="86" customFormat="false" ht="15" hidden="false" customHeight="false" outlineLevel="0" collapsed="false">
      <c r="A86" s="32" t="n">
        <v>30800005</v>
      </c>
      <c r="B86" s="33" t="s">
        <v>398</v>
      </c>
      <c r="C86" s="34" t="str">
        <f aca="false">VLOOKUP(A86,Cooperativas!B:D,3,0)</f>
        <v>Contratos</v>
      </c>
      <c r="E86" s="31" t="s">
        <v>522</v>
      </c>
      <c r="F86" s="0" t="str">
        <f aca="false">"SALDO"&amp;A86</f>
        <v>SALDO30800005</v>
      </c>
      <c r="G86" s="0" t="str">
        <f aca="false">C86</f>
        <v>Contratos</v>
      </c>
      <c r="P86" s="0" t="s">
        <v>523</v>
      </c>
      <c r="Q86" s="0" t="str">
        <f aca="false">G86</f>
        <v>Contratos</v>
      </c>
      <c r="R86" s="0" t="str">
        <f aca="false">"= "&amp;F86</f>
        <v>= SALDO30800005</v>
      </c>
      <c r="S86" s="0" t="str">
        <f aca="false">"if _merge== 2"</f>
        <v>if _merge== 2</v>
      </c>
    </row>
    <row r="87" customFormat="false" ht="15" hidden="false" customHeight="false" outlineLevel="0" collapsed="false">
      <c r="A87" s="32" t="n">
        <v>30900008</v>
      </c>
      <c r="B87" s="33" t="s">
        <v>399</v>
      </c>
      <c r="C87" s="34" t="str">
        <f aca="false">VLOOKUP(A87,Cooperativas!B:D,3,0)</f>
        <v>Controle</v>
      </c>
      <c r="E87" s="31" t="s">
        <v>522</v>
      </c>
      <c r="F87" s="0" t="str">
        <f aca="false">"SALDO"&amp;A87</f>
        <v>SALDO30900008</v>
      </c>
      <c r="G87" s="0" t="str">
        <f aca="false">C87</f>
        <v>Controle</v>
      </c>
      <c r="P87" s="0" t="s">
        <v>523</v>
      </c>
      <c r="Q87" s="0" t="str">
        <f aca="false">G87</f>
        <v>Controle</v>
      </c>
      <c r="R87" s="0" t="str">
        <f aca="false">"= "&amp;F87</f>
        <v>= SALDO30900008</v>
      </c>
      <c r="S87" s="0" t="str">
        <f aca="false">"if _merge== 2"</f>
        <v>if _merge== 2</v>
      </c>
    </row>
    <row r="88" customFormat="false" ht="15" hidden="false" customHeight="false" outlineLevel="0" collapsed="false">
      <c r="A88" s="32" t="n">
        <v>31000000</v>
      </c>
      <c r="B88" s="33" t="s">
        <v>400</v>
      </c>
      <c r="C88" s="34" t="str">
        <f aca="false">VLOOKUP(A88,Cooperativas!B:D,3,0)</f>
        <v>CCC</v>
      </c>
      <c r="E88" s="31" t="s">
        <v>522</v>
      </c>
      <c r="F88" s="0" t="str">
        <f aca="false">"SALDO"&amp;A88</f>
        <v>SALDO31000000</v>
      </c>
      <c r="G88" s="0" t="str">
        <f aca="false">C88</f>
        <v>CCC</v>
      </c>
      <c r="P88" s="0" t="s">
        <v>523</v>
      </c>
      <c r="Q88" s="0" t="str">
        <f aca="false">G88</f>
        <v>CCC</v>
      </c>
      <c r="R88" s="0" t="str">
        <f aca="false">"= "&amp;F88</f>
        <v>= SALDO31000000</v>
      </c>
      <c r="S88" s="0" t="str">
        <f aca="false">"if _merge== 2"</f>
        <v>if _merge== 2</v>
      </c>
    </row>
    <row r="89" customFormat="false" ht="15" hidden="false" customHeight="false" outlineLevel="0" collapsed="false">
      <c r="A89" s="32" t="n">
        <v>31100003</v>
      </c>
      <c r="B89" s="33" t="s">
        <v>401</v>
      </c>
      <c r="C89" s="34" t="str">
        <f aca="false">VLOOKUP(A89,Cooperativas!B:D,3,0)</f>
        <v>Op_Risco_AA</v>
      </c>
      <c r="E89" s="31" t="s">
        <v>522</v>
      </c>
      <c r="F89" s="0" t="str">
        <f aca="false">"SALDO"&amp;A89</f>
        <v>SALDO31100003</v>
      </c>
      <c r="G89" s="0" t="str">
        <f aca="false">C89</f>
        <v>Op_Risco_AA</v>
      </c>
      <c r="P89" s="0" t="s">
        <v>523</v>
      </c>
      <c r="Q89" s="0" t="str">
        <f aca="false">G89</f>
        <v>Op_Risco_AA</v>
      </c>
      <c r="R89" s="0" t="str">
        <f aca="false">"= "&amp;F89</f>
        <v>= SALDO31100003</v>
      </c>
      <c r="S89" s="0" t="str">
        <f aca="false">"if _merge== 2"</f>
        <v>if _merge== 2</v>
      </c>
    </row>
    <row r="90" customFormat="false" ht="15" hidden="false" customHeight="false" outlineLevel="0" collapsed="false">
      <c r="A90" s="32" t="n">
        <v>31200006</v>
      </c>
      <c r="B90" s="33" t="s">
        <v>402</v>
      </c>
      <c r="C90" s="34" t="str">
        <f aca="false">VLOOKUP(A90,Cooperativas!B:D,3,0)</f>
        <v>Op_Risco_A</v>
      </c>
      <c r="E90" s="31" t="s">
        <v>522</v>
      </c>
      <c r="F90" s="0" t="str">
        <f aca="false">"SALDO"&amp;A90</f>
        <v>SALDO31200006</v>
      </c>
      <c r="G90" s="0" t="str">
        <f aca="false">C90</f>
        <v>Op_Risco_A</v>
      </c>
      <c r="P90" s="0" t="s">
        <v>523</v>
      </c>
      <c r="Q90" s="0" t="str">
        <f aca="false">G90</f>
        <v>Op_Risco_A</v>
      </c>
      <c r="R90" s="0" t="str">
        <f aca="false">"= "&amp;F90</f>
        <v>= SALDO31200006</v>
      </c>
      <c r="S90" s="0" t="str">
        <f aca="false">"if _merge== 2"</f>
        <v>if _merge== 2</v>
      </c>
    </row>
    <row r="91" customFormat="false" ht="15" hidden="false" customHeight="false" outlineLevel="0" collapsed="false">
      <c r="A91" s="32" t="n">
        <v>31300009</v>
      </c>
      <c r="B91" s="33" t="s">
        <v>403</v>
      </c>
      <c r="C91" s="34" t="str">
        <f aca="false">VLOOKUP(A91,Cooperativas!B:D,3,0)</f>
        <v>Op_Risco_B</v>
      </c>
      <c r="E91" s="31" t="s">
        <v>522</v>
      </c>
      <c r="F91" s="0" t="str">
        <f aca="false">"SALDO"&amp;A91</f>
        <v>SALDO31300009</v>
      </c>
      <c r="G91" s="0" t="str">
        <f aca="false">C91</f>
        <v>Op_Risco_B</v>
      </c>
      <c r="P91" s="0" t="s">
        <v>523</v>
      </c>
      <c r="Q91" s="0" t="str">
        <f aca="false">G91</f>
        <v>Op_Risco_B</v>
      </c>
      <c r="R91" s="0" t="str">
        <f aca="false">"= "&amp;F91</f>
        <v>= SALDO31300009</v>
      </c>
      <c r="S91" s="0" t="str">
        <f aca="false">"if _merge== 2"</f>
        <v>if _merge== 2</v>
      </c>
    </row>
    <row r="92" customFormat="false" ht="15" hidden="false" customHeight="false" outlineLevel="0" collapsed="false">
      <c r="A92" s="32" t="n">
        <v>31400002</v>
      </c>
      <c r="B92" s="33" t="s">
        <v>404</v>
      </c>
      <c r="C92" s="34" t="str">
        <f aca="false">VLOOKUP(A92,Cooperativas!B:D,3,0)</f>
        <v>Op_Risco_C</v>
      </c>
      <c r="E92" s="31" t="s">
        <v>522</v>
      </c>
      <c r="F92" s="0" t="str">
        <f aca="false">"SALDO"&amp;A92</f>
        <v>SALDO31400002</v>
      </c>
      <c r="G92" s="0" t="str">
        <f aca="false">C92</f>
        <v>Op_Risco_C</v>
      </c>
      <c r="P92" s="0" t="s">
        <v>523</v>
      </c>
      <c r="Q92" s="0" t="str">
        <f aca="false">G92</f>
        <v>Op_Risco_C</v>
      </c>
      <c r="R92" s="0" t="str">
        <f aca="false">"= "&amp;F92</f>
        <v>= SALDO31400002</v>
      </c>
      <c r="S92" s="0" t="str">
        <f aca="false">"if _merge== 2"</f>
        <v>if _merge== 2</v>
      </c>
    </row>
    <row r="93" customFormat="false" ht="15" hidden="false" customHeight="false" outlineLevel="0" collapsed="false">
      <c r="A93" s="32" t="n">
        <v>31500005</v>
      </c>
      <c r="B93" s="33" t="s">
        <v>405</v>
      </c>
      <c r="C93" s="34" t="str">
        <f aca="false">VLOOKUP(A93,Cooperativas!B:D,3,0)</f>
        <v>Op_Risco_D</v>
      </c>
      <c r="E93" s="31" t="s">
        <v>522</v>
      </c>
      <c r="F93" s="0" t="str">
        <f aca="false">"SALDO"&amp;A93</f>
        <v>SALDO31500005</v>
      </c>
      <c r="G93" s="0" t="str">
        <f aca="false">C93</f>
        <v>Op_Risco_D</v>
      </c>
      <c r="P93" s="0" t="s">
        <v>523</v>
      </c>
      <c r="Q93" s="0" t="str">
        <f aca="false">G93</f>
        <v>Op_Risco_D</v>
      </c>
      <c r="R93" s="0" t="str">
        <f aca="false">"= "&amp;F93</f>
        <v>= SALDO31500005</v>
      </c>
      <c r="S93" s="0" t="str">
        <f aca="false">"if _merge== 2"</f>
        <v>if _merge== 2</v>
      </c>
    </row>
    <row r="94" customFormat="false" ht="15" hidden="false" customHeight="false" outlineLevel="0" collapsed="false">
      <c r="A94" s="32" t="n">
        <v>31600008</v>
      </c>
      <c r="B94" s="33" t="s">
        <v>406</v>
      </c>
      <c r="C94" s="34" t="str">
        <f aca="false">VLOOKUP(A94,Cooperativas!B:D,3,0)</f>
        <v>Op_Risco_E</v>
      </c>
      <c r="E94" s="31" t="s">
        <v>522</v>
      </c>
      <c r="F94" s="0" t="str">
        <f aca="false">"SALDO"&amp;A94</f>
        <v>SALDO31600008</v>
      </c>
      <c r="G94" s="0" t="str">
        <f aca="false">C94</f>
        <v>Op_Risco_E</v>
      </c>
      <c r="P94" s="0" t="s">
        <v>523</v>
      </c>
      <c r="Q94" s="0" t="str">
        <f aca="false">G94</f>
        <v>Op_Risco_E</v>
      </c>
      <c r="R94" s="0" t="str">
        <f aca="false">"= "&amp;F94</f>
        <v>= SALDO31600008</v>
      </c>
      <c r="S94" s="0" t="str">
        <f aca="false">"if _merge== 2"</f>
        <v>if _merge== 2</v>
      </c>
    </row>
    <row r="95" customFormat="false" ht="15" hidden="false" customHeight="false" outlineLevel="0" collapsed="false">
      <c r="A95" s="32" t="n">
        <v>31700001</v>
      </c>
      <c r="B95" s="33" t="s">
        <v>407</v>
      </c>
      <c r="C95" s="34" t="str">
        <f aca="false">VLOOKUP(A95,Cooperativas!B:D,3,0)</f>
        <v>Op_Risco_F</v>
      </c>
      <c r="E95" s="31" t="s">
        <v>522</v>
      </c>
      <c r="F95" s="0" t="str">
        <f aca="false">"SALDO"&amp;A95</f>
        <v>SALDO31700001</v>
      </c>
      <c r="G95" s="0" t="str">
        <f aca="false">C95</f>
        <v>Op_Risco_F</v>
      </c>
      <c r="P95" s="0" t="s">
        <v>523</v>
      </c>
      <c r="Q95" s="0" t="str">
        <f aca="false">G95</f>
        <v>Op_Risco_F</v>
      </c>
      <c r="R95" s="0" t="str">
        <f aca="false">"= "&amp;F95</f>
        <v>= SALDO31700001</v>
      </c>
      <c r="S95" s="0" t="str">
        <f aca="false">"if _merge== 2"</f>
        <v>if _merge== 2</v>
      </c>
    </row>
    <row r="96" customFormat="false" ht="15" hidden="false" customHeight="false" outlineLevel="0" collapsed="false">
      <c r="A96" s="32" t="n">
        <v>31800004</v>
      </c>
      <c r="B96" s="33" t="s">
        <v>408</v>
      </c>
      <c r="C96" s="34" t="str">
        <f aca="false">VLOOKUP(A96,Cooperativas!B:D,3,0)</f>
        <v>Op_Risco_G</v>
      </c>
      <c r="E96" s="31" t="s">
        <v>522</v>
      </c>
      <c r="F96" s="0" t="str">
        <f aca="false">"SALDO"&amp;A96</f>
        <v>SALDO31800004</v>
      </c>
      <c r="G96" s="0" t="str">
        <f aca="false">C96</f>
        <v>Op_Risco_G</v>
      </c>
      <c r="P96" s="0" t="s">
        <v>523</v>
      </c>
      <c r="Q96" s="0" t="str">
        <f aca="false">G96</f>
        <v>Op_Risco_G</v>
      </c>
      <c r="R96" s="0" t="str">
        <f aca="false">"= "&amp;F96</f>
        <v>= SALDO31800004</v>
      </c>
      <c r="S96" s="0" t="str">
        <f aca="false">"if _merge== 2"</f>
        <v>if _merge== 2</v>
      </c>
    </row>
    <row r="97" customFormat="false" ht="15" hidden="false" customHeight="false" outlineLevel="0" collapsed="false">
      <c r="A97" s="32" t="n">
        <v>31900007</v>
      </c>
      <c r="B97" s="33" t="s">
        <v>409</v>
      </c>
      <c r="C97" s="34" t="str">
        <f aca="false">VLOOKUP(A97,Cooperativas!B:D,3,0)</f>
        <v>Op_Risco_H</v>
      </c>
      <c r="E97" s="31" t="s">
        <v>522</v>
      </c>
      <c r="F97" s="0" t="str">
        <f aca="false">"SALDO"&amp;A97</f>
        <v>SALDO31900007</v>
      </c>
      <c r="G97" s="0" t="str">
        <f aca="false">C97</f>
        <v>Op_Risco_H</v>
      </c>
      <c r="P97" s="0" t="s">
        <v>523</v>
      </c>
      <c r="Q97" s="0" t="str">
        <f aca="false">G97</f>
        <v>Op_Risco_H</v>
      </c>
      <c r="R97" s="0" t="str">
        <f aca="false">"= "&amp;F97</f>
        <v>= SALDO31900007</v>
      </c>
      <c r="S97" s="0" t="str">
        <f aca="false">"if _merge== 2"</f>
        <v>if _merge== 2</v>
      </c>
    </row>
    <row r="98" customFormat="false" ht="15" hidden="false" customHeight="false" outlineLevel="0" collapsed="false">
      <c r="A98" s="32" t="n">
        <v>39999993</v>
      </c>
      <c r="B98" s="33" t="s">
        <v>410</v>
      </c>
      <c r="C98" s="34" t="str">
        <f aca="false">VLOOKUP(A98,Cooperativas!B:D,3,0)</f>
        <v>Ativo_Total</v>
      </c>
      <c r="E98" s="31" t="s">
        <v>522</v>
      </c>
      <c r="F98" s="0" t="str">
        <f aca="false">"SALDO"&amp;A98</f>
        <v>SALDO39999993</v>
      </c>
      <c r="G98" s="0" t="str">
        <f aca="false">C98</f>
        <v>Ativo_Total</v>
      </c>
      <c r="P98" s="0" t="s">
        <v>523</v>
      </c>
      <c r="Q98" s="0" t="str">
        <f aca="false">G98</f>
        <v>Ativo_Total</v>
      </c>
      <c r="R98" s="0" t="str">
        <f aca="false">"= "&amp;F98</f>
        <v>= SALDO39999993</v>
      </c>
      <c r="S98" s="0" t="str">
        <f aca="false">"if _merge== 2"</f>
        <v>if _merge== 2</v>
      </c>
    </row>
    <row r="99" customFormat="false" ht="15" hidden="false" customHeight="false" outlineLevel="0" collapsed="false">
      <c r="A99" s="32" t="n">
        <v>40000008</v>
      </c>
      <c r="B99" s="33" t="s">
        <v>411</v>
      </c>
      <c r="C99" s="34" t="str">
        <f aca="false">VLOOKUP(A99,Cooperativas!B:D,3,0)</f>
        <v>Circ_ELP</v>
      </c>
      <c r="E99" s="31" t="s">
        <v>522</v>
      </c>
      <c r="F99" s="0" t="str">
        <f aca="false">"SALDO"&amp;A99</f>
        <v>SALDO40000008</v>
      </c>
      <c r="G99" s="0" t="str">
        <f aca="false">C99</f>
        <v>Circ_ELP</v>
      </c>
      <c r="P99" s="0" t="s">
        <v>523</v>
      </c>
      <c r="Q99" s="0" t="str">
        <f aca="false">G99</f>
        <v>Circ_ELP</v>
      </c>
      <c r="R99" s="0" t="str">
        <f aca="false">"= "&amp;F99</f>
        <v>= SALDO40000008</v>
      </c>
      <c r="S99" s="0" t="str">
        <f aca="false">"if _merge== 2"</f>
        <v>if _merge== 2</v>
      </c>
    </row>
    <row r="100" customFormat="false" ht="15" hidden="false" customHeight="false" outlineLevel="0" collapsed="false">
      <c r="A100" s="32" t="n">
        <v>41000007</v>
      </c>
      <c r="B100" s="33" t="s">
        <v>412</v>
      </c>
      <c r="C100" s="34" t="str">
        <f aca="false">VLOOKUP(A100,Cooperativas!B:D,3,0)</f>
        <v>Depositos</v>
      </c>
      <c r="E100" s="31" t="s">
        <v>522</v>
      </c>
      <c r="F100" s="0" t="str">
        <f aca="false">"SALDO"&amp;A100</f>
        <v>SALDO41000007</v>
      </c>
      <c r="G100" s="0" t="str">
        <f aca="false">C100</f>
        <v>Depositos</v>
      </c>
      <c r="P100" s="0" t="s">
        <v>523</v>
      </c>
      <c r="Q100" s="0" t="str">
        <f aca="false">G100</f>
        <v>Depositos</v>
      </c>
      <c r="R100" s="0" t="str">
        <f aca="false">"= "&amp;F100</f>
        <v>= SALDO41000007</v>
      </c>
      <c r="S100" s="0" t="str">
        <f aca="false">"if _merge== 2"</f>
        <v>if _merge== 2</v>
      </c>
    </row>
    <row r="101" customFormat="false" ht="15" hidden="false" customHeight="false" outlineLevel="0" collapsed="false">
      <c r="A101" s="32" t="n">
        <v>41100000</v>
      </c>
      <c r="B101" s="33" t="s">
        <v>413</v>
      </c>
      <c r="C101" s="34" t="str">
        <f aca="false">VLOOKUP(A101,Cooperativas!B:D,3,0)</f>
        <v>Depositos_Vista</v>
      </c>
      <c r="E101" s="31" t="s">
        <v>522</v>
      </c>
      <c r="F101" s="0" t="str">
        <f aca="false">"SALDO"&amp;A101</f>
        <v>SALDO41100000</v>
      </c>
      <c r="G101" s="0" t="str">
        <f aca="false">C101</f>
        <v>Depositos_Vista</v>
      </c>
      <c r="P101" s="0" t="s">
        <v>523</v>
      </c>
      <c r="Q101" s="0" t="str">
        <f aca="false">G101</f>
        <v>Depositos_Vista</v>
      </c>
      <c r="R101" s="0" t="str">
        <f aca="false">"= "&amp;F101</f>
        <v>= SALDO41100000</v>
      </c>
      <c r="S101" s="0" t="str">
        <f aca="false">"if _merge== 2"</f>
        <v>if _merge== 2</v>
      </c>
    </row>
    <row r="102" customFormat="false" ht="15" hidden="false" customHeight="false" outlineLevel="0" collapsed="false">
      <c r="A102" s="32" t="n">
        <v>41200003</v>
      </c>
      <c r="B102" s="33" t="s">
        <v>414</v>
      </c>
      <c r="C102" s="34" t="s">
        <v>415</v>
      </c>
      <c r="E102" s="31" t="s">
        <v>522</v>
      </c>
      <c r="F102" s="0" t="str">
        <f aca="false">"SALDO"&amp;A102</f>
        <v>SALDO41200003</v>
      </c>
      <c r="G102" s="0" t="str">
        <f aca="false">C102</f>
        <v>Depositos_Poup</v>
      </c>
      <c r="P102" s="0" t="s">
        <v>523</v>
      </c>
      <c r="Q102" s="0" t="str">
        <f aca="false">G102</f>
        <v>Depositos_Poup</v>
      </c>
      <c r="R102" s="0" t="str">
        <f aca="false">"= "&amp;F102</f>
        <v>= SALDO41200003</v>
      </c>
      <c r="S102" s="0" t="str">
        <f aca="false">"if _merge== 2"</f>
        <v>if _merge== 2</v>
      </c>
    </row>
    <row r="103" customFormat="false" ht="15" hidden="false" customHeight="false" outlineLevel="0" collapsed="false">
      <c r="A103" s="32" t="n">
        <v>41300006</v>
      </c>
      <c r="B103" s="33" t="s">
        <v>416</v>
      </c>
      <c r="C103" s="34" t="str">
        <f aca="false">VLOOKUP(A103,Cooperativas!B:D,3,0)</f>
        <v>Depositos_Interf</v>
      </c>
      <c r="E103" s="31" t="s">
        <v>522</v>
      </c>
      <c r="F103" s="0" t="str">
        <f aca="false">"SALDO"&amp;A103</f>
        <v>SALDO41300006</v>
      </c>
      <c r="G103" s="0" t="str">
        <f aca="false">C103</f>
        <v>Depositos_Interf</v>
      </c>
      <c r="P103" s="0" t="s">
        <v>523</v>
      </c>
      <c r="Q103" s="0" t="str">
        <f aca="false">G103</f>
        <v>Depositos_Interf</v>
      </c>
      <c r="R103" s="0" t="str">
        <f aca="false">"= "&amp;F103</f>
        <v>= SALDO41300006</v>
      </c>
      <c r="S103" s="0" t="str">
        <f aca="false">"if _merge== 2"</f>
        <v>if _merge== 2</v>
      </c>
    </row>
    <row r="104" customFormat="false" ht="15" hidden="false" customHeight="false" outlineLevel="0" collapsed="false">
      <c r="A104" s="32" t="n">
        <v>41400009</v>
      </c>
      <c r="B104" s="33" t="s">
        <v>417</v>
      </c>
      <c r="C104" s="34" t="str">
        <f aca="false">VLOOKUP(A104,Cooperativas!B:D,3,0)</f>
        <v>Depositos_Aviso</v>
      </c>
      <c r="E104" s="31" t="s">
        <v>522</v>
      </c>
      <c r="F104" s="0" t="str">
        <f aca="false">"SALDO"&amp;A104</f>
        <v>SALDO41400009</v>
      </c>
      <c r="G104" s="0" t="str">
        <f aca="false">C104</f>
        <v>Depositos_Aviso</v>
      </c>
      <c r="P104" s="0" t="s">
        <v>523</v>
      </c>
      <c r="Q104" s="0" t="str">
        <f aca="false">G104</f>
        <v>Depositos_Aviso</v>
      </c>
      <c r="R104" s="0" t="str">
        <f aca="false">"= "&amp;F104</f>
        <v>= SALDO41400009</v>
      </c>
      <c r="S104" s="0" t="str">
        <f aca="false">"if _merge== 2"</f>
        <v>if _merge== 2</v>
      </c>
    </row>
    <row r="105" customFormat="false" ht="15" hidden="false" customHeight="false" outlineLevel="0" collapsed="false">
      <c r="A105" s="32" t="n">
        <v>41500002</v>
      </c>
      <c r="B105" s="33" t="s">
        <v>418</v>
      </c>
      <c r="C105" s="34" t="str">
        <f aca="false">VLOOKUP(A105,Cooperativas!B:D,3,0)</f>
        <v>Depositos_Prazo</v>
      </c>
      <c r="E105" s="31" t="s">
        <v>522</v>
      </c>
      <c r="F105" s="0" t="str">
        <f aca="false">"SALDO"&amp;A105</f>
        <v>SALDO41500002</v>
      </c>
      <c r="G105" s="0" t="str">
        <f aca="false">C105</f>
        <v>Depositos_Prazo</v>
      </c>
      <c r="P105" s="0" t="s">
        <v>523</v>
      </c>
      <c r="Q105" s="0" t="str">
        <f aca="false">G105</f>
        <v>Depositos_Prazo</v>
      </c>
      <c r="R105" s="0" t="str">
        <f aca="false">"= "&amp;F105</f>
        <v>= SALDO41500002</v>
      </c>
      <c r="S105" s="0" t="str">
        <f aca="false">"if _merge== 2"</f>
        <v>if _merge== 2</v>
      </c>
    </row>
    <row r="106" customFormat="false" ht="15" hidden="false" customHeight="false" outlineLevel="0" collapsed="false">
      <c r="A106" s="32" t="n">
        <v>41600005</v>
      </c>
      <c r="B106" s="33" t="s">
        <v>419</v>
      </c>
      <c r="C106" s="34" t="str">
        <f aca="false">VLOOKUP(A106,Cooperativas!B:D,3,0)</f>
        <v>Obr_Dep_Fundos</v>
      </c>
      <c r="E106" s="31" t="s">
        <v>522</v>
      </c>
      <c r="F106" s="0" t="str">
        <f aca="false">"SALDO"&amp;A106</f>
        <v>SALDO41600005</v>
      </c>
      <c r="G106" s="0" t="str">
        <f aca="false">C106</f>
        <v>Obr_Dep_Fundos</v>
      </c>
      <c r="P106" s="0" t="s">
        <v>523</v>
      </c>
      <c r="Q106" s="0" t="str">
        <f aca="false">G106</f>
        <v>Obr_Dep_Fundos</v>
      </c>
      <c r="R106" s="0" t="str">
        <f aca="false">"= "&amp;F106</f>
        <v>= SALDO41600005</v>
      </c>
      <c r="S106" s="0" t="str">
        <f aca="false">"if _merge== 2"</f>
        <v>if _merge== 2</v>
      </c>
    </row>
    <row r="107" customFormat="false" ht="15" hidden="false" customHeight="false" outlineLevel="0" collapsed="false">
      <c r="A107" s="32" t="n">
        <v>41800001</v>
      </c>
      <c r="B107" s="33" t="s">
        <v>420</v>
      </c>
      <c r="C107" s="34" t="s">
        <v>421</v>
      </c>
      <c r="E107" s="31" t="s">
        <v>522</v>
      </c>
      <c r="F107" s="0" t="str">
        <f aca="false">"SALDO"&amp;A107</f>
        <v>SALDO41800001</v>
      </c>
      <c r="G107" s="0" t="str">
        <f aca="false">C107</f>
        <v>Depositos_Estrang</v>
      </c>
      <c r="P107" s="0" t="s">
        <v>523</v>
      </c>
      <c r="Q107" s="0" t="str">
        <f aca="false">G107</f>
        <v>Depositos_Estrang</v>
      </c>
      <c r="R107" s="0" t="str">
        <f aca="false">"= "&amp;F107</f>
        <v>= SALDO41800001</v>
      </c>
      <c r="S107" s="0" t="str">
        <f aca="false">"if _merge== 2"</f>
        <v>if _merge== 2</v>
      </c>
    </row>
    <row r="108" customFormat="false" ht="15" hidden="false" customHeight="false" outlineLevel="0" collapsed="false">
      <c r="A108" s="32" t="n">
        <v>41900004</v>
      </c>
      <c r="B108" s="33" t="s">
        <v>422</v>
      </c>
      <c r="C108" s="34" t="str">
        <f aca="false">VLOOKUP(A108,Cooperativas!B:D,3,0)</f>
        <v>Dep_Outros</v>
      </c>
      <c r="E108" s="31" t="s">
        <v>522</v>
      </c>
      <c r="F108" s="0" t="str">
        <f aca="false">"SALDO"&amp;A108</f>
        <v>SALDO41900004</v>
      </c>
      <c r="G108" s="0" t="str">
        <f aca="false">C108</f>
        <v>Dep_Outros</v>
      </c>
      <c r="P108" s="0" t="s">
        <v>523</v>
      </c>
      <c r="Q108" s="0" t="str">
        <f aca="false">G108</f>
        <v>Dep_Outros</v>
      </c>
      <c r="R108" s="0" t="str">
        <f aca="false">"= "&amp;F108</f>
        <v>= SALDO41900004</v>
      </c>
      <c r="S108" s="0" t="str">
        <f aca="false">"if _merge== 2"</f>
        <v>if _merge== 2</v>
      </c>
    </row>
    <row r="109" customFormat="false" ht="15" hidden="false" customHeight="false" outlineLevel="0" collapsed="false">
      <c r="A109" s="32" t="n">
        <v>42000006</v>
      </c>
      <c r="B109" s="33" t="s">
        <v>423</v>
      </c>
      <c r="C109" s="34" t="str">
        <f aca="false">VLOOKUP(A109,Cooperativas!B:D,3,0)</f>
        <v>Obr_Op_Comp</v>
      </c>
      <c r="E109" s="31" t="s">
        <v>522</v>
      </c>
      <c r="F109" s="0" t="str">
        <f aca="false">"SALDO"&amp;A109</f>
        <v>SALDO42000006</v>
      </c>
      <c r="G109" s="0" t="str">
        <f aca="false">C109</f>
        <v>Obr_Op_Comp</v>
      </c>
      <c r="P109" s="0" t="s">
        <v>523</v>
      </c>
      <c r="Q109" s="0" t="str">
        <f aca="false">G109</f>
        <v>Obr_Op_Comp</v>
      </c>
      <c r="R109" s="0" t="str">
        <f aca="false">"= "&amp;F109</f>
        <v>= SALDO42000006</v>
      </c>
      <c r="S109" s="0" t="str">
        <f aca="false">"if _merge== 2"</f>
        <v>if _merge== 2</v>
      </c>
    </row>
    <row r="110" customFormat="false" ht="15" hidden="false" customHeight="false" outlineLevel="0" collapsed="false">
      <c r="A110" s="32" t="n">
        <v>42100009</v>
      </c>
      <c r="B110" s="33" t="s">
        <v>424</v>
      </c>
      <c r="C110" s="34" t="s">
        <v>425</v>
      </c>
      <c r="E110" s="31" t="s">
        <v>522</v>
      </c>
      <c r="F110" s="0" t="str">
        <f aca="false">"SALDO"&amp;A110</f>
        <v>SALDO42100009</v>
      </c>
      <c r="G110" s="0" t="str">
        <f aca="false">C110</f>
        <v>Cart_Propria</v>
      </c>
      <c r="P110" s="0" t="s">
        <v>523</v>
      </c>
      <c r="Q110" s="0" t="str">
        <f aca="false">G110</f>
        <v>Cart_Propria</v>
      </c>
      <c r="R110" s="0" t="str">
        <f aca="false">"= "&amp;F110</f>
        <v>= SALDO42100009</v>
      </c>
      <c r="S110" s="0" t="str">
        <f aca="false">"if _merge== 2"</f>
        <v>if _merge== 2</v>
      </c>
    </row>
    <row r="111" customFormat="false" ht="15" hidden="false" customHeight="false" outlineLevel="0" collapsed="false">
      <c r="A111" s="32" t="n">
        <v>42200002</v>
      </c>
      <c r="B111" s="33" t="s">
        <v>426</v>
      </c>
      <c r="C111" s="34" t="str">
        <f aca="false">VLOOKUP(A111,Cooperativas!B:D,3,0)</f>
        <v>Cart_Terceiros</v>
      </c>
      <c r="E111" s="31" t="s">
        <v>522</v>
      </c>
      <c r="F111" s="0" t="str">
        <f aca="false">"SALDO"&amp;A111</f>
        <v>SALDO42200002</v>
      </c>
      <c r="G111" s="0" t="str">
        <f aca="false">C111</f>
        <v>Cart_Terceiros</v>
      </c>
      <c r="P111" s="0" t="s">
        <v>523</v>
      </c>
      <c r="Q111" s="0" t="str">
        <f aca="false">G111</f>
        <v>Cart_Terceiros</v>
      </c>
      <c r="R111" s="0" t="str">
        <f aca="false">"= "&amp;F111</f>
        <v>= SALDO42200002</v>
      </c>
      <c r="S111" s="0" t="str">
        <f aca="false">"if _merge== 2"</f>
        <v>if _merge== 2</v>
      </c>
    </row>
    <row r="112" customFormat="false" ht="15" hidden="false" customHeight="false" outlineLevel="0" collapsed="false">
      <c r="A112" s="32" t="n">
        <v>42300005</v>
      </c>
      <c r="B112" s="33" t="s">
        <v>427</v>
      </c>
      <c r="C112" s="34" t="s">
        <v>428</v>
      </c>
      <c r="E112" s="31" t="s">
        <v>522</v>
      </c>
      <c r="F112" s="0" t="str">
        <f aca="false">"SALDO"&amp;A112</f>
        <v>SALDO42300005</v>
      </c>
      <c r="G112" s="0" t="str">
        <f aca="false">C112</f>
        <v>Cart_Livre_Movim</v>
      </c>
      <c r="P112" s="0" t="s">
        <v>523</v>
      </c>
      <c r="Q112" s="0" t="str">
        <f aca="false">G112</f>
        <v>Cart_Livre_Movim</v>
      </c>
      <c r="R112" s="0" t="str">
        <f aca="false">"= "&amp;F112</f>
        <v>= SALDO42300005</v>
      </c>
      <c r="S112" s="0" t="str">
        <f aca="false">"if _merge== 2"</f>
        <v>if _merge== 2</v>
      </c>
    </row>
    <row r="113" customFormat="false" ht="15" hidden="false" customHeight="false" outlineLevel="0" collapsed="false">
      <c r="A113" s="32" t="n">
        <v>43000005</v>
      </c>
      <c r="B113" s="33" t="s">
        <v>429</v>
      </c>
      <c r="C113" s="34" t="str">
        <f aca="false">VLOOKUP(A113,Cooperativas!B:D,3,0)</f>
        <v>Recursos_Camb_Debent</v>
      </c>
      <c r="E113" s="31" t="s">
        <v>522</v>
      </c>
      <c r="F113" s="0" t="str">
        <f aca="false">"SALDO"&amp;A113</f>
        <v>SALDO43000005</v>
      </c>
      <c r="G113" s="0" t="str">
        <f aca="false">C113</f>
        <v>Recursos_Camb_Debent</v>
      </c>
      <c r="P113" s="0" t="s">
        <v>523</v>
      </c>
      <c r="Q113" s="0" t="str">
        <f aca="false">G113</f>
        <v>Recursos_Camb_Debent</v>
      </c>
      <c r="R113" s="0" t="str">
        <f aca="false">"= "&amp;F113</f>
        <v>= SALDO43000005</v>
      </c>
      <c r="S113" s="0" t="str">
        <f aca="false">"if _merge== 2"</f>
        <v>if _merge== 2</v>
      </c>
    </row>
    <row r="114" customFormat="false" ht="15" hidden="false" customHeight="false" outlineLevel="0" collapsed="false">
      <c r="A114" s="32" t="n">
        <v>43100008</v>
      </c>
      <c r="B114" s="33" t="s">
        <v>430</v>
      </c>
      <c r="C114" s="34" t="s">
        <v>431</v>
      </c>
      <c r="E114" s="31" t="s">
        <v>522</v>
      </c>
      <c r="F114" s="0" t="str">
        <f aca="false">"SALDO"&amp;A114</f>
        <v>SALDO43100008</v>
      </c>
      <c r="G114" s="0" t="str">
        <f aca="false">C114</f>
        <v>Recursos_Camb</v>
      </c>
      <c r="P114" s="0" t="s">
        <v>523</v>
      </c>
      <c r="Q114" s="0" t="str">
        <f aca="false">G114</f>
        <v>Recursos_Camb</v>
      </c>
      <c r="R114" s="0" t="str">
        <f aca="false">"= "&amp;F114</f>
        <v>= SALDO43100008</v>
      </c>
      <c r="S114" s="0" t="str">
        <f aca="false">"if _merge== 2"</f>
        <v>if _merge== 2</v>
      </c>
    </row>
    <row r="115" customFormat="false" ht="15" hidden="false" customHeight="false" outlineLevel="0" collapsed="false">
      <c r="A115" s="32" t="n">
        <v>43200001</v>
      </c>
      <c r="B115" s="33" t="s">
        <v>432</v>
      </c>
      <c r="C115" s="34" t="str">
        <f aca="false">VLOOKUP(A115,Cooperativas!B:D,3,0)</f>
        <v>Recursos_Imob_Hipotec</v>
      </c>
      <c r="E115" s="31" t="s">
        <v>522</v>
      </c>
      <c r="F115" s="0" t="str">
        <f aca="false">"SALDO"&amp;A115</f>
        <v>SALDO43200001</v>
      </c>
      <c r="G115" s="0" t="str">
        <f aca="false">C115</f>
        <v>Recursos_Imob_Hipotec</v>
      </c>
      <c r="P115" s="0" t="s">
        <v>523</v>
      </c>
      <c r="Q115" s="0" t="str">
        <f aca="false">G115</f>
        <v>Recursos_Imob_Hipotec</v>
      </c>
      <c r="R115" s="0" t="str">
        <f aca="false">"= "&amp;F115</f>
        <v>= SALDO43200001</v>
      </c>
      <c r="S115" s="0" t="str">
        <f aca="false">"if _merge== 2"</f>
        <v>if _merge== 2</v>
      </c>
    </row>
    <row r="116" customFormat="false" ht="15" hidden="false" customHeight="false" outlineLevel="0" collapsed="false">
      <c r="A116" s="32" t="n">
        <v>43500000</v>
      </c>
      <c r="B116" s="33" t="s">
        <v>433</v>
      </c>
      <c r="C116" s="34" t="s">
        <v>434</v>
      </c>
      <c r="E116" s="31" t="s">
        <v>522</v>
      </c>
      <c r="F116" s="0" t="str">
        <f aca="false">"SALDO"&amp;A116</f>
        <v>SALDO43500000</v>
      </c>
      <c r="G116" s="0" t="str">
        <f aca="false">C116</f>
        <v>Obg_TVM_Exterior</v>
      </c>
      <c r="P116" s="0" t="s">
        <v>523</v>
      </c>
      <c r="Q116" s="0" t="str">
        <f aca="false">G116</f>
        <v>Obg_TVM_Exterior</v>
      </c>
      <c r="R116" s="0" t="str">
        <f aca="false">"= "&amp;F116</f>
        <v>= SALDO43500000</v>
      </c>
      <c r="S116" s="0" t="str">
        <f aca="false">"if _merge== 2"</f>
        <v>if _merge== 2</v>
      </c>
    </row>
    <row r="117" customFormat="false" ht="15" hidden="false" customHeight="false" outlineLevel="0" collapsed="false">
      <c r="A117" s="32" t="n">
        <v>43700006</v>
      </c>
      <c r="B117" s="33" t="s">
        <v>517</v>
      </c>
      <c r="C117" s="34" t="s">
        <v>518</v>
      </c>
      <c r="E117" s="31" t="s">
        <v>522</v>
      </c>
      <c r="F117" s="0" t="str">
        <f aca="false">"SALDO"&amp;A117</f>
        <v>SALDO43700006</v>
      </c>
      <c r="G117" s="0" t="str">
        <f aca="false">C117</f>
        <v>Captacao_COE</v>
      </c>
      <c r="P117" s="0" t="s">
        <v>523</v>
      </c>
      <c r="Q117" s="0" t="str">
        <f aca="false">G117</f>
        <v>Captacao_COE</v>
      </c>
      <c r="R117" s="0" t="str">
        <f aca="false">"= "&amp;F117</f>
        <v>= SALDO43700006</v>
      </c>
      <c r="S117" s="0" t="str">
        <f aca="false">"if _merge== 2"</f>
        <v>if _merge== 2</v>
      </c>
    </row>
    <row r="118" customFormat="false" ht="15" hidden="false" customHeight="false" outlineLevel="0" collapsed="false">
      <c r="A118" s="32" t="n">
        <v>44000004</v>
      </c>
      <c r="B118" s="33" t="s">
        <v>320</v>
      </c>
      <c r="C118" s="34" t="str">
        <f aca="false">VLOOKUP(A118,Cooperativas!B:D,3,0)</f>
        <v>Rel_Interfin</v>
      </c>
      <c r="E118" s="31" t="s">
        <v>522</v>
      </c>
      <c r="F118" s="0" t="str">
        <f aca="false">"SALDO"&amp;A118</f>
        <v>SALDO44000004</v>
      </c>
      <c r="G118" s="0" t="str">
        <f aca="false">C118</f>
        <v>Rel_Interfin</v>
      </c>
      <c r="P118" s="0" t="s">
        <v>523</v>
      </c>
      <c r="Q118" s="0" t="str">
        <f aca="false">G118</f>
        <v>Rel_Interfin</v>
      </c>
      <c r="R118" s="0" t="str">
        <f aca="false">"= "&amp;F118</f>
        <v>= SALDO44000004</v>
      </c>
      <c r="S118" s="0" t="str">
        <f aca="false">"if _merge== 2"</f>
        <v>if _merge== 2</v>
      </c>
    </row>
    <row r="119" customFormat="false" ht="15" hidden="false" customHeight="false" outlineLevel="0" collapsed="false">
      <c r="A119" s="32" t="n">
        <v>44100007</v>
      </c>
      <c r="B119" s="33" t="s">
        <v>435</v>
      </c>
      <c r="C119" s="34" t="str">
        <f aca="false">VLOOKUP(A119,Cooperativas!B:D,3,0)</f>
        <v>Obr_SistemLiq</v>
      </c>
      <c r="E119" s="31" t="s">
        <v>522</v>
      </c>
      <c r="F119" s="0" t="str">
        <f aca="false">"SALDO"&amp;A119</f>
        <v>SALDO44100007</v>
      </c>
      <c r="G119" s="0" t="str">
        <f aca="false">C119</f>
        <v>Obr_SistemLiq</v>
      </c>
      <c r="P119" s="0" t="s">
        <v>523</v>
      </c>
      <c r="Q119" s="0" t="str">
        <f aca="false">G119</f>
        <v>Obr_SistemLiq</v>
      </c>
      <c r="R119" s="0" t="str">
        <f aca="false">"= "&amp;F119</f>
        <v>= SALDO44100007</v>
      </c>
      <c r="S119" s="0" t="str">
        <f aca="false">"if _merge== 2"</f>
        <v>if _merge== 2</v>
      </c>
    </row>
    <row r="120" customFormat="false" ht="15" hidden="false" customHeight="false" outlineLevel="0" collapsed="false">
      <c r="A120" s="32" t="n">
        <v>44200000</v>
      </c>
      <c r="B120" s="33" t="s">
        <v>513</v>
      </c>
      <c r="C120" s="34" t="s">
        <v>514</v>
      </c>
      <c r="E120" s="31" t="s">
        <v>522</v>
      </c>
      <c r="F120" s="0" t="str">
        <f aca="false">"SALDO"&amp;A120</f>
        <v>SALDO44200000</v>
      </c>
      <c r="G120" s="0" t="str">
        <f aca="false">C120</f>
        <v>Obr_Vinculadas</v>
      </c>
      <c r="P120" s="0" t="s">
        <v>523</v>
      </c>
      <c r="Q120" s="0" t="str">
        <f aca="false">G120</f>
        <v>Obr_Vinculadas</v>
      </c>
      <c r="R120" s="0" t="str">
        <f aca="false">"= "&amp;F120</f>
        <v>= SALDO44200000</v>
      </c>
      <c r="S120" s="0" t="str">
        <f aca="false">"if _merge== 2"</f>
        <v>if _merge== 2</v>
      </c>
    </row>
    <row r="121" customFormat="false" ht="15" hidden="false" customHeight="false" outlineLevel="0" collapsed="false">
      <c r="A121" s="32" t="n">
        <v>44300003</v>
      </c>
      <c r="B121" s="33" t="s">
        <v>323</v>
      </c>
      <c r="C121" s="34" t="str">
        <f aca="false">VLOOKUP(A121,Cooperativas!B:D,3,0)</f>
        <v>Repas_Interf_Exg</v>
      </c>
      <c r="E121" s="31" t="s">
        <v>522</v>
      </c>
      <c r="F121" s="0" t="str">
        <f aca="false">"SALDO"&amp;A121</f>
        <v>SALDO44300003</v>
      </c>
      <c r="G121" s="0" t="str">
        <f aca="false">C121</f>
        <v>Repas_Interf_Exg</v>
      </c>
      <c r="P121" s="0" t="s">
        <v>523</v>
      </c>
      <c r="Q121" s="0" t="str">
        <f aca="false">G121</f>
        <v>Repas_Interf_Exg</v>
      </c>
      <c r="R121" s="0" t="str">
        <f aca="false">"= "&amp;F121</f>
        <v>= SALDO44300003</v>
      </c>
      <c r="S121" s="0" t="str">
        <f aca="false">"if _merge== 2"</f>
        <v>if _merge== 2</v>
      </c>
    </row>
    <row r="122" customFormat="false" ht="15" hidden="false" customHeight="false" outlineLevel="0" collapsed="false">
      <c r="A122" s="32" t="n">
        <v>44400006</v>
      </c>
      <c r="B122" s="33" t="s">
        <v>324</v>
      </c>
      <c r="C122" s="34" t="str">
        <f aca="false">VLOOKUP(A122,Cooperativas!B:D,3,0)</f>
        <v>Rel_Corresp_Exg</v>
      </c>
      <c r="E122" s="31" t="s">
        <v>522</v>
      </c>
      <c r="F122" s="0" t="str">
        <f aca="false">"SALDO"&amp;A122</f>
        <v>SALDO44400006</v>
      </c>
      <c r="G122" s="0" t="str">
        <f aca="false">C122</f>
        <v>Rel_Corresp_Exg</v>
      </c>
      <c r="P122" s="0" t="s">
        <v>523</v>
      </c>
      <c r="Q122" s="0" t="str">
        <f aca="false">G122</f>
        <v>Rel_Corresp_Exg</v>
      </c>
      <c r="R122" s="0" t="str">
        <f aca="false">"= "&amp;F122</f>
        <v>= SALDO44400006</v>
      </c>
      <c r="S122" s="0" t="str">
        <f aca="false">"if _merge== 2"</f>
        <v>if _merge== 2</v>
      </c>
    </row>
    <row r="123" customFormat="false" ht="15" hidden="false" customHeight="false" outlineLevel="0" collapsed="false">
      <c r="A123" s="38" t="n">
        <v>44500009</v>
      </c>
      <c r="B123" s="39" t="s">
        <v>25</v>
      </c>
      <c r="C123" s="34" t="s">
        <v>226</v>
      </c>
      <c r="E123" s="31" t="s">
        <v>522</v>
      </c>
      <c r="F123" s="0" t="str">
        <f aca="false">"SALDO"&amp;A123</f>
        <v>SALDO44500009</v>
      </c>
      <c r="G123" s="0" t="str">
        <f aca="false">C123</f>
        <v>CentrFin_Coop_Exg</v>
      </c>
      <c r="P123" s="0" t="s">
        <v>523</v>
      </c>
      <c r="Q123" s="0" t="str">
        <f aca="false">G123</f>
        <v>CentrFin_Coop_Exg</v>
      </c>
      <c r="R123" s="0" t="str">
        <f aca="false">"= "&amp;F123</f>
        <v>= SALDO44500009</v>
      </c>
      <c r="S123" s="0" t="str">
        <f aca="false">"if _merge== 2"</f>
        <v>if _merge== 2</v>
      </c>
    </row>
    <row r="124" customFormat="false" ht="15" hidden="false" customHeight="false" outlineLevel="0" collapsed="false">
      <c r="A124" s="32" t="n">
        <v>45000003</v>
      </c>
      <c r="B124" s="33" t="s">
        <v>325</v>
      </c>
      <c r="C124" s="34" t="str">
        <f aca="false">VLOOKUP(A124,Cooperativas!B:D,3,0)</f>
        <v>Rel_Interdep_Exg</v>
      </c>
      <c r="E124" s="31" t="s">
        <v>522</v>
      </c>
      <c r="F124" s="0" t="str">
        <f aca="false">"SALDO"&amp;A124</f>
        <v>SALDO45000003</v>
      </c>
      <c r="G124" s="0" t="str">
        <f aca="false">C124</f>
        <v>Rel_Interdep_Exg</v>
      </c>
      <c r="P124" s="0" t="s">
        <v>523</v>
      </c>
      <c r="Q124" s="0" t="str">
        <f aca="false">G124</f>
        <v>Rel_Interdep_Exg</v>
      </c>
      <c r="R124" s="0" t="str">
        <f aca="false">"= "&amp;F124</f>
        <v>= SALDO45000003</v>
      </c>
      <c r="S124" s="0" t="str">
        <f aca="false">"if _merge== 2"</f>
        <v>if _merge== 2</v>
      </c>
    </row>
    <row r="125" customFormat="false" ht="15" hidden="false" customHeight="false" outlineLevel="0" collapsed="false">
      <c r="A125" s="32" t="n">
        <v>45100006</v>
      </c>
      <c r="B125" s="33" t="s">
        <v>326</v>
      </c>
      <c r="C125" s="34" t="str">
        <f aca="false">VLOOKUP(A125,Cooperativas!B:D,3,0)</f>
        <v>Recursos_Trans_Terc</v>
      </c>
      <c r="E125" s="31" t="s">
        <v>522</v>
      </c>
      <c r="F125" s="0" t="str">
        <f aca="false">"SALDO"&amp;A125</f>
        <v>SALDO45100006</v>
      </c>
      <c r="G125" s="0" t="str">
        <f aca="false">C125</f>
        <v>Recursos_Trans_Terc</v>
      </c>
      <c r="P125" s="0" t="s">
        <v>523</v>
      </c>
      <c r="Q125" s="0" t="str">
        <f aca="false">G125</f>
        <v>Recursos_Trans_Terc</v>
      </c>
      <c r="R125" s="0" t="str">
        <f aca="false">"= "&amp;F125</f>
        <v>= SALDO45100006</v>
      </c>
      <c r="S125" s="0" t="str">
        <f aca="false">"if _merge== 2"</f>
        <v>if _merge== 2</v>
      </c>
    </row>
    <row r="126" customFormat="false" ht="15" hidden="false" customHeight="false" outlineLevel="0" collapsed="false">
      <c r="A126" s="32" t="n">
        <v>45200009</v>
      </c>
      <c r="B126" s="33" t="s">
        <v>328</v>
      </c>
      <c r="C126" s="34" t="str">
        <f aca="false">VLOOKUP(A126,Cooperativas!B:D,3,0)</f>
        <v>Transf_Int_Rec_Exg</v>
      </c>
      <c r="E126" s="31" t="s">
        <v>522</v>
      </c>
      <c r="F126" s="0" t="str">
        <f aca="false">"SALDO"&amp;A126</f>
        <v>SALDO45200009</v>
      </c>
      <c r="G126" s="0" t="str">
        <f aca="false">C126</f>
        <v>Transf_Int_Rec_Exg</v>
      </c>
      <c r="P126" s="0" t="s">
        <v>523</v>
      </c>
      <c r="Q126" s="0" t="str">
        <f aca="false">G126</f>
        <v>Transf_Int_Rec_Exg</v>
      </c>
      <c r="R126" s="0" t="str">
        <f aca="false">"= "&amp;F126</f>
        <v>= SALDO45200009</v>
      </c>
      <c r="S126" s="0" t="str">
        <f aca="false">"if _merge== 2"</f>
        <v>if _merge== 2</v>
      </c>
    </row>
    <row r="127" customFormat="false" ht="15" hidden="false" customHeight="false" outlineLevel="0" collapsed="false">
      <c r="A127" s="32" t="n">
        <v>46000002</v>
      </c>
      <c r="B127" s="33" t="s">
        <v>436</v>
      </c>
      <c r="C127" s="34" t="str">
        <f aca="false">VLOOKUP(A127,Cooperativas!B:D,3,0)</f>
        <v>Obr_Emprest_Repas</v>
      </c>
      <c r="E127" s="31" t="s">
        <v>522</v>
      </c>
      <c r="F127" s="0" t="str">
        <f aca="false">"SALDO"&amp;A127</f>
        <v>SALDO46000002</v>
      </c>
      <c r="G127" s="0" t="str">
        <f aca="false">C127</f>
        <v>Obr_Emprest_Repas</v>
      </c>
      <c r="P127" s="0" t="s">
        <v>523</v>
      </c>
      <c r="Q127" s="0" t="str">
        <f aca="false">G127</f>
        <v>Obr_Emprest_Repas</v>
      </c>
      <c r="R127" s="0" t="str">
        <f aca="false">"= "&amp;F127</f>
        <v>= SALDO46000002</v>
      </c>
      <c r="S127" s="0" t="str">
        <f aca="false">"if _merge== 2"</f>
        <v>if _merge== 2</v>
      </c>
    </row>
    <row r="128" customFormat="false" ht="15" hidden="false" customHeight="false" outlineLevel="0" collapsed="false">
      <c r="A128" s="32" t="n">
        <v>46100005</v>
      </c>
      <c r="B128" s="33" t="s">
        <v>437</v>
      </c>
      <c r="C128" s="34" t="str">
        <f aca="false">VLOOKUP(A128,Cooperativas!B:D,3,0)</f>
        <v>Emprest_Nac_InstOf</v>
      </c>
      <c r="E128" s="31" t="s">
        <v>522</v>
      </c>
      <c r="F128" s="0" t="str">
        <f aca="false">"SALDO"&amp;A128</f>
        <v>SALDO46100005</v>
      </c>
      <c r="G128" s="0" t="str">
        <f aca="false">C128</f>
        <v>Emprest_Nac_InstOf</v>
      </c>
      <c r="P128" s="0" t="s">
        <v>523</v>
      </c>
      <c r="Q128" s="0" t="str">
        <f aca="false">G128</f>
        <v>Emprest_Nac_InstOf</v>
      </c>
      <c r="R128" s="0" t="str">
        <f aca="false">"= "&amp;F128</f>
        <v>= SALDO46100005</v>
      </c>
      <c r="S128" s="0" t="str">
        <f aca="false">"if _merge== 2"</f>
        <v>if _merge== 2</v>
      </c>
    </row>
    <row r="129" customFormat="false" ht="15" hidden="false" customHeight="false" outlineLevel="0" collapsed="false">
      <c r="A129" s="32" t="n">
        <v>46200008</v>
      </c>
      <c r="B129" s="33" t="s">
        <v>438</v>
      </c>
      <c r="C129" s="34" t="str">
        <f aca="false">VLOOKUP(A129,Cooperativas!B:D,3,0)</f>
        <v>Emprest_Nac_Outras</v>
      </c>
      <c r="E129" s="31" t="s">
        <v>522</v>
      </c>
      <c r="F129" s="0" t="str">
        <f aca="false">"SALDO"&amp;A129</f>
        <v>SALDO46200008</v>
      </c>
      <c r="G129" s="0" t="str">
        <f aca="false">C129</f>
        <v>Emprest_Nac_Outras</v>
      </c>
      <c r="P129" s="0" t="s">
        <v>523</v>
      </c>
      <c r="Q129" s="0" t="str">
        <f aca="false">G129</f>
        <v>Emprest_Nac_Outras</v>
      </c>
      <c r="R129" s="0" t="str">
        <f aca="false">"= "&amp;F129</f>
        <v>= SALDO46200008</v>
      </c>
      <c r="S129" s="0" t="str">
        <f aca="false">"if _merge== 2"</f>
        <v>if _merge== 2</v>
      </c>
    </row>
    <row r="130" customFormat="false" ht="15" hidden="false" customHeight="false" outlineLevel="0" collapsed="false">
      <c r="A130" s="32" t="n">
        <v>46300001</v>
      </c>
      <c r="B130" s="33" t="s">
        <v>439</v>
      </c>
      <c r="C130" s="34" t="str">
        <f aca="false">VLOOKUP(A130,Cooperativas!B:D,3,0)</f>
        <v>Emprest_Ext</v>
      </c>
      <c r="E130" s="31" t="s">
        <v>522</v>
      </c>
      <c r="F130" s="0" t="str">
        <f aca="false">"SALDO"&amp;A130</f>
        <v>SALDO46300001</v>
      </c>
      <c r="G130" s="0" t="str">
        <f aca="false">C130</f>
        <v>Emprest_Ext</v>
      </c>
      <c r="P130" s="0" t="s">
        <v>523</v>
      </c>
      <c r="Q130" s="0" t="str">
        <f aca="false">G130</f>
        <v>Emprest_Ext</v>
      </c>
      <c r="R130" s="0" t="str">
        <f aca="false">"= "&amp;F130</f>
        <v>= SALDO46300001</v>
      </c>
      <c r="S130" s="0" t="str">
        <f aca="false">"if _merge== 2"</f>
        <v>if _merge== 2</v>
      </c>
    </row>
    <row r="131" customFormat="false" ht="15" hidden="false" customHeight="false" outlineLevel="0" collapsed="false">
      <c r="A131" s="32" t="n">
        <v>46400004</v>
      </c>
      <c r="B131" s="33" t="s">
        <v>440</v>
      </c>
      <c r="C131" s="34" t="str">
        <f aca="false">VLOOKUP(A131,Cooperativas!B:D,3,0)</f>
        <v>Repas_Nac_InstOf</v>
      </c>
      <c r="E131" s="31" t="s">
        <v>522</v>
      </c>
      <c r="F131" s="0" t="str">
        <f aca="false">"SALDO"&amp;A131</f>
        <v>SALDO46400004</v>
      </c>
      <c r="G131" s="0" t="str">
        <f aca="false">C131</f>
        <v>Repas_Nac_InstOf</v>
      </c>
      <c r="P131" s="0" t="s">
        <v>523</v>
      </c>
      <c r="Q131" s="0" t="str">
        <f aca="false">G131</f>
        <v>Repas_Nac_InstOf</v>
      </c>
      <c r="R131" s="0" t="str">
        <f aca="false">"= "&amp;F131</f>
        <v>= SALDO46400004</v>
      </c>
      <c r="S131" s="0" t="str">
        <f aca="false">"if _merge== 2"</f>
        <v>if _merge== 2</v>
      </c>
    </row>
    <row r="132" customFormat="false" ht="15" hidden="false" customHeight="false" outlineLevel="0" collapsed="false">
      <c r="A132" s="32" t="n">
        <v>46600000</v>
      </c>
      <c r="B132" s="33" t="s">
        <v>441</v>
      </c>
      <c r="C132" s="34" t="s">
        <v>442</v>
      </c>
      <c r="E132" s="31" t="s">
        <v>522</v>
      </c>
      <c r="F132" s="0" t="str">
        <f aca="false">"SALDO"&amp;A132</f>
        <v>SALDO46600000</v>
      </c>
      <c r="G132" s="0" t="str">
        <f aca="false">C132</f>
        <v>Repas_Ext</v>
      </c>
      <c r="P132" s="0" t="s">
        <v>523</v>
      </c>
      <c r="Q132" s="0" t="str">
        <f aca="false">G132</f>
        <v>Repas_Ext</v>
      </c>
      <c r="R132" s="0" t="str">
        <f aca="false">"= "&amp;F132</f>
        <v>= SALDO46600000</v>
      </c>
      <c r="S132" s="0" t="str">
        <f aca="false">"if _merge== 2"</f>
        <v>if _merge== 2</v>
      </c>
    </row>
    <row r="133" customFormat="false" ht="15" hidden="false" customHeight="false" outlineLevel="0" collapsed="false">
      <c r="A133" s="32" t="n">
        <v>47000001</v>
      </c>
      <c r="B133" s="33" t="s">
        <v>312</v>
      </c>
      <c r="C133" s="34" t="str">
        <f aca="false">VLOOKUP(A133,Cooperativas!B:D,3,0)</f>
        <v>Derivativos_Total</v>
      </c>
      <c r="E133" s="31" t="s">
        <v>522</v>
      </c>
      <c r="F133" s="0" t="str">
        <f aca="false">"SALDO"&amp;A133</f>
        <v>SALDO47000001</v>
      </c>
      <c r="G133" s="0" t="str">
        <f aca="false">C133</f>
        <v>Derivativos_Total</v>
      </c>
      <c r="P133" s="0" t="s">
        <v>523</v>
      </c>
      <c r="Q133" s="0" t="str">
        <f aca="false">G133</f>
        <v>Derivativos_Total</v>
      </c>
      <c r="R133" s="0" t="str">
        <f aca="false">"= "&amp;F133</f>
        <v>= SALDO47000001</v>
      </c>
      <c r="S133" s="0" t="str">
        <f aca="false">"if _merge== 2"</f>
        <v>if _merge== 2</v>
      </c>
    </row>
    <row r="134" customFormat="false" ht="15" hidden="false" customHeight="false" outlineLevel="0" collapsed="false">
      <c r="A134" s="32" t="n">
        <v>47100004</v>
      </c>
      <c r="B134" s="33" t="s">
        <v>312</v>
      </c>
      <c r="C134" s="34" t="str">
        <f aca="false">VLOOKUP(A134,Cooperativas!B:D,3,0)</f>
        <v>Derivativos</v>
      </c>
      <c r="E134" s="31" t="s">
        <v>522</v>
      </c>
      <c r="F134" s="0" t="str">
        <f aca="false">"SALDO"&amp;A134</f>
        <v>SALDO47100004</v>
      </c>
      <c r="G134" s="0" t="str">
        <f aca="false">C134</f>
        <v>Derivativos</v>
      </c>
      <c r="P134" s="0" t="s">
        <v>523</v>
      </c>
      <c r="Q134" s="0" t="str">
        <f aca="false">G134</f>
        <v>Derivativos</v>
      </c>
      <c r="R134" s="0" t="str">
        <f aca="false">"= "&amp;F134</f>
        <v>= SALDO47100004</v>
      </c>
      <c r="S134" s="0" t="str">
        <f aca="false">"if _merge== 2"</f>
        <v>if _merge== 2</v>
      </c>
    </row>
    <row r="135" customFormat="false" ht="15" hidden="false" customHeight="false" outlineLevel="0" collapsed="false">
      <c r="A135" s="32" t="n">
        <v>49000009</v>
      </c>
      <c r="B135" s="33" t="s">
        <v>443</v>
      </c>
      <c r="C135" s="34" t="str">
        <f aca="false">VLOOKUP(A135,Cooperativas!B:D,3,0)</f>
        <v>Obr_Outras</v>
      </c>
      <c r="E135" s="31" t="s">
        <v>522</v>
      </c>
      <c r="F135" s="0" t="str">
        <f aca="false">"SALDO"&amp;A135</f>
        <v>SALDO49000009</v>
      </c>
      <c r="G135" s="0" t="str">
        <f aca="false">C135</f>
        <v>Obr_Outras</v>
      </c>
      <c r="P135" s="0" t="s">
        <v>523</v>
      </c>
      <c r="Q135" s="0" t="str">
        <f aca="false">G135</f>
        <v>Obr_Outras</v>
      </c>
      <c r="R135" s="0" t="str">
        <f aca="false">"= "&amp;F135</f>
        <v>= SALDO49000009</v>
      </c>
      <c r="S135" s="0" t="str">
        <f aca="false">"if _merge== 2"</f>
        <v>if _merge== 2</v>
      </c>
    </row>
    <row r="136" customFormat="false" ht="15" hidden="false" customHeight="false" outlineLevel="0" collapsed="false">
      <c r="A136" s="32" t="n">
        <v>49100002</v>
      </c>
      <c r="B136" s="33" t="s">
        <v>444</v>
      </c>
      <c r="C136" s="34" t="str">
        <f aca="false">VLOOKUP(A136,Cooperativas!B:D,3,0)</f>
        <v>Tributos_Total</v>
      </c>
      <c r="E136" s="31" t="s">
        <v>522</v>
      </c>
      <c r="F136" s="0" t="str">
        <f aca="false">"SALDO"&amp;A136</f>
        <v>SALDO49100002</v>
      </c>
      <c r="G136" s="0" t="str">
        <f aca="false">C136</f>
        <v>Tributos_Total</v>
      </c>
      <c r="P136" s="0" t="s">
        <v>523</v>
      </c>
      <c r="Q136" s="0" t="str">
        <f aca="false">G136</f>
        <v>Tributos_Total</v>
      </c>
      <c r="R136" s="0" t="str">
        <f aca="false">"= "&amp;F136</f>
        <v>= SALDO49100002</v>
      </c>
      <c r="S136" s="0" t="str">
        <f aca="false">"if _merge== 2"</f>
        <v>if _merge== 2</v>
      </c>
    </row>
    <row r="137" customFormat="false" ht="15" hidden="false" customHeight="false" outlineLevel="0" collapsed="false">
      <c r="A137" s="32" t="n">
        <v>49200005</v>
      </c>
      <c r="B137" s="33" t="s">
        <v>354</v>
      </c>
      <c r="C137" s="34" t="s">
        <v>445</v>
      </c>
      <c r="E137" s="31" t="s">
        <v>522</v>
      </c>
      <c r="F137" s="0" t="str">
        <f aca="false">"SALDO"&amp;A137</f>
        <v>SALDO49200005</v>
      </c>
      <c r="G137" s="0" t="str">
        <f aca="false">C137</f>
        <v>Cart_Cambio_Exg</v>
      </c>
      <c r="P137" s="0" t="s">
        <v>523</v>
      </c>
      <c r="Q137" s="0" t="str">
        <f aca="false">G137</f>
        <v>Cart_Cambio_Exg</v>
      </c>
      <c r="R137" s="0" t="str">
        <f aca="false">"= "&amp;F137</f>
        <v>= SALDO49200005</v>
      </c>
      <c r="S137" s="0" t="str">
        <f aca="false">"if _merge== 2"</f>
        <v>if _merge== 2</v>
      </c>
    </row>
    <row r="138" customFormat="false" ht="15" hidden="false" customHeight="false" outlineLevel="0" collapsed="false">
      <c r="A138" s="32" t="n">
        <v>49300008</v>
      </c>
      <c r="B138" s="33" t="s">
        <v>446</v>
      </c>
      <c r="C138" s="34" t="str">
        <f aca="false">VLOOKUP(A138,Cooperativas!B:D,3,0)</f>
        <v>Trib_Soc_Est</v>
      </c>
      <c r="E138" s="31" t="s">
        <v>522</v>
      </c>
      <c r="F138" s="0" t="str">
        <f aca="false">"SALDO"&amp;A138</f>
        <v>SALDO49300008</v>
      </c>
      <c r="G138" s="0" t="str">
        <f aca="false">C138</f>
        <v>Trib_Soc_Est</v>
      </c>
      <c r="P138" s="0" t="s">
        <v>523</v>
      </c>
      <c r="Q138" s="0" t="str">
        <f aca="false">G138</f>
        <v>Trib_Soc_Est</v>
      </c>
      <c r="R138" s="0" t="str">
        <f aca="false">"= "&amp;F138</f>
        <v>= SALDO49300008</v>
      </c>
      <c r="S138" s="0" t="str">
        <f aca="false">"if _merge== 2"</f>
        <v>if _merge== 2</v>
      </c>
    </row>
    <row r="139" customFormat="false" ht="15" hidden="false" customHeight="false" outlineLevel="0" collapsed="false">
      <c r="A139" s="32" t="n">
        <v>49400001</v>
      </c>
      <c r="B139" s="33" t="s">
        <v>447</v>
      </c>
      <c r="C139" s="34" t="str">
        <f aca="false">VLOOKUP(A139,Cooperativas!B:D,3,0)</f>
        <v>Trib_Fisc_Prev</v>
      </c>
      <c r="E139" s="31" t="s">
        <v>522</v>
      </c>
      <c r="F139" s="0" t="str">
        <f aca="false">"SALDO"&amp;A139</f>
        <v>SALDO49400001</v>
      </c>
      <c r="G139" s="0" t="str">
        <f aca="false">C139</f>
        <v>Trib_Fisc_Prev</v>
      </c>
      <c r="P139" s="0" t="s">
        <v>523</v>
      </c>
      <c r="Q139" s="0" t="str">
        <f aca="false">G139</f>
        <v>Trib_Fisc_Prev</v>
      </c>
      <c r="R139" s="0" t="str">
        <f aca="false">"= "&amp;F139</f>
        <v>= SALDO49400001</v>
      </c>
      <c r="S139" s="0" t="str">
        <f aca="false">"if _merge== 2"</f>
        <v>if _merge== 2</v>
      </c>
    </row>
    <row r="140" customFormat="false" ht="15" hidden="false" customHeight="false" outlineLevel="0" collapsed="false">
      <c r="A140" s="32" t="n">
        <v>49500004</v>
      </c>
      <c r="B140" s="33" t="s">
        <v>357</v>
      </c>
      <c r="C140" s="34" t="str">
        <f aca="false">VLOOKUP(A140,Cooperativas!B:D,3,0)</f>
        <v>NIV_Exg</v>
      </c>
      <c r="E140" s="31" t="s">
        <v>522</v>
      </c>
      <c r="F140" s="0" t="str">
        <f aca="false">"SALDO"&amp;A140</f>
        <v>SALDO49500004</v>
      </c>
      <c r="G140" s="0" t="str">
        <f aca="false">C140</f>
        <v>NIV_Exg</v>
      </c>
      <c r="P140" s="0" t="s">
        <v>523</v>
      </c>
      <c r="Q140" s="0" t="str">
        <f aca="false">G140</f>
        <v>NIV_Exg</v>
      </c>
      <c r="R140" s="0" t="str">
        <f aca="false">"= "&amp;F140</f>
        <v>= SALDO49500004</v>
      </c>
      <c r="S140" s="0" t="str">
        <f aca="false">"if _merge== 2"</f>
        <v>if _merge== 2</v>
      </c>
    </row>
    <row r="141" customFormat="false" ht="15" hidden="false" customHeight="false" outlineLevel="0" collapsed="false">
      <c r="A141" s="32" t="n">
        <v>49600007</v>
      </c>
      <c r="B141" s="33" t="s">
        <v>448</v>
      </c>
      <c r="C141" s="34" t="s">
        <v>449</v>
      </c>
      <c r="E141" s="31" t="s">
        <v>522</v>
      </c>
      <c r="F141" s="0" t="str">
        <f aca="false">"SALDO"&amp;A141</f>
        <v>SALDO49600007</v>
      </c>
      <c r="G141" s="0" t="str">
        <f aca="false">C141</f>
        <v>Recurcos_Dest</v>
      </c>
      <c r="P141" s="0" t="s">
        <v>523</v>
      </c>
      <c r="Q141" s="0" t="str">
        <f aca="false">G141</f>
        <v>Recurcos_Dest</v>
      </c>
      <c r="R141" s="0" t="str">
        <f aca="false">"= "&amp;F141</f>
        <v>= SALDO49600007</v>
      </c>
      <c r="S141" s="0" t="str">
        <f aca="false">"if _merge== 2"</f>
        <v>if _merge== 2</v>
      </c>
    </row>
    <row r="142" customFormat="false" ht="15" hidden="false" customHeight="false" outlineLevel="0" collapsed="false">
      <c r="A142" s="32" t="n">
        <v>49700000</v>
      </c>
      <c r="B142" s="33" t="s">
        <v>450</v>
      </c>
      <c r="C142" s="34" t="s">
        <v>451</v>
      </c>
      <c r="E142" s="31" t="s">
        <v>522</v>
      </c>
      <c r="F142" s="0" t="str">
        <f aca="false">"SALDO"&amp;A142</f>
        <v>SALDO49700000</v>
      </c>
      <c r="G142" s="0" t="str">
        <f aca="false">C142</f>
        <v>Op_Especiais</v>
      </c>
      <c r="P142" s="0" t="s">
        <v>523</v>
      </c>
      <c r="Q142" s="0" t="str">
        <f aca="false">G142</f>
        <v>Op_Especiais</v>
      </c>
      <c r="R142" s="0" t="str">
        <f aca="false">"= "&amp;F142</f>
        <v>= SALDO49700000</v>
      </c>
      <c r="S142" s="0" t="str">
        <f aca="false">"if _merge== 2"</f>
        <v>if _merge== 2</v>
      </c>
    </row>
    <row r="143" customFormat="false" ht="15" hidden="false" customHeight="false" outlineLevel="0" collapsed="false">
      <c r="A143" s="32" t="n">
        <v>49800003</v>
      </c>
      <c r="B143" s="33" t="s">
        <v>452</v>
      </c>
      <c r="C143" s="34" t="s">
        <v>453</v>
      </c>
      <c r="E143" s="31" t="s">
        <v>522</v>
      </c>
      <c r="F143" s="0" t="str">
        <f aca="false">"SALDO"&amp;A143</f>
        <v>SALDO49800003</v>
      </c>
      <c r="G143" s="0" t="str">
        <f aca="false">C143</f>
        <v>Obrig_Diversas</v>
      </c>
      <c r="P143" s="0" t="s">
        <v>523</v>
      </c>
      <c r="Q143" s="0" t="str">
        <f aca="false">G143</f>
        <v>Obrig_Diversas</v>
      </c>
      <c r="R143" s="0" t="str">
        <f aca="false">"= "&amp;F143</f>
        <v>= SALDO49800003</v>
      </c>
      <c r="S143" s="0" t="str">
        <f aca="false">"if _merge== 2"</f>
        <v>if _merge== 2</v>
      </c>
    </row>
    <row r="144" customFormat="false" ht="15" hidden="false" customHeight="false" outlineLevel="0" collapsed="false">
      <c r="A144" s="32" t="n">
        <v>49900006</v>
      </c>
      <c r="B144" s="33" t="s">
        <v>454</v>
      </c>
      <c r="C144" s="34" t="str">
        <f aca="false">VLOOKUP(A144,Cooperativas!B:D,3,0)</f>
        <v>Diversas</v>
      </c>
      <c r="E144" s="31" t="s">
        <v>522</v>
      </c>
      <c r="F144" s="0" t="str">
        <f aca="false">"SALDO"&amp;A144</f>
        <v>SALDO49900006</v>
      </c>
      <c r="G144" s="0" t="str">
        <f aca="false">C144</f>
        <v>Diversas</v>
      </c>
      <c r="P144" s="0" t="s">
        <v>523</v>
      </c>
      <c r="Q144" s="0" t="str">
        <f aca="false">G144</f>
        <v>Diversas</v>
      </c>
      <c r="R144" s="0" t="str">
        <f aca="false">"= "&amp;F144</f>
        <v>= SALDO49900006</v>
      </c>
      <c r="S144" s="0" t="str">
        <f aca="false">"if _merge== 2"</f>
        <v>if _merge== 2</v>
      </c>
    </row>
    <row r="145" customFormat="false" ht="15" hidden="false" customHeight="false" outlineLevel="0" collapsed="false">
      <c r="A145" s="32" t="n">
        <v>50000005</v>
      </c>
      <c r="B145" s="33" t="s">
        <v>455</v>
      </c>
      <c r="C145" s="34" t="str">
        <f aca="false">VLOOKUP(A145,Cooperativas!B:D,3,0)</f>
        <v>Result_Exerc_Fut</v>
      </c>
      <c r="E145" s="31" t="s">
        <v>522</v>
      </c>
      <c r="F145" s="0" t="str">
        <f aca="false">"SALDO"&amp;A145</f>
        <v>SALDO50000005</v>
      </c>
      <c r="G145" s="0" t="str">
        <f aca="false">C145</f>
        <v>Result_Exerc_Fut</v>
      </c>
      <c r="P145" s="0" t="s">
        <v>523</v>
      </c>
      <c r="Q145" s="0" t="str">
        <f aca="false">G145</f>
        <v>Result_Exerc_Fut</v>
      </c>
      <c r="R145" s="0" t="str">
        <f aca="false">"= "&amp;F145</f>
        <v>= SALDO50000005</v>
      </c>
      <c r="S145" s="0" t="str">
        <f aca="false">"if _merge== 2"</f>
        <v>if _merge== 2</v>
      </c>
    </row>
    <row r="146" customFormat="false" ht="15" hidden="false" customHeight="false" outlineLevel="0" collapsed="false">
      <c r="A146" s="32" t="n">
        <v>51000004</v>
      </c>
      <c r="B146" s="33" t="s">
        <v>456</v>
      </c>
      <c r="C146" s="34" t="str">
        <f aca="false">VLOOKUP(A146,Cooperativas!B:D,3,0)</f>
        <v>Rec_Exerc_Fut_Total</v>
      </c>
      <c r="E146" s="31" t="s">
        <v>522</v>
      </c>
      <c r="F146" s="0" t="str">
        <f aca="false">"SALDO"&amp;A146</f>
        <v>SALDO51000004</v>
      </c>
      <c r="G146" s="0" t="str">
        <f aca="false">C146</f>
        <v>Rec_Exerc_Fut_Total</v>
      </c>
      <c r="P146" s="0" t="s">
        <v>523</v>
      </c>
      <c r="Q146" s="0" t="str">
        <f aca="false">G146</f>
        <v>Rec_Exerc_Fut_Total</v>
      </c>
      <c r="R146" s="0" t="str">
        <f aca="false">"= "&amp;F146</f>
        <v>= SALDO51000004</v>
      </c>
      <c r="S146" s="0" t="str">
        <f aca="false">"if _merge== 2"</f>
        <v>if _merge== 2</v>
      </c>
    </row>
    <row r="147" customFormat="false" ht="15" hidden="false" customHeight="false" outlineLevel="0" collapsed="false">
      <c r="A147" s="32" t="n">
        <v>51100007</v>
      </c>
      <c r="B147" s="33" t="s">
        <v>456</v>
      </c>
      <c r="C147" s="34" t="str">
        <f aca="false">VLOOKUP(A147,Cooperativas!B:D,3,0)</f>
        <v>Rec_Exerc_Fut</v>
      </c>
      <c r="E147" s="31" t="s">
        <v>522</v>
      </c>
      <c r="F147" s="0" t="str">
        <f aca="false">"SALDO"&amp;A147</f>
        <v>SALDO51100007</v>
      </c>
      <c r="G147" s="0" t="str">
        <f aca="false">C147</f>
        <v>Rec_Exerc_Fut</v>
      </c>
      <c r="P147" s="0" t="s">
        <v>523</v>
      </c>
      <c r="Q147" s="0" t="str">
        <f aca="false">G147</f>
        <v>Rec_Exerc_Fut</v>
      </c>
      <c r="R147" s="0" t="str">
        <f aca="false">"= "&amp;F147</f>
        <v>= SALDO51100007</v>
      </c>
      <c r="S147" s="0" t="str">
        <f aca="false">"if _merge== 2"</f>
        <v>if _merge== 2</v>
      </c>
    </row>
    <row r="148" customFormat="false" ht="15" hidden="false" customHeight="false" outlineLevel="0" collapsed="false">
      <c r="A148" s="32" t="n">
        <v>60000002</v>
      </c>
      <c r="B148" s="33" t="s">
        <v>457</v>
      </c>
      <c r="C148" s="34" t="str">
        <f aca="false">VLOOKUP(A148,Cooperativas!B:D,3,0)</f>
        <v>PL_Total</v>
      </c>
      <c r="E148" s="31" t="s">
        <v>522</v>
      </c>
      <c r="F148" s="0" t="str">
        <f aca="false">"SALDO"&amp;A148</f>
        <v>SALDO60000002</v>
      </c>
      <c r="G148" s="0" t="str">
        <f aca="false">C148</f>
        <v>PL_Total</v>
      </c>
      <c r="P148" s="0" t="s">
        <v>523</v>
      </c>
      <c r="Q148" s="0" t="str">
        <f aca="false">G148</f>
        <v>PL_Total</v>
      </c>
      <c r="R148" s="0" t="str">
        <f aca="false">"= "&amp;F148</f>
        <v>= SALDO60000002</v>
      </c>
      <c r="S148" s="0" t="str">
        <f aca="false">"if _merge== 2"</f>
        <v>if _merge== 2</v>
      </c>
    </row>
    <row r="149" customFormat="false" ht="15" hidden="false" customHeight="false" outlineLevel="0" collapsed="false">
      <c r="A149" s="32" t="n">
        <v>61000001</v>
      </c>
      <c r="B149" s="33" t="s">
        <v>457</v>
      </c>
      <c r="C149" s="34" t="str">
        <f aca="false">VLOOKUP(A149,Cooperativas!B:D,3,0)</f>
        <v>PL</v>
      </c>
      <c r="E149" s="31" t="s">
        <v>522</v>
      </c>
      <c r="F149" s="0" t="str">
        <f aca="false">"SALDO"&amp;A149</f>
        <v>SALDO61000001</v>
      </c>
      <c r="G149" s="0" t="str">
        <f aca="false">C149</f>
        <v>PL</v>
      </c>
      <c r="P149" s="0" t="s">
        <v>523</v>
      </c>
      <c r="Q149" s="0" t="str">
        <f aca="false">G149</f>
        <v>PL</v>
      </c>
      <c r="R149" s="0" t="str">
        <f aca="false">"= "&amp;F149</f>
        <v>= SALDO61000001</v>
      </c>
      <c r="S149" s="0" t="str">
        <f aca="false">"if _merge== 2"</f>
        <v>if _merge== 2</v>
      </c>
    </row>
    <row r="150" customFormat="false" ht="15" hidden="false" customHeight="false" outlineLevel="0" collapsed="false">
      <c r="A150" s="32" t="n">
        <v>61100004</v>
      </c>
      <c r="B150" s="33" t="s">
        <v>458</v>
      </c>
      <c r="C150" s="34" t="str">
        <f aca="false">VLOOKUP(A150,Cooperativas!B:D,3,0)</f>
        <v>CSocial</v>
      </c>
      <c r="E150" s="31" t="s">
        <v>522</v>
      </c>
      <c r="F150" s="0" t="str">
        <f aca="false">"SALDO"&amp;A150</f>
        <v>SALDO61100004</v>
      </c>
      <c r="G150" s="0" t="str">
        <f aca="false">C150</f>
        <v>CSocial</v>
      </c>
      <c r="P150" s="0" t="s">
        <v>523</v>
      </c>
      <c r="Q150" s="0" t="str">
        <f aca="false">G150</f>
        <v>CSocial</v>
      </c>
      <c r="R150" s="0" t="str">
        <f aca="false">"= "&amp;F150</f>
        <v>= SALDO61100004</v>
      </c>
      <c r="S150" s="0" t="str">
        <f aca="false">"if _merge== 2"</f>
        <v>if _merge== 2</v>
      </c>
    </row>
    <row r="151" customFormat="false" ht="15" hidden="false" customHeight="false" outlineLevel="0" collapsed="false">
      <c r="A151" s="32" t="n">
        <v>61200007</v>
      </c>
      <c r="B151" s="33" t="s">
        <v>459</v>
      </c>
      <c r="C151" s="34" t="s">
        <v>460</v>
      </c>
      <c r="E151" s="31" t="s">
        <v>522</v>
      </c>
      <c r="F151" s="0" t="str">
        <f aca="false">"SALDO"&amp;A151</f>
        <v>SALDO61200007</v>
      </c>
      <c r="G151" s="0" t="str">
        <f aca="false">C151</f>
        <v>Correcao_Monetaria</v>
      </c>
      <c r="P151" s="0" t="s">
        <v>523</v>
      </c>
      <c r="Q151" s="0" t="str">
        <f aca="false">G151</f>
        <v>Correcao_Monetaria</v>
      </c>
      <c r="R151" s="0" t="str">
        <f aca="false">"= "&amp;F151</f>
        <v>= SALDO61200007</v>
      </c>
      <c r="S151" s="0" t="str">
        <f aca="false">"if _merge== 2"</f>
        <v>if _merge== 2</v>
      </c>
    </row>
    <row r="152" customFormat="false" ht="15" hidden="false" customHeight="false" outlineLevel="0" collapsed="false">
      <c r="A152" s="32" t="n">
        <v>61300000</v>
      </c>
      <c r="B152" s="33" t="s">
        <v>461</v>
      </c>
      <c r="C152" s="34" t="str">
        <f aca="false">VLOOKUP(A152,Cooperativas!B:D,3,0)</f>
        <v>Res_Cap</v>
      </c>
      <c r="E152" s="31" t="s">
        <v>522</v>
      </c>
      <c r="F152" s="0" t="str">
        <f aca="false">"SALDO"&amp;A152</f>
        <v>SALDO61300000</v>
      </c>
      <c r="G152" s="0" t="str">
        <f aca="false">C152</f>
        <v>Res_Cap</v>
      </c>
      <c r="P152" s="0" t="s">
        <v>523</v>
      </c>
      <c r="Q152" s="0" t="str">
        <f aca="false">G152</f>
        <v>Res_Cap</v>
      </c>
      <c r="R152" s="0" t="str">
        <f aca="false">"= "&amp;F152</f>
        <v>= SALDO61300000</v>
      </c>
      <c r="S152" s="0" t="str">
        <f aca="false">"if _merge== 2"</f>
        <v>if _merge== 2</v>
      </c>
    </row>
    <row r="153" customFormat="false" ht="15" hidden="false" customHeight="false" outlineLevel="0" collapsed="false">
      <c r="A153" s="32" t="n">
        <v>61400003</v>
      </c>
      <c r="B153" s="33" t="s">
        <v>462</v>
      </c>
      <c r="C153" s="34" t="str">
        <f aca="false">VLOOKUP(A153,Cooperativas!B:D,3,0)</f>
        <v>Res_Reav</v>
      </c>
      <c r="E153" s="31" t="s">
        <v>522</v>
      </c>
      <c r="F153" s="0" t="str">
        <f aca="false">"SALDO"&amp;A153</f>
        <v>SALDO61400003</v>
      </c>
      <c r="G153" s="0" t="str">
        <f aca="false">C153</f>
        <v>Res_Reav</v>
      </c>
      <c r="P153" s="0" t="s">
        <v>523</v>
      </c>
      <c r="Q153" s="0" t="str">
        <f aca="false">G153</f>
        <v>Res_Reav</v>
      </c>
      <c r="R153" s="0" t="str">
        <f aca="false">"= "&amp;F153</f>
        <v>= SALDO61400003</v>
      </c>
      <c r="S153" s="0" t="str">
        <f aca="false">"if _merge== 2"</f>
        <v>if _merge== 2</v>
      </c>
    </row>
    <row r="154" customFormat="false" ht="15" hidden="false" customHeight="false" outlineLevel="0" collapsed="false">
      <c r="A154" s="32" t="n">
        <v>61500006</v>
      </c>
      <c r="B154" s="33" t="s">
        <v>463</v>
      </c>
      <c r="C154" s="34" t="str">
        <f aca="false">VLOOKUP(A154,Cooperativas!B:D,3,0)</f>
        <v>Res_Lucros</v>
      </c>
      <c r="E154" s="31" t="s">
        <v>522</v>
      </c>
      <c r="F154" s="0" t="str">
        <f aca="false">"SALDO"&amp;A154</f>
        <v>SALDO61500006</v>
      </c>
      <c r="G154" s="0" t="str">
        <f aca="false">C154</f>
        <v>Res_Lucros</v>
      </c>
      <c r="P154" s="0" t="s">
        <v>523</v>
      </c>
      <c r="Q154" s="0" t="str">
        <f aca="false">G154</f>
        <v>Res_Lucros</v>
      </c>
      <c r="R154" s="0" t="str">
        <f aca="false">"= "&amp;F154</f>
        <v>= SALDO61500006</v>
      </c>
      <c r="S154" s="0" t="str">
        <f aca="false">"if _merge== 2"</f>
        <v>if _merge== 2</v>
      </c>
    </row>
    <row r="155" customFormat="false" ht="15" hidden="false" customHeight="false" outlineLevel="0" collapsed="false">
      <c r="A155" s="32" t="n">
        <v>61600009</v>
      </c>
      <c r="B155" s="33" t="s">
        <v>464</v>
      </c>
      <c r="C155" s="34" t="s">
        <v>465</v>
      </c>
      <c r="E155" s="31" t="s">
        <v>522</v>
      </c>
      <c r="F155" s="0" t="str">
        <f aca="false">"SALDO"&amp;A155</f>
        <v>SALDO61600009</v>
      </c>
      <c r="G155" s="0" t="str">
        <f aca="false">C155</f>
        <v>AAP</v>
      </c>
      <c r="P155" s="0" t="s">
        <v>523</v>
      </c>
      <c r="Q155" s="0" t="str">
        <f aca="false">G155</f>
        <v>AAP</v>
      </c>
      <c r="R155" s="0" t="str">
        <f aca="false">"= "&amp;F155</f>
        <v>= SALDO61600009</v>
      </c>
      <c r="S155" s="0" t="str">
        <f aca="false">"if _merge== 2"</f>
        <v>if _merge== 2</v>
      </c>
    </row>
    <row r="156" customFormat="false" ht="15" hidden="false" customHeight="false" outlineLevel="0" collapsed="false">
      <c r="A156" s="38" t="n">
        <v>61700002</v>
      </c>
      <c r="B156" s="39" t="s">
        <v>107</v>
      </c>
      <c r="C156" s="34" t="s">
        <v>252</v>
      </c>
      <c r="E156" s="31" t="s">
        <v>522</v>
      </c>
      <c r="F156" s="0" t="str">
        <f aca="false">"SALDO"&amp;A156</f>
        <v>SALDO61700002</v>
      </c>
      <c r="G156" s="0" t="str">
        <f aca="false">C156</f>
        <v>Sobras_Acum</v>
      </c>
      <c r="P156" s="0" t="s">
        <v>523</v>
      </c>
      <c r="Q156" s="0" t="str">
        <f aca="false">G156</f>
        <v>Sobras_Acum</v>
      </c>
      <c r="R156" s="0" t="str">
        <f aca="false">"= "&amp;F156</f>
        <v>= SALDO61700002</v>
      </c>
      <c r="S156" s="0" t="str">
        <f aca="false">"if _merge== 2"</f>
        <v>if _merge== 2</v>
      </c>
    </row>
    <row r="157" customFormat="false" ht="15" hidden="false" customHeight="false" outlineLevel="0" collapsed="false">
      <c r="A157" s="32" t="n">
        <v>61800005</v>
      </c>
      <c r="B157" s="33" t="s">
        <v>466</v>
      </c>
      <c r="C157" s="34" t="s">
        <v>467</v>
      </c>
      <c r="E157" s="31" t="s">
        <v>522</v>
      </c>
      <c r="F157" s="0" t="str">
        <f aca="false">"SALDO"&amp;A157</f>
        <v>SALDO61800005</v>
      </c>
      <c r="G157" s="0" t="str">
        <f aca="false">C157</f>
        <v>Luc_Prej_Acum</v>
      </c>
      <c r="P157" s="0" t="s">
        <v>523</v>
      </c>
      <c r="Q157" s="0" t="str">
        <f aca="false">G157</f>
        <v>Luc_Prej_Acum</v>
      </c>
      <c r="R157" s="0" t="str">
        <f aca="false">"= "&amp;F157</f>
        <v>= SALDO61800005</v>
      </c>
      <c r="S157" s="0" t="str">
        <f aca="false">"if _merge== 2"</f>
        <v>if _merge== 2</v>
      </c>
    </row>
    <row r="158" customFormat="false" ht="15" hidden="false" customHeight="false" outlineLevel="0" collapsed="false">
      <c r="A158" s="32" t="n">
        <v>61900008</v>
      </c>
      <c r="B158" s="33" t="s">
        <v>468</v>
      </c>
      <c r="C158" s="34" t="s">
        <v>469</v>
      </c>
      <c r="E158" s="31" t="s">
        <v>522</v>
      </c>
      <c r="F158" s="0" t="str">
        <f aca="false">"SALDO"&amp;A158</f>
        <v>SALDO61900008</v>
      </c>
      <c r="G158" s="0" t="str">
        <f aca="false">C158</f>
        <v>Acoes_Tes</v>
      </c>
      <c r="P158" s="0" t="s">
        <v>523</v>
      </c>
      <c r="Q158" s="0" t="str">
        <f aca="false">G158</f>
        <v>Acoes_Tes</v>
      </c>
      <c r="R158" s="0" t="str">
        <f aca="false">"= "&amp;F158</f>
        <v>= SALDO61900008</v>
      </c>
      <c r="S158" s="0" t="str">
        <f aca="false">"if _merge== 2"</f>
        <v>if _merge== 2</v>
      </c>
    </row>
    <row r="159" customFormat="false" ht="15" hidden="false" customHeight="false" outlineLevel="0" collapsed="false">
      <c r="A159" s="32" t="n">
        <v>70000009</v>
      </c>
      <c r="B159" s="33" t="s">
        <v>470</v>
      </c>
      <c r="C159" s="34" t="str">
        <f aca="false">VLOOKUP(A159,Cooperativas!B:D,3,0)</f>
        <v>Result_Credoras</v>
      </c>
      <c r="E159" s="31" t="s">
        <v>522</v>
      </c>
      <c r="F159" s="0" t="str">
        <f aca="false">"SALDO"&amp;A159</f>
        <v>SALDO70000009</v>
      </c>
      <c r="G159" s="0" t="str">
        <f aca="false">"CR_"&amp;C159</f>
        <v>CR_Result_Credoras</v>
      </c>
      <c r="I159" s="0" t="s">
        <v>524</v>
      </c>
      <c r="J159" s="0" t="str">
        <f aca="false">C159</f>
        <v>Result_Credoras</v>
      </c>
      <c r="K159" s="0" t="s">
        <v>525</v>
      </c>
      <c r="L159" s="0" t="s">
        <v>526</v>
      </c>
      <c r="M159" s="0" t="str">
        <f aca="false">G159</f>
        <v>CR_Result_Credoras</v>
      </c>
      <c r="N159" s="0" t="str">
        <f aca="false">F159&amp;")"</f>
        <v>SALDO70000009)</v>
      </c>
    </row>
    <row r="160" customFormat="false" ht="15" hidden="false" customHeight="false" outlineLevel="0" collapsed="false">
      <c r="A160" s="32" t="n">
        <v>71000008</v>
      </c>
      <c r="B160" s="33" t="s">
        <v>471</v>
      </c>
      <c r="C160" s="34" t="str">
        <f aca="false">VLOOKUP(A160,Cooperativas!B:D,3,0)</f>
        <v>Rec_Op</v>
      </c>
      <c r="E160" s="31" t="s">
        <v>522</v>
      </c>
      <c r="F160" s="0" t="str">
        <f aca="false">"SALDO"&amp;A160</f>
        <v>SALDO71000008</v>
      </c>
      <c r="G160" s="0" t="str">
        <f aca="false">"CR_"&amp;C160</f>
        <v>CR_Rec_Op</v>
      </c>
      <c r="I160" s="0" t="s">
        <v>524</v>
      </c>
      <c r="J160" s="0" t="str">
        <f aca="false">C160</f>
        <v>Rec_Op</v>
      </c>
      <c r="K160" s="0" t="s">
        <v>525</v>
      </c>
      <c r="L160" s="0" t="s">
        <v>526</v>
      </c>
      <c r="M160" s="0" t="str">
        <f aca="false">G160</f>
        <v>CR_Rec_Op</v>
      </c>
      <c r="N160" s="0" t="str">
        <f aca="false">F160&amp;")"</f>
        <v>SALDO71000008)</v>
      </c>
    </row>
    <row r="161" customFormat="false" ht="15" hidden="false" customHeight="false" outlineLevel="0" collapsed="false">
      <c r="A161" s="32" t="n">
        <v>71100001</v>
      </c>
      <c r="B161" s="33" t="s">
        <v>472</v>
      </c>
      <c r="C161" s="34" t="str">
        <f aca="false">VLOOKUP(A161,Cooperativas!B:D,3,0)</f>
        <v>Rendas_OpCred</v>
      </c>
      <c r="E161" s="31" t="s">
        <v>522</v>
      </c>
      <c r="F161" s="0" t="str">
        <f aca="false">"SALDO"&amp;A161</f>
        <v>SALDO71100001</v>
      </c>
      <c r="G161" s="0" t="str">
        <f aca="false">"CR_"&amp;C161</f>
        <v>CR_Rendas_OpCred</v>
      </c>
      <c r="I161" s="0" t="s">
        <v>524</v>
      </c>
      <c r="J161" s="0" t="str">
        <f aca="false">C161</f>
        <v>Rendas_OpCred</v>
      </c>
      <c r="K161" s="0" t="s">
        <v>525</v>
      </c>
      <c r="L161" s="0" t="s">
        <v>526</v>
      </c>
      <c r="M161" s="0" t="str">
        <f aca="false">G161</f>
        <v>CR_Rendas_OpCred</v>
      </c>
      <c r="N161" s="0" t="str">
        <f aca="false">F161&amp;")"</f>
        <v>SALDO71100001)</v>
      </c>
    </row>
    <row r="162" customFormat="false" ht="15" hidden="false" customHeight="false" outlineLevel="0" collapsed="false">
      <c r="A162" s="32" t="n">
        <v>71200004</v>
      </c>
      <c r="B162" s="33" t="s">
        <v>473</v>
      </c>
      <c r="C162" s="34" t="s">
        <v>474</v>
      </c>
      <c r="E162" s="31" t="s">
        <v>522</v>
      </c>
      <c r="F162" s="0" t="str">
        <f aca="false">"SALDO"&amp;A162</f>
        <v>SALDO71200004</v>
      </c>
      <c r="G162" s="0" t="str">
        <f aca="false">"CR_"&amp;C162</f>
        <v>CR_Rendas_Arrendamento</v>
      </c>
      <c r="I162" s="0" t="s">
        <v>524</v>
      </c>
      <c r="J162" s="0" t="str">
        <f aca="false">C162</f>
        <v>Rendas_Arrendamento</v>
      </c>
      <c r="K162" s="0" t="s">
        <v>525</v>
      </c>
      <c r="L162" s="0" t="s">
        <v>526</v>
      </c>
      <c r="M162" s="0" t="str">
        <f aca="false">G162</f>
        <v>CR_Rendas_Arrendamento</v>
      </c>
      <c r="N162" s="0" t="str">
        <f aca="false">F162&amp;")"</f>
        <v>SALDO71200004)</v>
      </c>
    </row>
    <row r="163" customFormat="false" ht="15" hidden="false" customHeight="false" outlineLevel="0" collapsed="false">
      <c r="A163" s="32" t="n">
        <v>71300007</v>
      </c>
      <c r="B163" s="33" t="s">
        <v>475</v>
      </c>
      <c r="C163" s="34" t="s">
        <v>476</v>
      </c>
      <c r="E163" s="31" t="s">
        <v>522</v>
      </c>
      <c r="F163" s="0" t="str">
        <f aca="false">"SALDO"&amp;A163</f>
        <v>SALDO71300007</v>
      </c>
      <c r="G163" s="0" t="str">
        <f aca="false">"CR_"&amp;C163</f>
        <v>CR_Rendas_Cambio</v>
      </c>
      <c r="I163" s="0" t="s">
        <v>524</v>
      </c>
      <c r="J163" s="0" t="str">
        <f aca="false">C163</f>
        <v>Rendas_Cambio</v>
      </c>
      <c r="K163" s="0" t="s">
        <v>525</v>
      </c>
      <c r="L163" s="0" t="s">
        <v>526</v>
      </c>
      <c r="M163" s="0" t="str">
        <f aca="false">G163</f>
        <v>CR_Rendas_Cambio</v>
      </c>
      <c r="N163" s="0" t="str">
        <f aca="false">F163&amp;")"</f>
        <v>SALDO71300007)</v>
      </c>
    </row>
    <row r="164" customFormat="false" ht="15" hidden="false" customHeight="false" outlineLevel="0" collapsed="false">
      <c r="A164" s="32" t="n">
        <v>71400000</v>
      </c>
      <c r="B164" s="33" t="s">
        <v>477</v>
      </c>
      <c r="C164" s="34" t="str">
        <f aca="false">VLOOKUP(A164,Cooperativas!B:D,3,0)</f>
        <v>Rendas_InterfLiq</v>
      </c>
      <c r="E164" s="31" t="s">
        <v>522</v>
      </c>
      <c r="F164" s="0" t="str">
        <f aca="false">"SALDO"&amp;A164</f>
        <v>SALDO71400000</v>
      </c>
      <c r="G164" s="0" t="str">
        <f aca="false">"CR_"&amp;C164</f>
        <v>CR_Rendas_InterfLiq</v>
      </c>
      <c r="I164" s="0" t="s">
        <v>524</v>
      </c>
      <c r="J164" s="0" t="str">
        <f aca="false">C164</f>
        <v>Rendas_InterfLiq</v>
      </c>
      <c r="K164" s="0" t="s">
        <v>525</v>
      </c>
      <c r="L164" s="0" t="s">
        <v>526</v>
      </c>
      <c r="M164" s="0" t="str">
        <f aca="false">G164</f>
        <v>CR_Rendas_InterfLiq</v>
      </c>
      <c r="N164" s="0" t="str">
        <f aca="false">F164&amp;")"</f>
        <v>SALDO71400000)</v>
      </c>
    </row>
    <row r="165" customFormat="false" ht="15" hidden="false" customHeight="false" outlineLevel="0" collapsed="false">
      <c r="A165" s="32" t="n">
        <v>71500003</v>
      </c>
      <c r="B165" s="33" t="s">
        <v>478</v>
      </c>
      <c r="C165" s="34" t="str">
        <f aca="false">VLOOKUP(A165,Cooperativas!B:D,3,0)</f>
        <v>Rendas_TVM_Derivativos</v>
      </c>
      <c r="E165" s="31" t="s">
        <v>522</v>
      </c>
      <c r="F165" s="0" t="str">
        <f aca="false">"SALDO"&amp;A165</f>
        <v>SALDO71500003</v>
      </c>
      <c r="G165" s="0" t="str">
        <f aca="false">"CR_"&amp;C165</f>
        <v>CR_Rendas_TVM_Derivativos</v>
      </c>
      <c r="I165" s="0" t="s">
        <v>524</v>
      </c>
      <c r="J165" s="0" t="str">
        <f aca="false">C165</f>
        <v>Rendas_TVM_Derivativos</v>
      </c>
      <c r="K165" s="0" t="s">
        <v>525</v>
      </c>
      <c r="L165" s="0" t="s">
        <v>526</v>
      </c>
      <c r="M165" s="0" t="str">
        <f aca="false">G165</f>
        <v>CR_Rendas_TVM_Derivativos</v>
      </c>
      <c r="N165" s="0" t="str">
        <f aca="false">F165&amp;")"</f>
        <v>SALDO71500003)</v>
      </c>
    </row>
    <row r="166" customFormat="false" ht="15" hidden="false" customHeight="false" outlineLevel="0" collapsed="false">
      <c r="A166" s="32" t="n">
        <v>71700009</v>
      </c>
      <c r="B166" s="33" t="s">
        <v>479</v>
      </c>
      <c r="C166" s="34" t="str">
        <f aca="false">VLOOKUP(A166,Cooperativas!B:D,3,0)</f>
        <v>Rendas_Serv</v>
      </c>
      <c r="E166" s="31" t="s">
        <v>522</v>
      </c>
      <c r="F166" s="0" t="str">
        <f aca="false">"SALDO"&amp;A166</f>
        <v>SALDO71700009</v>
      </c>
      <c r="G166" s="0" t="str">
        <f aca="false">"CR_"&amp;C166</f>
        <v>CR_Rendas_Serv</v>
      </c>
      <c r="I166" s="0" t="s">
        <v>524</v>
      </c>
      <c r="J166" s="0" t="str">
        <f aca="false">C166</f>
        <v>Rendas_Serv</v>
      </c>
      <c r="K166" s="0" t="s">
        <v>525</v>
      </c>
      <c r="L166" s="0" t="s">
        <v>526</v>
      </c>
      <c r="M166" s="0" t="str">
        <f aca="false">G166</f>
        <v>CR_Rendas_Serv</v>
      </c>
      <c r="N166" s="0" t="str">
        <f aca="false">F166&amp;")"</f>
        <v>SALDO71700009)</v>
      </c>
    </row>
    <row r="167" customFormat="false" ht="15" hidden="false" customHeight="false" outlineLevel="0" collapsed="false">
      <c r="A167" s="32" t="n">
        <v>71800002</v>
      </c>
      <c r="B167" s="33" t="s">
        <v>480</v>
      </c>
      <c r="C167" s="34" t="str">
        <f aca="false">VLOOKUP(A167,Cooperativas!B:D,3,0)</f>
        <v>Rendas_Part</v>
      </c>
      <c r="E167" s="31" t="s">
        <v>522</v>
      </c>
      <c r="F167" s="0" t="str">
        <f aca="false">"SALDO"&amp;A167</f>
        <v>SALDO71800002</v>
      </c>
      <c r="G167" s="0" t="str">
        <f aca="false">"CR_"&amp;C167</f>
        <v>CR_Rendas_Part</v>
      </c>
      <c r="I167" s="0" t="s">
        <v>524</v>
      </c>
      <c r="J167" s="0" t="str">
        <f aca="false">C167</f>
        <v>Rendas_Part</v>
      </c>
      <c r="K167" s="0" t="s">
        <v>525</v>
      </c>
      <c r="L167" s="0" t="s">
        <v>526</v>
      </c>
      <c r="M167" s="0" t="str">
        <f aca="false">G167</f>
        <v>CR_Rendas_Part</v>
      </c>
      <c r="N167" s="0" t="str">
        <f aca="false">F167&amp;")"</f>
        <v>SALDO71800002)</v>
      </c>
    </row>
    <row r="168" customFormat="false" ht="15" hidden="false" customHeight="false" outlineLevel="0" collapsed="false">
      <c r="A168" s="32" t="n">
        <v>71900005</v>
      </c>
      <c r="B168" s="33" t="s">
        <v>481</v>
      </c>
      <c r="C168" s="34" t="str">
        <f aca="false">VLOOKUP(A168,Cooperativas!B:D,3,0)</f>
        <v>Rec_Op_Outras</v>
      </c>
      <c r="E168" s="31" t="s">
        <v>522</v>
      </c>
      <c r="F168" s="0" t="str">
        <f aca="false">"SALDO"&amp;A168</f>
        <v>SALDO71900005</v>
      </c>
      <c r="G168" s="0" t="str">
        <f aca="false">"CR_"&amp;C168</f>
        <v>CR_Rec_Op_Outras</v>
      </c>
      <c r="I168" s="0" t="s">
        <v>524</v>
      </c>
      <c r="J168" s="0" t="str">
        <f aca="false">C168</f>
        <v>Rec_Op_Outras</v>
      </c>
      <c r="K168" s="0" t="s">
        <v>525</v>
      </c>
      <c r="L168" s="0" t="s">
        <v>526</v>
      </c>
      <c r="M168" s="0" t="str">
        <f aca="false">G168</f>
        <v>CR_Rec_Op_Outras</v>
      </c>
      <c r="N168" s="0" t="str">
        <f aca="false">F168&amp;")"</f>
        <v>SALDO71900005)</v>
      </c>
    </row>
    <row r="169" customFormat="false" ht="15" hidden="false" customHeight="false" outlineLevel="0" collapsed="false">
      <c r="A169" s="32" t="n">
        <v>73000006</v>
      </c>
      <c r="B169" s="33" t="s">
        <v>482</v>
      </c>
      <c r="C169" s="34" t="str">
        <f aca="false">VLOOKUP(A169,Cooperativas!B:D,3,0)</f>
        <v>Rec_NOp</v>
      </c>
      <c r="E169" s="31" t="s">
        <v>522</v>
      </c>
      <c r="F169" s="0" t="str">
        <f aca="false">"SALDO"&amp;A169</f>
        <v>SALDO73000006</v>
      </c>
      <c r="G169" s="0" t="str">
        <f aca="false">"CR_"&amp;C169</f>
        <v>CR_Rec_NOp</v>
      </c>
      <c r="I169" s="0" t="s">
        <v>524</v>
      </c>
      <c r="J169" s="0" t="str">
        <f aca="false">C169</f>
        <v>Rec_NOp</v>
      </c>
      <c r="K169" s="0" t="s">
        <v>525</v>
      </c>
      <c r="L169" s="0" t="s">
        <v>526</v>
      </c>
      <c r="M169" s="0" t="str">
        <f aca="false">G169</f>
        <v>CR_Rec_NOp</v>
      </c>
      <c r="N169" s="0" t="str">
        <f aca="false">F169&amp;")"</f>
        <v>SALDO73000006)</v>
      </c>
    </row>
    <row r="170" customFormat="false" ht="15" hidden="false" customHeight="false" outlineLevel="0" collapsed="false">
      <c r="A170" s="32" t="n">
        <v>73100009</v>
      </c>
      <c r="B170" s="33" t="s">
        <v>483</v>
      </c>
      <c r="C170" s="34" t="str">
        <f aca="false">VLOOKUP(A170,Cooperativas!B:D,3,0)</f>
        <v>Luc_NOp</v>
      </c>
      <c r="E170" s="31" t="s">
        <v>522</v>
      </c>
      <c r="F170" s="0" t="str">
        <f aca="false">"SALDO"&amp;A170</f>
        <v>SALDO73100009</v>
      </c>
      <c r="G170" s="0" t="str">
        <f aca="false">"CR_"&amp;C170</f>
        <v>CR_Luc_NOp</v>
      </c>
      <c r="I170" s="0" t="s">
        <v>524</v>
      </c>
      <c r="J170" s="0" t="str">
        <f aca="false">C170</f>
        <v>Luc_NOp</v>
      </c>
      <c r="K170" s="0" t="s">
        <v>525</v>
      </c>
      <c r="L170" s="0" t="s">
        <v>526</v>
      </c>
      <c r="M170" s="0" t="str">
        <f aca="false">G170</f>
        <v>CR_Luc_NOp</v>
      </c>
      <c r="N170" s="0" t="str">
        <f aca="false">F170&amp;")"</f>
        <v>SALDO73100009)</v>
      </c>
    </row>
    <row r="171" customFormat="false" ht="15" hidden="false" customHeight="false" outlineLevel="0" collapsed="false">
      <c r="A171" s="32" t="n">
        <v>73900003</v>
      </c>
      <c r="B171" s="33" t="s">
        <v>484</v>
      </c>
      <c r="C171" s="34" t="str">
        <f aca="false">VLOOKUP(A171,Cooperativas!B:D,3,0)</f>
        <v>Rec_NOp_Outras</v>
      </c>
      <c r="E171" s="31" t="s">
        <v>522</v>
      </c>
      <c r="F171" s="0" t="str">
        <f aca="false">"SALDO"&amp;A171</f>
        <v>SALDO73900003</v>
      </c>
      <c r="G171" s="0" t="str">
        <f aca="false">"CR_"&amp;C171</f>
        <v>CR_Rec_NOp_Outras</v>
      </c>
      <c r="I171" s="0" t="s">
        <v>524</v>
      </c>
      <c r="J171" s="0" t="str">
        <f aca="false">C171</f>
        <v>Rec_NOp_Outras</v>
      </c>
      <c r="K171" s="0" t="s">
        <v>525</v>
      </c>
      <c r="L171" s="0" t="s">
        <v>526</v>
      </c>
      <c r="M171" s="0" t="str">
        <f aca="false">G171</f>
        <v>CR_Rec_NOp_Outras</v>
      </c>
      <c r="N171" s="0" t="str">
        <f aca="false">F171&amp;")"</f>
        <v>SALDO73900003)</v>
      </c>
    </row>
    <row r="172" customFormat="false" ht="15" hidden="false" customHeight="false" outlineLevel="0" collapsed="false">
      <c r="A172" s="32" t="n">
        <v>78000001</v>
      </c>
      <c r="B172" s="33" t="s">
        <v>485</v>
      </c>
      <c r="C172" s="34" t="s">
        <v>486</v>
      </c>
      <c r="E172" s="31" t="s">
        <v>522</v>
      </c>
      <c r="F172" s="0" t="str">
        <f aca="false">"SALDO"&amp;A172</f>
        <v>SALDO78000001</v>
      </c>
      <c r="G172" s="0" t="str">
        <f aca="false">"CR_"&amp;C172</f>
        <v>CR_Rateio_Result</v>
      </c>
      <c r="I172" s="0" t="s">
        <v>524</v>
      </c>
      <c r="J172" s="0" t="str">
        <f aca="false">C172</f>
        <v>Rateio_Result</v>
      </c>
      <c r="K172" s="0" t="s">
        <v>525</v>
      </c>
      <c r="L172" s="0" t="s">
        <v>526</v>
      </c>
      <c r="M172" s="0" t="str">
        <f aca="false">G172</f>
        <v>CR_Rateio_Result</v>
      </c>
      <c r="N172" s="0" t="str">
        <f aca="false">F172&amp;")"</f>
        <v>SALDO78000001)</v>
      </c>
    </row>
    <row r="173" customFormat="false" ht="15" hidden="false" customHeight="false" outlineLevel="0" collapsed="false">
      <c r="A173" s="32" t="n">
        <v>78100004</v>
      </c>
      <c r="B173" s="33" t="s">
        <v>485</v>
      </c>
      <c r="C173" s="34" t="s">
        <v>487</v>
      </c>
      <c r="E173" s="31" t="s">
        <v>522</v>
      </c>
      <c r="F173" s="0" t="str">
        <f aca="false">"SALDO"&amp;A173</f>
        <v>SALDO78100004</v>
      </c>
      <c r="G173" s="0" t="str">
        <f aca="false">"CR_"&amp;C173</f>
        <v>CR_Rateio_Result_Int</v>
      </c>
      <c r="I173" s="0" t="s">
        <v>524</v>
      </c>
      <c r="J173" s="0" t="str">
        <f aca="false">C173</f>
        <v>Rateio_Result_Int</v>
      </c>
      <c r="K173" s="0" t="s">
        <v>525</v>
      </c>
      <c r="L173" s="0" t="s">
        <v>526</v>
      </c>
      <c r="M173" s="0" t="str">
        <f aca="false">G173</f>
        <v>CR_Rateio_Result_Int</v>
      </c>
      <c r="N173" s="0" t="str">
        <f aca="false">F173&amp;")"</f>
        <v>SALDO78100004)</v>
      </c>
    </row>
    <row r="174" customFormat="false" ht="15" hidden="false" customHeight="false" outlineLevel="0" collapsed="false">
      <c r="A174" s="32" t="n">
        <v>80000006</v>
      </c>
      <c r="B174" s="33" t="s">
        <v>488</v>
      </c>
      <c r="C174" s="34" t="str">
        <f aca="false">VLOOKUP(A174,Cooperativas!B:D,3,0)</f>
        <v>Result_Devedoras</v>
      </c>
      <c r="E174" s="31" t="s">
        <v>522</v>
      </c>
      <c r="F174" s="0" t="str">
        <f aca="false">"SALDO"&amp;A174</f>
        <v>SALDO80000006</v>
      </c>
      <c r="G174" s="0" t="str">
        <f aca="false">"CR_"&amp;C174</f>
        <v>CR_Result_Devedoras</v>
      </c>
      <c r="I174" s="0" t="s">
        <v>524</v>
      </c>
      <c r="J174" s="0" t="str">
        <f aca="false">C174</f>
        <v>Result_Devedoras</v>
      </c>
      <c r="K174" s="0" t="s">
        <v>525</v>
      </c>
      <c r="L174" s="0" t="s">
        <v>526</v>
      </c>
      <c r="M174" s="0" t="str">
        <f aca="false">G174</f>
        <v>CR_Result_Devedoras</v>
      </c>
      <c r="N174" s="0" t="str">
        <f aca="false">F174&amp;")"</f>
        <v>SALDO80000006)</v>
      </c>
    </row>
    <row r="175" customFormat="false" ht="15" hidden="false" customHeight="false" outlineLevel="0" collapsed="false">
      <c r="A175" s="32" t="n">
        <v>81000005</v>
      </c>
      <c r="B175" s="33" t="s">
        <v>489</v>
      </c>
      <c r="C175" s="34" t="str">
        <f aca="false">VLOOKUP(A175,Cooperativas!B:D,3,0)</f>
        <v>Desp_Op</v>
      </c>
      <c r="E175" s="31" t="s">
        <v>522</v>
      </c>
      <c r="F175" s="0" t="str">
        <f aca="false">"SALDO"&amp;A175</f>
        <v>SALDO81000005</v>
      </c>
      <c r="G175" s="0" t="str">
        <f aca="false">"CR_"&amp;C175</f>
        <v>CR_Desp_Op</v>
      </c>
      <c r="I175" s="0" t="s">
        <v>524</v>
      </c>
      <c r="J175" s="0" t="str">
        <f aca="false">C175</f>
        <v>Desp_Op</v>
      </c>
      <c r="K175" s="0" t="s">
        <v>525</v>
      </c>
      <c r="L175" s="0" t="s">
        <v>526</v>
      </c>
      <c r="M175" s="0" t="str">
        <f aca="false">G175</f>
        <v>CR_Desp_Op</v>
      </c>
      <c r="N175" s="0" t="str">
        <f aca="false">F175&amp;")"</f>
        <v>SALDO81000005)</v>
      </c>
    </row>
    <row r="176" customFormat="false" ht="15" hidden="false" customHeight="false" outlineLevel="0" collapsed="false">
      <c r="A176" s="32" t="n">
        <v>81100008</v>
      </c>
      <c r="B176" s="33" t="s">
        <v>490</v>
      </c>
      <c r="C176" s="34" t="str">
        <f aca="false">VLOOKUP(A176,Cooperativas!B:D,3,0)</f>
        <v>Desp_Captacao</v>
      </c>
      <c r="E176" s="31" t="s">
        <v>522</v>
      </c>
      <c r="F176" s="0" t="str">
        <f aca="false">"SALDO"&amp;A176</f>
        <v>SALDO81100008</v>
      </c>
      <c r="G176" s="0" t="str">
        <f aca="false">"CR_"&amp;C176</f>
        <v>CR_Desp_Captacao</v>
      </c>
      <c r="I176" s="0" t="s">
        <v>524</v>
      </c>
      <c r="J176" s="0" t="str">
        <f aca="false">C176</f>
        <v>Desp_Captacao</v>
      </c>
      <c r="K176" s="0" t="s">
        <v>525</v>
      </c>
      <c r="L176" s="0" t="s">
        <v>526</v>
      </c>
      <c r="M176" s="0" t="str">
        <f aca="false">G176</f>
        <v>CR_Desp_Captacao</v>
      </c>
      <c r="N176" s="0" t="str">
        <f aca="false">F176&amp;")"</f>
        <v>SALDO81100008)</v>
      </c>
    </row>
    <row r="177" customFormat="false" ht="15" hidden="false" customHeight="false" outlineLevel="0" collapsed="false">
      <c r="A177" s="32" t="n">
        <v>81200001</v>
      </c>
      <c r="B177" s="33" t="s">
        <v>491</v>
      </c>
      <c r="C177" s="34" t="str">
        <f aca="false">VLOOKUP(A177,Cooperativas!B:D,3,0)</f>
        <v>Desp_Emprest</v>
      </c>
      <c r="E177" s="31" t="s">
        <v>522</v>
      </c>
      <c r="F177" s="0" t="str">
        <f aca="false">"SALDO"&amp;A177</f>
        <v>SALDO81200001</v>
      </c>
      <c r="G177" s="0" t="str">
        <f aca="false">"CR_"&amp;C177</f>
        <v>CR_Desp_Emprest</v>
      </c>
      <c r="I177" s="0" t="s">
        <v>524</v>
      </c>
      <c r="J177" s="0" t="str">
        <f aca="false">C177</f>
        <v>Desp_Emprest</v>
      </c>
      <c r="K177" s="0" t="s">
        <v>525</v>
      </c>
      <c r="L177" s="0" t="s">
        <v>526</v>
      </c>
      <c r="M177" s="0" t="str">
        <f aca="false">G177</f>
        <v>CR_Desp_Emprest</v>
      </c>
      <c r="N177" s="0" t="str">
        <f aca="false">F177&amp;")"</f>
        <v>SALDO81200001)</v>
      </c>
    </row>
    <row r="178" customFormat="false" ht="15" hidden="false" customHeight="false" outlineLevel="0" collapsed="false">
      <c r="A178" s="32" t="n">
        <v>81300004</v>
      </c>
      <c r="B178" s="33" t="s">
        <v>492</v>
      </c>
      <c r="C178" s="34" t="s">
        <v>493</v>
      </c>
      <c r="E178" s="31" t="s">
        <v>522</v>
      </c>
      <c r="F178" s="0" t="str">
        <f aca="false">"SALDO"&amp;A178</f>
        <v>SALDO81300004</v>
      </c>
      <c r="G178" s="0" t="str">
        <f aca="false">"CR_"&amp;C178</f>
        <v>CR_Desp_Emprest_Repasses</v>
      </c>
      <c r="I178" s="0" t="s">
        <v>524</v>
      </c>
      <c r="J178" s="0" t="str">
        <f aca="false">C178</f>
        <v>Desp_Emprest_Repasses</v>
      </c>
      <c r="K178" s="0" t="s">
        <v>525</v>
      </c>
      <c r="L178" s="0" t="s">
        <v>526</v>
      </c>
      <c r="M178" s="0" t="str">
        <f aca="false">G178</f>
        <v>CR_Desp_Emprest_Repasses</v>
      </c>
      <c r="N178" s="0" t="str">
        <f aca="false">F178&amp;")"</f>
        <v>SALDO81300004)</v>
      </c>
    </row>
    <row r="179" customFormat="false" ht="15" hidden="false" customHeight="false" outlineLevel="0" collapsed="false">
      <c r="A179" s="32" t="n">
        <v>81400007</v>
      </c>
      <c r="B179" s="33" t="s">
        <v>494</v>
      </c>
      <c r="C179" s="34" t="s">
        <v>495</v>
      </c>
      <c r="E179" s="31" t="s">
        <v>522</v>
      </c>
      <c r="F179" s="0" t="str">
        <f aca="false">"SALDO"&amp;A179</f>
        <v>SALDO81400007</v>
      </c>
      <c r="G179" s="0" t="str">
        <f aca="false">"CR_"&amp;C179</f>
        <v>CR_Desp_Cambio</v>
      </c>
      <c r="I179" s="0" t="s">
        <v>524</v>
      </c>
      <c r="J179" s="0" t="str">
        <f aca="false">C179</f>
        <v>Desp_Cambio</v>
      </c>
      <c r="K179" s="0" t="s">
        <v>525</v>
      </c>
      <c r="L179" s="0" t="s">
        <v>526</v>
      </c>
      <c r="M179" s="0" t="str">
        <f aca="false">G179</f>
        <v>CR_Desp_Cambio</v>
      </c>
      <c r="N179" s="0" t="str">
        <f aca="false">F179&amp;")"</f>
        <v>SALDO81400007)</v>
      </c>
    </row>
    <row r="180" customFormat="false" ht="15" hidden="false" customHeight="false" outlineLevel="0" collapsed="false">
      <c r="A180" s="32" t="n">
        <v>81500000</v>
      </c>
      <c r="B180" s="33" t="s">
        <v>496</v>
      </c>
      <c r="C180" s="34" t="str">
        <f aca="false">VLOOKUP(A180,Cooperativas!B:D,3,0)</f>
        <v>Desp_TVM_Derivativos</v>
      </c>
      <c r="E180" s="31" t="s">
        <v>522</v>
      </c>
      <c r="F180" s="0" t="str">
        <f aca="false">"SALDO"&amp;A180</f>
        <v>SALDO81500000</v>
      </c>
      <c r="G180" s="0" t="str">
        <f aca="false">"CR_"&amp;C180</f>
        <v>CR_Desp_TVM_Derivativos</v>
      </c>
      <c r="I180" s="0" t="s">
        <v>524</v>
      </c>
      <c r="J180" s="0" t="str">
        <f aca="false">C180</f>
        <v>Desp_TVM_Derivativos</v>
      </c>
      <c r="K180" s="0" t="s">
        <v>525</v>
      </c>
      <c r="L180" s="0" t="s">
        <v>526</v>
      </c>
      <c r="M180" s="0" t="str">
        <f aca="false">G180</f>
        <v>CR_Desp_TVM_Derivativos</v>
      </c>
      <c r="N180" s="0" t="str">
        <f aca="false">F180&amp;")"</f>
        <v>SALDO81500000)</v>
      </c>
    </row>
    <row r="181" customFormat="false" ht="15" hidden="false" customHeight="false" outlineLevel="0" collapsed="false">
      <c r="A181" s="32" t="n">
        <v>81600003</v>
      </c>
      <c r="B181" s="33" t="s">
        <v>497</v>
      </c>
      <c r="C181" s="34" t="str">
        <f aca="false">VLOOKUP(A181,Cooperativas!B:D,3,0)</f>
        <v>Desp_Part</v>
      </c>
      <c r="E181" s="31" t="s">
        <v>522</v>
      </c>
      <c r="F181" s="0" t="str">
        <f aca="false">"SALDO"&amp;A181</f>
        <v>SALDO81600003</v>
      </c>
      <c r="G181" s="0" t="str">
        <f aca="false">"CR_"&amp;C181</f>
        <v>CR_Desp_Part</v>
      </c>
      <c r="I181" s="0" t="s">
        <v>524</v>
      </c>
      <c r="J181" s="0" t="str">
        <f aca="false">C181</f>
        <v>Desp_Part</v>
      </c>
      <c r="K181" s="0" t="s">
        <v>525</v>
      </c>
      <c r="L181" s="0" t="s">
        <v>526</v>
      </c>
      <c r="M181" s="0" t="str">
        <f aca="false">G181</f>
        <v>CR_Desp_Part</v>
      </c>
      <c r="N181" s="0" t="str">
        <f aca="false">F181&amp;")"</f>
        <v>SALDO81600003)</v>
      </c>
    </row>
    <row r="182" customFormat="false" ht="15" hidden="false" customHeight="false" outlineLevel="0" collapsed="false">
      <c r="A182" s="32" t="n">
        <v>81700006</v>
      </c>
      <c r="B182" s="33" t="s">
        <v>498</v>
      </c>
      <c r="C182" s="34" t="str">
        <f aca="false">VLOOKUP(A182,Cooperativas!B:D,3,0)</f>
        <v>Desp_Adm</v>
      </c>
      <c r="E182" s="31" t="s">
        <v>522</v>
      </c>
      <c r="F182" s="0" t="str">
        <f aca="false">"SALDO"&amp;A182</f>
        <v>SALDO81700006</v>
      </c>
      <c r="G182" s="0" t="str">
        <f aca="false">"CR_"&amp;C182</f>
        <v>CR_Desp_Adm</v>
      </c>
      <c r="I182" s="0" t="s">
        <v>524</v>
      </c>
      <c r="J182" s="0" t="str">
        <f aca="false">C182</f>
        <v>Desp_Adm</v>
      </c>
      <c r="K182" s="0" t="s">
        <v>525</v>
      </c>
      <c r="L182" s="0" t="s">
        <v>526</v>
      </c>
      <c r="M182" s="0" t="str">
        <f aca="false">G182</f>
        <v>CR_Desp_Adm</v>
      </c>
      <c r="N182" s="0" t="str">
        <f aca="false">F182&amp;")"</f>
        <v>SALDO81700006)</v>
      </c>
    </row>
    <row r="183" customFormat="false" ht="15" hidden="false" customHeight="false" outlineLevel="0" collapsed="false">
      <c r="A183" s="32" t="n">
        <v>81800009</v>
      </c>
      <c r="B183" s="33" t="s">
        <v>499</v>
      </c>
      <c r="C183" s="34" t="str">
        <f aca="false">VLOOKUP(A183,Cooperativas!B:D,3,0)</f>
        <v>Aprov_AP</v>
      </c>
      <c r="E183" s="31" t="s">
        <v>522</v>
      </c>
      <c r="F183" s="0" t="str">
        <f aca="false">"SALDO"&amp;A183</f>
        <v>SALDO81800009</v>
      </c>
      <c r="G183" s="0" t="str">
        <f aca="false">"CR_"&amp;C183</f>
        <v>CR_Aprov_AP</v>
      </c>
      <c r="I183" s="0" t="s">
        <v>524</v>
      </c>
      <c r="J183" s="0" t="str">
        <f aca="false">C183</f>
        <v>Aprov_AP</v>
      </c>
      <c r="K183" s="0" t="s">
        <v>525</v>
      </c>
      <c r="L183" s="0" t="s">
        <v>526</v>
      </c>
      <c r="M183" s="0" t="str">
        <f aca="false">G183</f>
        <v>CR_Aprov_AP</v>
      </c>
      <c r="N183" s="0" t="str">
        <f aca="false">F183&amp;")"</f>
        <v>SALDO81800009)</v>
      </c>
    </row>
    <row r="184" customFormat="false" ht="15" hidden="false" customHeight="false" outlineLevel="0" collapsed="false">
      <c r="A184" s="32" t="n">
        <v>81900002</v>
      </c>
      <c r="B184" s="33" t="s">
        <v>500</v>
      </c>
      <c r="C184" s="34" t="str">
        <f aca="false">VLOOKUP(A184,Cooperativas!B:D,3,0)</f>
        <v>Desp_Op_Outras</v>
      </c>
      <c r="E184" s="31" t="s">
        <v>522</v>
      </c>
      <c r="F184" s="0" t="str">
        <f aca="false">"SALDO"&amp;A184</f>
        <v>SALDO81900002</v>
      </c>
      <c r="G184" s="0" t="str">
        <f aca="false">"CR_"&amp;C184</f>
        <v>CR_Desp_Op_Outras</v>
      </c>
      <c r="I184" s="0" t="s">
        <v>524</v>
      </c>
      <c r="J184" s="0" t="str">
        <f aca="false">C184</f>
        <v>Desp_Op_Outras</v>
      </c>
      <c r="K184" s="0" t="s">
        <v>525</v>
      </c>
      <c r="L184" s="0" t="s">
        <v>526</v>
      </c>
      <c r="M184" s="0" t="str">
        <f aca="false">G184</f>
        <v>CR_Desp_Op_Outras</v>
      </c>
      <c r="N184" s="0" t="str">
        <f aca="false">F184&amp;")"</f>
        <v>SALDO81900002)</v>
      </c>
    </row>
    <row r="185" customFormat="false" ht="15" hidden="false" customHeight="false" outlineLevel="0" collapsed="false">
      <c r="A185" s="32" t="n">
        <v>83000003</v>
      </c>
      <c r="B185" s="33" t="s">
        <v>501</v>
      </c>
      <c r="C185" s="34" t="str">
        <f aca="false">VLOOKUP(A185,Cooperativas!B:D,3,0)</f>
        <v>Desp_NOp</v>
      </c>
      <c r="E185" s="31" t="s">
        <v>522</v>
      </c>
      <c r="F185" s="0" t="str">
        <f aca="false">"SALDO"&amp;A185</f>
        <v>SALDO83000003</v>
      </c>
      <c r="G185" s="0" t="str">
        <f aca="false">"CR_"&amp;C185</f>
        <v>CR_Desp_NOp</v>
      </c>
      <c r="I185" s="0" t="s">
        <v>524</v>
      </c>
      <c r="J185" s="0" t="str">
        <f aca="false">C185</f>
        <v>Desp_NOp</v>
      </c>
      <c r="K185" s="0" t="s">
        <v>525</v>
      </c>
      <c r="L185" s="0" t="s">
        <v>526</v>
      </c>
      <c r="M185" s="0" t="str">
        <f aca="false">G185</f>
        <v>CR_Desp_NOp</v>
      </c>
      <c r="N185" s="0" t="str">
        <f aca="false">F185&amp;")"</f>
        <v>SALDO83000003)</v>
      </c>
    </row>
    <row r="186" customFormat="false" ht="15" hidden="false" customHeight="false" outlineLevel="0" collapsed="false">
      <c r="A186" s="32" t="n">
        <v>83100006</v>
      </c>
      <c r="B186" s="33" t="s">
        <v>502</v>
      </c>
      <c r="C186" s="34" t="str">
        <f aca="false">VLOOKUP(A186,Cooperativas!B:D,3,0)</f>
        <v>Prej_NOp</v>
      </c>
      <c r="E186" s="31" t="s">
        <v>522</v>
      </c>
      <c r="F186" s="0" t="str">
        <f aca="false">"SALDO"&amp;A186</f>
        <v>SALDO83100006</v>
      </c>
      <c r="G186" s="0" t="str">
        <f aca="false">"CR_"&amp;C186</f>
        <v>CR_Prej_NOp</v>
      </c>
      <c r="I186" s="0" t="s">
        <v>524</v>
      </c>
      <c r="J186" s="0" t="str">
        <f aca="false">C186</f>
        <v>Prej_NOp</v>
      </c>
      <c r="K186" s="0" t="s">
        <v>525</v>
      </c>
      <c r="L186" s="0" t="s">
        <v>526</v>
      </c>
      <c r="M186" s="0" t="str">
        <f aca="false">G186</f>
        <v>CR_Prej_NOp</v>
      </c>
      <c r="N186" s="0" t="str">
        <f aca="false">F186&amp;")"</f>
        <v>SALDO83100006)</v>
      </c>
    </row>
    <row r="187" customFormat="false" ht="15" hidden="false" customHeight="false" outlineLevel="0" collapsed="false">
      <c r="A187" s="32" t="n">
        <v>83900000</v>
      </c>
      <c r="B187" s="33" t="s">
        <v>503</v>
      </c>
      <c r="C187" s="34" t="str">
        <f aca="false">VLOOKUP(A187,Cooperativas!B:D,3,0)</f>
        <v>Desp_NOp_Outras</v>
      </c>
      <c r="E187" s="31" t="s">
        <v>522</v>
      </c>
      <c r="F187" s="0" t="str">
        <f aca="false">"SALDO"&amp;A187</f>
        <v>SALDO83900000</v>
      </c>
      <c r="G187" s="0" t="str">
        <f aca="false">"CR_"&amp;C187</f>
        <v>CR_Desp_NOp_Outras</v>
      </c>
      <c r="I187" s="0" t="s">
        <v>524</v>
      </c>
      <c r="J187" s="0" t="str">
        <f aca="false">C187</f>
        <v>Desp_NOp_Outras</v>
      </c>
      <c r="K187" s="0" t="s">
        <v>525</v>
      </c>
      <c r="L187" s="0" t="s">
        <v>526</v>
      </c>
      <c r="M187" s="0" t="str">
        <f aca="false">G187</f>
        <v>CR_Desp_NOp_Outras</v>
      </c>
      <c r="N187" s="0" t="str">
        <f aca="false">F187&amp;")"</f>
        <v>SALDO83900000)</v>
      </c>
    </row>
    <row r="188" customFormat="false" ht="15" hidden="false" customHeight="false" outlineLevel="0" collapsed="false">
      <c r="A188" s="32" t="n">
        <v>88000008</v>
      </c>
      <c r="B188" s="33" t="s">
        <v>504</v>
      </c>
      <c r="C188" s="34" t="s">
        <v>505</v>
      </c>
      <c r="E188" s="31" t="s">
        <v>522</v>
      </c>
      <c r="F188" s="0" t="str">
        <f aca="false">"SALDO"&amp;A188</f>
        <v>SALDO88000008</v>
      </c>
      <c r="G188" s="0" t="str">
        <f aca="false">"CR_"&amp;C188</f>
        <v>CR_Desp_Rateio_Result</v>
      </c>
      <c r="I188" s="0" t="s">
        <v>524</v>
      </c>
      <c r="J188" s="0" t="str">
        <f aca="false">C188</f>
        <v>Desp_Rateio_Result</v>
      </c>
      <c r="K188" s="0" t="s">
        <v>525</v>
      </c>
      <c r="L188" s="0" t="s">
        <v>526</v>
      </c>
      <c r="M188" s="0" t="str">
        <f aca="false">G188</f>
        <v>CR_Desp_Rateio_Result</v>
      </c>
      <c r="N188" s="0" t="str">
        <f aca="false">F188&amp;")"</f>
        <v>SALDO88000008)</v>
      </c>
    </row>
    <row r="189" customFormat="false" ht="15" hidden="false" customHeight="false" outlineLevel="0" collapsed="false">
      <c r="A189" s="32" t="n">
        <v>88100001</v>
      </c>
      <c r="B189" s="33" t="s">
        <v>504</v>
      </c>
      <c r="C189" s="34" t="s">
        <v>506</v>
      </c>
      <c r="E189" s="31" t="s">
        <v>522</v>
      </c>
      <c r="F189" s="0" t="str">
        <f aca="false">"SALDO"&amp;A189</f>
        <v>SALDO88100001</v>
      </c>
      <c r="G189" s="0" t="str">
        <f aca="false">"CR_"&amp;C189</f>
        <v>CR_Desp_Rateio_Result_Int</v>
      </c>
      <c r="I189" s="0" t="s">
        <v>524</v>
      </c>
      <c r="J189" s="0" t="str">
        <f aca="false">C189</f>
        <v>Desp_Rateio_Result_Int</v>
      </c>
      <c r="K189" s="0" t="s">
        <v>525</v>
      </c>
      <c r="L189" s="0" t="s">
        <v>526</v>
      </c>
      <c r="M189" s="0" t="str">
        <f aca="false">G189</f>
        <v>CR_Desp_Rateio_Result_Int</v>
      </c>
      <c r="N189" s="0" t="str">
        <f aca="false">F189&amp;")"</f>
        <v>SALDO88100001)</v>
      </c>
    </row>
    <row r="190" customFormat="false" ht="15" hidden="false" customHeight="false" outlineLevel="0" collapsed="false">
      <c r="A190" s="32" t="n">
        <v>89000007</v>
      </c>
      <c r="B190" s="33" t="s">
        <v>507</v>
      </c>
      <c r="C190" s="34" t="str">
        <f aca="false">VLOOKUP(A190,Cooperativas!B:D,3,0)</f>
        <v>ARE</v>
      </c>
      <c r="E190" s="31" t="s">
        <v>522</v>
      </c>
      <c r="F190" s="0" t="str">
        <f aca="false">"SALDO"&amp;A190</f>
        <v>SALDO89000007</v>
      </c>
      <c r="G190" s="0" t="str">
        <f aca="false">"CR_"&amp;C190</f>
        <v>CR_ARE</v>
      </c>
      <c r="I190" s="0" t="s">
        <v>524</v>
      </c>
      <c r="J190" s="0" t="str">
        <f aca="false">C190</f>
        <v>ARE</v>
      </c>
      <c r="K190" s="0" t="s">
        <v>525</v>
      </c>
      <c r="L190" s="0" t="s">
        <v>526</v>
      </c>
      <c r="M190" s="0" t="str">
        <f aca="false">G190</f>
        <v>CR_ARE</v>
      </c>
      <c r="N190" s="0" t="str">
        <f aca="false">F190&amp;")"</f>
        <v>SALDO89000007)</v>
      </c>
    </row>
    <row r="191" customFormat="false" ht="15" hidden="false" customHeight="false" outlineLevel="0" collapsed="false">
      <c r="A191" s="32" t="n">
        <v>89400009</v>
      </c>
      <c r="B191" s="33" t="s">
        <v>508</v>
      </c>
      <c r="C191" s="34" t="str">
        <f aca="false">VLOOKUP(A191,Cooperativas!B:D,3,0)</f>
        <v>IR</v>
      </c>
      <c r="E191" s="31" t="s">
        <v>522</v>
      </c>
      <c r="F191" s="0" t="str">
        <f aca="false">"SALDO"&amp;A191</f>
        <v>SALDO89400009</v>
      </c>
      <c r="G191" s="0" t="str">
        <f aca="false">"CR_"&amp;C191</f>
        <v>CR_IR</v>
      </c>
      <c r="I191" s="0" t="s">
        <v>524</v>
      </c>
      <c r="J191" s="0" t="str">
        <f aca="false">C191</f>
        <v>IR</v>
      </c>
      <c r="K191" s="0" t="s">
        <v>525</v>
      </c>
      <c r="L191" s="0" t="s">
        <v>526</v>
      </c>
      <c r="M191" s="0" t="str">
        <f aca="false">G191</f>
        <v>CR_IR</v>
      </c>
      <c r="N191" s="0" t="str">
        <f aca="false">F191&amp;")"</f>
        <v>SALDO89400009)</v>
      </c>
    </row>
    <row r="192" customFormat="false" ht="15" hidden="false" customHeight="false" outlineLevel="0" collapsed="false">
      <c r="A192" s="32" t="n">
        <v>89700008</v>
      </c>
      <c r="B192" s="33" t="s">
        <v>509</v>
      </c>
      <c r="C192" s="34" t="str">
        <f aca="false">VLOOKUP(A192,Cooperativas!B:D,3,0)</f>
        <v>Part_Lucro</v>
      </c>
      <c r="E192" s="31" t="s">
        <v>522</v>
      </c>
      <c r="F192" s="0" t="str">
        <f aca="false">"SALDO"&amp;A192</f>
        <v>SALDO89700008</v>
      </c>
      <c r="G192" s="0" t="str">
        <f aca="false">"CR_"&amp;C192</f>
        <v>CR_Part_Lucro</v>
      </c>
      <c r="I192" s="0" t="s">
        <v>524</v>
      </c>
      <c r="J192" s="0" t="str">
        <f aca="false">C192</f>
        <v>Part_Lucro</v>
      </c>
      <c r="K192" s="0" t="s">
        <v>525</v>
      </c>
      <c r="L192" s="0" t="s">
        <v>526</v>
      </c>
      <c r="M192" s="0" t="str">
        <f aca="false">G192</f>
        <v>CR_Part_Lucro</v>
      </c>
      <c r="N192" s="0" t="str">
        <f aca="false">F192&amp;")"</f>
        <v>SALDO89700008)</v>
      </c>
    </row>
    <row r="193" customFormat="false" ht="15" hidden="false" customHeight="false" outlineLevel="0" collapsed="false">
      <c r="A193" s="32" t="n">
        <v>90000003</v>
      </c>
      <c r="B193" s="33" t="s">
        <v>392</v>
      </c>
      <c r="C193" s="34" t="str">
        <f aca="false">VLOOKUP(A193,Cooperativas!B:D,3,0)</f>
        <v>Compensacao_Exg</v>
      </c>
      <c r="E193" s="31" t="s">
        <v>522</v>
      </c>
      <c r="F193" s="0" t="str">
        <f aca="false">"SALDO"&amp;A193</f>
        <v>SALDO90000003</v>
      </c>
      <c r="G193" s="0" t="str">
        <f aca="false">C193</f>
        <v>Compensacao_Exg</v>
      </c>
      <c r="P193" s="0" t="s">
        <v>523</v>
      </c>
      <c r="Q193" s="0" t="str">
        <f aca="false">G193</f>
        <v>Compensacao_Exg</v>
      </c>
      <c r="R193" s="0" t="str">
        <f aca="false">"= "&amp;F193</f>
        <v>= SALDO90000003</v>
      </c>
      <c r="S193" s="0" t="str">
        <f aca="false">"if _merge== 2"</f>
        <v>if _merge== 2</v>
      </c>
    </row>
    <row r="194" customFormat="false" ht="15" hidden="false" customHeight="false" outlineLevel="0" collapsed="false">
      <c r="A194" s="32" t="n">
        <v>90100006</v>
      </c>
      <c r="B194" s="33" t="s">
        <v>393</v>
      </c>
      <c r="C194" s="34" t="str">
        <f aca="false">VLOOKUP(A194,Cooperativas!B:D,3,0)</f>
        <v>Coobr_Risc_Exg</v>
      </c>
      <c r="E194" s="31" t="s">
        <v>522</v>
      </c>
      <c r="F194" s="0" t="str">
        <f aca="false">"SALDO"&amp;A194</f>
        <v>SALDO90100006</v>
      </c>
      <c r="G194" s="0" t="str">
        <f aca="false">C194</f>
        <v>Coobr_Risc_Exg</v>
      </c>
      <c r="P194" s="0" t="s">
        <v>523</v>
      </c>
      <c r="Q194" s="0" t="str">
        <f aca="false">G194</f>
        <v>Coobr_Risc_Exg</v>
      </c>
      <c r="R194" s="0" t="str">
        <f aca="false">"= "&amp;F194</f>
        <v>= SALDO90100006</v>
      </c>
      <c r="S194" s="0" t="str">
        <f aca="false">"if _merge== 2"</f>
        <v>if _merge== 2</v>
      </c>
    </row>
    <row r="195" customFormat="false" ht="15" hidden="false" customHeight="false" outlineLevel="0" collapsed="false">
      <c r="A195" s="32" t="n">
        <v>90300002</v>
      </c>
      <c r="B195" s="33" t="s">
        <v>394</v>
      </c>
      <c r="C195" s="34" t="s">
        <v>510</v>
      </c>
      <c r="E195" s="31" t="s">
        <v>522</v>
      </c>
      <c r="F195" s="0" t="str">
        <f aca="false">"SALDO"&amp;A195</f>
        <v>SALDO90300002</v>
      </c>
      <c r="G195" s="0" t="str">
        <f aca="false">C195</f>
        <v>TVM</v>
      </c>
      <c r="P195" s="0" t="s">
        <v>523</v>
      </c>
      <c r="Q195" s="0" t="str">
        <f aca="false">G195</f>
        <v>TVM</v>
      </c>
      <c r="R195" s="0" t="str">
        <f aca="false">"= "&amp;F195</f>
        <v>= SALDO90300002</v>
      </c>
      <c r="S195" s="0" t="str">
        <f aca="false">"if _merge== 2"</f>
        <v>if _merge== 2</v>
      </c>
    </row>
    <row r="196" customFormat="false" ht="15" hidden="false" customHeight="false" outlineLevel="0" collapsed="false">
      <c r="A196" s="32" t="n">
        <v>90400005</v>
      </c>
      <c r="B196" s="33" t="s">
        <v>396</v>
      </c>
      <c r="C196" s="34" t="str">
        <f aca="false">VLOOKUP(A196,Cooperativas!B:D,3,0)</f>
        <v>Custodia_Exg</v>
      </c>
      <c r="E196" s="31" t="s">
        <v>522</v>
      </c>
      <c r="F196" s="0" t="str">
        <f aca="false">"SALDO"&amp;A196</f>
        <v>SALDO90400005</v>
      </c>
      <c r="G196" s="0" t="str">
        <f aca="false">C196</f>
        <v>Custodia_Exg</v>
      </c>
      <c r="P196" s="0" t="s">
        <v>523</v>
      </c>
      <c r="Q196" s="0" t="str">
        <f aca="false">G196</f>
        <v>Custodia_Exg</v>
      </c>
      <c r="R196" s="0" t="str">
        <f aca="false">"= "&amp;F196</f>
        <v>= SALDO90400005</v>
      </c>
      <c r="S196" s="0" t="str">
        <f aca="false">"if _merge== 2"</f>
        <v>if _merge== 2</v>
      </c>
    </row>
    <row r="197" customFormat="false" ht="15" hidden="false" customHeight="false" outlineLevel="0" collapsed="false">
      <c r="A197" s="32" t="n">
        <v>90500008</v>
      </c>
      <c r="B197" s="33" t="s">
        <v>397</v>
      </c>
      <c r="C197" s="34" t="str">
        <f aca="false">VLOOKUP(A197,Cooperativas!B:D,3,0)</f>
        <v>Cobranca_Exg</v>
      </c>
      <c r="E197" s="31" t="s">
        <v>522</v>
      </c>
      <c r="F197" s="0" t="str">
        <f aca="false">"SALDO"&amp;A197</f>
        <v>SALDO90500008</v>
      </c>
      <c r="G197" s="0" t="str">
        <f aca="false">C197</f>
        <v>Cobranca_Exg</v>
      </c>
      <c r="P197" s="0" t="s">
        <v>523</v>
      </c>
      <c r="Q197" s="0" t="str">
        <f aca="false">G197</f>
        <v>Cobranca_Exg</v>
      </c>
      <c r="R197" s="0" t="str">
        <f aca="false">"= "&amp;F197</f>
        <v>= SALDO90500008</v>
      </c>
      <c r="S197" s="0" t="str">
        <f aca="false">"if _merge== 2"</f>
        <v>if _merge== 2</v>
      </c>
    </row>
    <row r="198" customFormat="false" ht="15" hidden="false" customHeight="false" outlineLevel="0" collapsed="false">
      <c r="A198" s="32" t="n">
        <v>90600001</v>
      </c>
      <c r="B198" s="33" t="s">
        <v>357</v>
      </c>
      <c r="C198" s="34" t="str">
        <f aca="false">VLOOKUP(A198,Cooperativas!B:D,3,0)</f>
        <v>Comp_NIV_Exg</v>
      </c>
      <c r="E198" s="31" t="s">
        <v>522</v>
      </c>
      <c r="F198" s="0" t="str">
        <f aca="false">"SALDO"&amp;A198</f>
        <v>SALDO90600001</v>
      </c>
      <c r="G198" s="0" t="str">
        <f aca="false">C198</f>
        <v>Comp_NIV_Exg</v>
      </c>
      <c r="P198" s="0" t="s">
        <v>523</v>
      </c>
      <c r="Q198" s="0" t="str">
        <f aca="false">G198</f>
        <v>Comp_NIV_Exg</v>
      </c>
      <c r="R198" s="0" t="str">
        <f aca="false">"= "&amp;F198</f>
        <v>= SALDO90600001</v>
      </c>
      <c r="S198" s="0" t="str">
        <f aca="false">"if _merge== 2"</f>
        <v>if _merge== 2</v>
      </c>
    </row>
    <row r="199" customFormat="false" ht="15" hidden="false" customHeight="false" outlineLevel="0" collapsed="false">
      <c r="A199" s="32" t="n">
        <v>90800007</v>
      </c>
      <c r="B199" s="33" t="s">
        <v>398</v>
      </c>
      <c r="C199" s="34" t="str">
        <f aca="false">VLOOKUP(A199,Cooperativas!B:D,3,0)</f>
        <v>Contratos_Exg</v>
      </c>
      <c r="E199" s="31" t="s">
        <v>522</v>
      </c>
      <c r="F199" s="0" t="str">
        <f aca="false">"SALDO"&amp;A199</f>
        <v>SALDO90800007</v>
      </c>
      <c r="G199" s="0" t="str">
        <f aca="false">C199</f>
        <v>Contratos_Exg</v>
      </c>
      <c r="P199" s="0" t="s">
        <v>523</v>
      </c>
      <c r="Q199" s="0" t="str">
        <f aca="false">G199</f>
        <v>Contratos_Exg</v>
      </c>
      <c r="R199" s="0" t="str">
        <f aca="false">"= "&amp;F199</f>
        <v>= SALDO90800007</v>
      </c>
      <c r="S199" s="0" t="str">
        <f aca="false">"if _merge== 2"</f>
        <v>if _merge== 2</v>
      </c>
    </row>
    <row r="200" customFormat="false" ht="15" hidden="false" customHeight="false" outlineLevel="0" collapsed="false">
      <c r="A200" s="32" t="n">
        <v>90900000</v>
      </c>
      <c r="B200" s="33" t="s">
        <v>399</v>
      </c>
      <c r="C200" s="34" t="str">
        <f aca="false">VLOOKUP(A200,Cooperativas!B:D,3,0)</f>
        <v>Controle_Exg</v>
      </c>
      <c r="E200" s="31" t="s">
        <v>522</v>
      </c>
      <c r="F200" s="0" t="str">
        <f aca="false">"SALDO"&amp;A200</f>
        <v>SALDO90900000</v>
      </c>
      <c r="G200" s="0" t="str">
        <f aca="false">C200</f>
        <v>Controle_Exg</v>
      </c>
      <c r="P200" s="0" t="s">
        <v>523</v>
      </c>
      <c r="Q200" s="0" t="str">
        <f aca="false">G200</f>
        <v>Controle_Exg</v>
      </c>
      <c r="R200" s="0" t="str">
        <f aca="false">"= "&amp;F200</f>
        <v>= SALDO90900000</v>
      </c>
      <c r="S200" s="0" t="str">
        <f aca="false">"if _merge== 2"</f>
        <v>if _merge== 2</v>
      </c>
    </row>
    <row r="201" customFormat="false" ht="15" hidden="false" customHeight="false" outlineLevel="0" collapsed="false">
      <c r="A201" s="32" t="n">
        <v>91000002</v>
      </c>
      <c r="B201" s="33" t="s">
        <v>400</v>
      </c>
      <c r="C201" s="34" t="str">
        <f aca="false">VLOOKUP(A201,Cooperativas!B:D,3,0)</f>
        <v>CCC_Exg</v>
      </c>
      <c r="E201" s="31" t="s">
        <v>522</v>
      </c>
      <c r="F201" s="0" t="str">
        <f aca="false">"SALDO"&amp;A201</f>
        <v>SALDO91000002</v>
      </c>
      <c r="G201" s="0" t="str">
        <f aca="false">C201</f>
        <v>CCC_Exg</v>
      </c>
      <c r="P201" s="0" t="s">
        <v>523</v>
      </c>
      <c r="Q201" s="0" t="str">
        <f aca="false">G201</f>
        <v>CCC_Exg</v>
      </c>
      <c r="R201" s="0" t="str">
        <f aca="false">"= "&amp;F201</f>
        <v>= SALDO91000002</v>
      </c>
      <c r="S201" s="0" t="str">
        <f aca="false">"if _merge== 2"</f>
        <v>if _merge== 2</v>
      </c>
    </row>
    <row r="202" customFormat="false" ht="15" hidden="false" customHeight="false" outlineLevel="0" collapsed="false">
      <c r="A202" s="32" t="n">
        <v>91100005</v>
      </c>
      <c r="B202" s="33" t="s">
        <v>511</v>
      </c>
      <c r="C202" s="34" t="str">
        <f aca="false">VLOOKUP(A202,Cooperativas!B:D,3,0)</f>
        <v>Op_Cred_Leasing</v>
      </c>
      <c r="E202" s="31" t="s">
        <v>522</v>
      </c>
      <c r="F202" s="0" t="str">
        <f aca="false">"SALDO"&amp;A202</f>
        <v>SALDO91100005</v>
      </c>
      <c r="G202" s="0" t="str">
        <f aca="false">C202</f>
        <v>Op_Cred_Leasing</v>
      </c>
      <c r="P202" s="0" t="s">
        <v>523</v>
      </c>
      <c r="Q202" s="0" t="str">
        <f aca="false">G202</f>
        <v>Op_Cred_Leasing</v>
      </c>
      <c r="R202" s="0" t="str">
        <f aca="false">"= "&amp;F202</f>
        <v>= SALDO91100005</v>
      </c>
      <c r="S202" s="0" t="str">
        <f aca="false">"if _merge== 2"</f>
        <v>if _merge== 2</v>
      </c>
    </row>
    <row r="203" customFormat="false" ht="15" hidden="false" customHeight="false" outlineLevel="0" collapsed="false">
      <c r="A203" s="32" t="n">
        <v>99999995</v>
      </c>
      <c r="B203" s="33" t="s">
        <v>512</v>
      </c>
      <c r="C203" s="34" t="str">
        <f aca="false">VLOOKUP(A203,Cooperativas!B:D,3,0)</f>
        <v>Passivo_Total</v>
      </c>
      <c r="E203" s="31" t="s">
        <v>522</v>
      </c>
      <c r="F203" s="0" t="str">
        <f aca="false">"SALDO"&amp;A203</f>
        <v>SALDO99999995</v>
      </c>
      <c r="G203" s="0" t="str">
        <f aca="false">C203</f>
        <v>Passivo_Total</v>
      </c>
      <c r="P203" s="0" t="s">
        <v>523</v>
      </c>
      <c r="Q203" s="0" t="str">
        <f aca="false">G203</f>
        <v>Passivo_Total</v>
      </c>
      <c r="R203" s="0" t="str">
        <f aca="false">"= "&amp;F203</f>
        <v>= SALDO99999995</v>
      </c>
      <c r="S203" s="0" t="str">
        <f aca="false">"if _merge== 2"</f>
        <v>if _merge== 2</v>
      </c>
    </row>
  </sheetData>
  <autoFilter ref="A1:C1"/>
  <mergeCells count="3">
    <mergeCell ref="E1:G1"/>
    <mergeCell ref="I1:N1"/>
    <mergeCell ref="P1:S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2015-05-19T17:06:38Z</dcterms:created>
  <dc:creator>Letícia Luanda</dc:creator>
  <dc:description/>
  <dc:language>pt-BR</dc:language>
  <cp:lastModifiedBy/>
  <cp:lastPrinted>2016-05-12T19:30:52Z</cp:lastPrinted>
  <dcterms:modified xsi:type="dcterms:W3CDTF">2019-08-02T15:01:12Z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