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thill\Documents\MS-Thesis\"/>
    </mc:Choice>
  </mc:AlternateContent>
  <xr:revisionPtr revIDLastSave="0" documentId="8_{90F027C3-41B8-4B86-B9C5-74B70880FB28}" xr6:coauthVersionLast="47" xr6:coauthVersionMax="47" xr10:uidLastSave="{00000000-0000-0000-0000-000000000000}"/>
  <bookViews>
    <workbookView xWindow="-28920" yWindow="-90" windowWidth="29040" windowHeight="17520" xr2:uid="{ABAAE2DD-B30E-47F3-A330-BD0DA80F42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14" i="1"/>
  <c r="J15" i="1"/>
  <c r="J13" i="1"/>
  <c r="I14" i="1"/>
  <c r="I15" i="1"/>
  <c r="I13" i="1"/>
  <c r="H14" i="1"/>
  <c r="H15" i="1"/>
  <c r="H13" i="1"/>
  <c r="F18" i="1"/>
  <c r="G13" i="1"/>
  <c r="G14" i="1"/>
  <c r="G15" i="1"/>
  <c r="E14" i="1"/>
  <c r="E15" i="1"/>
  <c r="E13" i="1"/>
  <c r="F15" i="1"/>
  <c r="F14" i="1"/>
  <c r="F13" i="1"/>
  <c r="D15" i="1"/>
  <c r="D14" i="1"/>
  <c r="D13" i="1"/>
  <c r="C15" i="1"/>
  <c r="C14" i="1"/>
  <c r="C10" i="1"/>
  <c r="C7" i="1"/>
</calcChain>
</file>

<file path=xl/sharedStrings.xml><?xml version="1.0" encoding="utf-8"?>
<sst xmlns="http://schemas.openxmlformats.org/spreadsheetml/2006/main" count="22" uniqueCount="20">
  <si>
    <t>b:</t>
  </si>
  <si>
    <t>m</t>
  </si>
  <si>
    <t>t_p:</t>
  </si>
  <si>
    <t>sig_yp:</t>
  </si>
  <si>
    <t>MPa</t>
  </si>
  <si>
    <t>E:</t>
  </si>
  <si>
    <t>beta:</t>
  </si>
  <si>
    <t>Plate</t>
  </si>
  <si>
    <t>Web</t>
  </si>
  <si>
    <t>Flange</t>
  </si>
  <si>
    <t>dy</t>
  </si>
  <si>
    <t>dz</t>
  </si>
  <si>
    <t>A</t>
  </si>
  <si>
    <t>M1</t>
  </si>
  <si>
    <t>d</t>
  </si>
  <si>
    <t>I_i</t>
  </si>
  <si>
    <t>I_NA</t>
  </si>
  <si>
    <t>z_i</t>
  </si>
  <si>
    <t>z_bar:</t>
  </si>
  <si>
    <t>I_NA: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</si>
</sst>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E+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7F23-F59F-4282-8044-DAE29AAA60A2}">
  <dimension ref="B2:J21"/>
  <sheetViews>
    <sheetView tabSelected="1" workbookViewId="0">
      <selection activeCell="L18" sqref="L18"/>
    </sheetView>
  </sheetViews>
  <sheetFormatPr defaultRowHeight="14.25"/>
  <cols>
    <col min="7" max="7" width="12.25" bestFit="1" customWidth="1"/>
    <col min="9" max="9" width="12.25" bestFit="1" customWidth="1"/>
    <col min="10" max="10" width="13.375" bestFit="1" customWidth="1"/>
  </cols>
  <sheetData>
    <row r="2" spans="2:10">
      <c r="B2" t="s">
        <v>0</v>
      </c>
      <c r="C2">
        <v>0.49256555000000002</v>
      </c>
      <c r="D2" t="s">
        <v>1</v>
      </c>
    </row>
    <row r="3" spans="2:10">
      <c r="B3" t="s">
        <v>2</v>
      </c>
      <c r="C3">
        <v>8.9999999999999993E-3</v>
      </c>
      <c r="D3" t="s">
        <v>1</v>
      </c>
    </row>
    <row r="4" spans="2:10">
      <c r="B4" t="s">
        <v>3</v>
      </c>
      <c r="C4">
        <v>207</v>
      </c>
      <c r="D4" t="s">
        <v>4</v>
      </c>
    </row>
    <row r="5" spans="2:10">
      <c r="B5" t="s">
        <v>5</v>
      </c>
      <c r="C5">
        <v>71000</v>
      </c>
      <c r="D5" t="s">
        <v>4</v>
      </c>
    </row>
    <row r="7" spans="2:10">
      <c r="B7" t="s">
        <v>6</v>
      </c>
      <c r="C7">
        <f>(C2/C3)*((C4/C5)^0.5)</f>
        <v>2.9551363427939328</v>
      </c>
    </row>
    <row r="10" spans="2:10">
      <c r="C10">
        <f>C2/C3</f>
        <v>54.729505555555562</v>
      </c>
    </row>
    <row r="12" spans="2:10">
      <c r="C12" t="s">
        <v>10</v>
      </c>
      <c r="D12" t="s">
        <v>11</v>
      </c>
      <c r="E12" t="s">
        <v>12</v>
      </c>
      <c r="F12" t="s">
        <v>17</v>
      </c>
      <c r="G12" t="s">
        <v>13</v>
      </c>
      <c r="H12" t="s">
        <v>14</v>
      </c>
      <c r="I12" t="s">
        <v>15</v>
      </c>
      <c r="J12" t="s">
        <v>16</v>
      </c>
    </row>
    <row r="13" spans="2:10">
      <c r="B13" t="s">
        <v>7</v>
      </c>
      <c r="C13">
        <v>0.49256555000000002</v>
      </c>
      <c r="D13">
        <f>9/1000</f>
        <v>8.9999999999999993E-3</v>
      </c>
      <c r="E13">
        <f>C13*D13</f>
        <v>4.43308995E-3</v>
      </c>
      <c r="F13">
        <f>D13/2</f>
        <v>4.4999999999999997E-3</v>
      </c>
      <c r="G13">
        <f>F13*E13</f>
        <v>1.9948904774999997E-5</v>
      </c>
      <c r="H13">
        <f>F13-$F$18</f>
        <v>-1.8532201787836305E-2</v>
      </c>
      <c r="I13">
        <f>(1/12)*C13*(D13^3)</f>
        <v>2.9923357162499996E-8</v>
      </c>
      <c r="J13">
        <f>I13+(E13*(H13^2))</f>
        <v>1.5524348660804878E-6</v>
      </c>
    </row>
    <row r="14" spans="2:10">
      <c r="B14" t="s">
        <v>8</v>
      </c>
      <c r="C14">
        <f>8/1000</f>
        <v>8.0000000000000002E-3</v>
      </c>
      <c r="D14">
        <f>100/1000</f>
        <v>0.1</v>
      </c>
      <c r="E14">
        <f>C14*D14</f>
        <v>8.0000000000000004E-4</v>
      </c>
      <c r="F14">
        <f>D13+(D14/2)</f>
        <v>5.9000000000000004E-2</v>
      </c>
      <c r="G14">
        <f>F14*E14</f>
        <v>4.7200000000000002E-5</v>
      </c>
      <c r="H14">
        <f t="shared" ref="H14:H15" si="0">F14-$F$18</f>
        <v>3.5967798212163699E-2</v>
      </c>
      <c r="I14">
        <f t="shared" ref="I14:I15" si="1">(1/12)*C14*(D14^3)</f>
        <v>6.6666666666666681E-7</v>
      </c>
      <c r="J14">
        <f t="shared" ref="J14:J15" si="2">I14+(E14*(H14^2))</f>
        <v>1.7016126732514079E-6</v>
      </c>
    </row>
    <row r="15" spans="2:10">
      <c r="B15" t="s">
        <v>9</v>
      </c>
      <c r="C15">
        <f>100/1000</f>
        <v>0.1</v>
      </c>
      <c r="D15">
        <f>6/1000</f>
        <v>6.0000000000000001E-3</v>
      </c>
      <c r="E15">
        <f>C15*D15</f>
        <v>6.0000000000000006E-4</v>
      </c>
      <c r="F15">
        <f>D13+D14+(D15/2)</f>
        <v>0.112</v>
      </c>
      <c r="G15">
        <f>F15*E15</f>
        <v>6.7200000000000007E-5</v>
      </c>
      <c r="H15">
        <f t="shared" si="0"/>
        <v>8.896779821216369E-2</v>
      </c>
      <c r="I15">
        <f t="shared" si="1"/>
        <v>1.8E-9</v>
      </c>
      <c r="J15">
        <f t="shared" si="2"/>
        <v>4.7509614712321662E-6</v>
      </c>
    </row>
    <row r="18" spans="5:10">
      <c r="E18" t="s">
        <v>18</v>
      </c>
      <c r="F18">
        <f>SUM(G13:G15)/SUM(E13:E15)</f>
        <v>2.3032201787836305E-2</v>
      </c>
      <c r="I18" t="s">
        <v>19</v>
      </c>
      <c r="J18" s="1">
        <f>SUM(J13:J15)</f>
        <v>8.0050090105640628E-6</v>
      </c>
    </row>
    <row r="21" spans="5:10">
      <c r="J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Thill, Richard</dc:creator>
  <cp:lastModifiedBy>Thill, Richard</cp:lastModifiedBy>
  <dcterms:created xsi:type="dcterms:W3CDTF">2025-01-27T21:34:27Z</dcterms:created>
  <dcterms:modified xsi:type="dcterms:W3CDTF">2025-01-27T22:09:08Z</dcterms:modified>
</cp:coreProperties>
</file>