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C22BBD7C-9D24-4FE5-8651-49346E56C73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Inputs" sheetId="1" r:id="rId1"/>
    <sheet name="Salary" sheetId="20" r:id="rId2"/>
    <sheet name="Accounts" sheetId="4" r:id="rId3"/>
    <sheet name="Allocations" sheetId="2" r:id="rId4"/>
    <sheet name="Earnings" sheetId="3" r:id="rId5"/>
    <sheet name="Loans" sheetId="21" r:id="rId6"/>
    <sheet name="MONTHLY" sheetId="22" r:id="rId7"/>
    <sheet name="Home" sheetId="6" r:id="rId8"/>
    <sheet name="Rent" sheetId="7" r:id="rId9"/>
    <sheet name="Car" sheetId="5" r:id="rId10"/>
    <sheet name="Food" sheetId="8" r:id="rId11"/>
    <sheet name="Shopping" sheetId="23" r:id="rId12"/>
    <sheet name="Activities" sheetId="24" r:id="rId13"/>
    <sheet name="Subscriptions" sheetId="11" r:id="rId14"/>
    <sheet name="Personal Care" sheetId="10" r:id="rId15"/>
    <sheet name="Gifts" sheetId="13" r:id="rId16"/>
    <sheet name="Health Care" sheetId="9" r:id="rId17"/>
    <sheet name="Pet" sheetId="12" r:id="rId18"/>
    <sheet name="Education" sheetId="15" r:id="rId19"/>
    <sheet name="Vacation" sheetId="16" r:id="rId20"/>
    <sheet name="Major" sheetId="17" r:id="rId21"/>
    <sheet name="Random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G4" i="4"/>
  <c r="G6" i="4"/>
  <c r="G7" i="4"/>
  <c r="G11" i="4"/>
  <c r="E7" i="4"/>
  <c r="E6" i="4"/>
  <c r="E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9" i="2"/>
  <c r="C9" i="2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C5" i="8" l="1"/>
  <c r="K8" i="6" l="1"/>
  <c r="B8" i="4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9" i="5" s="1"/>
  <c r="D19" i="5" s="1"/>
  <c r="E19" i="5" s="1"/>
  <c r="F19" i="5" s="1"/>
  <c r="G19" i="5" s="1"/>
  <c r="C16" i="5"/>
  <c r="D16" i="5" s="1"/>
  <c r="E16" i="5" s="1"/>
  <c r="F16" i="5" s="1"/>
  <c r="G16" i="5" s="1"/>
  <c r="A18" i="5"/>
  <c r="B18" i="5" s="1"/>
  <c r="C18" i="5" l="1"/>
  <c r="D18" i="5" s="1"/>
  <c r="E18" i="5" s="1"/>
  <c r="F18" i="5" s="1"/>
  <c r="G18" i="5" s="1"/>
  <c r="A20" i="5"/>
  <c r="B20" i="5" s="1"/>
  <c r="C20" i="5" s="1"/>
  <c r="D20" i="5" s="1"/>
  <c r="E20" i="5" s="1"/>
  <c r="F20" i="5" s="1"/>
  <c r="G20" i="5" s="1"/>
</calcChain>
</file>

<file path=xl/sharedStrings.xml><?xml version="1.0" encoding="utf-8"?>
<sst xmlns="http://schemas.openxmlformats.org/spreadsheetml/2006/main" count="309" uniqueCount="158">
  <si>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</si>
  <si>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</si>
  <si>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</si>
  <si>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</si>
  <si>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</si>
  <si>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</si>
  <si>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</si>
  <si>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</si>
  <si>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</si>
  <si>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</si>
  <si>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</si>
  <si>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</si>
  <si>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</si>
  <si>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</si>
  <si>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</si>
  <si>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</si>
  <si>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</si>
  <si>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</si>
  <si>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</si>
  <si>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</si>
  <si>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</si>
  <si>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</si>
  <si>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</si>
  <si>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</si>
  <si>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</si>
  <si>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</si>
  <si>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</si>
  <si>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</si>
  <si>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</si>
  <si>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</si>
  <si>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</si>
  <si>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</si>
  <si>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</si>
  <si>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</si>
  <si>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</si>
  <si>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</si>
  <si>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</si>
  <si>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</si>
  <si>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</si>
  <si>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</si>
  <si>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</si>
  <si>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</si>
  <si>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</si>
  <si>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</si>
  <si>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</si>
  <si>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</si>
  <si>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</si>
  <si>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</si>
  <si>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</si>
  <si>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</si>
  <si>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</si>
  <si>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</si>
  <si>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</si>
  <si>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</si>
  <si>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</si>
  <si>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</si>
  <si>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</si>
  <si>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</si>
  <si>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</si>
  <si>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</si>
  <si>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</si>
  <si>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</si>
  <si>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</si>
  <si>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</si>
  <si>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</si>
  <si>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</si>
  <si>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</si>
  <si>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</si>
  <si>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</si>
  <si>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</si>
  <si>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</si>
  <si>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</si>
  <si>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</si>
  <si>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</si>
  <si>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</si>
  <si>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</si>
  <si>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</si>
  <si>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</si>
  <si>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</si>
  <si>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</si>
  <si>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</si>
  <si>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</si>
  <si>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</si>
  <si>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</si>
  <si>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</si>
  <si>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</si>
  <si>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</si>
  <si>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</si>
  <si>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</si>
  <si>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</si>
  <si>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</si>
  <si>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</si>
  <si>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</si>
  <si>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</si>
  <si>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</si>
  <si>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</si>
  <si>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</si>
  <si>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</si>
  <si>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</si>
  <si>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</si>
  <si>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</si>
  <si>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</si>
  <si>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</si>
  <si>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Previous Salary (#1)</t>
  </si>
  <si>
    <t>Previous Salary (#2)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</si>
  <si>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</si>
  <si>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</si>
  <si>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</si>
  <si>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</si>
  <si>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</si>
  <si>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</si>
  <si>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</si>
  <si>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</si>
  <si>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</si>
  <si>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</si>
  <si>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</si>
  <si>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</si>
  <si>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</si>
  <si>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</si>
  <si>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</si>
  <si>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</si>
  <si>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Home Chef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</si>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</sst>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" fontId="2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4" fontId="22" fillId="0" borderId="0" xfId="2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8"/>
  <sheetViews>
    <sheetView zoomScale="85" zoomScaleNormal="85" workbookViewId="0">
      <selection activeCell="C2" sqref="C2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2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98</v>
      </c>
      <c r="B2" s="49"/>
      <c r="C2" s="45">
        <v>100</v>
      </c>
    </row>
    <row r="3" spans="1:13" s="2" customFormat="1" x14ac:dyDescent="0.3">
      <c r="A3" s="3" t="s">
        <v>0</v>
      </c>
      <c r="B3" s="49"/>
      <c r="C3" s="45">
        <v>60</v>
      </c>
      <c r="D3" s="20"/>
    </row>
    <row r="4" spans="1:13" customFormat="1" x14ac:dyDescent="0.3"/>
    <row r="5" spans="1:13" s="2" customFormat="1" x14ac:dyDescent="0.25">
      <c r="A5" s="3" t="s">
        <v>97</v>
      </c>
      <c r="B5" s="49"/>
      <c r="C5" s="45">
        <v>28</v>
      </c>
      <c r="D5" s="17">
        <v>28</v>
      </c>
    </row>
    <row r="6" spans="1:13" s="17" customFormat="1" x14ac:dyDescent="0.3">
      <c r="A6" s="3" t="s">
        <v>99</v>
      </c>
      <c r="B6" s="49"/>
      <c r="C6" s="19">
        <v>-1</v>
      </c>
      <c r="D6" s="53">
        <v>-3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s="2" customFormat="1" x14ac:dyDescent="0.3">
      <c r="A7" s="3" t="s">
        <v>116</v>
      </c>
      <c r="B7" s="49"/>
      <c r="C7" s="45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125</v>
      </c>
      <c r="B8" s="49"/>
      <c r="C8" s="45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115</v>
      </c>
      <c r="B9" s="49"/>
      <c r="C9" s="45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100</v>
      </c>
      <c r="B11" s="49"/>
      <c r="C11" s="45" t="s">
        <v>105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101</v>
      </c>
      <c r="B12" s="49"/>
      <c r="C12" s="45" t="s">
        <v>106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126</v>
      </c>
      <c r="B14" s="49"/>
      <c r="C14" s="68" t="s">
        <v>129</v>
      </c>
      <c r="D14" s="69" t="s">
        <v>129</v>
      </c>
    </row>
    <row r="15" spans="1:13" s="2" customFormat="1" x14ac:dyDescent="0.3">
      <c r="A15" s="3" t="s">
        <v>102</v>
      </c>
      <c r="B15" s="49"/>
      <c r="C15" s="12">
        <v>119800</v>
      </c>
      <c r="D15" s="18">
        <v>111435</v>
      </c>
      <c r="E15" s="57"/>
      <c r="F15"/>
      <c r="G15"/>
      <c r="H15"/>
      <c r="I15"/>
      <c r="J15"/>
      <c r="K15"/>
      <c r="L15"/>
      <c r="M15"/>
    </row>
    <row r="16" spans="1:13" s="42" customFormat="1" x14ac:dyDescent="0.3">
      <c r="A16" s="3" t="s">
        <v>103</v>
      </c>
      <c r="B16" s="49"/>
      <c r="C16" s="42">
        <v>98049</v>
      </c>
      <c r="D16" s="42">
        <v>99027</v>
      </c>
      <c r="E16" s="42">
        <v>114805</v>
      </c>
      <c r="F16" s="42">
        <v>109016</v>
      </c>
      <c r="G16" s="42">
        <v>119800</v>
      </c>
    </row>
    <row r="17" spans="1:8" s="42" customFormat="1" x14ac:dyDescent="0.3">
      <c r="A17" s="3" t="s">
        <v>104</v>
      </c>
      <c r="B17" s="49"/>
      <c r="C17" s="42">
        <v>88428</v>
      </c>
      <c r="D17" s="42">
        <v>80354</v>
      </c>
      <c r="E17" s="42">
        <v>94175</v>
      </c>
      <c r="F17" s="42">
        <v>93107</v>
      </c>
      <c r="G17" s="42">
        <v>100000</v>
      </c>
    </row>
    <row r="18" spans="1:8" s="56" customFormat="1" x14ac:dyDescent="0.3">
      <c r="A18"/>
      <c r="B18"/>
      <c r="C18" s="56">
        <v>2019</v>
      </c>
      <c r="D18" s="56">
        <v>2020</v>
      </c>
      <c r="E18" s="56">
        <v>2021</v>
      </c>
      <c r="F18" s="56">
        <v>2022</v>
      </c>
      <c r="G18" s="56">
        <v>2023</v>
      </c>
    </row>
    <row r="19" spans="1:8" s="2" customFormat="1" x14ac:dyDescent="0.25">
      <c r="A19" s="3" t="s">
        <v>1</v>
      </c>
      <c r="B19" s="49" t="s">
        <v>44</v>
      </c>
      <c r="C19" s="4">
        <v>0.02</v>
      </c>
      <c r="D19" s="4">
        <v>3.5000000000000003E-2</v>
      </c>
      <c r="E19" s="4">
        <v>0.05</v>
      </c>
      <c r="F19" s="62">
        <v>-0.02</v>
      </c>
      <c r="G19" s="62">
        <v>0.01</v>
      </c>
      <c r="H19" s="62">
        <v>2.5000000000000001E-2</v>
      </c>
    </row>
    <row r="20" spans="1:8" s="2" customFormat="1" x14ac:dyDescent="0.25">
      <c r="A20" s="3" t="s">
        <v>107</v>
      </c>
      <c r="B20" s="49" t="s">
        <v>44</v>
      </c>
      <c r="C20" s="4">
        <v>0</v>
      </c>
      <c r="D20" s="4">
        <v>0.03</v>
      </c>
      <c r="E20" s="4">
        <v>0.05</v>
      </c>
    </row>
    <row r="21" spans="1:8" s="2" customFormat="1" x14ac:dyDescent="0.3">
      <c r="A21" s="3" t="s">
        <v>108</v>
      </c>
      <c r="B21" s="49"/>
      <c r="C21" s="7">
        <v>0.25</v>
      </c>
      <c r="D21" s="54"/>
      <c r="E21" s="10"/>
    </row>
    <row r="22" spans="1:8" s="2" customFormat="1" x14ac:dyDescent="0.3">
      <c r="A22" s="3" t="s">
        <v>109</v>
      </c>
      <c r="B22" s="49"/>
      <c r="C22" s="45">
        <v>3</v>
      </c>
      <c r="D22" s="54"/>
      <c r="E22" s="10"/>
    </row>
    <row r="23" spans="1:8" s="2" customFormat="1" x14ac:dyDescent="0.25">
      <c r="A23" s="3" t="s">
        <v>110</v>
      </c>
      <c r="B23" s="49" t="s">
        <v>44</v>
      </c>
      <c r="C23" s="4">
        <v>0.03</v>
      </c>
      <c r="D23" s="4">
        <v>0.05</v>
      </c>
      <c r="E23" s="4">
        <v>0.08</v>
      </c>
    </row>
    <row r="24" spans="1:8" customFormat="1" x14ac:dyDescent="0.3"/>
    <row r="25" spans="1:8" s="2" customFormat="1" x14ac:dyDescent="0.3">
      <c r="A25" s="3" t="s">
        <v>111</v>
      </c>
      <c r="B25" s="49"/>
      <c r="C25" s="4">
        <v>3.5000000000000003E-2</v>
      </c>
      <c r="D25" s="55">
        <v>3.5000000000000003E-2</v>
      </c>
      <c r="E25" s="10"/>
    </row>
    <row r="26" spans="1:8" s="2" customFormat="1" x14ac:dyDescent="0.3">
      <c r="A26" s="3" t="s">
        <v>112</v>
      </c>
      <c r="B26" s="49"/>
      <c r="C26" s="4">
        <v>2.3E-2</v>
      </c>
      <c r="D26" s="55">
        <v>2.3E-2</v>
      </c>
      <c r="E26" s="10"/>
    </row>
    <row r="27" spans="1:8" s="2" customFormat="1" x14ac:dyDescent="0.25">
      <c r="A27" s="3" t="s">
        <v>113</v>
      </c>
      <c r="B27" s="49" t="s">
        <v>114</v>
      </c>
      <c r="C27" s="4">
        <v>0.35</v>
      </c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  <row r="107" spans="3:4" customFormat="1" x14ac:dyDescent="0.3">
      <c r="C107" s="20"/>
      <c r="D107" s="20"/>
    </row>
    <row r="108" spans="3:4" customFormat="1" x14ac:dyDescent="0.3">
      <c r="C108" s="20"/>
      <c r="D108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J3" sqref="J3:M3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9" style="28" bestFit="1" customWidth="1"/>
    <col min="4" max="4" width="14.88671875" style="35" bestFit="1" customWidth="1"/>
    <col min="5" max="6" width="12.5546875" style="35" bestFit="1" customWidth="1"/>
    <col min="7" max="7" width="12.44140625" style="35" bestFit="1" customWidth="1"/>
    <col min="9" max="9" width="17" style="31" bestFit="1" customWidth="1"/>
    <col min="10" max="10" width="21.109375" style="31" bestFit="1" customWidth="1"/>
    <col min="13" max="13" width="9.109375" style="29"/>
  </cols>
  <sheetData>
    <row r="1" spans="1:13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3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41</v>
      </c>
      <c r="J2" s="49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0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42</v>
      </c>
      <c r="J3" s="49" t="s">
        <v>45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4</v>
      </c>
      <c r="C4" s="18">
        <v>32000</v>
      </c>
      <c r="D4" s="34">
        <f>10000/C4</f>
        <v>0.3125</v>
      </c>
      <c r="E4" s="34">
        <v>-0.15</v>
      </c>
      <c r="F4" s="37">
        <v>4</v>
      </c>
      <c r="G4" s="38">
        <v>3.9899999999999998E-2</v>
      </c>
      <c r="I4" s="3" t="s">
        <v>2</v>
      </c>
      <c r="J4" s="49" t="s">
        <v>3</v>
      </c>
      <c r="K4" s="12">
        <v>300</v>
      </c>
    </row>
    <row r="5" spans="1:13" x14ac:dyDescent="0.3">
      <c r="A5" s="17">
        <f ca="1">IF(B3&lt;Inputs!$C$3,B3,"")</f>
        <v>0</v>
      </c>
      <c r="B5" s="19">
        <f t="shared" ca="1" si="0"/>
        <v>5</v>
      </c>
      <c r="C5" s="18">
        <v>30000</v>
      </c>
      <c r="D5" s="34">
        <f>IF(ISNUMBER(C5),20%,"")</f>
        <v>0.2</v>
      </c>
      <c r="E5" s="34">
        <f>IF(ISNUMBER(D5),-15%,"")</f>
        <v>-0.15</v>
      </c>
      <c r="F5" s="61">
        <f>IF(ISNUMBER(E5),5,"")</f>
        <v>5</v>
      </c>
      <c r="G5" s="38">
        <f>IF(ISNUMBER(F5),1.9%,"")</f>
        <v>1.9E-2</v>
      </c>
      <c r="I5" s="3" t="s">
        <v>4</v>
      </c>
      <c r="J5" s="49" t="s">
        <v>3</v>
      </c>
      <c r="K5" s="27">
        <v>300</v>
      </c>
    </row>
    <row r="6" spans="1:13" x14ac:dyDescent="0.3">
      <c r="A6" s="17">
        <f ca="1">IF(B4&lt;Inputs!$C$3,B4,"")</f>
        <v>4</v>
      </c>
      <c r="B6" s="19">
        <f t="shared" ca="1" si="0"/>
        <v>10</v>
      </c>
      <c r="C6" s="18">
        <v>30000</v>
      </c>
      <c r="D6" s="34">
        <f t="shared" ref="D6:D20" si="1">IF(ISNUMBER(C6),20%,"")</f>
        <v>0.2</v>
      </c>
      <c r="E6" s="34">
        <f t="shared" ref="E6:E20" si="2">IF(ISNUMBER(D6),-15%,"")</f>
        <v>-0.15</v>
      </c>
      <c r="F6" s="61">
        <f t="shared" ref="F6:F20" si="3">IF(ISNUMBER(E6),5,"")</f>
        <v>5</v>
      </c>
      <c r="G6" s="38">
        <f t="shared" ref="G6:G20" si="4">IF(ISNUMBER(F6),1.9%,"")</f>
        <v>1.9E-2</v>
      </c>
    </row>
    <row r="7" spans="1:13" x14ac:dyDescent="0.3">
      <c r="A7" s="17">
        <f ca="1">IF(B5&lt;Inputs!$C$3,B5,"")</f>
        <v>5</v>
      </c>
      <c r="B7" s="19">
        <f t="shared" ca="1" si="0"/>
        <v>12</v>
      </c>
      <c r="C7" s="18">
        <v>35000</v>
      </c>
      <c r="D7" s="34">
        <f t="shared" si="1"/>
        <v>0.2</v>
      </c>
      <c r="E7" s="34">
        <f t="shared" si="2"/>
        <v>-0.15</v>
      </c>
      <c r="F7" s="61">
        <f t="shared" si="3"/>
        <v>5</v>
      </c>
      <c r="G7" s="38">
        <f t="shared" si="4"/>
        <v>1.9E-2</v>
      </c>
      <c r="I7" s="32" t="s">
        <v>46</v>
      </c>
      <c r="J7" s="33" t="s">
        <v>124</v>
      </c>
    </row>
    <row r="8" spans="1:13" x14ac:dyDescent="0.3">
      <c r="A8" s="17">
        <f ca="1">IF(B6&lt;Inputs!$C$3,B6,"")</f>
        <v>10</v>
      </c>
      <c r="B8" s="19">
        <f t="shared" ca="1" si="0"/>
        <v>18</v>
      </c>
      <c r="C8" s="18">
        <v>22500</v>
      </c>
      <c r="D8" s="34">
        <f t="shared" si="1"/>
        <v>0.2</v>
      </c>
      <c r="E8" s="34">
        <f t="shared" si="2"/>
        <v>-0.15</v>
      </c>
      <c r="F8" s="61">
        <f t="shared" si="3"/>
        <v>5</v>
      </c>
      <c r="G8" s="38">
        <f t="shared" si="4"/>
        <v>1.9E-2</v>
      </c>
    </row>
    <row r="9" spans="1:13" x14ac:dyDescent="0.3">
      <c r="A9" s="17">
        <f ca="1">IF(B7&lt;Inputs!$C$3,B7,"")</f>
        <v>12</v>
      </c>
      <c r="B9" s="19">
        <f t="shared" ca="1" si="0"/>
        <v>17</v>
      </c>
      <c r="C9" s="18">
        <v>40000</v>
      </c>
      <c r="D9" s="34">
        <f t="shared" si="1"/>
        <v>0.2</v>
      </c>
      <c r="E9" s="34">
        <f t="shared" si="2"/>
        <v>-0.15</v>
      </c>
      <c r="F9" s="61">
        <f t="shared" si="3"/>
        <v>5</v>
      </c>
      <c r="G9" s="38">
        <f t="shared" si="4"/>
        <v>1.9E-2</v>
      </c>
    </row>
    <row r="10" spans="1:13" x14ac:dyDescent="0.3">
      <c r="A10" s="17">
        <f ca="1">IF(B8&lt;Inputs!$C$3,B8,"")</f>
        <v>18</v>
      </c>
      <c r="B10" s="19">
        <f t="shared" ca="1" si="0"/>
        <v>26</v>
      </c>
      <c r="C10" s="18">
        <v>22500</v>
      </c>
      <c r="D10" s="34">
        <f t="shared" si="1"/>
        <v>0.2</v>
      </c>
      <c r="E10" s="34">
        <f t="shared" si="2"/>
        <v>-0.15</v>
      </c>
      <c r="F10" s="61">
        <f t="shared" si="3"/>
        <v>5</v>
      </c>
      <c r="G10" s="38">
        <f t="shared" si="4"/>
        <v>1.9E-2</v>
      </c>
    </row>
    <row r="11" spans="1:13" x14ac:dyDescent="0.3">
      <c r="A11" s="17">
        <f ca="1">IF(B9&lt;Inputs!$C$3,B9,"")</f>
        <v>17</v>
      </c>
      <c r="B11" s="19">
        <f t="shared" ca="1" si="0"/>
        <v>22</v>
      </c>
      <c r="C11" s="18">
        <f ca="1">IF(ISNUMBER(B11),RANDBETWEEN(40000,60000),"")</f>
        <v>51575</v>
      </c>
      <c r="D11" s="34">
        <f t="shared" ca="1" si="1"/>
        <v>0.2</v>
      </c>
      <c r="E11" s="34">
        <f t="shared" ca="1" si="2"/>
        <v>-0.15</v>
      </c>
      <c r="F11" s="61">
        <f t="shared" ca="1" si="3"/>
        <v>5</v>
      </c>
      <c r="G11" s="38">
        <f t="shared" ca="1" si="4"/>
        <v>1.9E-2</v>
      </c>
    </row>
    <row r="12" spans="1:13" x14ac:dyDescent="0.3">
      <c r="A12" s="17">
        <f ca="1">IF(B10&lt;Inputs!$C$3,B10,"")</f>
        <v>26</v>
      </c>
      <c r="B12" s="19">
        <f t="shared" ca="1" si="0"/>
        <v>33</v>
      </c>
      <c r="C12" s="18">
        <f t="shared" ref="C12:C20" ca="1" si="5">IF(ISNUMBER(B12),RANDBETWEEN(40000,60000),"")</f>
        <v>56620</v>
      </c>
      <c r="D12" s="34">
        <f t="shared" ca="1" si="1"/>
        <v>0.2</v>
      </c>
      <c r="E12" s="34">
        <f t="shared" ca="1" si="2"/>
        <v>-0.15</v>
      </c>
      <c r="F12" s="61">
        <f t="shared" ca="1" si="3"/>
        <v>5</v>
      </c>
      <c r="G12" s="38">
        <f t="shared" ca="1" si="4"/>
        <v>1.9E-2</v>
      </c>
    </row>
    <row r="13" spans="1:13" x14ac:dyDescent="0.3">
      <c r="A13" s="17">
        <f ca="1">IF(B11&lt;Inputs!$C$3,B11,"")</f>
        <v>22</v>
      </c>
      <c r="B13" s="19">
        <f t="shared" ca="1" si="0"/>
        <v>29</v>
      </c>
      <c r="C13" s="18">
        <f t="shared" ca="1" si="5"/>
        <v>42612</v>
      </c>
      <c r="D13" s="34">
        <f t="shared" ca="1" si="1"/>
        <v>0.2</v>
      </c>
      <c r="E13" s="34">
        <f t="shared" ca="1" si="2"/>
        <v>-0.15</v>
      </c>
      <c r="F13" s="61">
        <f t="shared" ca="1" si="3"/>
        <v>5</v>
      </c>
      <c r="G13" s="38">
        <f t="shared" ca="1" si="4"/>
        <v>1.9E-2</v>
      </c>
    </row>
    <row r="14" spans="1:13" x14ac:dyDescent="0.3">
      <c r="A14" s="17">
        <f ca="1">IF(B12&lt;Inputs!$C$3,B12,"")</f>
        <v>33</v>
      </c>
      <c r="B14" s="19">
        <f t="shared" ref="B14:B20" ca="1" si="6">IF(ISNUMBER(A14),A14+RANDBETWEEN(5,9),"")</f>
        <v>39</v>
      </c>
      <c r="C14" s="18">
        <f t="shared" ca="1" si="5"/>
        <v>41199</v>
      </c>
      <c r="D14" s="34">
        <f t="shared" ca="1" si="1"/>
        <v>0.2</v>
      </c>
      <c r="E14" s="34">
        <f t="shared" ca="1" si="2"/>
        <v>-0.15</v>
      </c>
      <c r="F14" s="61">
        <f t="shared" ca="1" si="3"/>
        <v>5</v>
      </c>
      <c r="G14" s="38">
        <f t="shared" ca="1" si="4"/>
        <v>1.9E-2</v>
      </c>
    </row>
    <row r="15" spans="1:13" x14ac:dyDescent="0.3">
      <c r="A15" s="17">
        <f ca="1">IF(B13&lt;Inputs!$C$3,B13,"")</f>
        <v>29</v>
      </c>
      <c r="B15" s="19">
        <f t="shared" ca="1" si="6"/>
        <v>36</v>
      </c>
      <c r="C15" s="18">
        <f t="shared" ca="1" si="5"/>
        <v>40175</v>
      </c>
      <c r="D15" s="34">
        <f t="shared" ca="1" si="1"/>
        <v>0.2</v>
      </c>
      <c r="E15" s="34">
        <f t="shared" ca="1" si="2"/>
        <v>-0.15</v>
      </c>
      <c r="F15" s="61">
        <f t="shared" ca="1" si="3"/>
        <v>5</v>
      </c>
      <c r="G15" s="38">
        <f t="shared" ca="1" si="4"/>
        <v>1.9E-2</v>
      </c>
    </row>
    <row r="16" spans="1:13" x14ac:dyDescent="0.3">
      <c r="A16" s="17">
        <f ca="1">IF(B14&lt;Inputs!$C$3,B14,"")</f>
        <v>39</v>
      </c>
      <c r="B16" s="19">
        <f t="shared" ca="1" si="6"/>
        <v>48</v>
      </c>
      <c r="C16" s="18">
        <f t="shared" ca="1" si="5"/>
        <v>45613</v>
      </c>
      <c r="D16" s="34">
        <f t="shared" ca="1" si="1"/>
        <v>0.2</v>
      </c>
      <c r="E16" s="34">
        <f t="shared" ca="1" si="2"/>
        <v>-0.15</v>
      </c>
      <c r="F16" s="61">
        <f t="shared" ca="1" si="3"/>
        <v>5</v>
      </c>
      <c r="G16" s="38">
        <f t="shared" ca="1" si="4"/>
        <v>1.9E-2</v>
      </c>
    </row>
    <row r="17" spans="1:7" x14ac:dyDescent="0.3">
      <c r="A17" s="17">
        <f ca="1">IF(B15&lt;Inputs!$C$3,B15,"")</f>
        <v>36</v>
      </c>
      <c r="B17" s="19">
        <f t="shared" ca="1" si="6"/>
        <v>45</v>
      </c>
      <c r="C17" s="18">
        <f t="shared" ca="1" si="5"/>
        <v>50443</v>
      </c>
      <c r="D17" s="34">
        <f t="shared" ca="1" si="1"/>
        <v>0.2</v>
      </c>
      <c r="E17" s="34">
        <f t="shared" ca="1" si="2"/>
        <v>-0.15</v>
      </c>
      <c r="F17" s="61">
        <f t="shared" ca="1" si="3"/>
        <v>5</v>
      </c>
      <c r="G17" s="38">
        <f t="shared" ca="1" si="4"/>
        <v>1.9E-2</v>
      </c>
    </row>
    <row r="18" spans="1:7" x14ac:dyDescent="0.3">
      <c r="A18" s="17">
        <f ca="1">IF(B16&lt;Inputs!$C$3,B16,"")</f>
        <v>48</v>
      </c>
      <c r="B18" s="19">
        <f t="shared" ca="1" si="6"/>
        <v>54</v>
      </c>
      <c r="C18" s="18">
        <f t="shared" ca="1" si="5"/>
        <v>43714</v>
      </c>
      <c r="D18" s="34">
        <f t="shared" ca="1" si="1"/>
        <v>0.2</v>
      </c>
      <c r="E18" s="34">
        <f t="shared" ca="1" si="2"/>
        <v>-0.15</v>
      </c>
      <c r="F18" s="61">
        <f t="shared" ca="1" si="3"/>
        <v>5</v>
      </c>
      <c r="G18" s="38">
        <f t="shared" ca="1" si="4"/>
        <v>1.9E-2</v>
      </c>
    </row>
    <row r="19" spans="1:7" x14ac:dyDescent="0.3">
      <c r="A19" s="17">
        <f ca="1">IF(B17&lt;Inputs!$C$3,B17,"")</f>
        <v>45</v>
      </c>
      <c r="B19" s="19">
        <f t="shared" ca="1" si="6"/>
        <v>52</v>
      </c>
      <c r="C19" s="18">
        <f t="shared" ca="1" si="5"/>
        <v>52321</v>
      </c>
      <c r="D19" s="34">
        <f t="shared" ca="1" si="1"/>
        <v>0.2</v>
      </c>
      <c r="E19" s="34">
        <f t="shared" ca="1" si="2"/>
        <v>-0.15</v>
      </c>
      <c r="F19" s="61">
        <f t="shared" ca="1" si="3"/>
        <v>5</v>
      </c>
      <c r="G19" s="38">
        <f t="shared" ca="1" si="4"/>
        <v>1.9E-2</v>
      </c>
    </row>
    <row r="20" spans="1:7" x14ac:dyDescent="0.3">
      <c r="A20" s="17">
        <f ca="1">IF(B18&lt;Inputs!$C$3,B18,"")</f>
        <v>54</v>
      </c>
      <c r="B20" s="19">
        <f t="shared" ca="1" si="6"/>
        <v>63</v>
      </c>
      <c r="C20" s="18">
        <f t="shared" ca="1" si="5"/>
        <v>57859</v>
      </c>
      <c r="D20" s="34">
        <f t="shared" ca="1" si="1"/>
        <v>0.2</v>
      </c>
      <c r="E20" s="34">
        <f t="shared" ca="1" si="2"/>
        <v>-0.15</v>
      </c>
      <c r="F20" s="61">
        <f t="shared" ca="1" si="3"/>
        <v>5</v>
      </c>
      <c r="G20" s="38">
        <f t="shared" ca="1" si="4"/>
        <v>1.9E-2</v>
      </c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5</v>
      </c>
      <c r="B2" s="49" t="s">
        <v>3</v>
      </c>
      <c r="C2" s="12">
        <v>500</v>
      </c>
      <c r="E2" s="32" t="s">
        <v>46</v>
      </c>
      <c r="F2" s="33" t="s">
        <v>124</v>
      </c>
    </row>
    <row r="3" spans="1:6" x14ac:dyDescent="0.3">
      <c r="A3" s="3" t="s">
        <v>6</v>
      </c>
      <c r="B3" s="49" t="s">
        <v>3</v>
      </c>
      <c r="C3" s="12">
        <v>200</v>
      </c>
      <c r="E3" s="29"/>
    </row>
    <row r="4" spans="1:6" x14ac:dyDescent="0.3">
      <c r="A4" s="58" t="s">
        <v>54</v>
      </c>
      <c r="B4" s="49" t="s">
        <v>3</v>
      </c>
      <c r="C4" s="60">
        <v>50</v>
      </c>
      <c r="E4" s="29"/>
    </row>
    <row r="5" spans="1:6" x14ac:dyDescent="0.3">
      <c r="A5" s="58" t="s">
        <v>121</v>
      </c>
      <c r="B5" s="49" t="s">
        <v>3</v>
      </c>
      <c r="C5" s="59">
        <f>(20*4+11)*4</f>
        <v>364</v>
      </c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151</v>
      </c>
      <c r="B2" s="49" t="s">
        <v>3</v>
      </c>
      <c r="C2" s="12">
        <v>100</v>
      </c>
      <c r="E2" s="32" t="s">
        <v>46</v>
      </c>
      <c r="F2" s="33" t="s">
        <v>124</v>
      </c>
    </row>
    <row r="3" spans="1:6" x14ac:dyDescent="0.3">
      <c r="A3" s="58" t="s">
        <v>150</v>
      </c>
      <c r="B3" s="49" t="s">
        <v>3</v>
      </c>
      <c r="C3" s="59">
        <v>100</v>
      </c>
      <c r="E3" s="29"/>
    </row>
    <row r="4" spans="1:6" x14ac:dyDescent="0.3">
      <c r="A4" s="58" t="s">
        <v>149</v>
      </c>
      <c r="B4" s="49" t="s">
        <v>3</v>
      </c>
      <c r="C4" s="60">
        <v>30</v>
      </c>
      <c r="E4" s="29"/>
    </row>
    <row r="5" spans="1:6" x14ac:dyDescent="0.3">
      <c r="A5" s="58" t="s">
        <v>152</v>
      </c>
      <c r="B5" s="49" t="s">
        <v>3</v>
      </c>
      <c r="C5" s="59">
        <v>100</v>
      </c>
      <c r="E5" s="29"/>
    </row>
    <row r="6" spans="1:6" x14ac:dyDescent="0.3">
      <c r="A6" s="58" t="s">
        <v>153</v>
      </c>
      <c r="B6" s="49" t="s">
        <v>3</v>
      </c>
      <c r="C6" s="60">
        <v>50</v>
      </c>
      <c r="E6" s="29"/>
    </row>
    <row r="7" spans="1:6" x14ac:dyDescent="0.3">
      <c r="A7" s="58" t="s">
        <v>155</v>
      </c>
      <c r="B7" s="49" t="s">
        <v>3</v>
      </c>
      <c r="C7" s="60">
        <v>400</v>
      </c>
      <c r="E7" s="29"/>
    </row>
    <row r="8" spans="1:6" x14ac:dyDescent="0.3">
      <c r="A8" s="58" t="s">
        <v>157</v>
      </c>
      <c r="B8" s="49" t="s">
        <v>3</v>
      </c>
      <c r="C8" s="60">
        <v>400</v>
      </c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146</v>
      </c>
      <c r="B2" s="49" t="s">
        <v>3</v>
      </c>
      <c r="C2" s="12">
        <v>200</v>
      </c>
      <c r="E2" s="32" t="s">
        <v>46</v>
      </c>
      <c r="F2" s="33" t="s">
        <v>124</v>
      </c>
    </row>
    <row r="3" spans="1:6" x14ac:dyDescent="0.3">
      <c r="A3" s="3" t="s">
        <v>147</v>
      </c>
      <c r="B3" s="49" t="s">
        <v>3</v>
      </c>
      <c r="C3" s="12">
        <v>100</v>
      </c>
      <c r="E3" s="29"/>
    </row>
    <row r="4" spans="1:6" x14ac:dyDescent="0.3">
      <c r="A4" s="3" t="s">
        <v>148</v>
      </c>
      <c r="B4" s="49" t="s">
        <v>3</v>
      </c>
      <c r="C4" s="12">
        <v>200</v>
      </c>
      <c r="E4" s="29"/>
    </row>
    <row r="5" spans="1:6" x14ac:dyDescent="0.3">
      <c r="A5" s="58"/>
      <c r="B5" s="49"/>
      <c r="C5" s="59"/>
      <c r="E5" s="29"/>
    </row>
    <row r="6" spans="1:6" x14ac:dyDescent="0.3">
      <c r="A6" s="58"/>
      <c r="B6" s="49"/>
      <c r="C6" s="60"/>
      <c r="E6" s="29"/>
    </row>
    <row r="7" spans="1:6" x14ac:dyDescent="0.3">
      <c r="A7" s="58"/>
      <c r="B7" s="49"/>
      <c r="C7" s="60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A4" sqref="A4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1" customWidth="1"/>
    <col min="10" max="12" width="9.77734375" customWidth="1"/>
    <col min="13" max="13" width="9.77734375" style="29" customWidth="1"/>
  </cols>
  <sheetData>
    <row r="2" spans="1:13" x14ac:dyDescent="0.3">
      <c r="A2" s="3" t="s">
        <v>55</v>
      </c>
      <c r="B2" s="49" t="s">
        <v>3</v>
      </c>
      <c r="C2" s="12">
        <v>65</v>
      </c>
      <c r="E2" s="29"/>
    </row>
    <row r="3" spans="1:13" x14ac:dyDescent="0.3">
      <c r="A3" s="3" t="s">
        <v>56</v>
      </c>
      <c r="B3" s="49" t="s">
        <v>3</v>
      </c>
      <c r="C3" s="12">
        <v>50</v>
      </c>
      <c r="E3" s="29"/>
    </row>
    <row r="4" spans="1:13" s="42" customFormat="1" x14ac:dyDescent="0.3">
      <c r="A4" s="3" t="s">
        <v>154</v>
      </c>
      <c r="B4" s="49" t="s">
        <v>3</v>
      </c>
      <c r="C4" s="18">
        <v>20</v>
      </c>
      <c r="D4" s="42">
        <f>80/12</f>
        <v>6.666666666666667</v>
      </c>
      <c r="E4" s="43">
        <v>2</v>
      </c>
      <c r="M4" s="43"/>
    </row>
    <row r="5" spans="1:13" s="42" customFormat="1" x14ac:dyDescent="0.3">
      <c r="A5" s="3" t="s">
        <v>62</v>
      </c>
      <c r="B5" s="49" t="s">
        <v>3</v>
      </c>
      <c r="C5" s="18">
        <v>5</v>
      </c>
      <c r="D5" s="42">
        <v>5.833333333333333</v>
      </c>
      <c r="E5" s="43">
        <v>10</v>
      </c>
      <c r="F5" s="42">
        <v>12.5</v>
      </c>
      <c r="M5" s="43"/>
    </row>
    <row r="6" spans="1:13" s="42" customFormat="1" x14ac:dyDescent="0.3">
      <c r="A6" s="3" t="s">
        <v>63</v>
      </c>
      <c r="B6" s="49" t="s">
        <v>3</v>
      </c>
      <c r="C6" s="18">
        <v>18.333333333333332</v>
      </c>
      <c r="D6" s="43">
        <v>52.083333333333336</v>
      </c>
      <c r="E6" s="43"/>
      <c r="M6" s="43"/>
    </row>
    <row r="7" spans="1:13" s="41" customFormat="1" x14ac:dyDescent="0.3">
      <c r="C7" s="44" t="s">
        <v>64</v>
      </c>
      <c r="D7" s="44" t="s">
        <v>65</v>
      </c>
      <c r="E7" s="44" t="s">
        <v>117</v>
      </c>
    </row>
    <row r="8" spans="1:13" x14ac:dyDescent="0.3">
      <c r="A8" s="32" t="s">
        <v>46</v>
      </c>
      <c r="B8" s="33" t="s">
        <v>124</v>
      </c>
      <c r="C8" s="44" t="s">
        <v>58</v>
      </c>
      <c r="D8" s="44" t="s">
        <v>60</v>
      </c>
      <c r="E8" s="44" t="s">
        <v>61</v>
      </c>
      <c r="F8" s="44" t="s">
        <v>57</v>
      </c>
    </row>
    <row r="9" spans="1:13" x14ac:dyDescent="0.3">
      <c r="C9" s="44" t="s">
        <v>59</v>
      </c>
      <c r="D9" s="44" t="s">
        <v>57</v>
      </c>
      <c r="E9" s="44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66</v>
      </c>
      <c r="B2" s="49" t="s">
        <v>3</v>
      </c>
      <c r="C2" s="12">
        <v>50</v>
      </c>
      <c r="E2" s="32" t="s">
        <v>46</v>
      </c>
      <c r="F2" s="33" t="s">
        <v>124</v>
      </c>
    </row>
    <row r="3" spans="1:6" x14ac:dyDescent="0.3">
      <c r="A3" s="3" t="s">
        <v>67</v>
      </c>
      <c r="B3" s="49" t="s">
        <v>3</v>
      </c>
      <c r="C3" s="12">
        <v>30</v>
      </c>
      <c r="E3" s="29"/>
    </row>
    <row r="4" spans="1:6" x14ac:dyDescent="0.3">
      <c r="A4" s="3" t="s">
        <v>156</v>
      </c>
      <c r="B4" s="49" t="s">
        <v>3</v>
      </c>
      <c r="C4" s="12">
        <v>20</v>
      </c>
      <c r="E4" s="29"/>
    </row>
    <row r="5" spans="1:6" x14ac:dyDescent="0.3">
      <c r="A5" s="3" t="s">
        <v>68</v>
      </c>
      <c r="B5" s="49" t="s">
        <v>3</v>
      </c>
      <c r="C5" s="12">
        <v>50</v>
      </c>
      <c r="E5" s="29"/>
    </row>
    <row r="6" spans="1:6" x14ac:dyDescent="0.3">
      <c r="A6" s="3" t="s">
        <v>69</v>
      </c>
      <c r="B6" s="49" t="s">
        <v>3</v>
      </c>
      <c r="C6" s="12">
        <v>30</v>
      </c>
      <c r="E6" s="29"/>
    </row>
    <row r="7" spans="1:6" x14ac:dyDescent="0.3">
      <c r="A7" s="58" t="s">
        <v>70</v>
      </c>
      <c r="B7" s="49" t="s">
        <v>3</v>
      </c>
      <c r="C7" s="59">
        <v>30</v>
      </c>
    </row>
    <row r="8" spans="1:6" x14ac:dyDescent="0.3">
      <c r="A8" s="58"/>
      <c r="B8" s="49"/>
      <c r="C8" s="60"/>
    </row>
    <row r="9" spans="1:6" x14ac:dyDescent="0.3">
      <c r="A9" s="58"/>
      <c r="B9" s="49"/>
      <c r="C9" s="60"/>
      <c r="E9" s="29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C5: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1" customWidth="1"/>
    <col min="10" max="12" width="8.6640625" customWidth="1"/>
    <col min="13" max="13" width="9.109375" style="29"/>
  </cols>
  <sheetData>
    <row r="2" spans="1:6" x14ac:dyDescent="0.3">
      <c r="A2" s="3" t="s">
        <v>90</v>
      </c>
      <c r="B2" s="49" t="s">
        <v>122</v>
      </c>
      <c r="C2" s="4">
        <v>0.01</v>
      </c>
      <c r="E2" s="29"/>
    </row>
    <row r="3" spans="1:6" s="44" customFormat="1" x14ac:dyDescent="0.3"/>
    <row r="4" spans="1:6" s="18" customFormat="1" x14ac:dyDescent="0.3">
      <c r="A4" s="3" t="s">
        <v>140</v>
      </c>
      <c r="B4" s="49" t="s">
        <v>82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3">
      <c r="A5" s="3" t="s">
        <v>141</v>
      </c>
      <c r="B5" s="49" t="s">
        <v>82</v>
      </c>
      <c r="C5" s="18">
        <v>300</v>
      </c>
      <c r="D5" s="18">
        <v>300</v>
      </c>
      <c r="E5" s="18">
        <v>300</v>
      </c>
      <c r="F5" s="18">
        <v>1000</v>
      </c>
    </row>
    <row r="6" spans="1:6" s="44" customFormat="1" x14ac:dyDescent="0.3">
      <c r="C6" s="44" t="s">
        <v>142</v>
      </c>
      <c r="D6" s="44" t="s">
        <v>143</v>
      </c>
      <c r="E6" s="44" t="s">
        <v>144</v>
      </c>
      <c r="F6" s="44" t="s">
        <v>145</v>
      </c>
    </row>
    <row r="7" spans="1:6" x14ac:dyDescent="0.3">
      <c r="A7" s="32" t="s">
        <v>46</v>
      </c>
      <c r="B7" s="33" t="s">
        <v>124</v>
      </c>
      <c r="E7" s="2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2"/>
  <sheetViews>
    <sheetView workbookViewId="0">
      <selection activeCell="C9" sqref="C9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72</v>
      </c>
      <c r="B2" s="49" t="s">
        <v>52</v>
      </c>
      <c r="C2" s="12">
        <v>3200</v>
      </c>
      <c r="D2" s="46"/>
      <c r="E2" s="29"/>
    </row>
    <row r="3" spans="1:5" x14ac:dyDescent="0.3">
      <c r="A3" s="3" t="s">
        <v>73</v>
      </c>
      <c r="B3" s="49"/>
      <c r="C3" s="7">
        <v>0.3</v>
      </c>
      <c r="D3" s="47"/>
      <c r="E3" s="29"/>
    </row>
    <row r="4" spans="1:5" x14ac:dyDescent="0.3">
      <c r="A4" s="3" t="s">
        <v>74</v>
      </c>
      <c r="B4" s="49" t="s">
        <v>52</v>
      </c>
      <c r="C4" s="12">
        <v>9200</v>
      </c>
      <c r="D4" s="46"/>
      <c r="E4" s="29"/>
    </row>
    <row r="5" spans="1:5" x14ac:dyDescent="0.3">
      <c r="A5" s="3"/>
      <c r="B5" s="40"/>
      <c r="E5" s="29"/>
    </row>
    <row r="6" spans="1:5" x14ac:dyDescent="0.3">
      <c r="A6" s="3" t="s">
        <v>75</v>
      </c>
      <c r="B6" s="49" t="s">
        <v>44</v>
      </c>
      <c r="C6" s="45">
        <v>0</v>
      </c>
      <c r="D6" s="45">
        <v>2</v>
      </c>
      <c r="E6" s="45">
        <v>5</v>
      </c>
    </row>
    <row r="7" spans="1:5" x14ac:dyDescent="0.3">
      <c r="A7" s="3" t="s">
        <v>76</v>
      </c>
      <c r="B7" s="49" t="s">
        <v>44</v>
      </c>
      <c r="C7" s="12">
        <v>50</v>
      </c>
      <c r="D7" s="12">
        <v>250</v>
      </c>
      <c r="E7" s="12">
        <v>5000</v>
      </c>
    </row>
    <row r="8" spans="1:5" x14ac:dyDescent="0.3">
      <c r="A8" s="3" t="s">
        <v>71</v>
      </c>
      <c r="B8" s="49" t="s">
        <v>3</v>
      </c>
      <c r="C8" s="12">
        <v>25</v>
      </c>
      <c r="E8" s="29"/>
    </row>
    <row r="9" spans="1:5" x14ac:dyDescent="0.3">
      <c r="A9" s="3"/>
      <c r="B9" s="40"/>
      <c r="E9" s="29"/>
    </row>
    <row r="10" spans="1:5" x14ac:dyDescent="0.3">
      <c r="A10" s="3" t="s">
        <v>78</v>
      </c>
      <c r="B10" s="49" t="s">
        <v>77</v>
      </c>
      <c r="C10" s="45" t="b">
        <v>1</v>
      </c>
      <c r="E10" s="29"/>
    </row>
    <row r="11" spans="1:5" x14ac:dyDescent="0.3">
      <c r="A11" s="31"/>
      <c r="E11" s="29"/>
    </row>
    <row r="12" spans="1:5" x14ac:dyDescent="0.3">
      <c r="A12" s="32" t="s">
        <v>46</v>
      </c>
      <c r="B12" s="33" t="s">
        <v>124</v>
      </c>
      <c r="E12" s="29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A6" sqref="A6:C6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6" x14ac:dyDescent="0.3">
      <c r="A2" s="3" t="s">
        <v>79</v>
      </c>
      <c r="B2" s="49" t="s">
        <v>3</v>
      </c>
      <c r="C2" s="12">
        <v>350</v>
      </c>
      <c r="E2" s="32" t="s">
        <v>46</v>
      </c>
      <c r="F2" s="33" t="s">
        <v>124</v>
      </c>
    </row>
    <row r="3" spans="1:6" x14ac:dyDescent="0.3">
      <c r="A3" s="3" t="s">
        <v>80</v>
      </c>
      <c r="B3" s="49" t="s">
        <v>3</v>
      </c>
      <c r="C3" s="12">
        <v>75</v>
      </c>
      <c r="E3" s="29"/>
    </row>
    <row r="4" spans="1:6" x14ac:dyDescent="0.3">
      <c r="A4" s="3" t="s">
        <v>81</v>
      </c>
      <c r="B4" s="49" t="s">
        <v>3</v>
      </c>
      <c r="C4" s="12">
        <v>25</v>
      </c>
      <c r="E4" s="29"/>
    </row>
    <row r="5" spans="1:6" x14ac:dyDescent="0.3">
      <c r="A5" s="3" t="s">
        <v>7</v>
      </c>
      <c r="B5" s="49" t="s">
        <v>3</v>
      </c>
      <c r="C5" s="27">
        <v>100</v>
      </c>
      <c r="E5" s="29"/>
    </row>
    <row r="6" spans="1:6" x14ac:dyDescent="0.3">
      <c r="A6" s="58"/>
      <c r="B6" s="49"/>
      <c r="C6" s="59"/>
      <c r="E6" s="29"/>
    </row>
    <row r="7" spans="1:6" x14ac:dyDescent="0.3">
      <c r="A7" s="58"/>
      <c r="B7" s="49"/>
      <c r="C7" s="59"/>
      <c r="E7" s="29"/>
    </row>
    <row r="8" spans="1:6" x14ac:dyDescent="0.3">
      <c r="A8" s="58"/>
      <c r="B8" s="49"/>
      <c r="C8" s="60"/>
      <c r="E8" s="29"/>
    </row>
    <row r="9" spans="1:6" x14ac:dyDescent="0.3">
      <c r="A9" s="58"/>
      <c r="B9" s="49"/>
      <c r="C9" s="60"/>
    </row>
    <row r="10" spans="1:6" x14ac:dyDescent="0.3">
      <c r="A10" s="58"/>
      <c r="B10" s="49"/>
      <c r="C10" s="60"/>
    </row>
    <row r="11" spans="1:6" x14ac:dyDescent="0.3">
      <c r="A11" s="58"/>
      <c r="B11" s="49"/>
      <c r="C11" s="60"/>
    </row>
    <row r="12" spans="1:6" x14ac:dyDescent="0.3">
      <c r="A12" s="58"/>
      <c r="B12" s="49"/>
      <c r="C12" s="60"/>
    </row>
    <row r="13" spans="1:6" x14ac:dyDescent="0.3">
      <c r="A13" s="58"/>
      <c r="B13" s="49"/>
      <c r="C13" s="60"/>
    </row>
    <row r="14" spans="1:6" x14ac:dyDescent="0.3">
      <c r="A14" s="58"/>
      <c r="B14" s="49"/>
      <c r="C14" s="60"/>
    </row>
    <row r="15" spans="1:6" x14ac:dyDescent="0.3">
      <c r="A15" s="58"/>
      <c r="B15" s="49"/>
      <c r="C15" s="60"/>
    </row>
    <row r="16" spans="1:6" x14ac:dyDescent="0.3">
      <c r="A16" s="58"/>
      <c r="B16" s="49"/>
      <c r="C16" s="60"/>
    </row>
    <row r="17" spans="1:3" x14ac:dyDescent="0.3">
      <c r="A17" s="58"/>
      <c r="B17" s="49"/>
      <c r="C17" s="60"/>
    </row>
    <row r="18" spans="1:3" x14ac:dyDescent="0.3">
      <c r="A18" s="58"/>
      <c r="B18" s="49"/>
      <c r="C18" s="60"/>
    </row>
    <row r="19" spans="1:3" x14ac:dyDescent="0.3">
      <c r="A19" s="58"/>
      <c r="B19" s="49"/>
      <c r="C19" s="60"/>
    </row>
    <row r="20" spans="1:3" x14ac:dyDescent="0.3">
      <c r="A20" s="58"/>
      <c r="B20" s="49"/>
      <c r="C20" s="60"/>
    </row>
    <row r="21" spans="1:3" x14ac:dyDescent="0.3">
      <c r="A21" s="58"/>
      <c r="B21" s="49"/>
      <c r="C21" s="60"/>
    </row>
    <row r="22" spans="1:3" x14ac:dyDescent="0.3">
      <c r="A22" s="58"/>
      <c r="B22" s="49"/>
      <c r="C22" s="60"/>
    </row>
    <row r="23" spans="1:3" x14ac:dyDescent="0.3">
      <c r="A23" s="58"/>
      <c r="B23" s="49"/>
      <c r="C23" s="60"/>
    </row>
    <row r="24" spans="1:3" x14ac:dyDescent="0.3">
      <c r="A24" s="58"/>
      <c r="B24" s="49"/>
      <c r="C24" s="60"/>
    </row>
    <row r="25" spans="1:3" x14ac:dyDescent="0.3">
      <c r="A25" s="58"/>
      <c r="B25" s="49"/>
      <c r="C25" s="60"/>
    </row>
    <row r="26" spans="1:3" x14ac:dyDescent="0.3">
      <c r="A26" s="58"/>
      <c r="B26" s="49"/>
      <c r="C26" s="60"/>
    </row>
    <row r="27" spans="1:3" x14ac:dyDescent="0.3">
      <c r="A27" s="58"/>
      <c r="B27" s="49"/>
      <c r="C27" s="60"/>
    </row>
    <row r="28" spans="1:3" x14ac:dyDescent="0.3">
      <c r="A28" s="58"/>
      <c r="B28" s="49"/>
      <c r="C28" s="60"/>
    </row>
    <row r="29" spans="1:3" x14ac:dyDescent="0.3">
      <c r="A29" s="58"/>
      <c r="B29" s="49"/>
      <c r="C29" s="60"/>
    </row>
    <row r="30" spans="1:3" x14ac:dyDescent="0.3">
      <c r="A30" s="58"/>
      <c r="B30" s="49"/>
      <c r="C30" s="60"/>
    </row>
    <row r="31" spans="1:3" x14ac:dyDescent="0.3">
      <c r="A31" s="58"/>
      <c r="B31" s="49"/>
      <c r="C31" s="60"/>
    </row>
    <row r="32" spans="1:3" x14ac:dyDescent="0.3">
      <c r="A32" s="58"/>
      <c r="B32" s="49"/>
      <c r="C32" s="60"/>
    </row>
    <row r="33" spans="1:3" x14ac:dyDescent="0.3">
      <c r="A33" s="58"/>
      <c r="B33" s="49"/>
      <c r="C33" s="60"/>
    </row>
    <row r="34" spans="1:3" x14ac:dyDescent="0.3">
      <c r="A34" s="58"/>
      <c r="B34" s="49"/>
      <c r="C34" s="60"/>
    </row>
    <row r="35" spans="1:3" x14ac:dyDescent="0.3">
      <c r="A35" s="58"/>
      <c r="B35" s="49"/>
      <c r="C35" s="60"/>
    </row>
    <row r="36" spans="1:3" x14ac:dyDescent="0.3">
      <c r="A36" s="58"/>
      <c r="B36" s="49"/>
      <c r="C36" s="60"/>
    </row>
    <row r="37" spans="1:3" x14ac:dyDescent="0.3">
      <c r="A37" s="58"/>
      <c r="B37" s="49"/>
      <c r="C37" s="60"/>
    </row>
    <row r="38" spans="1:3" x14ac:dyDescent="0.3">
      <c r="A38" s="58"/>
      <c r="B38" s="49"/>
      <c r="C38" s="60"/>
    </row>
    <row r="39" spans="1:3" x14ac:dyDescent="0.3">
      <c r="A39" s="58"/>
      <c r="B39" s="49"/>
      <c r="C39" s="60"/>
    </row>
    <row r="40" spans="1:3" x14ac:dyDescent="0.3">
      <c r="A40" s="58"/>
      <c r="B40" s="49"/>
      <c r="C40" s="60"/>
    </row>
    <row r="41" spans="1:3" x14ac:dyDescent="0.3">
      <c r="A41" s="58"/>
      <c r="B41" s="49"/>
      <c r="C41" s="60"/>
    </row>
    <row r="42" spans="1:3" x14ac:dyDescent="0.3">
      <c r="A42" s="58"/>
      <c r="B42" s="49"/>
      <c r="C42" s="60"/>
    </row>
    <row r="43" spans="1:3" x14ac:dyDescent="0.3">
      <c r="A43" s="58"/>
      <c r="B43" s="49"/>
      <c r="C43" s="60"/>
    </row>
    <row r="44" spans="1:3" x14ac:dyDescent="0.3">
      <c r="A44" s="58"/>
      <c r="B44" s="49"/>
      <c r="C44" s="60"/>
    </row>
    <row r="45" spans="1:3" x14ac:dyDescent="0.3">
      <c r="A45" s="58"/>
      <c r="B45" s="49"/>
      <c r="C45" s="60"/>
    </row>
    <row r="46" spans="1:3" x14ac:dyDescent="0.3">
      <c r="A46" s="58"/>
      <c r="B46" s="49"/>
      <c r="C46" s="60"/>
    </row>
    <row r="47" spans="1:3" x14ac:dyDescent="0.3">
      <c r="A47" s="58"/>
      <c r="B47" s="49"/>
      <c r="C47" s="60"/>
    </row>
    <row r="48" spans="1:3" x14ac:dyDescent="0.3">
      <c r="A48" s="58"/>
      <c r="B48" s="49"/>
      <c r="C48" s="60"/>
    </row>
    <row r="49" spans="1:3" x14ac:dyDescent="0.3">
      <c r="A49" s="58"/>
      <c r="B49" s="49"/>
      <c r="C49" s="60"/>
    </row>
    <row r="50" spans="1:3" x14ac:dyDescent="0.3">
      <c r="A50" s="58"/>
      <c r="B50" s="49"/>
      <c r="C50" s="60"/>
    </row>
    <row r="51" spans="1:3" x14ac:dyDescent="0.3">
      <c r="A51" s="58"/>
      <c r="B51" s="49"/>
      <c r="C51" s="60"/>
    </row>
    <row r="52" spans="1:3" x14ac:dyDescent="0.3">
      <c r="A52" s="58"/>
      <c r="B52" s="49"/>
      <c r="C52" s="60"/>
    </row>
    <row r="53" spans="1:3" x14ac:dyDescent="0.3">
      <c r="A53" s="58"/>
      <c r="B53" s="49"/>
      <c r="C53" s="60"/>
    </row>
    <row r="54" spans="1:3" x14ac:dyDescent="0.3">
      <c r="A54" s="58"/>
      <c r="B54" s="49"/>
      <c r="C54" s="60"/>
    </row>
    <row r="55" spans="1:3" x14ac:dyDescent="0.3">
      <c r="A55" s="58"/>
      <c r="B55" s="49"/>
      <c r="C55" s="60"/>
    </row>
    <row r="56" spans="1:3" x14ac:dyDescent="0.3">
      <c r="A56" s="58"/>
      <c r="B56" s="49"/>
      <c r="C56" s="60"/>
    </row>
    <row r="57" spans="1:3" x14ac:dyDescent="0.3">
      <c r="A57" s="58"/>
      <c r="B57" s="49"/>
      <c r="C57" s="60"/>
    </row>
    <row r="58" spans="1:3" x14ac:dyDescent="0.3">
      <c r="A58" s="58"/>
      <c r="B58" s="49"/>
      <c r="C58" s="60"/>
    </row>
    <row r="59" spans="1:3" x14ac:dyDescent="0.3">
      <c r="A59" s="58"/>
      <c r="B59" s="49"/>
      <c r="C59" s="60"/>
    </row>
    <row r="60" spans="1:3" x14ac:dyDescent="0.3">
      <c r="A60" s="58"/>
      <c r="B60" s="49"/>
      <c r="C60" s="60"/>
    </row>
    <row r="61" spans="1:3" x14ac:dyDescent="0.3">
      <c r="A61" s="58"/>
      <c r="B61" s="49"/>
      <c r="C61" s="60"/>
    </row>
    <row r="62" spans="1:3" x14ac:dyDescent="0.3">
      <c r="A62" s="58"/>
      <c r="B62" s="49"/>
      <c r="C62" s="60"/>
    </row>
    <row r="63" spans="1:3" x14ac:dyDescent="0.3">
      <c r="A63" s="58"/>
      <c r="B63" s="49"/>
      <c r="C63" s="60"/>
    </row>
    <row r="64" spans="1:3" x14ac:dyDescent="0.3">
      <c r="A64" s="58"/>
      <c r="B64" s="49"/>
      <c r="C64" s="60"/>
    </row>
    <row r="65" spans="1:3" x14ac:dyDescent="0.3">
      <c r="A65" s="58"/>
      <c r="B65" s="49"/>
      <c r="C65" s="60"/>
    </row>
    <row r="66" spans="1:3" x14ac:dyDescent="0.3">
      <c r="A66" s="58"/>
      <c r="B66" s="49"/>
      <c r="C66" s="60"/>
    </row>
    <row r="67" spans="1:3" x14ac:dyDescent="0.3">
      <c r="A67" s="58"/>
      <c r="B67" s="49"/>
      <c r="C67" s="60"/>
    </row>
    <row r="68" spans="1:3" x14ac:dyDescent="0.3">
      <c r="A68" s="58"/>
      <c r="B68" s="49"/>
      <c r="C68" s="60"/>
    </row>
    <row r="69" spans="1:3" x14ac:dyDescent="0.3">
      <c r="A69" s="58"/>
      <c r="B69" s="49"/>
      <c r="C69" s="60"/>
    </row>
    <row r="70" spans="1:3" x14ac:dyDescent="0.3">
      <c r="A70" s="58"/>
      <c r="B70" s="49"/>
      <c r="C70" s="60"/>
    </row>
    <row r="71" spans="1:3" x14ac:dyDescent="0.3">
      <c r="A71" s="58"/>
      <c r="B71" s="49"/>
      <c r="C71" s="60"/>
    </row>
    <row r="72" spans="1:3" x14ac:dyDescent="0.3">
      <c r="A72" s="58"/>
      <c r="B72" s="49"/>
      <c r="C72" s="60"/>
    </row>
    <row r="73" spans="1:3" x14ac:dyDescent="0.3">
      <c r="A73" s="58"/>
      <c r="B73" s="49"/>
      <c r="C73" s="60"/>
    </row>
    <row r="74" spans="1:3" x14ac:dyDescent="0.3">
      <c r="A74" s="58"/>
      <c r="B74" s="49"/>
      <c r="C74" s="60"/>
    </row>
    <row r="75" spans="1:3" x14ac:dyDescent="0.3">
      <c r="A75" s="58"/>
      <c r="B75" s="49"/>
      <c r="C75" s="60"/>
    </row>
    <row r="76" spans="1:3" x14ac:dyDescent="0.3">
      <c r="A76" s="58"/>
      <c r="B76" s="49"/>
      <c r="C76" s="60"/>
    </row>
    <row r="77" spans="1:3" x14ac:dyDescent="0.3">
      <c r="A77" s="58"/>
      <c r="B77" s="49"/>
      <c r="C77" s="60"/>
    </row>
    <row r="78" spans="1:3" x14ac:dyDescent="0.3">
      <c r="A78" s="58"/>
      <c r="B78" s="49"/>
      <c r="C78" s="60"/>
    </row>
    <row r="79" spans="1:3" x14ac:dyDescent="0.3">
      <c r="A79" s="58"/>
      <c r="B79" s="49"/>
      <c r="C79" s="60"/>
    </row>
    <row r="80" spans="1:3" x14ac:dyDescent="0.3">
      <c r="A80" s="58"/>
      <c r="B80" s="49"/>
      <c r="C80" s="60"/>
    </row>
    <row r="81" spans="1:3" x14ac:dyDescent="0.3">
      <c r="A81" s="58"/>
      <c r="B81" s="49"/>
      <c r="C81" s="60"/>
    </row>
    <row r="82" spans="1:3" x14ac:dyDescent="0.3">
      <c r="A82" s="58"/>
      <c r="B82" s="49"/>
      <c r="C82" s="60"/>
    </row>
    <row r="83" spans="1:3" x14ac:dyDescent="0.3">
      <c r="A83" s="58"/>
      <c r="B83" s="49"/>
      <c r="C83" s="60"/>
    </row>
    <row r="84" spans="1:3" x14ac:dyDescent="0.3">
      <c r="A84" s="58"/>
      <c r="B84" s="49"/>
      <c r="C84" s="60"/>
    </row>
    <row r="85" spans="1:3" x14ac:dyDescent="0.3">
      <c r="A85" s="58"/>
      <c r="B85" s="49"/>
      <c r="C85" s="60"/>
    </row>
    <row r="86" spans="1:3" x14ac:dyDescent="0.3">
      <c r="A86" s="58"/>
      <c r="B86" s="49"/>
      <c r="C86" s="60"/>
    </row>
    <row r="87" spans="1:3" x14ac:dyDescent="0.3">
      <c r="A87" s="58"/>
      <c r="B87" s="49"/>
      <c r="C87" s="60"/>
    </row>
    <row r="88" spans="1:3" x14ac:dyDescent="0.3">
      <c r="A88" s="58"/>
      <c r="B88" s="49"/>
      <c r="C88" s="60"/>
    </row>
    <row r="89" spans="1:3" x14ac:dyDescent="0.3">
      <c r="A89" s="58"/>
      <c r="B89" s="49"/>
      <c r="C89" s="60"/>
    </row>
    <row r="90" spans="1:3" x14ac:dyDescent="0.3">
      <c r="A90" s="58"/>
      <c r="B90" s="49"/>
      <c r="C90" s="60"/>
    </row>
    <row r="91" spans="1:3" x14ac:dyDescent="0.3">
      <c r="A91" s="58"/>
      <c r="B91" s="49"/>
      <c r="C91" s="60"/>
    </row>
    <row r="92" spans="1:3" x14ac:dyDescent="0.3">
      <c r="A92" s="58"/>
      <c r="B92" s="49"/>
      <c r="C92" s="60"/>
    </row>
    <row r="93" spans="1:3" x14ac:dyDescent="0.3">
      <c r="A93" s="58"/>
      <c r="B93" s="49"/>
      <c r="C93" s="60"/>
    </row>
    <row r="94" spans="1:3" x14ac:dyDescent="0.3">
      <c r="A94" s="58"/>
      <c r="B94" s="49"/>
      <c r="C94" s="60"/>
    </row>
    <row r="95" spans="1:3" x14ac:dyDescent="0.3">
      <c r="A95" s="58"/>
      <c r="B95" s="49"/>
      <c r="C95" s="60"/>
    </row>
    <row r="96" spans="1:3" x14ac:dyDescent="0.3">
      <c r="A96" s="58"/>
      <c r="B96" s="49"/>
      <c r="C96" s="60"/>
    </row>
    <row r="97" spans="1:3" x14ac:dyDescent="0.3">
      <c r="A97" s="58"/>
      <c r="B97" s="49"/>
      <c r="C97" s="60"/>
    </row>
    <row r="98" spans="1:3" x14ac:dyDescent="0.3">
      <c r="A98" s="58"/>
      <c r="B98" s="49"/>
      <c r="C98" s="60"/>
    </row>
    <row r="99" spans="1:3" x14ac:dyDescent="0.3">
      <c r="A99" s="58"/>
      <c r="B99" s="49"/>
      <c r="C99" s="60"/>
    </row>
    <row r="100" spans="1:3" x14ac:dyDescent="0.3">
      <c r="A100" s="58"/>
      <c r="B100" s="49"/>
      <c r="C100" s="60"/>
    </row>
    <row r="101" spans="1:3" x14ac:dyDescent="0.3">
      <c r="A101" s="58"/>
      <c r="B101" s="49"/>
      <c r="C101" s="60"/>
    </row>
    <row r="102" spans="1:3" x14ac:dyDescent="0.3">
      <c r="A102" s="58"/>
      <c r="B102" s="49"/>
      <c r="C102" s="60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</v>
      </c>
      <c r="B2" s="49" t="s">
        <v>83</v>
      </c>
      <c r="C2" s="12">
        <v>50000</v>
      </c>
      <c r="E2" s="29"/>
    </row>
    <row r="3" spans="1:5" x14ac:dyDescent="0.3">
      <c r="A3" s="32" t="s">
        <v>9</v>
      </c>
      <c r="B3" s="49" t="s">
        <v>83</v>
      </c>
      <c r="C3" s="12">
        <v>12000</v>
      </c>
      <c r="E3" s="29"/>
    </row>
    <row r="4" spans="1:5" x14ac:dyDescent="0.3">
      <c r="A4" s="32" t="s">
        <v>10</v>
      </c>
      <c r="B4" s="49" t="s">
        <v>83</v>
      </c>
      <c r="C4" s="12">
        <v>2000</v>
      </c>
      <c r="E4" s="29"/>
    </row>
    <row r="5" spans="1:5" x14ac:dyDescent="0.3">
      <c r="A5" s="32" t="s">
        <v>11</v>
      </c>
      <c r="B5" s="49" t="s">
        <v>83</v>
      </c>
      <c r="C5" s="12">
        <v>1500</v>
      </c>
      <c r="E5" s="29"/>
    </row>
    <row r="6" spans="1:5" x14ac:dyDescent="0.3">
      <c r="A6" s="31"/>
      <c r="E6" s="29"/>
    </row>
    <row r="7" spans="1:5" x14ac:dyDescent="0.3">
      <c r="A7" s="32" t="s">
        <v>46</v>
      </c>
      <c r="B7" s="33" t="s">
        <v>26</v>
      </c>
      <c r="E7" s="29"/>
    </row>
    <row r="8" spans="1:5" x14ac:dyDescent="0.3">
      <c r="E8" s="29"/>
    </row>
    <row r="9" spans="1:5" x14ac:dyDescent="0.3">
      <c r="E9" s="29"/>
    </row>
    <row r="10" spans="1:5" x14ac:dyDescent="0.3">
      <c r="E10" s="29"/>
    </row>
    <row r="11" spans="1:5" x14ac:dyDescent="0.3">
      <c r="E11" s="2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B27" sqref="B27:B30"/>
    </sheetView>
  </sheetViews>
  <sheetFormatPr defaultRowHeight="14.4" x14ac:dyDescent="0.3"/>
  <cols>
    <col min="1" max="1" width="9.109375" style="64"/>
    <col min="2" max="2" width="11.5546875" style="66" bestFit="1" customWidth="1"/>
    <col min="3" max="3" width="9.109375" style="66"/>
  </cols>
  <sheetData>
    <row r="1" spans="1:3" x14ac:dyDescent="0.3">
      <c r="A1" s="1" t="s">
        <v>0</v>
      </c>
      <c r="B1" s="5" t="s">
        <v>102</v>
      </c>
      <c r="C1" s="5"/>
    </row>
    <row r="2" spans="1:3" x14ac:dyDescent="0.3">
      <c r="A2" s="63">
        <v>0</v>
      </c>
      <c r="B2" s="12">
        <v>0</v>
      </c>
      <c r="C2" s="18"/>
    </row>
    <row r="3" spans="1:3" x14ac:dyDescent="0.3">
      <c r="A3" s="67">
        <f>A2+1</f>
        <v>1</v>
      </c>
      <c r="B3" s="65">
        <v>0</v>
      </c>
      <c r="C3" s="65"/>
    </row>
    <row r="4" spans="1:3" x14ac:dyDescent="0.3">
      <c r="A4" s="67">
        <f t="shared" ref="A4:A26" si="0">A3+1</f>
        <v>2</v>
      </c>
      <c r="B4" s="65">
        <v>0</v>
      </c>
      <c r="C4" s="65"/>
    </row>
    <row r="5" spans="1:3" x14ac:dyDescent="0.3">
      <c r="A5" s="67">
        <f t="shared" si="0"/>
        <v>3</v>
      </c>
      <c r="B5" s="65">
        <v>0</v>
      </c>
      <c r="C5" s="65"/>
    </row>
    <row r="6" spans="1:3" x14ac:dyDescent="0.3">
      <c r="A6" s="67">
        <f t="shared" si="0"/>
        <v>4</v>
      </c>
      <c r="B6" s="65">
        <v>70000</v>
      </c>
      <c r="C6" s="65"/>
    </row>
    <row r="7" spans="1:3" x14ac:dyDescent="0.3">
      <c r="A7" s="67">
        <f t="shared" si="0"/>
        <v>5</v>
      </c>
      <c r="B7" s="65">
        <v>75000</v>
      </c>
      <c r="C7" s="65"/>
    </row>
    <row r="8" spans="1:3" x14ac:dyDescent="0.3">
      <c r="A8" s="67">
        <f t="shared" si="0"/>
        <v>6</v>
      </c>
      <c r="B8" s="65">
        <v>80000</v>
      </c>
      <c r="C8" s="65"/>
    </row>
    <row r="9" spans="1:3" x14ac:dyDescent="0.3">
      <c r="A9" s="67">
        <f t="shared" si="0"/>
        <v>7</v>
      </c>
      <c r="B9" s="65">
        <v>85000</v>
      </c>
      <c r="C9" s="65"/>
    </row>
    <row r="10" spans="1:3" x14ac:dyDescent="0.3">
      <c r="A10" s="67">
        <f t="shared" si="0"/>
        <v>8</v>
      </c>
      <c r="B10" s="65">
        <v>90000</v>
      </c>
      <c r="C10" s="65"/>
    </row>
    <row r="11" spans="1:3" x14ac:dyDescent="0.3">
      <c r="A11" s="67">
        <f t="shared" si="0"/>
        <v>9</v>
      </c>
      <c r="B11" s="65">
        <v>95000</v>
      </c>
      <c r="C11" s="65"/>
    </row>
    <row r="12" spans="1:3" x14ac:dyDescent="0.3">
      <c r="A12" s="67">
        <f t="shared" si="0"/>
        <v>10</v>
      </c>
      <c r="B12" s="65">
        <v>400000</v>
      </c>
      <c r="C12" s="65"/>
    </row>
    <row r="13" spans="1:3" x14ac:dyDescent="0.3">
      <c r="A13" s="67">
        <f t="shared" si="0"/>
        <v>11</v>
      </c>
      <c r="B13" s="65">
        <f ca="1">(1+(RANDBETWEEN(2,10)/100))*B12</f>
        <v>416000</v>
      </c>
      <c r="C13" s="65"/>
    </row>
    <row r="14" spans="1:3" x14ac:dyDescent="0.3">
      <c r="A14" s="67">
        <f t="shared" si="0"/>
        <v>12</v>
      </c>
      <c r="B14" s="65">
        <f t="shared" ref="B14:B26" ca="1" si="1">(1+(RANDBETWEEN(2,10)/100))*B13</f>
        <v>445120</v>
      </c>
      <c r="C14" s="65"/>
    </row>
    <row r="15" spans="1:3" x14ac:dyDescent="0.3">
      <c r="A15" s="67">
        <f t="shared" si="0"/>
        <v>13</v>
      </c>
      <c r="B15" s="65">
        <f t="shared" ca="1" si="1"/>
        <v>467376</v>
      </c>
      <c r="C15" s="65"/>
    </row>
    <row r="16" spans="1:3" x14ac:dyDescent="0.3">
      <c r="A16" s="67">
        <f t="shared" si="0"/>
        <v>14</v>
      </c>
      <c r="B16" s="65">
        <f t="shared" ca="1" si="1"/>
        <v>490744.80000000005</v>
      </c>
      <c r="C16" s="65"/>
    </row>
    <row r="17" spans="1:3" x14ac:dyDescent="0.3">
      <c r="A17" s="67">
        <f t="shared" si="0"/>
        <v>15</v>
      </c>
      <c r="B17" s="65">
        <f t="shared" ca="1" si="1"/>
        <v>505467.14400000009</v>
      </c>
      <c r="C17" s="65"/>
    </row>
    <row r="18" spans="1:3" x14ac:dyDescent="0.3">
      <c r="A18" s="67">
        <f t="shared" si="0"/>
        <v>16</v>
      </c>
      <c r="B18" s="65">
        <f t="shared" ca="1" si="1"/>
        <v>530740.50120000006</v>
      </c>
      <c r="C18" s="65"/>
    </row>
    <row r="19" spans="1:3" x14ac:dyDescent="0.3">
      <c r="A19" s="67">
        <f t="shared" si="0"/>
        <v>17</v>
      </c>
      <c r="B19" s="65">
        <f t="shared" ca="1" si="1"/>
        <v>541355.31122400006</v>
      </c>
      <c r="C19" s="65"/>
    </row>
    <row r="20" spans="1:3" x14ac:dyDescent="0.3">
      <c r="A20" s="67">
        <f t="shared" si="0"/>
        <v>18</v>
      </c>
      <c r="B20" s="65">
        <f t="shared" ca="1" si="1"/>
        <v>563009.52367296012</v>
      </c>
      <c r="C20" s="65"/>
    </row>
    <row r="21" spans="1:3" x14ac:dyDescent="0.3">
      <c r="A21" s="67">
        <f t="shared" si="0"/>
        <v>19</v>
      </c>
      <c r="B21" s="65">
        <f t="shared" ca="1" si="1"/>
        <v>585529.90461987851</v>
      </c>
      <c r="C21" s="65"/>
    </row>
    <row r="22" spans="1:3" x14ac:dyDescent="0.3">
      <c r="A22" s="67">
        <f t="shared" si="0"/>
        <v>20</v>
      </c>
      <c r="B22" s="65">
        <f t="shared" ca="1" si="1"/>
        <v>608951.10080467362</v>
      </c>
      <c r="C22" s="65"/>
    </row>
    <row r="23" spans="1:3" x14ac:dyDescent="0.3">
      <c r="A23" s="67">
        <f t="shared" si="0"/>
        <v>21</v>
      </c>
      <c r="B23" s="65">
        <f t="shared" ca="1" si="1"/>
        <v>645488.16685295408</v>
      </c>
      <c r="C23" s="65"/>
    </row>
    <row r="24" spans="1:3" x14ac:dyDescent="0.3">
      <c r="A24" s="67">
        <f t="shared" si="0"/>
        <v>22</v>
      </c>
      <c r="B24" s="65">
        <f t="shared" ca="1" si="1"/>
        <v>677762.57519560179</v>
      </c>
      <c r="C24" s="65"/>
    </row>
    <row r="25" spans="1:3" x14ac:dyDescent="0.3">
      <c r="A25" s="67">
        <f t="shared" si="0"/>
        <v>23</v>
      </c>
      <c r="B25" s="65">
        <f t="shared" ca="1" si="1"/>
        <v>718428.32970733789</v>
      </c>
      <c r="C25" s="65"/>
    </row>
    <row r="26" spans="1:3" x14ac:dyDescent="0.3">
      <c r="A26" s="67">
        <f t="shared" si="0"/>
        <v>24</v>
      </c>
      <c r="B26" s="65">
        <f t="shared" ca="1" si="1"/>
        <v>790271.16267807176</v>
      </c>
      <c r="C26" s="65"/>
    </row>
    <row r="27" spans="1:3" x14ac:dyDescent="0.3">
      <c r="A27" s="67"/>
      <c r="B27" s="65"/>
      <c r="C27" s="65"/>
    </row>
    <row r="28" spans="1:3" x14ac:dyDescent="0.3">
      <c r="A28" s="67"/>
      <c r="B28" s="65"/>
      <c r="C28" s="65"/>
    </row>
    <row r="29" spans="1:3" x14ac:dyDescent="0.3">
      <c r="A29" s="67"/>
      <c r="B29" s="65"/>
      <c r="C29" s="65"/>
    </row>
    <row r="30" spans="1:3" x14ac:dyDescent="0.3">
      <c r="A30" s="67"/>
      <c r="B30" s="65"/>
      <c r="C30" s="65"/>
    </row>
    <row r="31" spans="1:3" x14ac:dyDescent="0.3">
      <c r="A31" s="67"/>
      <c r="B31" s="65"/>
      <c r="C31" s="65"/>
    </row>
    <row r="32" spans="1:3" x14ac:dyDescent="0.3">
      <c r="A32" s="67"/>
      <c r="B32" s="65"/>
      <c r="C32" s="65"/>
    </row>
    <row r="33" spans="1:3" x14ac:dyDescent="0.3">
      <c r="A33" s="67"/>
      <c r="B33" s="65"/>
      <c r="C33" s="65"/>
    </row>
    <row r="34" spans="1:3" x14ac:dyDescent="0.3">
      <c r="A34" s="67"/>
      <c r="B34" s="65"/>
      <c r="C34" s="65"/>
    </row>
    <row r="35" spans="1:3" x14ac:dyDescent="0.3">
      <c r="A35" s="67"/>
      <c r="B35" s="65"/>
      <c r="C35" s="65"/>
    </row>
    <row r="36" spans="1:3" x14ac:dyDescent="0.3">
      <c r="A36" s="67"/>
      <c r="B36" s="65"/>
      <c r="C36" s="65"/>
    </row>
    <row r="37" spans="1:3" x14ac:dyDescent="0.3">
      <c r="A37" s="67"/>
      <c r="B37" s="65"/>
      <c r="C37" s="65"/>
    </row>
    <row r="38" spans="1:3" x14ac:dyDescent="0.3">
      <c r="A38" s="67"/>
      <c r="B38" s="65"/>
      <c r="C38" s="65"/>
    </row>
    <row r="39" spans="1:3" x14ac:dyDescent="0.3">
      <c r="A39" s="67"/>
      <c r="B39" s="65"/>
      <c r="C39" s="65"/>
    </row>
    <row r="40" spans="1:3" x14ac:dyDescent="0.3">
      <c r="A40" s="67"/>
      <c r="B40" s="65"/>
      <c r="C40" s="65"/>
    </row>
    <row r="41" spans="1:3" x14ac:dyDescent="0.3">
      <c r="A41" s="67"/>
      <c r="B41" s="65"/>
      <c r="C41" s="65"/>
    </row>
    <row r="42" spans="1:3" x14ac:dyDescent="0.3">
      <c r="A42" s="67"/>
      <c r="B42" s="65"/>
      <c r="C42" s="65"/>
    </row>
    <row r="43" spans="1:3" x14ac:dyDescent="0.3">
      <c r="A43" s="67"/>
      <c r="B43" s="65"/>
      <c r="C43" s="65"/>
    </row>
    <row r="44" spans="1:3" x14ac:dyDescent="0.3">
      <c r="A44" s="67"/>
      <c r="B44" s="65"/>
      <c r="C44" s="65"/>
    </row>
    <row r="45" spans="1:3" x14ac:dyDescent="0.3">
      <c r="A45" s="67"/>
      <c r="B45" s="65"/>
      <c r="C45" s="65"/>
    </row>
    <row r="46" spans="1:3" x14ac:dyDescent="0.3">
      <c r="A46" s="67"/>
      <c r="B46" s="65"/>
      <c r="C46" s="65"/>
    </row>
    <row r="47" spans="1:3" x14ac:dyDescent="0.3">
      <c r="A47" s="67"/>
      <c r="B47" s="65"/>
      <c r="C47" s="65"/>
    </row>
    <row r="48" spans="1:3" x14ac:dyDescent="0.3">
      <c r="A48" s="67"/>
      <c r="B48" s="65"/>
      <c r="C48" s="65"/>
    </row>
    <row r="49" spans="1:3" x14ac:dyDescent="0.3">
      <c r="A49" s="67"/>
      <c r="B49" s="65"/>
      <c r="C49" s="65"/>
    </row>
    <row r="50" spans="1:3" x14ac:dyDescent="0.3">
      <c r="A50" s="67"/>
      <c r="B50" s="65"/>
      <c r="C50" s="65"/>
    </row>
    <row r="51" spans="1:3" x14ac:dyDescent="0.3">
      <c r="A51" s="67"/>
      <c r="B51" s="65"/>
      <c r="C51" s="65"/>
    </row>
    <row r="52" spans="1:3" x14ac:dyDescent="0.3">
      <c r="A52" s="67"/>
      <c r="B52" s="65"/>
      <c r="C52" s="65"/>
    </row>
    <row r="53" spans="1:3" x14ac:dyDescent="0.3">
      <c r="A53" s="67"/>
      <c r="B53" s="65"/>
      <c r="C53" s="65"/>
    </row>
    <row r="54" spans="1:3" x14ac:dyDescent="0.3">
      <c r="A54" s="67"/>
      <c r="B54" s="65"/>
      <c r="C54" s="65"/>
    </row>
    <row r="55" spans="1:3" x14ac:dyDescent="0.3">
      <c r="A55" s="67"/>
      <c r="B55" s="65"/>
      <c r="C55" s="65"/>
    </row>
    <row r="56" spans="1:3" x14ac:dyDescent="0.3">
      <c r="A56" s="67"/>
      <c r="B56" s="65"/>
      <c r="C56" s="65"/>
    </row>
    <row r="57" spans="1:3" x14ac:dyDescent="0.3">
      <c r="A57" s="67"/>
      <c r="B57" s="65"/>
      <c r="C57" s="65"/>
    </row>
    <row r="58" spans="1:3" x14ac:dyDescent="0.3">
      <c r="A58" s="67"/>
      <c r="B58" s="65"/>
      <c r="C58" s="65"/>
    </row>
    <row r="59" spans="1:3" x14ac:dyDescent="0.3">
      <c r="A59" s="67"/>
      <c r="B59" s="65"/>
      <c r="C59" s="65"/>
    </row>
    <row r="60" spans="1:3" x14ac:dyDescent="0.3">
      <c r="A60" s="67"/>
      <c r="B60" s="65"/>
      <c r="C60" s="65"/>
    </row>
    <row r="61" spans="1:3" x14ac:dyDescent="0.3">
      <c r="A61" s="67"/>
      <c r="B61" s="65"/>
      <c r="C61" s="65"/>
    </row>
    <row r="62" spans="1:3" x14ac:dyDescent="0.3">
      <c r="A62" s="67"/>
      <c r="B62" s="65"/>
      <c r="C62" s="65"/>
    </row>
    <row r="63" spans="1:3" x14ac:dyDescent="0.3">
      <c r="A63" s="67"/>
      <c r="B63" s="65"/>
      <c r="C63" s="65"/>
    </row>
    <row r="64" spans="1:3" x14ac:dyDescent="0.3">
      <c r="A64" s="67"/>
      <c r="B64" s="65"/>
      <c r="C64" s="65"/>
    </row>
    <row r="65" spans="1:3" x14ac:dyDescent="0.3">
      <c r="A65" s="67"/>
      <c r="B65" s="65"/>
      <c r="C65" s="65"/>
    </row>
    <row r="66" spans="1:3" x14ac:dyDescent="0.3">
      <c r="A66" s="67"/>
      <c r="B66" s="65"/>
      <c r="C66" s="65"/>
    </row>
    <row r="67" spans="1:3" x14ac:dyDescent="0.3">
      <c r="A67" s="67"/>
      <c r="B67" s="65"/>
      <c r="C67" s="65"/>
    </row>
    <row r="68" spans="1:3" x14ac:dyDescent="0.3">
      <c r="A68" s="67"/>
      <c r="B68" s="65"/>
      <c r="C68" s="65"/>
    </row>
    <row r="69" spans="1:3" x14ac:dyDescent="0.3">
      <c r="A69" s="67"/>
      <c r="B69" s="65"/>
      <c r="C69" s="65"/>
    </row>
    <row r="70" spans="1:3" x14ac:dyDescent="0.3">
      <c r="A70" s="67"/>
      <c r="B70" s="65"/>
      <c r="C70" s="65"/>
    </row>
    <row r="71" spans="1:3" x14ac:dyDescent="0.3">
      <c r="A71" s="67"/>
      <c r="B71" s="65"/>
      <c r="C71" s="65"/>
    </row>
    <row r="72" spans="1:3" x14ac:dyDescent="0.3">
      <c r="A72" s="67"/>
      <c r="B72" s="65"/>
      <c r="C72" s="65"/>
    </row>
    <row r="73" spans="1:3" x14ac:dyDescent="0.3">
      <c r="A73" s="67"/>
      <c r="B73" s="65"/>
      <c r="C73" s="65"/>
    </row>
    <row r="74" spans="1:3" x14ac:dyDescent="0.3">
      <c r="A74" s="67"/>
      <c r="B74" s="65"/>
      <c r="C74" s="65"/>
    </row>
    <row r="75" spans="1:3" x14ac:dyDescent="0.3">
      <c r="A75" s="67"/>
      <c r="B75" s="65"/>
      <c r="C75" s="65"/>
    </row>
    <row r="76" spans="1:3" x14ac:dyDescent="0.3">
      <c r="A76" s="67"/>
      <c r="B76" s="65"/>
      <c r="C76" s="65"/>
    </row>
    <row r="77" spans="1:3" x14ac:dyDescent="0.3">
      <c r="A77" s="67"/>
      <c r="B77" s="65"/>
      <c r="C77" s="65"/>
    </row>
    <row r="78" spans="1:3" x14ac:dyDescent="0.3">
      <c r="A78" s="67"/>
      <c r="B78" s="65"/>
      <c r="C78" s="65"/>
    </row>
    <row r="79" spans="1:3" x14ac:dyDescent="0.3">
      <c r="A79" s="67"/>
      <c r="B79" s="65"/>
      <c r="C79" s="65"/>
    </row>
    <row r="80" spans="1:3" x14ac:dyDescent="0.3">
      <c r="A80" s="67"/>
      <c r="B80" s="65"/>
      <c r="C80" s="65"/>
    </row>
    <row r="81" spans="1:3" x14ac:dyDescent="0.3">
      <c r="A81" s="67"/>
      <c r="B81" s="65"/>
      <c r="C81" s="65"/>
    </row>
    <row r="82" spans="1:3" x14ac:dyDescent="0.3">
      <c r="A82" s="67"/>
      <c r="B82" s="65"/>
      <c r="C82" s="65"/>
    </row>
    <row r="83" spans="1:3" x14ac:dyDescent="0.3">
      <c r="A83" s="67"/>
      <c r="B83" s="65"/>
      <c r="C83" s="65"/>
    </row>
    <row r="84" spans="1:3" x14ac:dyDescent="0.3">
      <c r="A84" s="67"/>
      <c r="B84" s="65"/>
      <c r="C84" s="65"/>
    </row>
    <row r="85" spans="1:3" x14ac:dyDescent="0.3">
      <c r="A85" s="67"/>
      <c r="B85" s="65"/>
      <c r="C85" s="65"/>
    </row>
    <row r="86" spans="1:3" x14ac:dyDescent="0.3">
      <c r="A86" s="67"/>
      <c r="B86" s="65"/>
      <c r="C86" s="65"/>
    </row>
    <row r="87" spans="1:3" x14ac:dyDescent="0.3">
      <c r="A87" s="67"/>
      <c r="B87" s="65"/>
      <c r="C87" s="65"/>
    </row>
    <row r="88" spans="1:3" x14ac:dyDescent="0.3">
      <c r="A88" s="67"/>
      <c r="B88" s="65"/>
      <c r="C88" s="65"/>
    </row>
    <row r="89" spans="1:3" x14ac:dyDescent="0.3">
      <c r="A89" s="67"/>
      <c r="B89" s="65"/>
      <c r="C89" s="65"/>
    </row>
    <row r="90" spans="1:3" x14ac:dyDescent="0.3">
      <c r="A90" s="67"/>
      <c r="B90" s="65"/>
      <c r="C90" s="65"/>
    </row>
    <row r="91" spans="1:3" x14ac:dyDescent="0.3">
      <c r="A91" s="67"/>
      <c r="B91" s="65"/>
      <c r="C91" s="65"/>
    </row>
    <row r="92" spans="1:3" x14ac:dyDescent="0.3">
      <c r="A92" s="67"/>
      <c r="B92" s="65"/>
      <c r="C92" s="65"/>
    </row>
    <row r="93" spans="1:3" x14ac:dyDescent="0.3">
      <c r="A93" s="67"/>
      <c r="B93" s="65"/>
      <c r="C93" s="65"/>
    </row>
    <row r="94" spans="1:3" x14ac:dyDescent="0.3">
      <c r="A94" s="67"/>
      <c r="B94" s="65"/>
      <c r="C94" s="65"/>
    </row>
    <row r="95" spans="1:3" x14ac:dyDescent="0.3">
      <c r="A95" s="67"/>
      <c r="B95" s="65"/>
      <c r="C95" s="65"/>
    </row>
    <row r="96" spans="1:3" x14ac:dyDescent="0.3">
      <c r="A96" s="67"/>
      <c r="B96" s="65"/>
      <c r="C96" s="65"/>
    </row>
    <row r="97" spans="1:3" x14ac:dyDescent="0.3">
      <c r="A97" s="67"/>
      <c r="B97" s="65"/>
      <c r="C97" s="65"/>
    </row>
    <row r="98" spans="1:3" x14ac:dyDescent="0.3">
      <c r="A98" s="67"/>
      <c r="B98" s="65"/>
      <c r="C98" s="65"/>
    </row>
    <row r="99" spans="1:3" x14ac:dyDescent="0.3">
      <c r="A99" s="67"/>
      <c r="B99" s="65"/>
      <c r="C99" s="65"/>
    </row>
    <row r="100" spans="1:3" x14ac:dyDescent="0.3">
      <c r="A100" s="67"/>
      <c r="B100" s="65"/>
      <c r="C100" s="6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84</v>
      </c>
      <c r="B2" s="49" t="s">
        <v>118</v>
      </c>
      <c r="C2" s="12">
        <v>300</v>
      </c>
      <c r="D2" s="12">
        <v>800</v>
      </c>
      <c r="E2" s="12">
        <v>1600</v>
      </c>
    </row>
    <row r="3" spans="1:5" x14ac:dyDescent="0.3">
      <c r="A3" s="32" t="s">
        <v>86</v>
      </c>
      <c r="B3" s="49" t="s">
        <v>89</v>
      </c>
      <c r="C3" s="12">
        <v>175</v>
      </c>
      <c r="D3" s="12">
        <v>300</v>
      </c>
      <c r="E3" s="12">
        <v>700</v>
      </c>
    </row>
    <row r="4" spans="1:5" x14ac:dyDescent="0.3">
      <c r="A4" s="32" t="s">
        <v>79</v>
      </c>
      <c r="B4" s="49" t="s">
        <v>89</v>
      </c>
      <c r="C4" s="12">
        <v>200</v>
      </c>
      <c r="E4" s="29"/>
    </row>
    <row r="5" spans="1:5" x14ac:dyDescent="0.3">
      <c r="A5" s="32" t="s">
        <v>85</v>
      </c>
      <c r="B5" s="49" t="s">
        <v>89</v>
      </c>
      <c r="C5" s="12">
        <v>50</v>
      </c>
      <c r="E5" s="29"/>
    </row>
    <row r="6" spans="1:5" x14ac:dyDescent="0.3">
      <c r="A6" s="32" t="s">
        <v>87</v>
      </c>
      <c r="B6" s="49" t="s">
        <v>89</v>
      </c>
      <c r="C6" s="12">
        <v>60</v>
      </c>
      <c r="E6" s="29"/>
    </row>
    <row r="8" spans="1:5" x14ac:dyDescent="0.3">
      <c r="A8" s="32" t="s">
        <v>88</v>
      </c>
      <c r="B8" s="49" t="s">
        <v>44</v>
      </c>
      <c r="C8" s="45">
        <v>3</v>
      </c>
      <c r="D8" s="45">
        <v>6</v>
      </c>
      <c r="E8" s="45">
        <v>12</v>
      </c>
    </row>
    <row r="9" spans="1:5" x14ac:dyDescent="0.3">
      <c r="A9" s="31"/>
      <c r="E9" s="29"/>
    </row>
    <row r="10" spans="1:5" x14ac:dyDescent="0.3">
      <c r="A10" s="32" t="s">
        <v>46</v>
      </c>
      <c r="B10" s="33" t="s">
        <v>124</v>
      </c>
      <c r="E10" s="29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M8"/>
  <sheetViews>
    <sheetView workbookViewId="0">
      <selection activeCell="A3" sqref="A3:C3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3" width="9" style="18" bestFit="1" customWidth="1"/>
    <col min="4" max="4" width="9" customWidth="1"/>
    <col min="5" max="5" width="12.5546875" bestFit="1" customWidth="1"/>
    <col min="6" max="6" width="17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1" spans="1:6" x14ac:dyDescent="0.3">
      <c r="A1"/>
      <c r="B1"/>
      <c r="C1" s="9" t="s">
        <v>52</v>
      </c>
    </row>
    <row r="2" spans="1:6" x14ac:dyDescent="0.3">
      <c r="A2" s="1" t="s">
        <v>91</v>
      </c>
      <c r="B2" s="1" t="s">
        <v>92</v>
      </c>
      <c r="C2" s="5" t="s">
        <v>36</v>
      </c>
      <c r="E2" s="32" t="s">
        <v>46</v>
      </c>
      <c r="F2" s="33" t="s">
        <v>124</v>
      </c>
    </row>
    <row r="3" spans="1:6" x14ac:dyDescent="0.3">
      <c r="E3" s="29"/>
    </row>
    <row r="4" spans="1:6" x14ac:dyDescent="0.3">
      <c r="E4" s="29"/>
    </row>
    <row r="5" spans="1:6" x14ac:dyDescent="0.3">
      <c r="E5" s="29"/>
    </row>
    <row r="6" spans="1:6" x14ac:dyDescent="0.3">
      <c r="E6" s="29"/>
    </row>
    <row r="7" spans="1:6" x14ac:dyDescent="0.3">
      <c r="E7" s="29"/>
    </row>
    <row r="8" spans="1:6" x14ac:dyDescent="0.3">
      <c r="E8" s="29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9.5546875" bestFit="1" customWidth="1"/>
    <col min="13" max="13" width="9.109375" style="29"/>
  </cols>
  <sheetData>
    <row r="2" spans="1:5" x14ac:dyDescent="0.3">
      <c r="A2" s="3" t="s">
        <v>93</v>
      </c>
      <c r="B2" s="49" t="s">
        <v>52</v>
      </c>
      <c r="C2" s="12">
        <v>20000</v>
      </c>
      <c r="E2" s="29"/>
    </row>
    <row r="3" spans="1:5" x14ac:dyDescent="0.3">
      <c r="A3" s="3" t="s">
        <v>12</v>
      </c>
      <c r="B3" s="49"/>
      <c r="C3" s="45">
        <v>4</v>
      </c>
      <c r="E3" s="29"/>
    </row>
    <row r="4" spans="1:5" x14ac:dyDescent="0.3">
      <c r="A4" s="31"/>
      <c r="E4" s="29"/>
    </row>
    <row r="5" spans="1:5" x14ac:dyDescent="0.3">
      <c r="A5" s="32" t="s">
        <v>46</v>
      </c>
      <c r="B5" s="33" t="s">
        <v>124</v>
      </c>
      <c r="E5" s="2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G100"/>
  <sheetViews>
    <sheetView workbookViewId="0">
      <selection activeCell="D16" sqref="D16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15.6640625" bestFit="1" customWidth="1"/>
    <col min="4" max="4" width="12.109375" bestFit="1" customWidth="1"/>
    <col min="5" max="5" width="14.44140625" style="72" bestFit="1" customWidth="1"/>
    <col min="6" max="6" width="16.44140625" style="26" bestFit="1" customWidth="1"/>
    <col min="7" max="7" width="14.5546875" style="72" bestFit="1" customWidth="1"/>
  </cols>
  <sheetData>
    <row r="1" spans="1:7" x14ac:dyDescent="0.3">
      <c r="A1" s="75" t="s">
        <v>14</v>
      </c>
      <c r="B1" s="13" t="s">
        <v>27</v>
      </c>
    </row>
    <row r="2" spans="1:7" x14ac:dyDescent="0.3">
      <c r="A2" s="75"/>
      <c r="B2" s="21" t="s">
        <v>28</v>
      </c>
      <c r="C2" s="21" t="s">
        <v>29</v>
      </c>
      <c r="D2" s="21" t="s">
        <v>30</v>
      </c>
      <c r="E2" s="21" t="s">
        <v>137</v>
      </c>
      <c r="F2" s="73" t="s">
        <v>138</v>
      </c>
      <c r="G2" s="21" t="s">
        <v>139</v>
      </c>
    </row>
    <row r="3" spans="1:7" x14ac:dyDescent="0.3">
      <c r="A3" s="25" t="s">
        <v>21</v>
      </c>
      <c r="B3" s="26">
        <v>3000</v>
      </c>
      <c r="C3" s="20" t="s">
        <v>31</v>
      </c>
      <c r="D3" s="20" t="s">
        <v>94</v>
      </c>
      <c r="E3" s="74"/>
      <c r="F3" s="42"/>
      <c r="G3" s="74" t="s">
        <v>123</v>
      </c>
    </row>
    <row r="4" spans="1:7" x14ac:dyDescent="0.3">
      <c r="A4" s="25" t="s">
        <v>22</v>
      </c>
      <c r="B4" s="26">
        <v>2000</v>
      </c>
      <c r="C4" s="20" t="s">
        <v>31</v>
      </c>
      <c r="D4" s="20" t="s">
        <v>94</v>
      </c>
      <c r="E4" s="74" t="str">
        <f>A3</f>
        <v>highDividend</v>
      </c>
      <c r="F4" s="42">
        <v>5000000</v>
      </c>
      <c r="G4" s="74" t="str">
        <f>A3</f>
        <v>highDividend</v>
      </c>
    </row>
    <row r="5" spans="1:7" x14ac:dyDescent="0.3">
      <c r="A5" s="25" t="s">
        <v>123</v>
      </c>
      <c r="B5" s="26">
        <v>3500</v>
      </c>
      <c r="C5" s="20" t="s">
        <v>31</v>
      </c>
      <c r="D5" s="20" t="s">
        <v>94</v>
      </c>
      <c r="E5" s="74"/>
      <c r="F5" s="42"/>
      <c r="G5" s="74"/>
    </row>
    <row r="6" spans="1:7" x14ac:dyDescent="0.3">
      <c r="A6" s="25" t="s">
        <v>23</v>
      </c>
      <c r="B6" s="26">
        <v>3500</v>
      </c>
      <c r="C6" s="20" t="s">
        <v>32</v>
      </c>
      <c r="D6" s="20" t="s">
        <v>94</v>
      </c>
      <c r="E6" s="74" t="str">
        <f>A4</f>
        <v>lowVolatility</v>
      </c>
      <c r="F6" s="42">
        <v>2500000</v>
      </c>
      <c r="G6" s="74" t="str">
        <f>A4</f>
        <v>lowVolatility</v>
      </c>
    </row>
    <row r="7" spans="1:7" x14ac:dyDescent="0.3">
      <c r="A7" s="25" t="s">
        <v>120</v>
      </c>
      <c r="B7" s="26">
        <v>6000</v>
      </c>
      <c r="C7" s="20" t="s">
        <v>32</v>
      </c>
      <c r="D7" s="20" t="s">
        <v>94</v>
      </c>
      <c r="E7" s="74" t="str">
        <f>A6</f>
        <v>indexFund</v>
      </c>
      <c r="F7" s="42">
        <v>2500000</v>
      </c>
      <c r="G7" s="74" t="str">
        <f>A6</f>
        <v>indexFund</v>
      </c>
    </row>
    <row r="8" spans="1:7" x14ac:dyDescent="0.3">
      <c r="A8" s="25" t="s">
        <v>25</v>
      </c>
      <c r="B8" s="26">
        <f>74000+56000</f>
        <v>130000</v>
      </c>
      <c r="C8" s="20" t="s">
        <v>33</v>
      </c>
      <c r="D8" s="20" t="s">
        <v>95</v>
      </c>
      <c r="E8" s="74"/>
      <c r="F8" s="42"/>
      <c r="G8" s="74"/>
    </row>
    <row r="9" spans="1:7" x14ac:dyDescent="0.3">
      <c r="A9" s="25" t="s">
        <v>24</v>
      </c>
      <c r="B9" s="26">
        <v>28000</v>
      </c>
      <c r="C9" s="20" t="s">
        <v>31</v>
      </c>
      <c r="D9" s="20" t="s">
        <v>96</v>
      </c>
      <c r="E9" s="74"/>
      <c r="F9" s="42"/>
      <c r="G9" s="74"/>
    </row>
    <row r="10" spans="1:7" x14ac:dyDescent="0.3">
      <c r="A10" s="25" t="s">
        <v>26</v>
      </c>
      <c r="B10" s="26">
        <v>7500</v>
      </c>
      <c r="C10" s="20" t="s">
        <v>33</v>
      </c>
      <c r="D10" s="20">
        <v>529</v>
      </c>
      <c r="E10" s="74"/>
      <c r="F10" s="42"/>
      <c r="G10" s="74"/>
    </row>
    <row r="11" spans="1:7" x14ac:dyDescent="0.3">
      <c r="A11" s="25" t="s">
        <v>124</v>
      </c>
      <c r="B11" s="26">
        <v>80000</v>
      </c>
      <c r="C11" s="20" t="s">
        <v>33</v>
      </c>
      <c r="D11" s="20" t="s">
        <v>13</v>
      </c>
      <c r="E11" s="74" t="str">
        <f>A6</f>
        <v>indexFund</v>
      </c>
      <c r="F11" s="42">
        <v>100000</v>
      </c>
      <c r="G11" s="74" t="str">
        <f>A7</f>
        <v>etfFund</v>
      </c>
    </row>
    <row r="12" spans="1:7" x14ac:dyDescent="0.3">
      <c r="D12" s="20"/>
      <c r="E12" s="74"/>
      <c r="F12" s="42"/>
      <c r="G12" s="74"/>
    </row>
    <row r="13" spans="1:7" x14ac:dyDescent="0.3">
      <c r="D13" s="20"/>
      <c r="E13" s="74"/>
      <c r="F13" s="42"/>
      <c r="G13" s="74"/>
    </row>
    <row r="14" spans="1:7" x14ac:dyDescent="0.3">
      <c r="D14" s="20"/>
      <c r="E14" s="74"/>
      <c r="F14" s="42"/>
      <c r="G14" s="74"/>
    </row>
    <row r="15" spans="1:7" x14ac:dyDescent="0.3">
      <c r="D15" s="20"/>
      <c r="E15" s="74"/>
      <c r="F15" s="42"/>
      <c r="G15" s="74"/>
    </row>
    <row r="16" spans="1:7" x14ac:dyDescent="0.3">
      <c r="D16" s="20"/>
      <c r="E16" s="74"/>
      <c r="F16" s="42"/>
      <c r="G16" s="74"/>
    </row>
    <row r="17" spans="4:7" x14ac:dyDescent="0.3">
      <c r="D17" s="20"/>
      <c r="E17" s="74"/>
      <c r="F17" s="42"/>
      <c r="G17" s="74"/>
    </row>
    <row r="18" spans="4:7" x14ac:dyDescent="0.3">
      <c r="D18" s="20"/>
      <c r="E18" s="74"/>
      <c r="F18" s="42"/>
      <c r="G18" s="74"/>
    </row>
    <row r="19" spans="4:7" x14ac:dyDescent="0.3">
      <c r="D19" s="20"/>
      <c r="E19" s="74"/>
      <c r="F19" s="42"/>
      <c r="G19" s="74"/>
    </row>
    <row r="20" spans="4:7" x14ac:dyDescent="0.3">
      <c r="D20" s="20"/>
      <c r="E20" s="74"/>
      <c r="F20" s="42"/>
      <c r="G20" s="74"/>
    </row>
    <row r="21" spans="4:7" x14ac:dyDescent="0.3">
      <c r="D21" s="20"/>
      <c r="E21" s="74"/>
      <c r="F21" s="42"/>
      <c r="G21" s="74"/>
    </row>
    <row r="22" spans="4:7" x14ac:dyDescent="0.3">
      <c r="D22" s="20"/>
      <c r="E22" s="74"/>
      <c r="F22" s="42"/>
      <c r="G22" s="74"/>
    </row>
    <row r="23" spans="4:7" x14ac:dyDescent="0.3">
      <c r="D23" s="20"/>
      <c r="E23" s="74"/>
      <c r="F23" s="42"/>
      <c r="G23" s="74"/>
    </row>
    <row r="24" spans="4:7" x14ac:dyDescent="0.3">
      <c r="D24" s="20"/>
      <c r="E24" s="74"/>
      <c r="F24" s="42"/>
      <c r="G24" s="74"/>
    </row>
    <row r="25" spans="4:7" x14ac:dyDescent="0.3">
      <c r="D25" s="20"/>
      <c r="E25" s="74"/>
      <c r="F25" s="42"/>
      <c r="G25" s="74"/>
    </row>
    <row r="26" spans="4:7" x14ac:dyDescent="0.3">
      <c r="D26" s="20"/>
      <c r="E26" s="74"/>
      <c r="F26" s="42"/>
      <c r="G26" s="74"/>
    </row>
    <row r="27" spans="4:7" x14ac:dyDescent="0.3">
      <c r="D27" s="20"/>
      <c r="E27" s="74"/>
      <c r="F27" s="42"/>
      <c r="G27" s="74"/>
    </row>
    <row r="28" spans="4:7" x14ac:dyDescent="0.3">
      <c r="D28" s="20"/>
      <c r="E28" s="74"/>
      <c r="F28" s="42"/>
      <c r="G28" s="74"/>
    </row>
    <row r="29" spans="4:7" x14ac:dyDescent="0.3">
      <c r="D29" s="20"/>
      <c r="E29" s="74"/>
      <c r="F29" s="42"/>
      <c r="G29" s="74"/>
    </row>
    <row r="30" spans="4:7" x14ac:dyDescent="0.3">
      <c r="D30" s="20"/>
      <c r="E30" s="74"/>
      <c r="F30" s="42"/>
      <c r="G30" s="74"/>
    </row>
    <row r="31" spans="4:7" x14ac:dyDescent="0.3">
      <c r="D31" s="20"/>
      <c r="E31" s="74"/>
      <c r="F31" s="42"/>
      <c r="G31" s="74"/>
    </row>
    <row r="32" spans="4:7" x14ac:dyDescent="0.3">
      <c r="D32" s="20"/>
      <c r="E32" s="74"/>
      <c r="F32" s="42"/>
      <c r="G32" s="74"/>
    </row>
    <row r="33" spans="4:7" x14ac:dyDescent="0.3">
      <c r="D33" s="20"/>
      <c r="E33" s="74"/>
      <c r="F33" s="42"/>
      <c r="G33" s="74"/>
    </row>
    <row r="34" spans="4:7" x14ac:dyDescent="0.3">
      <c r="D34" s="20"/>
      <c r="E34" s="74"/>
      <c r="F34" s="42"/>
      <c r="G34" s="74"/>
    </row>
    <row r="35" spans="4:7" x14ac:dyDescent="0.3">
      <c r="D35" s="20"/>
      <c r="E35" s="74"/>
      <c r="F35" s="42"/>
      <c r="G35" s="74"/>
    </row>
    <row r="36" spans="4:7" x14ac:dyDescent="0.3">
      <c r="D36" s="20"/>
      <c r="E36" s="74"/>
      <c r="F36" s="42"/>
      <c r="G36" s="74"/>
    </row>
    <row r="37" spans="4:7" x14ac:dyDescent="0.3">
      <c r="D37" s="20"/>
      <c r="E37" s="74"/>
      <c r="F37" s="42"/>
      <c r="G37" s="74"/>
    </row>
    <row r="38" spans="4:7" x14ac:dyDescent="0.3">
      <c r="D38" s="20"/>
      <c r="E38" s="74"/>
      <c r="F38" s="42"/>
      <c r="G38" s="74"/>
    </row>
    <row r="39" spans="4:7" x14ac:dyDescent="0.3">
      <c r="D39" s="20"/>
      <c r="E39" s="74"/>
      <c r="F39" s="42"/>
      <c r="G39" s="74"/>
    </row>
    <row r="40" spans="4:7" x14ac:dyDescent="0.3">
      <c r="D40" s="20"/>
      <c r="E40" s="74"/>
      <c r="F40" s="42"/>
      <c r="G40" s="74"/>
    </row>
    <row r="41" spans="4:7" x14ac:dyDescent="0.3">
      <c r="D41" s="20"/>
      <c r="E41" s="74"/>
      <c r="F41" s="42"/>
      <c r="G41" s="74"/>
    </row>
    <row r="42" spans="4:7" x14ac:dyDescent="0.3">
      <c r="D42" s="20"/>
      <c r="E42" s="74"/>
      <c r="F42" s="42"/>
      <c r="G42" s="74"/>
    </row>
    <row r="43" spans="4:7" x14ac:dyDescent="0.3">
      <c r="D43" s="20"/>
      <c r="E43" s="74"/>
      <c r="F43" s="42"/>
      <c r="G43" s="74"/>
    </row>
    <row r="44" spans="4:7" x14ac:dyDescent="0.3">
      <c r="D44" s="20"/>
      <c r="E44" s="74"/>
      <c r="F44" s="42"/>
      <c r="G44" s="74"/>
    </row>
    <row r="45" spans="4:7" x14ac:dyDescent="0.3">
      <c r="D45" s="20"/>
      <c r="E45" s="74"/>
      <c r="F45" s="42"/>
      <c r="G45" s="74"/>
    </row>
    <row r="46" spans="4:7" x14ac:dyDescent="0.3">
      <c r="D46" s="20"/>
      <c r="E46" s="74"/>
      <c r="F46" s="42"/>
      <c r="G46" s="74"/>
    </row>
    <row r="47" spans="4:7" x14ac:dyDescent="0.3">
      <c r="D47" s="20"/>
      <c r="E47" s="74"/>
      <c r="F47" s="42"/>
      <c r="G47" s="74"/>
    </row>
    <row r="48" spans="4:7" x14ac:dyDescent="0.3">
      <c r="D48" s="20"/>
      <c r="E48" s="74"/>
      <c r="F48" s="42"/>
      <c r="G48" s="74"/>
    </row>
    <row r="49" spans="4:7" x14ac:dyDescent="0.3">
      <c r="D49" s="20"/>
      <c r="E49" s="74"/>
      <c r="F49" s="42"/>
      <c r="G49" s="74"/>
    </row>
    <row r="50" spans="4:7" x14ac:dyDescent="0.3">
      <c r="D50" s="20"/>
      <c r="E50" s="74"/>
      <c r="F50" s="42"/>
      <c r="G50" s="74"/>
    </row>
    <row r="51" spans="4:7" x14ac:dyDescent="0.3">
      <c r="D51" s="20"/>
      <c r="E51" s="74"/>
      <c r="F51" s="42"/>
      <c r="G51" s="74"/>
    </row>
    <row r="52" spans="4:7" x14ac:dyDescent="0.3">
      <c r="D52" s="20"/>
      <c r="E52" s="74"/>
      <c r="F52" s="42"/>
      <c r="G52" s="74"/>
    </row>
    <row r="53" spans="4:7" x14ac:dyDescent="0.3">
      <c r="D53" s="20"/>
      <c r="E53" s="74"/>
      <c r="F53" s="42"/>
      <c r="G53" s="74"/>
    </row>
    <row r="54" spans="4:7" x14ac:dyDescent="0.3">
      <c r="D54" s="20"/>
      <c r="E54" s="74"/>
      <c r="F54" s="42"/>
      <c r="G54" s="74"/>
    </row>
    <row r="55" spans="4:7" x14ac:dyDescent="0.3">
      <c r="D55" s="20"/>
      <c r="E55" s="74"/>
      <c r="F55" s="42"/>
      <c r="G55" s="74"/>
    </row>
    <row r="56" spans="4:7" x14ac:dyDescent="0.3">
      <c r="D56" s="20"/>
      <c r="E56" s="74"/>
      <c r="F56" s="42"/>
      <c r="G56" s="74"/>
    </row>
    <row r="57" spans="4:7" x14ac:dyDescent="0.3">
      <c r="D57" s="20"/>
      <c r="E57" s="74"/>
      <c r="F57" s="42"/>
      <c r="G57" s="74"/>
    </row>
    <row r="58" spans="4:7" x14ac:dyDescent="0.3">
      <c r="D58" s="20"/>
      <c r="E58" s="74"/>
      <c r="F58" s="42"/>
      <c r="G58" s="74"/>
    </row>
    <row r="59" spans="4:7" x14ac:dyDescent="0.3">
      <c r="D59" s="20"/>
      <c r="E59" s="74"/>
      <c r="F59" s="42"/>
      <c r="G59" s="74"/>
    </row>
    <row r="60" spans="4:7" x14ac:dyDescent="0.3">
      <c r="D60" s="20"/>
      <c r="E60" s="74"/>
      <c r="F60" s="42"/>
      <c r="G60" s="74"/>
    </row>
    <row r="61" spans="4:7" x14ac:dyDescent="0.3">
      <c r="D61" s="20"/>
      <c r="E61" s="74"/>
      <c r="F61" s="42"/>
      <c r="G61" s="74"/>
    </row>
    <row r="62" spans="4:7" x14ac:dyDescent="0.3">
      <c r="D62" s="20"/>
      <c r="E62" s="74"/>
      <c r="F62" s="42"/>
      <c r="G62" s="74"/>
    </row>
    <row r="63" spans="4:7" x14ac:dyDescent="0.3">
      <c r="D63" s="20"/>
      <c r="E63" s="74"/>
      <c r="F63" s="42"/>
      <c r="G63" s="74"/>
    </row>
    <row r="64" spans="4:7" x14ac:dyDescent="0.3">
      <c r="D64" s="20"/>
      <c r="E64" s="74"/>
      <c r="F64" s="42"/>
      <c r="G64" s="74"/>
    </row>
    <row r="65" spans="4:7" x14ac:dyDescent="0.3">
      <c r="D65" s="20"/>
      <c r="E65" s="74"/>
      <c r="F65" s="42"/>
      <c r="G65" s="74"/>
    </row>
    <row r="66" spans="4:7" x14ac:dyDescent="0.3">
      <c r="D66" s="20"/>
      <c r="E66" s="74"/>
      <c r="F66" s="42"/>
      <c r="G66" s="74"/>
    </row>
    <row r="67" spans="4:7" x14ac:dyDescent="0.3">
      <c r="D67" s="20"/>
      <c r="E67" s="74"/>
      <c r="F67" s="42"/>
      <c r="G67" s="74"/>
    </row>
    <row r="68" spans="4:7" x14ac:dyDescent="0.3">
      <c r="D68" s="20"/>
      <c r="E68" s="74"/>
      <c r="F68" s="42"/>
      <c r="G68" s="74"/>
    </row>
    <row r="69" spans="4:7" x14ac:dyDescent="0.3">
      <c r="D69" s="20"/>
      <c r="E69" s="74"/>
      <c r="F69" s="42"/>
      <c r="G69" s="74"/>
    </row>
    <row r="70" spans="4:7" x14ac:dyDescent="0.3">
      <c r="D70" s="20"/>
      <c r="E70" s="74"/>
      <c r="F70" s="42"/>
      <c r="G70" s="74"/>
    </row>
    <row r="71" spans="4:7" x14ac:dyDescent="0.3">
      <c r="D71" s="20"/>
      <c r="E71" s="74"/>
      <c r="F71" s="42"/>
      <c r="G71" s="74"/>
    </row>
    <row r="72" spans="4:7" x14ac:dyDescent="0.3">
      <c r="D72" s="20"/>
      <c r="E72" s="74"/>
      <c r="F72" s="42"/>
      <c r="G72" s="74"/>
    </row>
    <row r="73" spans="4:7" x14ac:dyDescent="0.3">
      <c r="D73" s="20"/>
      <c r="E73" s="74"/>
      <c r="F73" s="42"/>
      <c r="G73" s="74"/>
    </row>
    <row r="74" spans="4:7" x14ac:dyDescent="0.3">
      <c r="D74" s="20"/>
      <c r="E74" s="74"/>
      <c r="F74" s="42"/>
      <c r="G74" s="74"/>
    </row>
    <row r="75" spans="4:7" x14ac:dyDescent="0.3">
      <c r="D75" s="20"/>
      <c r="E75" s="74"/>
      <c r="F75" s="42"/>
      <c r="G75" s="74"/>
    </row>
    <row r="76" spans="4:7" x14ac:dyDescent="0.3">
      <c r="D76" s="20"/>
      <c r="E76" s="74"/>
      <c r="F76" s="42"/>
      <c r="G76" s="74"/>
    </row>
    <row r="77" spans="4:7" x14ac:dyDescent="0.3">
      <c r="D77" s="20"/>
      <c r="E77" s="74"/>
      <c r="F77" s="42"/>
      <c r="G77" s="74"/>
    </row>
    <row r="78" spans="4:7" x14ac:dyDescent="0.3">
      <c r="D78" s="20"/>
      <c r="E78" s="74"/>
      <c r="F78" s="42"/>
      <c r="G78" s="74"/>
    </row>
    <row r="79" spans="4:7" x14ac:dyDescent="0.3">
      <c r="D79" s="20"/>
      <c r="E79" s="74"/>
      <c r="F79" s="42"/>
      <c r="G79" s="74"/>
    </row>
    <row r="80" spans="4:7" x14ac:dyDescent="0.3">
      <c r="D80" s="20"/>
      <c r="E80" s="74"/>
      <c r="F80" s="42"/>
      <c r="G80" s="74"/>
    </row>
    <row r="81" spans="4:7" x14ac:dyDescent="0.3">
      <c r="D81" s="20"/>
      <c r="E81" s="74"/>
      <c r="F81" s="42"/>
      <c r="G81" s="74"/>
    </row>
    <row r="82" spans="4:7" x14ac:dyDescent="0.3">
      <c r="D82" s="20"/>
      <c r="E82" s="74"/>
      <c r="F82" s="42"/>
      <c r="G82" s="74"/>
    </row>
    <row r="83" spans="4:7" x14ac:dyDescent="0.3">
      <c r="D83" s="20"/>
      <c r="E83" s="74"/>
      <c r="F83" s="42"/>
      <c r="G83" s="74"/>
    </row>
    <row r="84" spans="4:7" x14ac:dyDescent="0.3">
      <c r="D84" s="20"/>
      <c r="E84" s="74"/>
      <c r="F84" s="42"/>
      <c r="G84" s="74"/>
    </row>
    <row r="85" spans="4:7" x14ac:dyDescent="0.3">
      <c r="D85" s="20"/>
      <c r="E85" s="74"/>
      <c r="F85" s="42"/>
      <c r="G85" s="74"/>
    </row>
    <row r="86" spans="4:7" x14ac:dyDescent="0.3">
      <c r="D86" s="20"/>
      <c r="E86" s="74"/>
      <c r="F86" s="42"/>
      <c r="G86" s="74"/>
    </row>
    <row r="87" spans="4:7" x14ac:dyDescent="0.3">
      <c r="D87" s="20"/>
      <c r="E87" s="74"/>
      <c r="F87" s="42"/>
      <c r="G87" s="74"/>
    </row>
    <row r="88" spans="4:7" x14ac:dyDescent="0.3">
      <c r="D88" s="20"/>
      <c r="E88" s="74"/>
      <c r="F88" s="42"/>
      <c r="G88" s="74"/>
    </row>
    <row r="89" spans="4:7" x14ac:dyDescent="0.3">
      <c r="D89" s="20"/>
      <c r="E89" s="74"/>
      <c r="F89" s="42"/>
      <c r="G89" s="74"/>
    </row>
    <row r="90" spans="4:7" x14ac:dyDescent="0.3">
      <c r="D90" s="20"/>
      <c r="E90" s="74"/>
      <c r="F90" s="42"/>
      <c r="G90" s="74"/>
    </row>
    <row r="91" spans="4:7" x14ac:dyDescent="0.3">
      <c r="D91" s="20"/>
      <c r="E91" s="74"/>
      <c r="F91" s="42"/>
      <c r="G91" s="74"/>
    </row>
    <row r="92" spans="4:7" x14ac:dyDescent="0.3">
      <c r="D92" s="20"/>
      <c r="E92" s="74"/>
      <c r="F92" s="42"/>
      <c r="G92" s="74"/>
    </row>
    <row r="93" spans="4:7" x14ac:dyDescent="0.3">
      <c r="D93" s="20"/>
      <c r="E93" s="74"/>
      <c r="F93" s="42"/>
      <c r="G93" s="74"/>
    </row>
    <row r="94" spans="4:7" x14ac:dyDescent="0.3">
      <c r="D94" s="20"/>
      <c r="E94" s="74"/>
      <c r="F94" s="42"/>
      <c r="G94" s="74"/>
    </row>
    <row r="95" spans="4:7" x14ac:dyDescent="0.3">
      <c r="D95" s="20"/>
      <c r="E95" s="74"/>
      <c r="F95" s="42"/>
      <c r="G95" s="74"/>
    </row>
    <row r="96" spans="4:7" x14ac:dyDescent="0.3">
      <c r="D96" s="20"/>
      <c r="E96" s="74"/>
      <c r="F96" s="42"/>
      <c r="G96" s="74"/>
    </row>
    <row r="97" spans="4:7" x14ac:dyDescent="0.3">
      <c r="D97" s="20"/>
      <c r="E97" s="74"/>
      <c r="F97" s="42"/>
      <c r="G97" s="74"/>
    </row>
    <row r="98" spans="4:7" x14ac:dyDescent="0.3">
      <c r="D98" s="20"/>
      <c r="E98" s="74"/>
      <c r="F98" s="42"/>
      <c r="G98" s="74"/>
    </row>
    <row r="99" spans="4:7" x14ac:dyDescent="0.3">
      <c r="D99" s="20"/>
      <c r="E99" s="74"/>
      <c r="F99" s="42"/>
      <c r="G99" s="74"/>
    </row>
    <row r="100" spans="4:7" x14ac:dyDescent="0.3">
      <c r="D100" s="20"/>
      <c r="E100" s="74"/>
      <c r="F100" s="42"/>
      <c r="G100" s="74"/>
    </row>
  </sheetData>
  <mergeCells count="1">
    <mergeCell ref="A1:A2"/>
  </mergeCells>
  <dataValidations count="1">
    <dataValidation type="list" allowBlank="1" showInputMessage="1" showErrorMessage="1" sqref="D3:D100" xr:uid="{25D68C57-A2A9-4669-A699-AC8A59751346}">
      <formula1>"INVEST,SAVINGS,ROTH,TRAD,529"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"/>
  <sheetViews>
    <sheetView zoomScale="84" workbookViewId="0">
      <selection activeCell="C10" sqref="C10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8" customFormat="1" x14ac:dyDescent="0.3">
      <c r="A2" s="25" t="s">
        <v>21</v>
      </c>
      <c r="B2" s="22">
        <v>15</v>
      </c>
      <c r="C2" s="22">
        <v>20</v>
      </c>
      <c r="D2" s="22">
        <v>35</v>
      </c>
      <c r="E2" s="22">
        <v>30</v>
      </c>
      <c r="F2" s="22">
        <v>25</v>
      </c>
    </row>
    <row r="3" spans="1:6" s="28" customFormat="1" x14ac:dyDescent="0.3">
      <c r="A3" s="25" t="s">
        <v>22</v>
      </c>
      <c r="B3" s="22">
        <v>10</v>
      </c>
      <c r="C3" s="22">
        <v>15</v>
      </c>
      <c r="D3" s="22">
        <v>20</v>
      </c>
      <c r="E3" s="22">
        <v>20</v>
      </c>
      <c r="F3" s="22">
        <v>20</v>
      </c>
    </row>
    <row r="4" spans="1:6" s="28" customFormat="1" x14ac:dyDescent="0.3">
      <c r="A4" s="25" t="s">
        <v>123</v>
      </c>
      <c r="B4" s="22">
        <v>10</v>
      </c>
      <c r="C4" s="22">
        <v>15</v>
      </c>
      <c r="D4" s="22">
        <v>15</v>
      </c>
      <c r="E4" s="22">
        <v>20</v>
      </c>
      <c r="F4" s="22">
        <v>40</v>
      </c>
    </row>
    <row r="5" spans="1:6" s="28" customFormat="1" x14ac:dyDescent="0.3">
      <c r="A5" s="25" t="s">
        <v>23</v>
      </c>
      <c r="B5" s="22">
        <v>35</v>
      </c>
      <c r="C5" s="22">
        <v>30</v>
      </c>
      <c r="D5" s="22">
        <v>20</v>
      </c>
      <c r="E5" s="22">
        <v>20</v>
      </c>
      <c r="F5" s="22">
        <v>10</v>
      </c>
    </row>
    <row r="6" spans="1:6" s="28" customFormat="1" x14ac:dyDescent="0.3">
      <c r="A6" s="25" t="s">
        <v>120</v>
      </c>
      <c r="B6" s="22">
        <v>30</v>
      </c>
      <c r="C6" s="22">
        <v>20</v>
      </c>
      <c r="D6" s="22">
        <v>10</v>
      </c>
      <c r="E6" s="22">
        <v>10</v>
      </c>
      <c r="F6" s="22">
        <v>5</v>
      </c>
    </row>
    <row r="7" spans="1:6" s="28" customFormat="1" x14ac:dyDescent="0.3">
      <c r="A7" s="25" t="s">
        <v>25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</row>
    <row r="8" spans="1:6" s="28" customFormat="1" x14ac:dyDescent="0.3">
      <c r="A8" s="25" t="s">
        <v>24</v>
      </c>
      <c r="B8" s="22">
        <v>0</v>
      </c>
      <c r="C8" s="22">
        <v>0</v>
      </c>
      <c r="D8" s="22">
        <v>0</v>
      </c>
      <c r="E8" s="23">
        <v>0</v>
      </c>
      <c r="F8" s="23">
        <v>0</v>
      </c>
    </row>
    <row r="9" spans="1:6" s="28" customFormat="1" x14ac:dyDescent="0.3">
      <c r="A9" s="25" t="s">
        <v>26</v>
      </c>
      <c r="B9" s="22">
        <v>10</v>
      </c>
      <c r="C9" s="22">
        <f>B9*1.25</f>
        <v>12.5</v>
      </c>
      <c r="D9" s="22">
        <f>C9*1.25</f>
        <v>15.625</v>
      </c>
      <c r="E9" s="22">
        <v>0</v>
      </c>
      <c r="F9" s="22">
        <v>0</v>
      </c>
    </row>
    <row r="10" spans="1:6" s="28" customFormat="1" x14ac:dyDescent="0.3">
      <c r="A10" s="25" t="s">
        <v>124</v>
      </c>
      <c r="B10" s="22">
        <v>250</v>
      </c>
      <c r="C10" s="22">
        <v>275</v>
      </c>
      <c r="D10" s="22">
        <v>250</v>
      </c>
      <c r="E10" s="22">
        <v>175</v>
      </c>
      <c r="F10" s="22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A12" sqref="A12:XFD12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5" customWidth="1"/>
  </cols>
  <sheetData>
    <row r="1" spans="1:5" x14ac:dyDescent="0.3">
      <c r="A1" s="75" t="s">
        <v>14</v>
      </c>
      <c r="B1" s="13" t="s">
        <v>15</v>
      </c>
      <c r="C1" s="20"/>
      <c r="D1" s="20"/>
      <c r="E1" s="20"/>
    </row>
    <row r="2" spans="1:5" x14ac:dyDescent="0.3">
      <c r="A2" s="75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5" t="s">
        <v>21</v>
      </c>
      <c r="B3" s="24">
        <v>0.05</v>
      </c>
      <c r="C3" s="24">
        <v>0.04</v>
      </c>
      <c r="D3" s="51"/>
      <c r="E3" s="51"/>
    </row>
    <row r="4" spans="1:5" x14ac:dyDescent="0.3">
      <c r="A4" s="25" t="s">
        <v>22</v>
      </c>
      <c r="B4" s="24">
        <v>0.05</v>
      </c>
      <c r="C4" s="24">
        <v>0.08</v>
      </c>
      <c r="D4" s="51"/>
      <c r="E4" s="51"/>
    </row>
    <row r="5" spans="1:5" x14ac:dyDescent="0.3">
      <c r="A5" s="25" t="s">
        <v>123</v>
      </c>
      <c r="B5" s="24">
        <v>0.04</v>
      </c>
      <c r="C5" s="24">
        <v>1.4999999999999999E-2</v>
      </c>
      <c r="D5" s="51"/>
      <c r="E5" s="51"/>
    </row>
    <row r="6" spans="1:5" x14ac:dyDescent="0.3">
      <c r="A6" s="25" t="s">
        <v>23</v>
      </c>
      <c r="B6" s="24">
        <v>0.09</v>
      </c>
      <c r="C6" s="24">
        <v>0.16</v>
      </c>
      <c r="D6" s="51"/>
      <c r="E6" s="51"/>
    </row>
    <row r="7" spans="1:5" x14ac:dyDescent="0.3">
      <c r="A7" s="25" t="s">
        <v>120</v>
      </c>
      <c r="B7" s="24">
        <v>0.1</v>
      </c>
      <c r="C7" s="24">
        <v>0.22</v>
      </c>
      <c r="D7" s="51"/>
      <c r="E7" s="51"/>
    </row>
    <row r="8" spans="1:5" x14ac:dyDescent="0.3">
      <c r="A8" s="25" t="s">
        <v>25</v>
      </c>
      <c r="B8" s="24">
        <v>0.06</v>
      </c>
      <c r="C8" s="24">
        <v>0.1</v>
      </c>
      <c r="D8" s="51">
        <v>0.04</v>
      </c>
      <c r="E8" s="51">
        <v>0.04</v>
      </c>
    </row>
    <row r="9" spans="1:5" x14ac:dyDescent="0.3">
      <c r="A9" s="25" t="s">
        <v>24</v>
      </c>
      <c r="B9" s="24">
        <v>0.06</v>
      </c>
      <c r="C9" s="24">
        <v>0.1</v>
      </c>
      <c r="D9" s="51">
        <v>0.04</v>
      </c>
      <c r="E9" s="51">
        <v>0.04</v>
      </c>
    </row>
    <row r="10" spans="1:5" x14ac:dyDescent="0.3">
      <c r="A10" s="25" t="s">
        <v>26</v>
      </c>
      <c r="B10" s="24">
        <v>0.04</v>
      </c>
      <c r="C10" s="24">
        <v>0.08</v>
      </c>
      <c r="D10" s="51">
        <v>0.04</v>
      </c>
      <c r="E10" s="51">
        <v>0.04</v>
      </c>
    </row>
    <row r="11" spans="1:5" x14ac:dyDescent="0.3">
      <c r="A11" s="25" t="s">
        <v>124</v>
      </c>
      <c r="B11" s="24">
        <v>0.03</v>
      </c>
      <c r="C11" s="24">
        <v>0.01</v>
      </c>
      <c r="D11" s="51"/>
      <c r="E11" s="51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50" t="s">
        <v>53</v>
      </c>
      <c r="D1" s="50" t="s">
        <v>43</v>
      </c>
    </row>
    <row r="2" spans="1:7" x14ac:dyDescent="0.3">
      <c r="A2" s="1" t="s">
        <v>127</v>
      </c>
      <c r="B2" s="5" t="s">
        <v>128</v>
      </c>
      <c r="C2" s="1" t="s">
        <v>39</v>
      </c>
      <c r="D2" s="1" t="s">
        <v>40</v>
      </c>
      <c r="F2" s="32" t="s">
        <v>46</v>
      </c>
      <c r="G2" s="33" t="s">
        <v>124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7"/>
      <c r="D4" s="38"/>
    </row>
    <row r="5" spans="1:7" x14ac:dyDescent="0.3">
      <c r="A5" s="17"/>
      <c r="B5" s="18"/>
      <c r="C5" s="37"/>
      <c r="D5" s="38"/>
    </row>
    <row r="6" spans="1:7" x14ac:dyDescent="0.3">
      <c r="A6" s="17"/>
      <c r="B6" s="18"/>
      <c r="C6" s="37"/>
      <c r="D6" s="38"/>
    </row>
    <row r="7" spans="1:7" x14ac:dyDescent="0.3">
      <c r="A7" s="17"/>
      <c r="B7" s="18"/>
      <c r="C7" s="37"/>
      <c r="D7" s="38"/>
    </row>
    <row r="8" spans="1:7" x14ac:dyDescent="0.3">
      <c r="A8" s="17"/>
      <c r="B8" s="18"/>
      <c r="C8" s="37"/>
      <c r="D8" s="38"/>
    </row>
    <row r="9" spans="1:7" x14ac:dyDescent="0.3">
      <c r="A9" s="17"/>
      <c r="B9" s="18"/>
      <c r="C9" s="37"/>
      <c r="D9" s="38"/>
    </row>
    <row r="10" spans="1:7" x14ac:dyDescent="0.3">
      <c r="A10" s="17"/>
      <c r="B10" s="18"/>
      <c r="C10" s="37"/>
      <c r="D10" s="38"/>
    </row>
    <row r="11" spans="1:7" x14ac:dyDescent="0.3">
      <c r="A11" s="17"/>
      <c r="B11" s="18"/>
      <c r="C11" s="37"/>
      <c r="D11" s="38"/>
    </row>
    <row r="12" spans="1:7" x14ac:dyDescent="0.3">
      <c r="A12" s="17"/>
      <c r="B12" s="18"/>
      <c r="C12" s="37"/>
      <c r="D12" s="38"/>
    </row>
    <row r="13" spans="1:7" x14ac:dyDescent="0.3">
      <c r="A13" s="17"/>
      <c r="B13" s="18"/>
      <c r="C13" s="37"/>
      <c r="D13" s="38"/>
    </row>
    <row r="14" spans="1:7" x14ac:dyDescent="0.3">
      <c r="A14" s="17"/>
      <c r="B14" s="18"/>
      <c r="C14" s="37"/>
      <c r="D14" s="38"/>
    </row>
    <row r="15" spans="1:7" x14ac:dyDescent="0.3">
      <c r="A15" s="17"/>
      <c r="B15" s="18"/>
      <c r="C15" s="37"/>
      <c r="D15" s="38"/>
    </row>
    <row r="16" spans="1:7" x14ac:dyDescent="0.3">
      <c r="A16" s="17"/>
      <c r="B16" s="18"/>
      <c r="C16" s="37"/>
      <c r="D16" s="38"/>
    </row>
    <row r="17" spans="1:4" x14ac:dyDescent="0.3">
      <c r="A17" s="17"/>
      <c r="B17" s="18"/>
      <c r="C17" s="37"/>
      <c r="D17" s="38"/>
    </row>
    <row r="18" spans="1:4" x14ac:dyDescent="0.3">
      <c r="A18" s="17"/>
      <c r="B18" s="18"/>
      <c r="C18" s="37"/>
      <c r="D18" s="38"/>
    </row>
    <row r="19" spans="1:4" x14ac:dyDescent="0.3">
      <c r="A19" s="17"/>
      <c r="B19" s="18"/>
      <c r="C19" s="37"/>
      <c r="D19" s="38"/>
    </row>
    <row r="20" spans="1:4" x14ac:dyDescent="0.3">
      <c r="A20" s="17"/>
      <c r="B20" s="18"/>
      <c r="C20" s="37"/>
      <c r="D20" s="38"/>
    </row>
    <row r="21" spans="1:4" x14ac:dyDescent="0.3">
      <c r="A21" s="17"/>
      <c r="B21" s="18"/>
      <c r="C21" s="37"/>
      <c r="D21" s="38"/>
    </row>
    <row r="22" spans="1:4" x14ac:dyDescent="0.3">
      <c r="A22" s="17"/>
      <c r="B22" s="18"/>
      <c r="C22" s="37"/>
      <c r="D22" s="38"/>
    </row>
    <row r="23" spans="1:4" x14ac:dyDescent="0.3">
      <c r="A23" s="17"/>
      <c r="B23" s="18"/>
      <c r="C23" s="37"/>
      <c r="D23" s="38"/>
    </row>
    <row r="24" spans="1:4" x14ac:dyDescent="0.3">
      <c r="A24" s="17"/>
      <c r="B24" s="18"/>
      <c r="C24" s="37"/>
      <c r="D24" s="38"/>
    </row>
    <row r="25" spans="1:4" x14ac:dyDescent="0.3">
      <c r="A25" s="17"/>
      <c r="B25" s="18"/>
      <c r="C25" s="37"/>
      <c r="D25" s="38"/>
    </row>
    <row r="26" spans="1:4" x14ac:dyDescent="0.3">
      <c r="A26" s="17"/>
      <c r="B26" s="18"/>
      <c r="C26" s="37"/>
      <c r="D26" s="38"/>
    </row>
    <row r="27" spans="1:4" x14ac:dyDescent="0.3">
      <c r="A27" s="17"/>
      <c r="B27" s="18"/>
      <c r="C27" s="37"/>
      <c r="D27" s="38"/>
    </row>
    <row r="28" spans="1:4" x14ac:dyDescent="0.3">
      <c r="A28" s="17"/>
      <c r="B28" s="18"/>
      <c r="C28" s="37"/>
      <c r="D28" s="38"/>
    </row>
    <row r="29" spans="1:4" x14ac:dyDescent="0.3">
      <c r="A29" s="17"/>
      <c r="B29" s="18"/>
      <c r="C29" s="37"/>
      <c r="D29" s="38"/>
    </row>
    <row r="30" spans="1:4" x14ac:dyDescent="0.3">
      <c r="A30" s="17"/>
      <c r="B30" s="18"/>
      <c r="C30" s="37"/>
      <c r="D30" s="38"/>
    </row>
    <row r="31" spans="1:4" x14ac:dyDescent="0.3">
      <c r="A31" s="17"/>
      <c r="B31" s="18"/>
      <c r="C31" s="37"/>
      <c r="D31" s="38"/>
    </row>
    <row r="32" spans="1:4" x14ac:dyDescent="0.3">
      <c r="A32" s="17"/>
      <c r="B32" s="18"/>
      <c r="C32" s="37"/>
      <c r="D32" s="38"/>
    </row>
    <row r="33" spans="1:4" x14ac:dyDescent="0.3">
      <c r="A33" s="17"/>
      <c r="B33" s="18"/>
      <c r="C33" s="37"/>
      <c r="D33" s="38"/>
    </row>
    <row r="34" spans="1:4" x14ac:dyDescent="0.3">
      <c r="A34" s="17"/>
      <c r="B34" s="18"/>
      <c r="C34" s="37"/>
      <c r="D34" s="38"/>
    </row>
    <row r="35" spans="1:4" x14ac:dyDescent="0.3">
      <c r="A35" s="17"/>
      <c r="B35" s="18"/>
      <c r="C35" s="37"/>
      <c r="D35" s="38"/>
    </row>
    <row r="36" spans="1:4" x14ac:dyDescent="0.3">
      <c r="A36" s="17"/>
      <c r="B36" s="18"/>
      <c r="C36" s="37"/>
      <c r="D36" s="38"/>
    </row>
    <row r="37" spans="1:4" x14ac:dyDescent="0.3">
      <c r="A37" s="17"/>
      <c r="B37" s="18"/>
      <c r="C37" s="37"/>
      <c r="D37" s="38"/>
    </row>
    <row r="38" spans="1:4" x14ac:dyDescent="0.3">
      <c r="A38" s="17"/>
      <c r="B38" s="18"/>
      <c r="C38" s="37"/>
      <c r="D38" s="38"/>
    </row>
    <row r="39" spans="1:4" x14ac:dyDescent="0.3">
      <c r="A39" s="17"/>
      <c r="B39" s="18"/>
      <c r="C39" s="37"/>
      <c r="D39" s="38"/>
    </row>
    <row r="40" spans="1:4" x14ac:dyDescent="0.3">
      <c r="A40" s="17"/>
      <c r="B40" s="18"/>
      <c r="C40" s="37"/>
      <c r="D40" s="38"/>
    </row>
    <row r="41" spans="1:4" x14ac:dyDescent="0.3">
      <c r="A41" s="17"/>
      <c r="B41" s="18"/>
      <c r="C41" s="37"/>
      <c r="D41" s="38"/>
    </row>
    <row r="42" spans="1:4" x14ac:dyDescent="0.3">
      <c r="A42" s="17"/>
      <c r="B42" s="18"/>
      <c r="C42" s="37"/>
      <c r="D42" s="38"/>
    </row>
    <row r="43" spans="1:4" x14ac:dyDescent="0.3">
      <c r="A43" s="17"/>
      <c r="B43" s="18"/>
      <c r="C43" s="37"/>
      <c r="D43" s="38"/>
    </row>
    <row r="44" spans="1:4" x14ac:dyDescent="0.3">
      <c r="A44" s="17"/>
      <c r="B44" s="18"/>
      <c r="C44" s="37"/>
      <c r="D44" s="38"/>
    </row>
    <row r="45" spans="1:4" x14ac:dyDescent="0.3">
      <c r="A45" s="17"/>
      <c r="B45" s="18"/>
      <c r="C45" s="37"/>
      <c r="D45" s="38"/>
    </row>
    <row r="46" spans="1:4" x14ac:dyDescent="0.3">
      <c r="A46" s="17"/>
      <c r="B46" s="18"/>
      <c r="C46" s="37"/>
      <c r="D46" s="38"/>
    </row>
    <row r="47" spans="1:4" x14ac:dyDescent="0.3">
      <c r="A47" s="17"/>
      <c r="B47" s="18"/>
      <c r="C47" s="37"/>
      <c r="D47" s="38"/>
    </row>
    <row r="48" spans="1:4" x14ac:dyDescent="0.3">
      <c r="A48" s="17"/>
      <c r="B48" s="18"/>
      <c r="C48" s="37"/>
      <c r="D48" s="38"/>
    </row>
    <row r="49" spans="1:4" x14ac:dyDescent="0.3">
      <c r="A49" s="17"/>
      <c r="B49" s="18"/>
      <c r="C49" s="37"/>
      <c r="D49" s="38"/>
    </row>
    <row r="50" spans="1:4" x14ac:dyDescent="0.3">
      <c r="A50" s="17"/>
      <c r="B50" s="18"/>
      <c r="C50" s="37"/>
      <c r="D50" s="38"/>
    </row>
    <row r="51" spans="1:4" x14ac:dyDescent="0.3">
      <c r="A51" s="17"/>
      <c r="B51" s="18"/>
      <c r="C51" s="37"/>
      <c r="D51" s="38"/>
    </row>
    <row r="52" spans="1:4" x14ac:dyDescent="0.3">
      <c r="A52" s="17"/>
      <c r="B52" s="18"/>
      <c r="C52" s="37"/>
      <c r="D52" s="38"/>
    </row>
    <row r="53" spans="1:4" x14ac:dyDescent="0.3">
      <c r="A53" s="17"/>
      <c r="B53" s="18"/>
      <c r="C53" s="37"/>
      <c r="D53" s="38"/>
    </row>
    <row r="54" spans="1:4" x14ac:dyDescent="0.3">
      <c r="A54" s="17"/>
      <c r="B54" s="18"/>
      <c r="C54" s="37"/>
      <c r="D54" s="38"/>
    </row>
    <row r="55" spans="1:4" x14ac:dyDescent="0.3">
      <c r="A55" s="17"/>
      <c r="B55" s="18"/>
      <c r="C55" s="37"/>
      <c r="D55" s="38"/>
    </row>
    <row r="56" spans="1:4" x14ac:dyDescent="0.3">
      <c r="A56" s="17"/>
      <c r="B56" s="18"/>
      <c r="C56" s="37"/>
      <c r="D56" s="38"/>
    </row>
    <row r="57" spans="1:4" x14ac:dyDescent="0.3">
      <c r="A57" s="17"/>
      <c r="B57" s="18"/>
      <c r="C57" s="37"/>
      <c r="D57" s="38"/>
    </row>
    <row r="58" spans="1:4" x14ac:dyDescent="0.3">
      <c r="A58" s="17"/>
      <c r="B58" s="18"/>
      <c r="C58" s="37"/>
      <c r="D58" s="38"/>
    </row>
    <row r="59" spans="1:4" x14ac:dyDescent="0.3">
      <c r="A59" s="17"/>
      <c r="B59" s="18"/>
      <c r="C59" s="37"/>
      <c r="D59" s="38"/>
    </row>
    <row r="60" spans="1:4" x14ac:dyDescent="0.3">
      <c r="A60" s="17"/>
      <c r="B60" s="18"/>
      <c r="C60" s="37"/>
      <c r="D60" s="38"/>
    </row>
    <row r="61" spans="1:4" x14ac:dyDescent="0.3">
      <c r="A61" s="17"/>
      <c r="B61" s="18"/>
      <c r="C61" s="37"/>
      <c r="D61" s="38"/>
    </row>
    <row r="62" spans="1:4" x14ac:dyDescent="0.3">
      <c r="A62" s="17"/>
      <c r="B62" s="18"/>
      <c r="C62" s="37"/>
      <c r="D62" s="38"/>
    </row>
    <row r="63" spans="1:4" x14ac:dyDescent="0.3">
      <c r="A63" s="17"/>
      <c r="B63" s="18"/>
      <c r="C63" s="37"/>
      <c r="D63" s="38"/>
    </row>
    <row r="64" spans="1:4" x14ac:dyDescent="0.3">
      <c r="A64" s="17"/>
      <c r="B64" s="18"/>
      <c r="C64" s="37"/>
      <c r="D64" s="38"/>
    </row>
    <row r="65" spans="1:4" x14ac:dyDescent="0.3">
      <c r="A65" s="17"/>
      <c r="B65" s="18"/>
      <c r="C65" s="37"/>
      <c r="D65" s="38"/>
    </row>
    <row r="66" spans="1:4" x14ac:dyDescent="0.3">
      <c r="A66" s="17"/>
      <c r="B66" s="18"/>
      <c r="C66" s="37"/>
      <c r="D66" s="38"/>
    </row>
    <row r="67" spans="1:4" x14ac:dyDescent="0.3">
      <c r="A67" s="17"/>
      <c r="B67" s="18"/>
      <c r="C67" s="37"/>
      <c r="D67" s="38"/>
    </row>
    <row r="68" spans="1:4" x14ac:dyDescent="0.3">
      <c r="A68" s="17"/>
      <c r="B68" s="18"/>
      <c r="C68" s="37"/>
      <c r="D68" s="38"/>
    </row>
    <row r="69" spans="1:4" x14ac:dyDescent="0.3">
      <c r="A69" s="17"/>
      <c r="B69" s="18"/>
      <c r="C69" s="37"/>
      <c r="D69" s="38"/>
    </row>
    <row r="70" spans="1:4" x14ac:dyDescent="0.3">
      <c r="A70" s="17"/>
      <c r="B70" s="18"/>
      <c r="C70" s="37"/>
      <c r="D70" s="38"/>
    </row>
    <row r="71" spans="1:4" x14ac:dyDescent="0.3">
      <c r="A71" s="17"/>
      <c r="B71" s="18"/>
      <c r="C71" s="37"/>
      <c r="D71" s="38"/>
    </row>
    <row r="72" spans="1:4" x14ac:dyDescent="0.3">
      <c r="A72" s="17"/>
      <c r="B72" s="18"/>
      <c r="C72" s="37"/>
      <c r="D72" s="38"/>
    </row>
    <row r="73" spans="1:4" x14ac:dyDescent="0.3">
      <c r="A73" s="17"/>
      <c r="B73" s="18"/>
      <c r="C73" s="37"/>
      <c r="D73" s="38"/>
    </row>
    <row r="74" spans="1:4" x14ac:dyDescent="0.3">
      <c r="A74" s="17"/>
      <c r="B74" s="18"/>
      <c r="C74" s="37"/>
      <c r="D74" s="38"/>
    </row>
    <row r="75" spans="1:4" x14ac:dyDescent="0.3">
      <c r="A75" s="17"/>
      <c r="B75" s="18"/>
      <c r="C75" s="37"/>
      <c r="D75" s="38"/>
    </row>
    <row r="76" spans="1:4" x14ac:dyDescent="0.3">
      <c r="A76" s="17"/>
      <c r="B76" s="18"/>
      <c r="C76" s="37"/>
      <c r="D76" s="38"/>
    </row>
    <row r="77" spans="1:4" x14ac:dyDescent="0.3">
      <c r="A77" s="17"/>
      <c r="B77" s="18"/>
      <c r="C77" s="37"/>
      <c r="D77" s="38"/>
    </row>
    <row r="78" spans="1:4" x14ac:dyDescent="0.3">
      <c r="A78" s="17"/>
      <c r="B78" s="18"/>
      <c r="C78" s="37"/>
      <c r="D78" s="38"/>
    </row>
    <row r="79" spans="1:4" x14ac:dyDescent="0.3">
      <c r="A79" s="17"/>
      <c r="B79" s="18"/>
      <c r="C79" s="37"/>
      <c r="D79" s="38"/>
    </row>
    <row r="80" spans="1:4" x14ac:dyDescent="0.3">
      <c r="A80" s="17"/>
      <c r="B80" s="18"/>
      <c r="C80" s="37"/>
      <c r="D80" s="38"/>
    </row>
    <row r="81" spans="1:4" x14ac:dyDescent="0.3">
      <c r="A81" s="17"/>
      <c r="B81" s="18"/>
      <c r="C81" s="37"/>
      <c r="D81" s="38"/>
    </row>
    <row r="82" spans="1:4" x14ac:dyDescent="0.3">
      <c r="A82" s="17"/>
      <c r="B82" s="18"/>
      <c r="C82" s="37"/>
      <c r="D82" s="38"/>
    </row>
    <row r="83" spans="1:4" x14ac:dyDescent="0.3">
      <c r="A83" s="17"/>
      <c r="B83" s="18"/>
      <c r="C83" s="37"/>
      <c r="D83" s="38"/>
    </row>
    <row r="84" spans="1:4" x14ac:dyDescent="0.3">
      <c r="A84" s="17"/>
      <c r="B84" s="18"/>
      <c r="C84" s="37"/>
      <c r="D84" s="38"/>
    </row>
    <row r="85" spans="1:4" x14ac:dyDescent="0.3">
      <c r="A85" s="17"/>
      <c r="B85" s="18"/>
      <c r="C85" s="37"/>
      <c r="D85" s="38"/>
    </row>
    <row r="86" spans="1:4" x14ac:dyDescent="0.3">
      <c r="A86" s="17"/>
      <c r="B86" s="18"/>
      <c r="C86" s="37"/>
      <c r="D86" s="38"/>
    </row>
    <row r="87" spans="1:4" x14ac:dyDescent="0.3">
      <c r="A87" s="17"/>
      <c r="B87" s="18"/>
      <c r="C87" s="37"/>
      <c r="D87" s="38"/>
    </row>
    <row r="88" spans="1:4" x14ac:dyDescent="0.3">
      <c r="A88" s="17"/>
      <c r="B88" s="18"/>
      <c r="C88" s="37"/>
      <c r="D88" s="38"/>
    </row>
    <row r="89" spans="1:4" x14ac:dyDescent="0.3">
      <c r="A89" s="17"/>
      <c r="B89" s="18"/>
      <c r="C89" s="37"/>
      <c r="D89" s="38"/>
    </row>
    <row r="90" spans="1:4" x14ac:dyDescent="0.3">
      <c r="A90" s="17"/>
      <c r="B90" s="18"/>
      <c r="C90" s="37"/>
      <c r="D90" s="38"/>
    </row>
    <row r="91" spans="1:4" x14ac:dyDescent="0.3">
      <c r="A91" s="17"/>
      <c r="B91" s="18"/>
      <c r="C91" s="37"/>
      <c r="D91" s="38"/>
    </row>
    <row r="92" spans="1:4" x14ac:dyDescent="0.3">
      <c r="A92" s="17"/>
      <c r="B92" s="18"/>
      <c r="C92" s="37"/>
      <c r="D92" s="38"/>
    </row>
    <row r="93" spans="1:4" x14ac:dyDescent="0.3">
      <c r="A93" s="17"/>
      <c r="B93" s="18"/>
      <c r="C93" s="37"/>
      <c r="D93" s="38"/>
    </row>
    <row r="94" spans="1:4" x14ac:dyDescent="0.3">
      <c r="A94" s="17"/>
      <c r="B94" s="18"/>
      <c r="C94" s="37"/>
      <c r="D94" s="38"/>
    </row>
    <row r="95" spans="1:4" x14ac:dyDescent="0.3">
      <c r="A95" s="17"/>
      <c r="B95" s="18"/>
      <c r="C95" s="37"/>
      <c r="D95" s="38"/>
    </row>
    <row r="96" spans="1:4" x14ac:dyDescent="0.3">
      <c r="A96" s="17"/>
      <c r="B96" s="18"/>
      <c r="C96" s="37"/>
      <c r="D96" s="38"/>
    </row>
    <row r="97" spans="1:4" x14ac:dyDescent="0.3">
      <c r="A97" s="17"/>
      <c r="B97" s="18"/>
      <c r="C97" s="37"/>
      <c r="D97" s="38"/>
    </row>
    <row r="98" spans="1:4" x14ac:dyDescent="0.3">
      <c r="A98" s="17"/>
      <c r="B98" s="18"/>
      <c r="C98" s="37"/>
      <c r="D98" s="38"/>
    </row>
    <row r="99" spans="1:4" x14ac:dyDescent="0.3">
      <c r="A99" s="17"/>
      <c r="B99" s="18"/>
      <c r="C99" s="37"/>
      <c r="D99" s="38"/>
    </row>
    <row r="100" spans="1:4" x14ac:dyDescent="0.3">
      <c r="A100" s="17"/>
      <c r="B100" s="18"/>
      <c r="C100" s="37"/>
      <c r="D100" s="38"/>
    </row>
    <row r="101" spans="1:4" x14ac:dyDescent="0.3">
      <c r="A101" s="17"/>
      <c r="B101" s="18"/>
      <c r="C101" s="37"/>
      <c r="D101" s="38"/>
    </row>
    <row r="102" spans="1:4" x14ac:dyDescent="0.3">
      <c r="A102" s="17"/>
      <c r="B102" s="18"/>
      <c r="C102" s="37"/>
      <c r="D102" s="38"/>
    </row>
    <row r="103" spans="1:4" x14ac:dyDescent="0.3">
      <c r="A103" s="17"/>
      <c r="B103" s="18"/>
      <c r="C103" s="37"/>
      <c r="D103" s="38"/>
    </row>
    <row r="104" spans="1:4" x14ac:dyDescent="0.3">
      <c r="A104" s="17"/>
      <c r="B104" s="18"/>
      <c r="C104" s="37"/>
      <c r="D104" s="38"/>
    </row>
    <row r="105" spans="1:4" x14ac:dyDescent="0.3">
      <c r="A105" s="17"/>
      <c r="B105" s="18"/>
      <c r="C105" s="37"/>
      <c r="D105" s="38"/>
    </row>
    <row r="106" spans="1:4" x14ac:dyDescent="0.3">
      <c r="A106" s="17"/>
      <c r="B106" s="18"/>
      <c r="C106" s="37"/>
      <c r="D106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abSelected="1"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J22" sqref="J22"/>
    </sheetView>
  </sheetViews>
  <sheetFormatPr defaultRowHeight="14.4" x14ac:dyDescent="0.3"/>
  <cols>
    <col min="1" max="1" width="14.33203125" style="28" bestFit="1" customWidth="1"/>
    <col min="2" max="2" width="9.33203125" style="28" bestFit="1" customWidth="1"/>
    <col min="3" max="3" width="13.44140625" style="28" customWidth="1"/>
    <col min="4" max="4" width="14.88671875" style="35" bestFit="1" customWidth="1"/>
    <col min="5" max="5" width="12.5546875" style="39" bestFit="1" customWidth="1"/>
    <col min="6" max="6" width="12.5546875" style="35" bestFit="1" customWidth="1"/>
    <col min="7" max="7" width="12.44140625" style="35" bestFit="1" customWidth="1"/>
    <col min="9" max="9" width="17" style="31" bestFit="1" customWidth="1"/>
    <col min="10" max="10" width="20.109375" bestFit="1" customWidth="1"/>
    <col min="13" max="13" width="9.109375" style="29"/>
  </cols>
  <sheetData>
    <row r="1" spans="1:14" x14ac:dyDescent="0.3">
      <c r="A1"/>
      <c r="B1"/>
      <c r="C1"/>
      <c r="D1" s="50" t="s">
        <v>43</v>
      </c>
      <c r="E1" s="50" t="s">
        <v>43</v>
      </c>
      <c r="F1" s="50" t="s">
        <v>53</v>
      </c>
      <c r="G1" s="50" t="s">
        <v>43</v>
      </c>
    </row>
    <row r="2" spans="1:14" x14ac:dyDescent="0.3">
      <c r="A2" s="1" t="s">
        <v>37</v>
      </c>
      <c r="B2" s="1" t="s">
        <v>35</v>
      </c>
      <c r="C2" s="5" t="s">
        <v>36</v>
      </c>
      <c r="D2" s="1" t="s">
        <v>34</v>
      </c>
      <c r="E2" s="1" t="s">
        <v>38</v>
      </c>
      <c r="F2" s="1" t="s">
        <v>39</v>
      </c>
      <c r="G2" s="1" t="s">
        <v>40</v>
      </c>
      <c r="I2" s="3" t="s">
        <v>47</v>
      </c>
      <c r="J2" s="48"/>
      <c r="K2" s="11">
        <v>1.7000000000000001E-2</v>
      </c>
      <c r="L2" s="30"/>
      <c r="M2"/>
      <c r="N2" s="29"/>
    </row>
    <row r="3" spans="1:14" x14ac:dyDescent="0.3">
      <c r="A3" s="17">
        <v>-2</v>
      </c>
      <c r="B3" s="19">
        <v>17</v>
      </c>
      <c r="C3" s="18">
        <v>562000</v>
      </c>
      <c r="D3" s="7">
        <v>0.2</v>
      </c>
      <c r="E3" s="4">
        <v>1.4999999999999999E-2</v>
      </c>
      <c r="F3" s="8">
        <v>30</v>
      </c>
      <c r="G3" s="4">
        <v>2.7E-2</v>
      </c>
      <c r="I3" s="3" t="s">
        <v>42</v>
      </c>
      <c r="J3" s="49" t="s">
        <v>51</v>
      </c>
      <c r="K3" s="12">
        <v>500</v>
      </c>
      <c r="L3" s="12">
        <v>3000</v>
      </c>
      <c r="M3" s="12">
        <v>15000</v>
      </c>
      <c r="N3" s="29"/>
    </row>
    <row r="4" spans="1:14" x14ac:dyDescent="0.3">
      <c r="A4" s="17">
        <f>B3</f>
        <v>17</v>
      </c>
      <c r="B4" s="19">
        <f>A4+10</f>
        <v>27</v>
      </c>
      <c r="C4" s="18">
        <v>850000</v>
      </c>
      <c r="D4" s="34">
        <v>0.2</v>
      </c>
      <c r="E4" s="38">
        <v>0.02</v>
      </c>
      <c r="F4" s="37">
        <v>30</v>
      </c>
      <c r="G4" s="38">
        <v>3.5000000000000003E-2</v>
      </c>
      <c r="I4" s="3" t="s">
        <v>41</v>
      </c>
      <c r="J4" s="49" t="s">
        <v>52</v>
      </c>
      <c r="K4" s="12">
        <v>1000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4">
        <v>0.2</v>
      </c>
      <c r="E5" s="38">
        <v>0.02</v>
      </c>
      <c r="F5" s="37">
        <v>20</v>
      </c>
      <c r="G5" s="38">
        <v>0.03</v>
      </c>
      <c r="I5" s="3" t="s">
        <v>48</v>
      </c>
      <c r="J5" s="49" t="s">
        <v>3</v>
      </c>
      <c r="K5" s="27">
        <v>50</v>
      </c>
      <c r="M5"/>
      <c r="N5" s="29"/>
    </row>
    <row r="6" spans="1:14" x14ac:dyDescent="0.3">
      <c r="A6" s="17"/>
      <c r="B6" s="19"/>
      <c r="C6" s="18"/>
      <c r="D6" s="34"/>
      <c r="E6" s="38"/>
      <c r="F6" s="37"/>
      <c r="G6" s="38"/>
      <c r="I6" s="3" t="s">
        <v>49</v>
      </c>
      <c r="J6" s="49" t="s">
        <v>3</v>
      </c>
      <c r="K6" s="27">
        <v>125</v>
      </c>
      <c r="M6"/>
      <c r="N6" s="29"/>
    </row>
    <row r="7" spans="1:14" x14ac:dyDescent="0.3">
      <c r="A7" s="17"/>
      <c r="B7" s="19"/>
      <c r="C7" s="18"/>
      <c r="D7" s="34"/>
      <c r="E7" s="38"/>
      <c r="F7" s="37"/>
      <c r="G7" s="38"/>
      <c r="I7" s="3" t="s">
        <v>50</v>
      </c>
      <c r="J7" s="49" t="s">
        <v>3</v>
      </c>
      <c r="K7" s="27">
        <v>50</v>
      </c>
      <c r="M7"/>
      <c r="N7" s="29"/>
    </row>
    <row r="8" spans="1:14" x14ac:dyDescent="0.3">
      <c r="A8" s="17"/>
      <c r="B8" s="19"/>
      <c r="C8" s="18"/>
      <c r="D8" s="34"/>
      <c r="E8" s="38"/>
      <c r="F8" s="37"/>
      <c r="G8" s="38"/>
      <c r="I8" s="3" t="s">
        <v>119</v>
      </c>
      <c r="J8" s="49" t="s">
        <v>3</v>
      </c>
      <c r="K8" s="27">
        <f>250/4</f>
        <v>62.5</v>
      </c>
      <c r="N8" s="29"/>
    </row>
    <row r="9" spans="1:14" x14ac:dyDescent="0.3">
      <c r="A9" s="17"/>
      <c r="B9" s="19"/>
      <c r="C9" s="18"/>
      <c r="D9" s="34"/>
      <c r="E9" s="38"/>
      <c r="F9" s="37"/>
      <c r="G9" s="38"/>
      <c r="I9" s="3"/>
    </row>
    <row r="10" spans="1:14" x14ac:dyDescent="0.3">
      <c r="A10" s="17"/>
      <c r="B10" s="19"/>
      <c r="C10" s="18"/>
      <c r="D10" s="34"/>
      <c r="E10" s="38"/>
      <c r="F10" s="37"/>
      <c r="G10" s="38"/>
      <c r="I10" s="3" t="s">
        <v>46</v>
      </c>
      <c r="J10" s="33" t="s">
        <v>124</v>
      </c>
    </row>
    <row r="11" spans="1:14" x14ac:dyDescent="0.3">
      <c r="A11" s="17"/>
      <c r="B11" s="19"/>
      <c r="C11" s="18"/>
      <c r="D11" s="34"/>
      <c r="E11" s="38"/>
      <c r="F11" s="37"/>
      <c r="G11" s="38"/>
    </row>
    <row r="12" spans="1:14" x14ac:dyDescent="0.3">
      <c r="A12" s="17"/>
      <c r="B12" s="19"/>
      <c r="C12" s="18"/>
      <c r="D12" s="34"/>
      <c r="E12" s="38"/>
      <c r="F12" s="37"/>
      <c r="G12" s="38"/>
    </row>
    <row r="13" spans="1:14" x14ac:dyDescent="0.3">
      <c r="A13" s="17"/>
      <c r="B13" s="19"/>
      <c r="C13" s="18"/>
      <c r="D13" s="34"/>
      <c r="E13" s="38"/>
      <c r="F13" s="37"/>
      <c r="G13" s="38"/>
    </row>
    <row r="14" spans="1:14" x14ac:dyDescent="0.3">
      <c r="A14" s="17"/>
      <c r="B14" s="19"/>
      <c r="C14" s="18"/>
      <c r="D14" s="34"/>
      <c r="E14" s="38"/>
      <c r="F14" s="37"/>
      <c r="G14" s="38"/>
    </row>
    <row r="15" spans="1:14" x14ac:dyDescent="0.3">
      <c r="G15" s="36"/>
    </row>
    <row r="16" spans="1:14" x14ac:dyDescent="0.3">
      <c r="G16" s="36"/>
    </row>
    <row r="17" spans="7:7" x14ac:dyDescent="0.3">
      <c r="G17" s="36"/>
    </row>
    <row r="18" spans="7:7" x14ac:dyDescent="0.3">
      <c r="G18" s="36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1" bestFit="1" customWidth="1"/>
    <col min="10" max="10" width="21.109375" bestFit="1" customWidth="1"/>
    <col min="13" max="13" width="9.109375" style="29"/>
  </cols>
  <sheetData>
    <row r="1" spans="1:26" x14ac:dyDescent="0.3">
      <c r="I1"/>
      <c r="M1"/>
    </row>
    <row r="2" spans="1:26" x14ac:dyDescent="0.3">
      <c r="A2" s="3" t="s">
        <v>130</v>
      </c>
      <c r="B2" s="49" t="s">
        <v>131</v>
      </c>
      <c r="C2" s="70"/>
      <c r="D2" s="70"/>
      <c r="I2"/>
      <c r="M2"/>
    </row>
    <row r="3" spans="1:26" x14ac:dyDescent="0.3">
      <c r="A3" s="3" t="s">
        <v>132</v>
      </c>
      <c r="B3" s="49" t="s">
        <v>3</v>
      </c>
      <c r="C3" s="12">
        <v>2200</v>
      </c>
      <c r="I3"/>
      <c r="M3"/>
    </row>
    <row r="4" spans="1:26" x14ac:dyDescent="0.3">
      <c r="A4" s="3" t="s">
        <v>133</v>
      </c>
      <c r="B4" s="49" t="s">
        <v>3</v>
      </c>
      <c r="C4" s="18">
        <v>75</v>
      </c>
      <c r="D4" s="42">
        <v>50</v>
      </c>
      <c r="E4" s="42">
        <v>25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s="71" customFormat="1" ht="13.8" x14ac:dyDescent="0.3">
      <c r="C5" s="71" t="s">
        <v>134</v>
      </c>
      <c r="D5" s="71" t="s">
        <v>135</v>
      </c>
      <c r="E5" s="71" t="s">
        <v>136</v>
      </c>
    </row>
    <row r="6" spans="1:26" x14ac:dyDescent="0.3">
      <c r="A6" s="3" t="s">
        <v>42</v>
      </c>
      <c r="B6" s="49" t="s">
        <v>45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41</v>
      </c>
      <c r="B7" s="49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48</v>
      </c>
      <c r="B9" s="49" t="s">
        <v>3</v>
      </c>
      <c r="C9" s="12">
        <v>150</v>
      </c>
      <c r="I9"/>
      <c r="M9"/>
    </row>
    <row r="10" spans="1:26" x14ac:dyDescent="0.3">
      <c r="A10" s="3" t="s">
        <v>49</v>
      </c>
      <c r="B10" s="49" t="s">
        <v>3</v>
      </c>
      <c r="C10" s="12">
        <v>20</v>
      </c>
      <c r="I10"/>
      <c r="M10"/>
    </row>
    <row r="11" spans="1:26" x14ac:dyDescent="0.3">
      <c r="A11" s="3" t="s">
        <v>50</v>
      </c>
      <c r="B11" s="49" t="s">
        <v>3</v>
      </c>
      <c r="C11" s="12">
        <v>40</v>
      </c>
      <c r="I11"/>
      <c r="M11"/>
    </row>
    <row r="12" spans="1:26" x14ac:dyDescent="0.3">
      <c r="A12" s="3"/>
      <c r="B12" s="40"/>
      <c r="I12"/>
      <c r="M12"/>
    </row>
    <row r="13" spans="1:26" x14ac:dyDescent="0.3">
      <c r="A13" s="32" t="s">
        <v>46</v>
      </c>
      <c r="B13" s="33" t="s">
        <v>124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Inputs</vt:lpstr>
      <vt:lpstr>Salary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2024-01-17T01:19:27Z</dcterms:modified>
</cp:coreProperties>
</file>