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"/>
    </mc:Choice>
  </mc:AlternateContent>
  <xr:revisionPtr revIDLastSave="0" documentId="13_ncr:1_{CA9C1DF5-A73A-4698-879D-D763968E4A0A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Inputs" sheetId="1" r:id="rId1"/>
    <sheet name="Salary" sheetId="20" r:id="rId2"/>
    <sheet name="Accounts" sheetId="4" r:id="rId3"/>
    <sheet name="Allocations" sheetId="2" r:id="rId4"/>
    <sheet name="Earnings" sheetId="3" r:id="rId5"/>
    <sheet name="Loans" sheetId="21" r:id="rId6"/>
    <sheet name="Home" sheetId="6" r:id="rId7"/>
    <sheet name="Rent" sheetId="7" r:id="rId8"/>
    <sheet name="Car" sheetId="5" r:id="rId9"/>
    <sheet name="Food" sheetId="8" r:id="rId10"/>
    <sheet name="Entertain" sheetId="11" r:id="rId11"/>
    <sheet name="Personal Care" sheetId="10" r:id="rId12"/>
    <sheet name="Health Care" sheetId="9" r:id="rId13"/>
    <sheet name="Pet" sheetId="12" r:id="rId14"/>
    <sheet name="Holiday" sheetId="13" r:id="rId15"/>
    <sheet name="Charity" sheetId="14" r:id="rId16"/>
    <sheet name="Education" sheetId="15" r:id="rId17"/>
    <sheet name="Vacation" sheetId="16" r:id="rId18"/>
    <sheet name="Major" sheetId="17" r:id="rId19"/>
    <sheet name="Random" sheetId="18" r:id="rId2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0" l="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B9" i="20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D8" i="1"/>
  <c r="D7" i="1"/>
  <c r="D9" i="2"/>
  <c r="C9" i="2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G5" i="5"/>
  <c r="F5" i="5"/>
  <c r="E5" i="5"/>
  <c r="D5" i="5"/>
  <c r="C2" i="13" l="1"/>
  <c r="C5" i="8"/>
  <c r="K8" i="6" l="1"/>
  <c r="B8" i="4"/>
  <c r="B5" i="6" l="1"/>
  <c r="B4" i="6"/>
  <c r="A5" i="6" s="1"/>
  <c r="A4" i="6"/>
  <c r="B4" i="5"/>
  <c r="B3" i="5"/>
  <c r="D4" i="5"/>
  <c r="A5" i="5" l="1"/>
  <c r="B5" i="5" s="1"/>
  <c r="A6" i="5"/>
  <c r="B6" i="5" s="1"/>
  <c r="D4" i="11"/>
  <c r="K2" i="7"/>
  <c r="A8" i="5" l="1"/>
  <c r="B8" i="5" s="1"/>
  <c r="A7" i="5"/>
  <c r="B7" i="5" s="1"/>
  <c r="A9" i="5" s="1"/>
  <c r="B9" i="5" s="1"/>
  <c r="A11" i="5" s="1"/>
  <c r="A10" i="5" l="1"/>
  <c r="B10" i="5" s="1"/>
  <c r="A12" i="5" s="1"/>
  <c r="B12" i="5" s="1"/>
  <c r="C12" i="5" s="1"/>
  <c r="D12" i="5" s="1"/>
  <c r="E12" i="5" s="1"/>
  <c r="F12" i="5" s="1"/>
  <c r="G12" i="5" s="1"/>
  <c r="B11" i="5"/>
  <c r="A13" i="5" l="1"/>
  <c r="B13" i="5" s="1"/>
  <c r="C11" i="5"/>
  <c r="D11" i="5" s="1"/>
  <c r="E11" i="5" s="1"/>
  <c r="F11" i="5" s="1"/>
  <c r="G11" i="5" s="1"/>
  <c r="A14" i="5"/>
  <c r="A15" i="5" l="1"/>
  <c r="B15" i="5" s="1"/>
  <c r="A17" i="5" s="1"/>
  <c r="C13" i="5"/>
  <c r="D13" i="5" s="1"/>
  <c r="E13" i="5" s="1"/>
  <c r="F13" i="5" s="1"/>
  <c r="G13" i="5" s="1"/>
  <c r="B14" i="5"/>
  <c r="A16" i="5" l="1"/>
  <c r="B16" i="5" s="1"/>
  <c r="C14" i="5"/>
  <c r="D14" i="5" s="1"/>
  <c r="E14" i="5" s="1"/>
  <c r="F14" i="5" s="1"/>
  <c r="G14" i="5" s="1"/>
  <c r="B17" i="5"/>
  <c r="C15" i="5"/>
  <c r="D15" i="5" s="1"/>
  <c r="E15" i="5" s="1"/>
  <c r="F15" i="5" s="1"/>
  <c r="G15" i="5" s="1"/>
  <c r="C17" i="5" l="1"/>
  <c r="D17" i="5" s="1"/>
  <c r="E17" i="5" s="1"/>
  <c r="F17" i="5" s="1"/>
  <c r="G17" i="5" s="1"/>
  <c r="A19" i="5"/>
  <c r="B19" i="5" s="1"/>
  <c r="C19" i="5" s="1"/>
  <c r="D19" i="5" s="1"/>
  <c r="E19" i="5" s="1"/>
  <c r="F19" i="5" s="1"/>
  <c r="G19" i="5" s="1"/>
  <c r="C16" i="5"/>
  <c r="D16" i="5" s="1"/>
  <c r="E16" i="5" s="1"/>
  <c r="F16" i="5" s="1"/>
  <c r="G16" i="5" s="1"/>
  <c r="A18" i="5"/>
  <c r="B18" i="5" s="1"/>
  <c r="C18" i="5" l="1"/>
  <c r="D18" i="5" s="1"/>
  <c r="E18" i="5" s="1"/>
  <c r="F18" i="5" s="1"/>
  <c r="G18" i="5" s="1"/>
  <c r="A20" i="5"/>
  <c r="B20" i="5" s="1"/>
  <c r="C20" i="5" s="1"/>
  <c r="D20" i="5" s="1"/>
  <c r="E20" i="5" s="1"/>
  <c r="F20" i="5" s="1"/>
  <c r="G20" i="5" s="1"/>
</calcChain>
</file>

<file path=xl/sharedStrings.xml><?xml version="1.0" encoding="utf-8"?>
<sst xmlns="http://schemas.openxmlformats.org/spreadsheetml/2006/main" count="291" uniqueCount="143">
  <si>
    <t>Years</t>
  </si>
  <si>
    <t>Salary Growth</t>
  </si>
  <si>
    <t>months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</si>
  <si>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</si>
  <si>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</si>
  <si>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</si>
  <si>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</si>
  <si>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</si>
  <si>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</si>
  <si>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</si>
  <si>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</si>
  <si>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</si>
  <si>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</si>
  <si>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Bin Width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</si>
  <si>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</si>
  <si>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</si>
  <si>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</si>
  <si>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</si>
  <si>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</si>
  <si>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</si>
  <si>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</si>
  <si>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</si>
  <si>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</si>
  <si>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</si>
  <si>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</si>
  <si>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indexFund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</si>
  <si>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</si>
  <si>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</si>
  <si>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</si>
  <si>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</si>
  <si>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</si>
  <si>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</si>
  <si>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</si>
  <si>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</si>
  <si>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</si>
  <si>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</si>
  <si>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</si>
  <si>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</si>
  <si>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</si>
  <si>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</si>
  <si>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</si>
  <si>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</si>
  <si>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</si>
  <si>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</si>
  <si>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</si>
  <si>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</si>
  <si>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</si>
  <si>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</si>
  <si>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</si>
  <si>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</si>
  <si>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</si>
  <si>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</si>
  <si>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</si>
  <si>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</si>
  <si>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</si>
  <si>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</si>
  <si>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Work Food</t>
  </si>
  <si>
    <t>Internet</t>
  </si>
  <si>
    <t>Phone</t>
  </si>
  <si>
    <t>TV</t>
  </si>
  <si>
    <t>Amazon</t>
  </si>
  <si>
    <t>Nest</t>
  </si>
  <si>
    <t>Beach</t>
  </si>
  <si>
    <t>Chase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</si>
  <si>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</si>
  <si>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</si>
  <si>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</si>
  <si>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</si>
  <si>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</si>
  <si>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</si>
  <si>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</si>
  <si>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</si>
  <si>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</si>
  <si>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</si>
  <si>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</si>
  <si>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</si>
  <si>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</si>
  <si>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</si>
  <si>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</si>
  <si>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</si>
  <si>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</si>
  <si>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</si>
  <si>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</si>
  <si>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</si>
  <si>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</si>
  <si>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</si>
  <si>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Caretaker</t>
  </si>
  <si>
    <t>annually</t>
  </si>
  <si>
    <t>Family Birthday</t>
  </si>
  <si>
    <t>Family Holidays</t>
  </si>
  <si>
    <t>Children Holidays</t>
  </si>
  <si>
    <t>Children Birthday</t>
  </si>
  <si>
    <t>Personal Birthday</t>
  </si>
  <si>
    <t>Personal Holidays</t>
  </si>
  <si>
    <t>Personal Valentines</t>
  </si>
  <si>
    <t>Personal Anniversary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</si>
  <si>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</si>
  <si>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</si>
  <si>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</si>
  <si>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</si>
  <si>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</si>
  <si>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</si>
  <si>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</si>
  <si>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</si>
  <si>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</si>
  <si>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</si>
  <si>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</si>
  <si>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</si>
  <si>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</si>
  <si>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</si>
  <si>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</si>
  <si>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</si>
  <si>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</si>
  <si>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</si>
  <si>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</si>
  <si>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</si>
  <si>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Previous Salary (#1)</t>
  </si>
  <si>
    <t>Previous Salary (#2)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</si>
  <si>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</si>
  <si>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</si>
  <si>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</si>
  <si>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</si>
  <si>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</si>
  <si>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</si>
  <si>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</si>
  <si>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</si>
  <si>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</si>
  <si>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</si>
  <si>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</si>
  <si>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</si>
  <si>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Peacock</t>
  </si>
  <si>
    <t>per person</t>
  </si>
  <si>
    <t>Sewage</t>
  </si>
  <si>
    <t>etfFund</t>
  </si>
  <si>
    <t>Home Chef</t>
  </si>
  <si>
    <t>% salary</t>
  </si>
  <si>
    <t>cdBond</t>
  </si>
  <si>
    <t>savings</t>
  </si>
  <si>
    <t>SS Collection Age</t>
  </si>
  <si>
    <t>Salary Option</t>
  </si>
  <si>
    <t>Loan Year</t>
  </si>
  <si>
    <t>Loan Amount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</si>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</sst>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4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" fontId="2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5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1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7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1" fillId="37" borderId="0" xfId="0" applyFont="1" applyFill="1" applyAlignment="1">
      <alignment horizontal="right" vertical="center"/>
    </xf>
    <xf numFmtId="0" fontId="21" fillId="37" borderId="0" xfId="0" applyFont="1" applyFill="1" applyAlignment="1">
      <alignment horizontal="left" vertical="center"/>
    </xf>
    <xf numFmtId="0" fontId="21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8" fillId="0" borderId="0" xfId="2" applyNumberFormat="1" applyFont="1" applyAlignment="1">
      <alignment horizontal="center"/>
    </xf>
    <xf numFmtId="0" fontId="28" fillId="0" borderId="0" xfId="2" applyNumberFormat="1" applyFont="1" applyAlignment="1">
      <alignment horizontal="center"/>
    </xf>
    <xf numFmtId="166" fontId="0" fillId="0" borderId="0" xfId="0" applyNumberFormat="1"/>
    <xf numFmtId="164" fontId="22" fillId="0" borderId="0" xfId="2" applyNumberFormat="1" applyFont="1" applyAlignment="1">
      <alignment horizontal="center" vertical="center"/>
    </xf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9" fillId="0" borderId="0" xfId="2" applyNumberFormat="1" applyFont="1" applyAlignment="1">
      <alignment horizontal="center" vertical="center"/>
    </xf>
    <xf numFmtId="0" fontId="16" fillId="33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5" fillId="33" borderId="0" xfId="1" applyNumberFormat="1" applyFont="1" applyFill="1" applyAlignment="1">
      <alignment horizontal="center" vertical="center"/>
    </xf>
    <xf numFmtId="0" fontId="25" fillId="34" borderId="0" xfId="1" applyNumberFormat="1" applyFont="1" applyFill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8"/>
  <sheetViews>
    <sheetView tabSelected="1" zoomScale="85" zoomScaleNormal="85" workbookViewId="0">
      <selection activeCell="C3" sqref="C3"/>
    </sheetView>
  </sheetViews>
  <sheetFormatPr defaultColWidth="8.28515625" defaultRowHeight="15" x14ac:dyDescent="0.2"/>
  <cols>
    <col min="1" max="1" width="24.28515625" style="16" bestFit="1" customWidth="1"/>
    <col min="2" max="2" width="12.7109375" style="6" bestFit="1" customWidth="1"/>
    <col min="3" max="3" width="11.28515625" style="53" customWidth="1"/>
    <col min="4" max="4" width="11.28515625" style="15" customWidth="1"/>
    <col min="5" max="5" width="13.28515625" style="15" bestFit="1" customWidth="1"/>
    <col min="6" max="6" width="11.28515625" style="15" customWidth="1"/>
    <col min="7" max="7" width="10.85546875" style="15" bestFit="1" customWidth="1"/>
    <col min="8" max="16384" width="8.28515625" style="15"/>
  </cols>
  <sheetData>
    <row r="1" spans="1:13" s="2" customFormat="1" x14ac:dyDescent="0.25">
      <c r="A1"/>
      <c r="B1"/>
      <c r="C1" s="20"/>
    </row>
    <row r="2" spans="1:13" s="2" customFormat="1" x14ac:dyDescent="0.2">
      <c r="A2" s="3" t="s">
        <v>111</v>
      </c>
      <c r="B2" s="49"/>
      <c r="C2" s="45">
        <v>1000</v>
      </c>
    </row>
    <row r="3" spans="1:13" s="2" customFormat="1" x14ac:dyDescent="0.25">
      <c r="A3" s="3" t="s">
        <v>0</v>
      </c>
      <c r="B3" s="49"/>
      <c r="C3" s="45">
        <v>40</v>
      </c>
      <c r="D3" s="20"/>
    </row>
    <row r="4" spans="1:13" customFormat="1" x14ac:dyDescent="0.25"/>
    <row r="5" spans="1:13" s="2" customFormat="1" x14ac:dyDescent="0.2">
      <c r="A5" s="3" t="s">
        <v>110</v>
      </c>
      <c r="B5" s="49"/>
      <c r="C5" s="45">
        <v>28</v>
      </c>
      <c r="D5" s="17">
        <v>28</v>
      </c>
    </row>
    <row r="6" spans="1:13" s="17" customFormat="1" x14ac:dyDescent="0.25">
      <c r="A6" s="3" t="s">
        <v>112</v>
      </c>
      <c r="B6" s="49"/>
      <c r="C6" s="19">
        <v>-2</v>
      </c>
      <c r="D6" s="54">
        <v>-4</v>
      </c>
      <c r="E6" s="28"/>
      <c r="F6" s="28"/>
      <c r="G6" s="28"/>
      <c r="H6" s="28"/>
      <c r="I6" s="28"/>
      <c r="J6" s="28"/>
      <c r="K6" s="28"/>
      <c r="L6" s="28"/>
      <c r="M6" s="28"/>
    </row>
    <row r="7" spans="1:13" s="2" customFormat="1" x14ac:dyDescent="0.25">
      <c r="A7" s="3" t="s">
        <v>129</v>
      </c>
      <c r="B7" s="49"/>
      <c r="C7" s="45">
        <v>62</v>
      </c>
      <c r="D7" s="19">
        <f>C7</f>
        <v>62</v>
      </c>
      <c r="E7"/>
      <c r="F7"/>
      <c r="G7"/>
      <c r="H7"/>
      <c r="I7"/>
      <c r="J7"/>
      <c r="K7"/>
      <c r="L7"/>
      <c r="M7"/>
    </row>
    <row r="8" spans="1:13" s="2" customFormat="1" x14ac:dyDescent="0.25">
      <c r="A8" s="3" t="s">
        <v>138</v>
      </c>
      <c r="B8" s="49"/>
      <c r="C8" s="45">
        <v>65</v>
      </c>
      <c r="D8" s="19">
        <f>C8</f>
        <v>65</v>
      </c>
      <c r="E8"/>
      <c r="F8"/>
      <c r="G8"/>
      <c r="H8"/>
      <c r="I8"/>
      <c r="J8"/>
      <c r="K8"/>
      <c r="L8"/>
      <c r="M8"/>
    </row>
    <row r="9" spans="1:13" s="2" customFormat="1" x14ac:dyDescent="0.25">
      <c r="A9" s="3" t="s">
        <v>128</v>
      </c>
      <c r="B9" s="49"/>
      <c r="C9" s="45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25"/>
    <row r="11" spans="1:13" s="2" customFormat="1" x14ac:dyDescent="0.25">
      <c r="A11" s="3" t="s">
        <v>113</v>
      </c>
      <c r="B11" s="49"/>
      <c r="C11" s="45" t="s">
        <v>118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25">
      <c r="A12" s="3" t="s">
        <v>114</v>
      </c>
      <c r="B12" s="49"/>
      <c r="C12" s="45" t="s">
        <v>119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25"/>
    <row r="14" spans="1:13" customFormat="1" x14ac:dyDescent="0.25">
      <c r="A14" s="3" t="s">
        <v>139</v>
      </c>
      <c r="B14" s="49"/>
      <c r="C14" s="70" t="s">
        <v>142</v>
      </c>
      <c r="D14" s="71" t="s">
        <v>142</v>
      </c>
    </row>
    <row r="15" spans="1:13" s="2" customFormat="1" x14ac:dyDescent="0.25">
      <c r="A15" s="3" t="s">
        <v>115</v>
      </c>
      <c r="B15" s="49"/>
      <c r="C15" s="12">
        <v>119800</v>
      </c>
      <c r="D15" s="18">
        <v>111435</v>
      </c>
      <c r="E15" s="58"/>
      <c r="F15"/>
      <c r="G15"/>
      <c r="H15"/>
      <c r="I15"/>
      <c r="J15"/>
      <c r="K15"/>
      <c r="L15"/>
      <c r="M15"/>
    </row>
    <row r="16" spans="1:13" s="42" customFormat="1" x14ac:dyDescent="0.25">
      <c r="A16" s="3" t="s">
        <v>116</v>
      </c>
      <c r="B16" s="49"/>
      <c r="C16" s="42">
        <v>98049</v>
      </c>
      <c r="D16" s="42">
        <v>99027</v>
      </c>
      <c r="E16" s="42">
        <v>114805</v>
      </c>
      <c r="F16" s="42">
        <v>109016</v>
      </c>
      <c r="G16" s="42">
        <v>119800</v>
      </c>
    </row>
    <row r="17" spans="1:8" s="42" customFormat="1" x14ac:dyDescent="0.25">
      <c r="A17" s="3" t="s">
        <v>117</v>
      </c>
      <c r="B17" s="49"/>
      <c r="C17" s="42">
        <v>88428</v>
      </c>
      <c r="D17" s="42">
        <v>80354</v>
      </c>
      <c r="E17" s="42">
        <v>94175</v>
      </c>
      <c r="F17" s="42">
        <v>93107</v>
      </c>
      <c r="G17" s="42">
        <v>100000</v>
      </c>
    </row>
    <row r="18" spans="1:8" s="57" customFormat="1" x14ac:dyDescent="0.25">
      <c r="A18"/>
      <c r="B18"/>
      <c r="C18" s="57">
        <v>2019</v>
      </c>
      <c r="D18" s="57">
        <v>2020</v>
      </c>
      <c r="E18" s="57">
        <v>2021</v>
      </c>
      <c r="F18" s="57">
        <v>2022</v>
      </c>
      <c r="G18" s="57">
        <v>2023</v>
      </c>
    </row>
    <row r="19" spans="1:8" s="2" customFormat="1" x14ac:dyDescent="0.2">
      <c r="A19" s="3" t="s">
        <v>1</v>
      </c>
      <c r="B19" s="49" t="s">
        <v>46</v>
      </c>
      <c r="C19" s="4">
        <v>0.02</v>
      </c>
      <c r="D19" s="4">
        <v>3.5000000000000003E-2</v>
      </c>
      <c r="E19" s="4">
        <v>0.05</v>
      </c>
      <c r="F19" s="64">
        <v>-0.02</v>
      </c>
      <c r="G19" s="64">
        <v>0.01</v>
      </c>
      <c r="H19" s="64">
        <v>2.5000000000000001E-2</v>
      </c>
    </row>
    <row r="20" spans="1:8" s="2" customFormat="1" x14ac:dyDescent="0.2">
      <c r="A20" s="3" t="s">
        <v>120</v>
      </c>
      <c r="B20" s="49" t="s">
        <v>46</v>
      </c>
      <c r="C20" s="4">
        <v>0</v>
      </c>
      <c r="D20" s="4">
        <v>0.03</v>
      </c>
      <c r="E20" s="4">
        <v>0.05</v>
      </c>
    </row>
    <row r="21" spans="1:8" s="2" customFormat="1" x14ac:dyDescent="0.25">
      <c r="A21" s="3" t="s">
        <v>121</v>
      </c>
      <c r="B21" s="49"/>
      <c r="C21" s="7">
        <v>0.25</v>
      </c>
      <c r="D21" s="55"/>
      <c r="E21" s="10"/>
    </row>
    <row r="22" spans="1:8" s="2" customFormat="1" x14ac:dyDescent="0.25">
      <c r="A22" s="3" t="s">
        <v>122</v>
      </c>
      <c r="B22" s="49"/>
      <c r="C22" s="45">
        <v>3</v>
      </c>
      <c r="D22" s="55"/>
      <c r="E22" s="10"/>
    </row>
    <row r="23" spans="1:8" s="2" customFormat="1" x14ac:dyDescent="0.2">
      <c r="A23" s="3" t="s">
        <v>123</v>
      </c>
      <c r="B23" s="49" t="s">
        <v>46</v>
      </c>
      <c r="C23" s="4">
        <v>0.03</v>
      </c>
      <c r="D23" s="4">
        <v>0.05</v>
      </c>
      <c r="E23" s="4">
        <v>0.08</v>
      </c>
    </row>
    <row r="24" spans="1:8" customFormat="1" x14ac:dyDescent="0.25"/>
    <row r="25" spans="1:8" s="2" customFormat="1" x14ac:dyDescent="0.25">
      <c r="A25" s="3" t="s">
        <v>124</v>
      </c>
      <c r="B25" s="49"/>
      <c r="C25" s="4">
        <v>3.5000000000000003E-2</v>
      </c>
      <c r="D25" s="56">
        <v>3.5000000000000003E-2</v>
      </c>
      <c r="E25" s="10"/>
    </row>
    <row r="26" spans="1:8" s="2" customFormat="1" x14ac:dyDescent="0.25">
      <c r="A26" s="3" t="s">
        <v>125</v>
      </c>
      <c r="B26" s="49"/>
      <c r="C26" s="4">
        <v>2.3E-2</v>
      </c>
      <c r="D26" s="56">
        <v>2.3E-2</v>
      </c>
      <c r="E26" s="10"/>
    </row>
    <row r="27" spans="1:8" s="2" customFormat="1" x14ac:dyDescent="0.2">
      <c r="A27" s="3" t="s">
        <v>126</v>
      </c>
      <c r="B27" s="49" t="s">
        <v>127</v>
      </c>
      <c r="C27" s="4">
        <v>0.35</v>
      </c>
    </row>
    <row r="28" spans="1:8" customFormat="1" x14ac:dyDescent="0.25">
      <c r="C28" s="20"/>
      <c r="D28" s="20"/>
    </row>
    <row r="29" spans="1:8" customFormat="1" x14ac:dyDescent="0.25">
      <c r="C29" s="20"/>
      <c r="D29" s="20"/>
    </row>
    <row r="30" spans="1:8" customFormat="1" x14ac:dyDescent="0.25">
      <c r="C30" s="20"/>
      <c r="D30" s="20"/>
    </row>
    <row r="31" spans="1:8" customFormat="1" x14ac:dyDescent="0.25">
      <c r="C31" s="20"/>
      <c r="D31" s="20"/>
    </row>
    <row r="32" spans="1:8" customFormat="1" x14ac:dyDescent="0.25">
      <c r="C32" s="20"/>
      <c r="D32" s="20"/>
    </row>
    <row r="33" spans="3:4" customFormat="1" x14ac:dyDescent="0.25">
      <c r="C33" s="20"/>
      <c r="D33" s="20"/>
    </row>
    <row r="34" spans="3:4" customFormat="1" x14ac:dyDescent="0.25">
      <c r="C34" s="20"/>
      <c r="D34" s="20"/>
    </row>
    <row r="35" spans="3:4" customFormat="1" x14ac:dyDescent="0.25">
      <c r="C35" s="20"/>
      <c r="D35" s="20"/>
    </row>
    <row r="36" spans="3:4" customFormat="1" x14ac:dyDescent="0.25">
      <c r="C36" s="20"/>
      <c r="D36" s="20"/>
    </row>
    <row r="37" spans="3:4" customFormat="1" x14ac:dyDescent="0.25">
      <c r="C37" s="20"/>
      <c r="D37" s="20"/>
    </row>
    <row r="38" spans="3:4" customFormat="1" x14ac:dyDescent="0.25">
      <c r="C38" s="20"/>
      <c r="D38" s="20"/>
    </row>
    <row r="39" spans="3:4" customFormat="1" x14ac:dyDescent="0.25">
      <c r="C39" s="20"/>
      <c r="D39" s="20"/>
    </row>
    <row r="40" spans="3:4" customFormat="1" x14ac:dyDescent="0.25">
      <c r="C40" s="20"/>
      <c r="D40" s="20"/>
    </row>
    <row r="41" spans="3:4" customFormat="1" x14ac:dyDescent="0.25">
      <c r="C41" s="20"/>
      <c r="D41" s="20"/>
    </row>
    <row r="42" spans="3:4" customFormat="1" x14ac:dyDescent="0.25">
      <c r="C42" s="20"/>
      <c r="D42" s="20"/>
    </row>
    <row r="43" spans="3:4" customFormat="1" x14ac:dyDescent="0.25">
      <c r="C43" s="20"/>
      <c r="D43" s="20"/>
    </row>
    <row r="44" spans="3:4" customFormat="1" x14ac:dyDescent="0.25">
      <c r="C44" s="20"/>
      <c r="D44" s="20"/>
    </row>
    <row r="45" spans="3:4" customFormat="1" x14ac:dyDescent="0.25">
      <c r="C45" s="20"/>
      <c r="D45" s="20"/>
    </row>
    <row r="46" spans="3:4" customFormat="1" x14ac:dyDescent="0.25">
      <c r="C46" s="20"/>
      <c r="D46" s="20"/>
    </row>
    <row r="47" spans="3:4" customFormat="1" x14ac:dyDescent="0.25">
      <c r="C47" s="20"/>
      <c r="D47" s="20"/>
    </row>
    <row r="48" spans="3:4" customFormat="1" x14ac:dyDescent="0.25">
      <c r="C48" s="20"/>
      <c r="D48" s="20"/>
    </row>
    <row r="49" spans="3:4" customFormat="1" x14ac:dyDescent="0.25">
      <c r="C49" s="20"/>
      <c r="D49" s="20"/>
    </row>
    <row r="50" spans="3:4" customFormat="1" x14ac:dyDescent="0.25">
      <c r="C50" s="20"/>
      <c r="D50" s="20"/>
    </row>
    <row r="51" spans="3:4" customFormat="1" x14ac:dyDescent="0.25">
      <c r="C51" s="20"/>
      <c r="D51" s="20"/>
    </row>
    <row r="52" spans="3:4" customFormat="1" x14ac:dyDescent="0.25">
      <c r="C52" s="20"/>
      <c r="D52" s="20"/>
    </row>
    <row r="53" spans="3:4" customFormat="1" x14ac:dyDescent="0.25">
      <c r="C53" s="20"/>
      <c r="D53" s="20"/>
    </row>
    <row r="54" spans="3:4" customFormat="1" x14ac:dyDescent="0.25">
      <c r="C54" s="20"/>
      <c r="D54" s="20"/>
    </row>
    <row r="55" spans="3:4" customFormat="1" x14ac:dyDescent="0.25">
      <c r="C55" s="20"/>
      <c r="D55" s="20"/>
    </row>
    <row r="56" spans="3:4" customFormat="1" x14ac:dyDescent="0.25">
      <c r="C56" s="20"/>
      <c r="D56" s="20"/>
    </row>
    <row r="57" spans="3:4" customFormat="1" x14ac:dyDescent="0.25">
      <c r="C57" s="20"/>
      <c r="D57" s="20"/>
    </row>
    <row r="58" spans="3:4" customFormat="1" x14ac:dyDescent="0.25">
      <c r="C58" s="20"/>
      <c r="D58" s="20"/>
    </row>
    <row r="59" spans="3:4" customFormat="1" x14ac:dyDescent="0.25">
      <c r="C59" s="20"/>
      <c r="D59" s="20"/>
    </row>
    <row r="60" spans="3:4" customFormat="1" x14ac:dyDescent="0.25">
      <c r="C60" s="20"/>
      <c r="D60" s="20"/>
    </row>
    <row r="61" spans="3:4" customFormat="1" x14ac:dyDescent="0.25">
      <c r="C61" s="20"/>
      <c r="D61" s="20"/>
    </row>
    <row r="62" spans="3:4" customFormat="1" x14ac:dyDescent="0.25">
      <c r="C62" s="20"/>
      <c r="D62" s="20"/>
    </row>
    <row r="63" spans="3:4" customFormat="1" x14ac:dyDescent="0.25">
      <c r="C63" s="20"/>
      <c r="D63" s="20"/>
    </row>
    <row r="64" spans="3:4" customFormat="1" x14ac:dyDescent="0.25">
      <c r="C64" s="20"/>
      <c r="D64" s="20"/>
    </row>
    <row r="65" spans="3:4" customFormat="1" x14ac:dyDescent="0.25">
      <c r="C65" s="20"/>
      <c r="D65" s="20"/>
    </row>
    <row r="66" spans="3:4" customFormat="1" x14ac:dyDescent="0.25">
      <c r="C66" s="20"/>
      <c r="D66" s="20"/>
    </row>
    <row r="67" spans="3:4" customFormat="1" x14ac:dyDescent="0.25">
      <c r="C67" s="20"/>
      <c r="D67" s="20"/>
    </row>
    <row r="68" spans="3:4" customFormat="1" x14ac:dyDescent="0.25">
      <c r="C68" s="20"/>
      <c r="D68" s="20"/>
    </row>
    <row r="69" spans="3:4" customFormat="1" x14ac:dyDescent="0.25">
      <c r="C69" s="20"/>
      <c r="D69" s="20"/>
    </row>
    <row r="70" spans="3:4" customFormat="1" x14ac:dyDescent="0.25">
      <c r="C70" s="20"/>
      <c r="D70" s="20"/>
    </row>
    <row r="71" spans="3:4" customFormat="1" x14ac:dyDescent="0.25">
      <c r="C71" s="20"/>
      <c r="D71" s="20"/>
    </row>
    <row r="72" spans="3:4" customFormat="1" x14ac:dyDescent="0.25">
      <c r="C72" s="20"/>
      <c r="D72" s="20"/>
    </row>
    <row r="73" spans="3:4" customFormat="1" x14ac:dyDescent="0.25">
      <c r="C73" s="20"/>
      <c r="D73" s="20"/>
    </row>
    <row r="74" spans="3:4" customFormat="1" x14ac:dyDescent="0.25">
      <c r="C74" s="20"/>
      <c r="D74" s="20"/>
    </row>
    <row r="75" spans="3:4" customFormat="1" x14ac:dyDescent="0.25">
      <c r="C75" s="20"/>
      <c r="D75" s="20"/>
    </row>
    <row r="76" spans="3:4" customFormat="1" x14ac:dyDescent="0.25">
      <c r="C76" s="20"/>
      <c r="D76" s="20"/>
    </row>
    <row r="77" spans="3:4" customFormat="1" x14ac:dyDescent="0.25">
      <c r="C77" s="20"/>
      <c r="D77" s="20"/>
    </row>
    <row r="78" spans="3:4" customFormat="1" x14ac:dyDescent="0.25">
      <c r="C78" s="20"/>
      <c r="D78" s="20"/>
    </row>
    <row r="79" spans="3:4" customFormat="1" x14ac:dyDescent="0.25">
      <c r="C79" s="20"/>
      <c r="D79" s="20"/>
    </row>
    <row r="80" spans="3:4" customFormat="1" x14ac:dyDescent="0.25">
      <c r="C80" s="20"/>
      <c r="D80" s="20"/>
    </row>
    <row r="81" spans="3:4" customFormat="1" x14ac:dyDescent="0.25">
      <c r="C81" s="20"/>
      <c r="D81" s="20"/>
    </row>
    <row r="82" spans="3:4" customFormat="1" x14ac:dyDescent="0.25">
      <c r="C82" s="20"/>
      <c r="D82" s="20"/>
    </row>
    <row r="83" spans="3:4" customFormat="1" x14ac:dyDescent="0.25">
      <c r="C83" s="20"/>
      <c r="D83" s="20"/>
    </row>
    <row r="84" spans="3:4" customFormat="1" x14ac:dyDescent="0.25">
      <c r="C84" s="20"/>
      <c r="D84" s="20"/>
    </row>
    <row r="85" spans="3:4" customFormat="1" x14ac:dyDescent="0.25">
      <c r="C85" s="20"/>
      <c r="D85" s="20"/>
    </row>
    <row r="86" spans="3:4" customFormat="1" x14ac:dyDescent="0.25">
      <c r="C86" s="20"/>
      <c r="D86" s="20"/>
    </row>
    <row r="87" spans="3:4" customFormat="1" x14ac:dyDescent="0.25">
      <c r="C87" s="20"/>
      <c r="D87" s="20"/>
    </row>
    <row r="88" spans="3:4" customFormat="1" x14ac:dyDescent="0.25">
      <c r="C88" s="20"/>
      <c r="D88" s="20"/>
    </row>
    <row r="89" spans="3:4" customFormat="1" x14ac:dyDescent="0.25">
      <c r="C89" s="20"/>
      <c r="D89" s="20"/>
    </row>
    <row r="90" spans="3:4" customFormat="1" x14ac:dyDescent="0.25">
      <c r="C90" s="20"/>
      <c r="D90" s="20"/>
    </row>
    <row r="91" spans="3:4" customFormat="1" x14ac:dyDescent="0.25">
      <c r="C91" s="20"/>
      <c r="D91" s="20"/>
    </row>
    <row r="92" spans="3:4" customFormat="1" x14ac:dyDescent="0.25">
      <c r="C92" s="20"/>
      <c r="D92" s="20"/>
    </row>
    <row r="93" spans="3:4" customFormat="1" x14ac:dyDescent="0.25">
      <c r="C93" s="20"/>
      <c r="D93" s="20"/>
    </row>
    <row r="94" spans="3:4" customFormat="1" x14ac:dyDescent="0.25">
      <c r="C94" s="20"/>
      <c r="D94" s="20"/>
    </row>
    <row r="95" spans="3:4" customFormat="1" x14ac:dyDescent="0.25">
      <c r="C95" s="20"/>
      <c r="D95" s="20"/>
    </row>
    <row r="96" spans="3:4" customFormat="1" x14ac:dyDescent="0.25">
      <c r="C96" s="20"/>
      <c r="D96" s="20"/>
    </row>
    <row r="97" spans="3:4" customFormat="1" x14ac:dyDescent="0.25">
      <c r="C97" s="20"/>
      <c r="D97" s="20"/>
    </row>
    <row r="98" spans="3:4" customFormat="1" x14ac:dyDescent="0.25">
      <c r="C98" s="20"/>
      <c r="D98" s="20"/>
    </row>
    <row r="99" spans="3:4" customFormat="1" x14ac:dyDescent="0.25">
      <c r="C99" s="20"/>
      <c r="D99" s="20"/>
    </row>
    <row r="100" spans="3:4" customFormat="1" x14ac:dyDescent="0.25">
      <c r="C100" s="20"/>
      <c r="D100" s="20"/>
    </row>
    <row r="101" spans="3:4" customFormat="1" x14ac:dyDescent="0.25">
      <c r="C101" s="20"/>
      <c r="D101" s="20"/>
    </row>
    <row r="102" spans="3:4" customFormat="1" x14ac:dyDescent="0.25">
      <c r="C102" s="20"/>
      <c r="D102" s="20"/>
    </row>
    <row r="103" spans="3:4" customFormat="1" x14ac:dyDescent="0.25">
      <c r="C103" s="20"/>
      <c r="D103" s="20"/>
    </row>
    <row r="104" spans="3:4" customFormat="1" x14ac:dyDescent="0.25">
      <c r="C104" s="20"/>
      <c r="D104" s="20"/>
    </row>
    <row r="105" spans="3:4" customFormat="1" x14ac:dyDescent="0.25">
      <c r="C105" s="20"/>
      <c r="D105" s="20"/>
    </row>
    <row r="106" spans="3:4" customFormat="1" x14ac:dyDescent="0.25">
      <c r="C106" s="20"/>
      <c r="D106" s="20"/>
    </row>
    <row r="107" spans="3:4" customFormat="1" x14ac:dyDescent="0.25">
      <c r="C107" s="20"/>
      <c r="D107" s="20"/>
    </row>
    <row r="108" spans="3:4" customFormat="1" x14ac:dyDescent="0.25">
      <c r="C108" s="20"/>
      <c r="D108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G16" sqref="G16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9.28515625" bestFit="1" customWidth="1"/>
    <col min="4" max="4" width="7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6" x14ac:dyDescent="0.25">
      <c r="A2" s="3" t="s">
        <v>6</v>
      </c>
      <c r="B2" s="49" t="s">
        <v>4</v>
      </c>
      <c r="C2" s="12">
        <v>500</v>
      </c>
      <c r="E2" s="32" t="s">
        <v>48</v>
      </c>
      <c r="F2" s="33" t="s">
        <v>137</v>
      </c>
    </row>
    <row r="3" spans="1:6" x14ac:dyDescent="0.25">
      <c r="A3" s="3" t="s">
        <v>7</v>
      </c>
      <c r="B3" s="49" t="s">
        <v>4</v>
      </c>
      <c r="C3" s="12">
        <v>200</v>
      </c>
      <c r="E3" s="29"/>
    </row>
    <row r="4" spans="1:6" x14ac:dyDescent="0.25">
      <c r="A4" s="60" t="s">
        <v>56</v>
      </c>
      <c r="B4" s="49" t="s">
        <v>4</v>
      </c>
      <c r="C4" s="62">
        <v>50</v>
      </c>
      <c r="E4" s="29"/>
    </row>
    <row r="5" spans="1:6" x14ac:dyDescent="0.25">
      <c r="A5" s="60" t="s">
        <v>134</v>
      </c>
      <c r="B5" s="49" t="s">
        <v>4</v>
      </c>
      <c r="C5" s="61">
        <f>(20*4+11)*4</f>
        <v>364</v>
      </c>
      <c r="E5" s="29"/>
    </row>
    <row r="6" spans="1:6" x14ac:dyDescent="0.25">
      <c r="A6" s="60"/>
      <c r="B6" s="49"/>
      <c r="C6" s="62"/>
      <c r="E6" s="29"/>
    </row>
    <row r="7" spans="1:6" x14ac:dyDescent="0.25">
      <c r="A7" s="60"/>
      <c r="B7" s="49"/>
      <c r="C7" s="62"/>
      <c r="E7" s="29"/>
    </row>
    <row r="8" spans="1:6" x14ac:dyDescent="0.25">
      <c r="A8" s="60"/>
      <c r="B8" s="49"/>
      <c r="C8" s="62"/>
      <c r="E8" s="29"/>
    </row>
    <row r="9" spans="1:6" x14ac:dyDescent="0.25">
      <c r="A9" s="60"/>
      <c r="B9" s="49"/>
      <c r="C9" s="62"/>
    </row>
    <row r="10" spans="1:6" x14ac:dyDescent="0.25">
      <c r="A10" s="60"/>
      <c r="B10" s="49"/>
      <c r="C10" s="62"/>
    </row>
    <row r="11" spans="1:6" x14ac:dyDescent="0.25">
      <c r="A11" s="60"/>
      <c r="B11" s="49"/>
      <c r="C11" s="62"/>
    </row>
    <row r="12" spans="1:6" x14ac:dyDescent="0.25">
      <c r="A12" s="60"/>
      <c r="B12" s="49"/>
      <c r="C12" s="62"/>
    </row>
    <row r="13" spans="1:6" x14ac:dyDescent="0.25">
      <c r="A13" s="60"/>
      <c r="B13" s="49"/>
      <c r="C13" s="62"/>
    </row>
    <row r="14" spans="1:6" x14ac:dyDescent="0.25">
      <c r="A14" s="60"/>
      <c r="B14" s="49"/>
      <c r="C14" s="62"/>
    </row>
    <row r="15" spans="1:6" x14ac:dyDescent="0.25">
      <c r="A15" s="60"/>
      <c r="B15" s="49"/>
      <c r="C15" s="62"/>
    </row>
    <row r="16" spans="1:6" x14ac:dyDescent="0.25">
      <c r="A16" s="60"/>
      <c r="B16" s="49"/>
      <c r="C16" s="62"/>
    </row>
    <row r="17" spans="1:3" x14ac:dyDescent="0.25">
      <c r="A17" s="60"/>
      <c r="B17" s="49"/>
      <c r="C17" s="62"/>
    </row>
    <row r="18" spans="1:3" x14ac:dyDescent="0.25">
      <c r="A18" s="60"/>
      <c r="B18" s="49"/>
      <c r="C18" s="62"/>
    </row>
    <row r="19" spans="1:3" x14ac:dyDescent="0.25">
      <c r="A19" s="60"/>
      <c r="B19" s="49"/>
      <c r="C19" s="62"/>
    </row>
    <row r="20" spans="1:3" x14ac:dyDescent="0.25">
      <c r="A20" s="60"/>
      <c r="B20" s="49"/>
      <c r="C20" s="62"/>
    </row>
    <row r="21" spans="1:3" x14ac:dyDescent="0.25">
      <c r="A21" s="60"/>
      <c r="B21" s="49"/>
      <c r="C21" s="62"/>
    </row>
    <row r="22" spans="1:3" x14ac:dyDescent="0.25">
      <c r="A22" s="60"/>
      <c r="B22" s="49"/>
      <c r="C22" s="62"/>
    </row>
    <row r="23" spans="1:3" x14ac:dyDescent="0.25">
      <c r="A23" s="60"/>
      <c r="B23" s="49"/>
      <c r="C23" s="62"/>
    </row>
    <row r="24" spans="1:3" x14ac:dyDescent="0.25">
      <c r="A24" s="60"/>
      <c r="B24" s="49"/>
      <c r="C24" s="62"/>
    </row>
    <row r="25" spans="1:3" x14ac:dyDescent="0.25">
      <c r="A25" s="60"/>
      <c r="B25" s="49"/>
      <c r="C25" s="62"/>
    </row>
    <row r="26" spans="1:3" x14ac:dyDescent="0.25">
      <c r="A26" s="60"/>
      <c r="B26" s="49"/>
      <c r="C26" s="62"/>
    </row>
    <row r="27" spans="1:3" x14ac:dyDescent="0.25">
      <c r="A27" s="60"/>
      <c r="B27" s="49"/>
      <c r="C27" s="62"/>
    </row>
    <row r="28" spans="1:3" x14ac:dyDescent="0.25">
      <c r="A28" s="60"/>
      <c r="B28" s="49"/>
      <c r="C28" s="62"/>
    </row>
    <row r="29" spans="1:3" x14ac:dyDescent="0.25">
      <c r="A29" s="60"/>
      <c r="B29" s="49"/>
      <c r="C29" s="62"/>
    </row>
    <row r="30" spans="1:3" x14ac:dyDescent="0.25">
      <c r="A30" s="60"/>
      <c r="B30" s="49"/>
      <c r="C30" s="62"/>
    </row>
    <row r="31" spans="1:3" x14ac:dyDescent="0.25">
      <c r="A31" s="60"/>
      <c r="B31" s="49"/>
      <c r="C31" s="62"/>
    </row>
    <row r="32" spans="1:3" x14ac:dyDescent="0.25">
      <c r="A32" s="60"/>
      <c r="B32" s="49"/>
      <c r="C32" s="62"/>
    </row>
    <row r="33" spans="1:3" x14ac:dyDescent="0.25">
      <c r="A33" s="60"/>
      <c r="B33" s="49"/>
      <c r="C33" s="62"/>
    </row>
    <row r="34" spans="1:3" x14ac:dyDescent="0.25">
      <c r="A34" s="60"/>
      <c r="B34" s="49"/>
      <c r="C34" s="62"/>
    </row>
    <row r="35" spans="1:3" x14ac:dyDescent="0.25">
      <c r="A35" s="60"/>
      <c r="B35" s="49"/>
      <c r="C35" s="62"/>
    </row>
    <row r="36" spans="1:3" x14ac:dyDescent="0.25">
      <c r="A36" s="60"/>
      <c r="B36" s="49"/>
      <c r="C36" s="62"/>
    </row>
    <row r="37" spans="1:3" x14ac:dyDescent="0.25">
      <c r="A37" s="60"/>
      <c r="B37" s="49"/>
      <c r="C37" s="62"/>
    </row>
    <row r="38" spans="1:3" x14ac:dyDescent="0.25">
      <c r="A38" s="60"/>
      <c r="B38" s="49"/>
      <c r="C38" s="62"/>
    </row>
    <row r="39" spans="1:3" x14ac:dyDescent="0.25">
      <c r="A39" s="60"/>
      <c r="B39" s="49"/>
      <c r="C39" s="62"/>
    </row>
    <row r="40" spans="1:3" x14ac:dyDescent="0.25">
      <c r="A40" s="60"/>
      <c r="B40" s="49"/>
      <c r="C40" s="62"/>
    </row>
    <row r="41" spans="1:3" x14ac:dyDescent="0.25">
      <c r="A41" s="60"/>
      <c r="B41" s="49"/>
      <c r="C41" s="62"/>
    </row>
    <row r="42" spans="1:3" x14ac:dyDescent="0.25">
      <c r="A42" s="60"/>
      <c r="B42" s="49"/>
      <c r="C42" s="62"/>
    </row>
    <row r="43" spans="1:3" x14ac:dyDescent="0.25">
      <c r="A43" s="60"/>
      <c r="B43" s="49"/>
      <c r="C43" s="62"/>
    </row>
    <row r="44" spans="1:3" x14ac:dyDescent="0.25">
      <c r="A44" s="60"/>
      <c r="B44" s="49"/>
      <c r="C44" s="62"/>
    </row>
    <row r="45" spans="1:3" x14ac:dyDescent="0.25">
      <c r="A45" s="60"/>
      <c r="B45" s="49"/>
      <c r="C45" s="62"/>
    </row>
    <row r="46" spans="1:3" x14ac:dyDescent="0.25">
      <c r="A46" s="60"/>
      <c r="B46" s="49"/>
      <c r="C46" s="62"/>
    </row>
    <row r="47" spans="1:3" x14ac:dyDescent="0.25">
      <c r="A47" s="60"/>
      <c r="B47" s="49"/>
      <c r="C47" s="62"/>
    </row>
    <row r="48" spans="1:3" x14ac:dyDescent="0.25">
      <c r="A48" s="60"/>
      <c r="B48" s="49"/>
      <c r="C48" s="62"/>
    </row>
    <row r="49" spans="1:3" x14ac:dyDescent="0.25">
      <c r="A49" s="60"/>
      <c r="B49" s="49"/>
      <c r="C49" s="62"/>
    </row>
    <row r="50" spans="1:3" x14ac:dyDescent="0.25">
      <c r="A50" s="60"/>
      <c r="B50" s="49"/>
      <c r="C50" s="62"/>
    </row>
    <row r="51" spans="1:3" x14ac:dyDescent="0.25">
      <c r="A51" s="60"/>
      <c r="B51" s="49"/>
      <c r="C51" s="62"/>
    </row>
    <row r="52" spans="1:3" x14ac:dyDescent="0.25">
      <c r="A52" s="60"/>
      <c r="B52" s="49"/>
      <c r="C52" s="62"/>
    </row>
    <row r="53" spans="1:3" x14ac:dyDescent="0.25">
      <c r="A53" s="60"/>
      <c r="B53" s="49"/>
      <c r="C53" s="62"/>
    </row>
    <row r="54" spans="1:3" x14ac:dyDescent="0.25">
      <c r="A54" s="60"/>
      <c r="B54" s="49"/>
      <c r="C54" s="62"/>
    </row>
    <row r="55" spans="1:3" x14ac:dyDescent="0.25">
      <c r="A55" s="60"/>
      <c r="B55" s="49"/>
      <c r="C55" s="62"/>
    </row>
    <row r="56" spans="1:3" x14ac:dyDescent="0.25">
      <c r="A56" s="60"/>
      <c r="B56" s="49"/>
      <c r="C56" s="62"/>
    </row>
    <row r="57" spans="1:3" x14ac:dyDescent="0.25">
      <c r="A57" s="60"/>
      <c r="B57" s="49"/>
      <c r="C57" s="62"/>
    </row>
    <row r="58" spans="1:3" x14ac:dyDescent="0.25">
      <c r="A58" s="60"/>
      <c r="B58" s="49"/>
      <c r="C58" s="62"/>
    </row>
    <row r="59" spans="1:3" x14ac:dyDescent="0.25">
      <c r="A59" s="60"/>
      <c r="B59" s="49"/>
      <c r="C59" s="62"/>
    </row>
    <row r="60" spans="1:3" x14ac:dyDescent="0.25">
      <c r="A60" s="60"/>
      <c r="B60" s="49"/>
      <c r="C60" s="62"/>
    </row>
    <row r="61" spans="1:3" x14ac:dyDescent="0.25">
      <c r="A61" s="60"/>
      <c r="B61" s="49"/>
      <c r="C61" s="62"/>
    </row>
    <row r="62" spans="1:3" x14ac:dyDescent="0.25">
      <c r="A62" s="60"/>
      <c r="B62" s="49"/>
      <c r="C62" s="62"/>
    </row>
    <row r="63" spans="1:3" x14ac:dyDescent="0.25">
      <c r="A63" s="60"/>
      <c r="B63" s="49"/>
      <c r="C63" s="62"/>
    </row>
    <row r="64" spans="1:3" x14ac:dyDescent="0.25">
      <c r="A64" s="60"/>
      <c r="B64" s="49"/>
      <c r="C64" s="62"/>
    </row>
    <row r="65" spans="1:3" x14ac:dyDescent="0.25">
      <c r="A65" s="60"/>
      <c r="B65" s="49"/>
      <c r="C65" s="62"/>
    </row>
    <row r="66" spans="1:3" x14ac:dyDescent="0.25">
      <c r="A66" s="60"/>
      <c r="B66" s="49"/>
      <c r="C66" s="62"/>
    </row>
    <row r="67" spans="1:3" x14ac:dyDescent="0.25">
      <c r="A67" s="60"/>
      <c r="B67" s="49"/>
      <c r="C67" s="62"/>
    </row>
    <row r="68" spans="1:3" x14ac:dyDescent="0.25">
      <c r="A68" s="60"/>
      <c r="B68" s="49"/>
      <c r="C68" s="62"/>
    </row>
    <row r="69" spans="1:3" x14ac:dyDescent="0.25">
      <c r="A69" s="60"/>
      <c r="B69" s="49"/>
      <c r="C69" s="62"/>
    </row>
    <row r="70" spans="1:3" x14ac:dyDescent="0.25">
      <c r="A70" s="60"/>
      <c r="B70" s="49"/>
      <c r="C70" s="62"/>
    </row>
    <row r="71" spans="1:3" x14ac:dyDescent="0.25">
      <c r="A71" s="60"/>
      <c r="B71" s="49"/>
      <c r="C71" s="62"/>
    </row>
    <row r="72" spans="1:3" x14ac:dyDescent="0.25">
      <c r="A72" s="60"/>
      <c r="B72" s="49"/>
      <c r="C72" s="62"/>
    </row>
    <row r="73" spans="1:3" x14ac:dyDescent="0.25">
      <c r="A73" s="60"/>
      <c r="B73" s="49"/>
      <c r="C73" s="62"/>
    </row>
    <row r="74" spans="1:3" x14ac:dyDescent="0.25">
      <c r="A74" s="60"/>
      <c r="B74" s="49"/>
      <c r="C74" s="62"/>
    </row>
    <row r="75" spans="1:3" x14ac:dyDescent="0.25">
      <c r="A75" s="60"/>
      <c r="B75" s="49"/>
      <c r="C75" s="62"/>
    </row>
    <row r="76" spans="1:3" x14ac:dyDescent="0.25">
      <c r="A76" s="60"/>
      <c r="B76" s="49"/>
      <c r="C76" s="62"/>
    </row>
    <row r="77" spans="1:3" x14ac:dyDescent="0.25">
      <c r="A77" s="60"/>
      <c r="B77" s="49"/>
      <c r="C77" s="62"/>
    </row>
    <row r="78" spans="1:3" x14ac:dyDescent="0.25">
      <c r="A78" s="60"/>
      <c r="B78" s="49"/>
      <c r="C78" s="62"/>
    </row>
    <row r="79" spans="1:3" x14ac:dyDescent="0.25">
      <c r="A79" s="60"/>
      <c r="B79" s="49"/>
      <c r="C79" s="62"/>
    </row>
    <row r="80" spans="1:3" x14ac:dyDescent="0.25">
      <c r="A80" s="60"/>
      <c r="B80" s="49"/>
      <c r="C80" s="62"/>
    </row>
    <row r="81" spans="1:3" x14ac:dyDescent="0.25">
      <c r="A81" s="60"/>
      <c r="B81" s="49"/>
      <c r="C81" s="62"/>
    </row>
    <row r="82" spans="1:3" x14ac:dyDescent="0.25">
      <c r="A82" s="60"/>
      <c r="B82" s="49"/>
      <c r="C82" s="62"/>
    </row>
    <row r="83" spans="1:3" x14ac:dyDescent="0.25">
      <c r="A83" s="60"/>
      <c r="B83" s="49"/>
      <c r="C83" s="62"/>
    </row>
    <row r="84" spans="1:3" x14ac:dyDescent="0.25">
      <c r="A84" s="60"/>
      <c r="B84" s="49"/>
      <c r="C84" s="62"/>
    </row>
    <row r="85" spans="1:3" x14ac:dyDescent="0.25">
      <c r="A85" s="60"/>
      <c r="B85" s="49"/>
      <c r="C85" s="62"/>
    </row>
    <row r="86" spans="1:3" x14ac:dyDescent="0.25">
      <c r="A86" s="60"/>
      <c r="B86" s="49"/>
      <c r="C86" s="62"/>
    </row>
    <row r="87" spans="1:3" x14ac:dyDescent="0.25">
      <c r="A87" s="60"/>
      <c r="B87" s="49"/>
      <c r="C87" s="62"/>
    </row>
    <row r="88" spans="1:3" x14ac:dyDescent="0.25">
      <c r="A88" s="60"/>
      <c r="B88" s="49"/>
      <c r="C88" s="62"/>
    </row>
    <row r="89" spans="1:3" x14ac:dyDescent="0.25">
      <c r="A89" s="60"/>
      <c r="B89" s="49"/>
      <c r="C89" s="62"/>
    </row>
    <row r="90" spans="1:3" x14ac:dyDescent="0.25">
      <c r="A90" s="60"/>
      <c r="B90" s="49"/>
      <c r="C90" s="62"/>
    </row>
    <row r="91" spans="1:3" x14ac:dyDescent="0.25">
      <c r="A91" s="60"/>
      <c r="B91" s="49"/>
      <c r="C91" s="62"/>
    </row>
    <row r="92" spans="1:3" x14ac:dyDescent="0.25">
      <c r="A92" s="60"/>
      <c r="B92" s="49"/>
      <c r="C92" s="62"/>
    </row>
    <row r="93" spans="1:3" x14ac:dyDescent="0.25">
      <c r="A93" s="60"/>
      <c r="B93" s="49"/>
      <c r="C93" s="62"/>
    </row>
    <row r="94" spans="1:3" x14ac:dyDescent="0.25">
      <c r="A94" s="60"/>
      <c r="B94" s="49"/>
      <c r="C94" s="62"/>
    </row>
    <row r="95" spans="1:3" x14ac:dyDescent="0.25">
      <c r="A95" s="60"/>
      <c r="B95" s="49"/>
      <c r="C95" s="62"/>
    </row>
    <row r="96" spans="1:3" x14ac:dyDescent="0.25">
      <c r="A96" s="60"/>
      <c r="B96" s="49"/>
      <c r="C96" s="62"/>
    </row>
    <row r="97" spans="1:3" x14ac:dyDescent="0.25">
      <c r="A97" s="60"/>
      <c r="B97" s="49"/>
      <c r="C97" s="62"/>
    </row>
    <row r="98" spans="1:3" x14ac:dyDescent="0.25">
      <c r="A98" s="60"/>
      <c r="B98" s="49"/>
      <c r="C98" s="62"/>
    </row>
    <row r="99" spans="1:3" x14ac:dyDescent="0.25">
      <c r="A99" s="60"/>
      <c r="B99" s="49"/>
      <c r="C99" s="62"/>
    </row>
    <row r="100" spans="1:3" x14ac:dyDescent="0.25">
      <c r="A100" s="60"/>
      <c r="B100" s="49"/>
      <c r="C100" s="62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E5" sqref="E5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10" bestFit="1" customWidth="1"/>
    <col min="4" max="4" width="1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13" x14ac:dyDescent="0.25">
      <c r="A2" s="3" t="s">
        <v>57</v>
      </c>
      <c r="B2" s="49" t="s">
        <v>4</v>
      </c>
      <c r="C2" s="12">
        <v>65</v>
      </c>
      <c r="E2" s="29"/>
    </row>
    <row r="3" spans="1:13" x14ac:dyDescent="0.25">
      <c r="A3" s="3" t="s">
        <v>58</v>
      </c>
      <c r="B3" s="49" t="s">
        <v>4</v>
      </c>
      <c r="C3" s="12">
        <v>50</v>
      </c>
      <c r="E3" s="29"/>
    </row>
    <row r="4" spans="1:13" s="42" customFormat="1" x14ac:dyDescent="0.25">
      <c r="A4" s="3" t="s">
        <v>59</v>
      </c>
      <c r="B4" s="49" t="s">
        <v>4</v>
      </c>
      <c r="C4" s="18">
        <v>20</v>
      </c>
      <c r="D4" s="42">
        <f>80/12</f>
        <v>6.666666666666667</v>
      </c>
      <c r="E4" s="43">
        <v>2</v>
      </c>
      <c r="M4" s="43"/>
    </row>
    <row r="5" spans="1:13" s="42" customFormat="1" x14ac:dyDescent="0.25">
      <c r="A5" s="3" t="s">
        <v>66</v>
      </c>
      <c r="B5" s="49" t="s">
        <v>4</v>
      </c>
      <c r="C5" s="18">
        <v>5</v>
      </c>
      <c r="D5" s="42">
        <v>5.833333333333333</v>
      </c>
      <c r="E5" s="43">
        <v>10</v>
      </c>
      <c r="M5" s="43"/>
    </row>
    <row r="6" spans="1:13" s="42" customFormat="1" x14ac:dyDescent="0.25">
      <c r="A6" s="3" t="s">
        <v>67</v>
      </c>
      <c r="B6" s="49" t="s">
        <v>4</v>
      </c>
      <c r="C6" s="18">
        <v>18.333333333333332</v>
      </c>
      <c r="D6" s="42">
        <v>12.5</v>
      </c>
      <c r="E6" s="43">
        <v>52.083333333333336</v>
      </c>
      <c r="M6" s="43"/>
    </row>
    <row r="7" spans="1:13" s="41" customFormat="1" x14ac:dyDescent="0.25">
      <c r="C7" s="44" t="s">
        <v>68</v>
      </c>
      <c r="D7" s="44" t="s">
        <v>69</v>
      </c>
      <c r="E7" s="44" t="s">
        <v>130</v>
      </c>
    </row>
    <row r="8" spans="1:13" x14ac:dyDescent="0.25">
      <c r="A8" s="32" t="s">
        <v>48</v>
      </c>
      <c r="B8" s="33" t="s">
        <v>137</v>
      </c>
      <c r="C8" s="44" t="s">
        <v>61</v>
      </c>
      <c r="D8" s="44" t="s">
        <v>64</v>
      </c>
      <c r="E8" s="44" t="s">
        <v>65</v>
      </c>
    </row>
    <row r="9" spans="1:13" x14ac:dyDescent="0.25">
      <c r="C9" s="44" t="s">
        <v>62</v>
      </c>
      <c r="D9" s="44" t="s">
        <v>60</v>
      </c>
      <c r="E9" s="44" t="s">
        <v>63</v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8"/>
  <sheetViews>
    <sheetView workbookViewId="0">
      <selection activeCell="C5" sqref="C5"/>
    </sheetView>
  </sheetViews>
  <sheetFormatPr defaultRowHeight="15" x14ac:dyDescent="0.25"/>
  <cols>
    <col min="1" max="1" width="17.85546875" bestFit="1" customWidth="1"/>
    <col min="2" max="2" width="12.7109375" bestFit="1" customWidth="1"/>
    <col min="3" max="3" width="9" bestFit="1" customWidth="1"/>
    <col min="4" max="4" width="8.5703125" customWidth="1"/>
    <col min="5" max="5" width="9.570312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70</v>
      </c>
      <c r="B2" s="49" t="s">
        <v>4</v>
      </c>
      <c r="C2" s="12">
        <v>50</v>
      </c>
      <c r="E2" s="29"/>
    </row>
    <row r="3" spans="1:5" x14ac:dyDescent="0.25">
      <c r="A3" s="3" t="s">
        <v>71</v>
      </c>
      <c r="B3" s="49" t="s">
        <v>4</v>
      </c>
      <c r="C3" s="12">
        <v>30</v>
      </c>
      <c r="E3" s="29"/>
    </row>
    <row r="4" spans="1:5" x14ac:dyDescent="0.25">
      <c r="A4" s="3" t="s">
        <v>72</v>
      </c>
      <c r="B4" s="49" t="s">
        <v>4</v>
      </c>
      <c r="C4" s="12">
        <v>50</v>
      </c>
      <c r="E4" s="29"/>
    </row>
    <row r="5" spans="1:5" x14ac:dyDescent="0.25">
      <c r="A5" s="3" t="s">
        <v>73</v>
      </c>
      <c r="B5" s="49" t="s">
        <v>4</v>
      </c>
      <c r="C5" s="12">
        <v>30</v>
      </c>
      <c r="E5" s="29"/>
    </row>
    <row r="6" spans="1:5" x14ac:dyDescent="0.25">
      <c r="A6" s="3" t="s">
        <v>74</v>
      </c>
      <c r="B6" s="49" t="s">
        <v>4</v>
      </c>
      <c r="C6" s="12">
        <v>30</v>
      </c>
    </row>
    <row r="7" spans="1:5" x14ac:dyDescent="0.25">
      <c r="A7" s="3"/>
      <c r="B7" s="40"/>
    </row>
    <row r="8" spans="1:5" x14ac:dyDescent="0.25">
      <c r="A8" s="32" t="s">
        <v>48</v>
      </c>
      <c r="B8" s="33" t="s">
        <v>137</v>
      </c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2"/>
  <sheetViews>
    <sheetView workbookViewId="0">
      <selection activeCell="C9" sqref="C9"/>
    </sheetView>
  </sheetViews>
  <sheetFormatPr defaultRowHeight="15" x14ac:dyDescent="0.25"/>
  <cols>
    <col min="1" max="1" width="17" bestFit="1" customWidth="1"/>
    <col min="2" max="2" width="17.5703125" bestFit="1" customWidth="1"/>
    <col min="3" max="4" width="8.42578125" customWidth="1"/>
    <col min="5" max="5" width="12.570312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76</v>
      </c>
      <c r="B2" s="49" t="s">
        <v>54</v>
      </c>
      <c r="C2" s="12">
        <v>3200</v>
      </c>
      <c r="D2" s="46"/>
      <c r="E2" s="29"/>
    </row>
    <row r="3" spans="1:5" x14ac:dyDescent="0.25">
      <c r="A3" s="3" t="s">
        <v>77</v>
      </c>
      <c r="B3" s="49"/>
      <c r="C3" s="7">
        <v>0.3</v>
      </c>
      <c r="D3" s="47"/>
      <c r="E3" s="29"/>
    </row>
    <row r="4" spans="1:5" x14ac:dyDescent="0.25">
      <c r="A4" s="3" t="s">
        <v>78</v>
      </c>
      <c r="B4" s="49" t="s">
        <v>54</v>
      </c>
      <c r="C4" s="12">
        <v>9200</v>
      </c>
      <c r="D4" s="46"/>
      <c r="E4" s="29"/>
    </row>
    <row r="5" spans="1:5" x14ac:dyDescent="0.25">
      <c r="A5" s="3"/>
      <c r="B5" s="40"/>
      <c r="E5" s="29"/>
    </row>
    <row r="6" spans="1:5" x14ac:dyDescent="0.25">
      <c r="A6" s="3" t="s">
        <v>79</v>
      </c>
      <c r="B6" s="49" t="s">
        <v>46</v>
      </c>
      <c r="C6" s="45">
        <v>0</v>
      </c>
      <c r="D6" s="45">
        <v>2</v>
      </c>
      <c r="E6" s="45">
        <v>5</v>
      </c>
    </row>
    <row r="7" spans="1:5" x14ac:dyDescent="0.25">
      <c r="A7" s="3" t="s">
        <v>80</v>
      </c>
      <c r="B7" s="49" t="s">
        <v>46</v>
      </c>
      <c r="C7" s="12">
        <v>50</v>
      </c>
      <c r="D7" s="12">
        <v>250</v>
      </c>
      <c r="E7" s="12">
        <v>5000</v>
      </c>
    </row>
    <row r="8" spans="1:5" x14ac:dyDescent="0.25">
      <c r="A8" s="3" t="s">
        <v>75</v>
      </c>
      <c r="B8" s="49" t="s">
        <v>4</v>
      </c>
      <c r="C8" s="12">
        <v>25</v>
      </c>
      <c r="E8" s="29"/>
    </row>
    <row r="9" spans="1:5" x14ac:dyDescent="0.25">
      <c r="A9" s="3"/>
      <c r="B9" s="40"/>
      <c r="E9" s="29"/>
    </row>
    <row r="10" spans="1:5" x14ac:dyDescent="0.25">
      <c r="A10" s="3" t="s">
        <v>82</v>
      </c>
      <c r="B10" s="49" t="s">
        <v>81</v>
      </c>
      <c r="C10" s="45" t="b">
        <v>1</v>
      </c>
      <c r="E10" s="29"/>
    </row>
    <row r="11" spans="1:5" x14ac:dyDescent="0.25">
      <c r="A11" s="31"/>
      <c r="E11" s="29"/>
    </row>
    <row r="12" spans="1:5" x14ac:dyDescent="0.25">
      <c r="A12" s="32" t="s">
        <v>48</v>
      </c>
      <c r="B12" s="33" t="s">
        <v>137</v>
      </c>
      <c r="E12" s="29"/>
    </row>
  </sheetData>
  <pageMargins left="0.7" right="0.7" top="0.75" bottom="0.75" header="0.3" footer="0.3"/>
  <pageSetup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8"/>
  <sheetViews>
    <sheetView workbookViewId="0">
      <selection activeCell="C3" sqref="C3"/>
    </sheetView>
  </sheetViews>
  <sheetFormatPr defaultRowHeight="15" x14ac:dyDescent="0.25"/>
  <cols>
    <col min="1" max="1" width="17" bestFit="1" customWidth="1"/>
    <col min="2" max="2" width="9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83</v>
      </c>
      <c r="B2" s="49" t="s">
        <v>4</v>
      </c>
      <c r="C2" s="12">
        <v>350</v>
      </c>
      <c r="E2" s="29"/>
    </row>
    <row r="3" spans="1:5" x14ac:dyDescent="0.25">
      <c r="A3" s="3" t="s">
        <v>84</v>
      </c>
      <c r="B3" s="49" t="s">
        <v>4</v>
      </c>
      <c r="C3" s="12">
        <v>75</v>
      </c>
      <c r="E3" s="29"/>
    </row>
    <row r="4" spans="1:5" x14ac:dyDescent="0.25">
      <c r="A4" s="3" t="s">
        <v>85</v>
      </c>
      <c r="B4" s="49" t="s">
        <v>4</v>
      </c>
      <c r="C4" s="12">
        <v>25</v>
      </c>
      <c r="E4" s="29"/>
    </row>
    <row r="5" spans="1:5" x14ac:dyDescent="0.25">
      <c r="A5" s="3" t="s">
        <v>86</v>
      </c>
      <c r="B5" s="49" t="s">
        <v>4</v>
      </c>
      <c r="C5" s="12">
        <v>0</v>
      </c>
      <c r="E5" s="29"/>
    </row>
    <row r="6" spans="1:5" x14ac:dyDescent="0.25">
      <c r="A6" s="3" t="s">
        <v>8</v>
      </c>
      <c r="B6" s="49" t="s">
        <v>4</v>
      </c>
      <c r="C6" s="27">
        <v>100</v>
      </c>
      <c r="E6" s="29"/>
    </row>
    <row r="7" spans="1:5" x14ac:dyDescent="0.25">
      <c r="A7" s="31"/>
      <c r="E7" s="29"/>
    </row>
    <row r="8" spans="1:5" x14ac:dyDescent="0.25">
      <c r="A8" s="32" t="s">
        <v>48</v>
      </c>
      <c r="B8" s="33" t="s">
        <v>137</v>
      </c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13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9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88</v>
      </c>
      <c r="B2" s="49" t="s">
        <v>87</v>
      </c>
      <c r="C2" s="12">
        <f>500</f>
        <v>500</v>
      </c>
      <c r="E2" s="29"/>
    </row>
    <row r="3" spans="1:5" x14ac:dyDescent="0.25">
      <c r="A3" s="3" t="s">
        <v>89</v>
      </c>
      <c r="B3" s="49" t="s">
        <v>87</v>
      </c>
      <c r="C3" s="12">
        <v>800</v>
      </c>
      <c r="E3" s="29"/>
    </row>
    <row r="4" spans="1:5" x14ac:dyDescent="0.25">
      <c r="A4" s="3"/>
      <c r="B4" s="40"/>
      <c r="E4" s="29"/>
    </row>
    <row r="5" spans="1:5" x14ac:dyDescent="0.25">
      <c r="A5" s="3" t="s">
        <v>91</v>
      </c>
      <c r="B5" s="49" t="s">
        <v>87</v>
      </c>
      <c r="C5" s="12">
        <v>200</v>
      </c>
      <c r="E5" s="29"/>
    </row>
    <row r="6" spans="1:5" x14ac:dyDescent="0.25">
      <c r="A6" s="3" t="s">
        <v>90</v>
      </c>
      <c r="B6" s="49" t="s">
        <v>87</v>
      </c>
      <c r="C6" s="12">
        <v>500</v>
      </c>
      <c r="E6" s="29"/>
    </row>
    <row r="7" spans="1:5" x14ac:dyDescent="0.25">
      <c r="A7" s="3"/>
      <c r="B7" s="40"/>
      <c r="E7" s="29"/>
    </row>
    <row r="8" spans="1:5" x14ac:dyDescent="0.25">
      <c r="A8" s="3" t="s">
        <v>92</v>
      </c>
      <c r="B8" s="49" t="s">
        <v>87</v>
      </c>
      <c r="C8" s="27">
        <v>100</v>
      </c>
      <c r="E8" s="29"/>
    </row>
    <row r="9" spans="1:5" x14ac:dyDescent="0.25">
      <c r="A9" s="3" t="s">
        <v>93</v>
      </c>
      <c r="B9" s="49" t="s">
        <v>87</v>
      </c>
      <c r="C9" s="27">
        <v>200</v>
      </c>
      <c r="E9" s="29"/>
    </row>
    <row r="10" spans="1:5" x14ac:dyDescent="0.25">
      <c r="A10" s="3" t="s">
        <v>94</v>
      </c>
      <c r="B10" s="49" t="s">
        <v>87</v>
      </c>
      <c r="C10" s="27">
        <v>100</v>
      </c>
      <c r="E10" s="29"/>
    </row>
    <row r="11" spans="1:5" x14ac:dyDescent="0.25">
      <c r="A11" s="3" t="s">
        <v>95</v>
      </c>
      <c r="B11" s="49" t="s">
        <v>87</v>
      </c>
      <c r="C11" s="27">
        <v>150</v>
      </c>
      <c r="E11" s="29"/>
    </row>
    <row r="12" spans="1:5" x14ac:dyDescent="0.25">
      <c r="A12" s="31"/>
      <c r="E12" s="29"/>
    </row>
    <row r="13" spans="1:5" x14ac:dyDescent="0.25">
      <c r="A13" s="32" t="s">
        <v>48</v>
      </c>
      <c r="B13" s="33" t="s">
        <v>137</v>
      </c>
      <c r="E13" s="29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A6EB-7E83-4114-B966-D925573D14C8}">
  <sheetPr>
    <tabColor theme="5" tint="0.59999389629810485"/>
  </sheetPr>
  <dimension ref="A2:M4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103</v>
      </c>
      <c r="B2" s="49" t="s">
        <v>135</v>
      </c>
      <c r="C2" s="4">
        <v>0.01</v>
      </c>
      <c r="E2" s="29"/>
    </row>
    <row r="3" spans="1:5" x14ac:dyDescent="0.25">
      <c r="A3" s="31"/>
      <c r="E3" s="29"/>
    </row>
    <row r="4" spans="1:5" x14ac:dyDescent="0.25">
      <c r="A4" s="32" t="s">
        <v>48</v>
      </c>
      <c r="B4" s="33" t="s">
        <v>137</v>
      </c>
      <c r="E4" s="29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5" x14ac:dyDescent="0.25"/>
  <cols>
    <col min="1" max="1" width="17" bestFit="1" customWidth="1"/>
    <col min="2" max="2" width="17.5703125" bestFit="1" customWidth="1"/>
    <col min="3" max="5" width="9.570312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9</v>
      </c>
      <c r="B2" s="49" t="s">
        <v>96</v>
      </c>
      <c r="C2" s="12">
        <v>50000</v>
      </c>
      <c r="E2" s="29"/>
    </row>
    <row r="3" spans="1:5" x14ac:dyDescent="0.25">
      <c r="A3" s="32" t="s">
        <v>10</v>
      </c>
      <c r="B3" s="49" t="s">
        <v>96</v>
      </c>
      <c r="C3" s="12">
        <v>12000</v>
      </c>
      <c r="E3" s="29"/>
    </row>
    <row r="4" spans="1:5" x14ac:dyDescent="0.25">
      <c r="A4" s="32" t="s">
        <v>11</v>
      </c>
      <c r="B4" s="49" t="s">
        <v>96</v>
      </c>
      <c r="C4" s="12">
        <v>2000</v>
      </c>
      <c r="E4" s="29"/>
    </row>
    <row r="5" spans="1:5" x14ac:dyDescent="0.25">
      <c r="A5" s="32" t="s">
        <v>12</v>
      </c>
      <c r="B5" s="49" t="s">
        <v>96</v>
      </c>
      <c r="C5" s="12">
        <v>1500</v>
      </c>
      <c r="E5" s="29"/>
    </row>
    <row r="6" spans="1:5" x14ac:dyDescent="0.25">
      <c r="A6" s="31"/>
      <c r="E6" s="29"/>
    </row>
    <row r="7" spans="1:5" x14ac:dyDescent="0.25">
      <c r="A7" s="32" t="s">
        <v>48</v>
      </c>
      <c r="B7" s="33" t="s">
        <v>28</v>
      </c>
      <c r="E7" s="29"/>
    </row>
    <row r="8" spans="1:5" x14ac:dyDescent="0.25">
      <c r="E8" s="29"/>
    </row>
    <row r="9" spans="1:5" x14ac:dyDescent="0.25">
      <c r="E9" s="29"/>
    </row>
    <row r="10" spans="1:5" x14ac:dyDescent="0.25">
      <c r="E10" s="29"/>
    </row>
    <row r="11" spans="1:5" x14ac:dyDescent="0.25">
      <c r="E11" s="29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5" x14ac:dyDescent="0.25"/>
  <cols>
    <col min="1" max="1" width="17" bestFit="1" customWidth="1"/>
    <col min="2" max="2" width="16.140625" bestFit="1" customWidth="1"/>
    <col min="3" max="5" width="9.8554687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97</v>
      </c>
      <c r="B2" s="49" t="s">
        <v>131</v>
      </c>
      <c r="C2" s="12">
        <v>300</v>
      </c>
      <c r="D2" s="12">
        <v>800</v>
      </c>
      <c r="E2" s="12">
        <v>1600</v>
      </c>
    </row>
    <row r="3" spans="1:5" x14ac:dyDescent="0.25">
      <c r="A3" s="32" t="s">
        <v>99</v>
      </c>
      <c r="B3" s="49" t="s">
        <v>102</v>
      </c>
      <c r="C3" s="12">
        <v>175</v>
      </c>
      <c r="D3" s="12">
        <v>300</v>
      </c>
      <c r="E3" s="12">
        <v>700</v>
      </c>
    </row>
    <row r="4" spans="1:5" x14ac:dyDescent="0.25">
      <c r="A4" s="32" t="s">
        <v>83</v>
      </c>
      <c r="B4" s="49" t="s">
        <v>102</v>
      </c>
      <c r="C4" s="12">
        <v>200</v>
      </c>
      <c r="E4" s="29"/>
    </row>
    <row r="5" spans="1:5" x14ac:dyDescent="0.25">
      <c r="A5" s="32" t="s">
        <v>98</v>
      </c>
      <c r="B5" s="49" t="s">
        <v>102</v>
      </c>
      <c r="C5" s="12">
        <v>50</v>
      </c>
      <c r="E5" s="29"/>
    </row>
    <row r="6" spans="1:5" x14ac:dyDescent="0.25">
      <c r="A6" s="32" t="s">
        <v>100</v>
      </c>
      <c r="B6" s="49" t="s">
        <v>102</v>
      </c>
      <c r="C6" s="12">
        <v>60</v>
      </c>
      <c r="E6" s="29"/>
    </row>
    <row r="8" spans="1:5" x14ac:dyDescent="0.25">
      <c r="A8" s="32" t="s">
        <v>101</v>
      </c>
      <c r="B8" s="49" t="s">
        <v>46</v>
      </c>
      <c r="C8" s="45">
        <v>3</v>
      </c>
      <c r="D8" s="45">
        <v>6</v>
      </c>
      <c r="E8" s="45">
        <v>12</v>
      </c>
    </row>
    <row r="9" spans="1:5" x14ac:dyDescent="0.25">
      <c r="A9" s="31"/>
      <c r="E9" s="29"/>
    </row>
    <row r="10" spans="1:5" x14ac:dyDescent="0.25">
      <c r="A10" s="32" t="s">
        <v>48</v>
      </c>
      <c r="B10" s="33" t="s">
        <v>137</v>
      </c>
      <c r="E10" s="29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M8"/>
  <sheetViews>
    <sheetView workbookViewId="0">
      <selection activeCell="A3" sqref="A3:C3"/>
    </sheetView>
  </sheetViews>
  <sheetFormatPr defaultRowHeight="15" x14ac:dyDescent="0.25"/>
  <cols>
    <col min="1" max="1" width="10.7109375" style="17" bestFit="1" customWidth="1"/>
    <col min="2" max="2" width="14.85546875" style="19" customWidth="1"/>
    <col min="3" max="3" width="9" style="18" bestFit="1" customWidth="1"/>
    <col min="4" max="4" width="9" customWidth="1"/>
    <col min="5" max="5" width="12.5703125" bestFit="1" customWidth="1"/>
    <col min="6" max="6" width="17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1" spans="1:6" x14ac:dyDescent="0.25">
      <c r="A1"/>
      <c r="B1"/>
      <c r="C1" s="9" t="s">
        <v>54</v>
      </c>
    </row>
    <row r="2" spans="1:6" x14ac:dyDescent="0.25">
      <c r="A2" s="1" t="s">
        <v>104</v>
      </c>
      <c r="B2" s="1" t="s">
        <v>105</v>
      </c>
      <c r="C2" s="5" t="s">
        <v>38</v>
      </c>
      <c r="E2" s="32" t="s">
        <v>48</v>
      </c>
      <c r="F2" s="33" t="s">
        <v>137</v>
      </c>
    </row>
    <row r="3" spans="1:6" x14ac:dyDescent="0.25">
      <c r="E3" s="29"/>
    </row>
    <row r="4" spans="1:6" x14ac:dyDescent="0.25">
      <c r="E4" s="29"/>
    </row>
    <row r="5" spans="1:6" x14ac:dyDescent="0.25">
      <c r="E5" s="29"/>
    </row>
    <row r="6" spans="1:6" x14ac:dyDescent="0.25">
      <c r="E6" s="29"/>
    </row>
    <row r="7" spans="1:6" x14ac:dyDescent="0.25">
      <c r="E7" s="29"/>
    </row>
    <row r="8" spans="1:6" x14ac:dyDescent="0.25"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A3" sqref="A3:A26"/>
    </sheetView>
  </sheetViews>
  <sheetFormatPr defaultRowHeight="15" x14ac:dyDescent="0.25"/>
  <cols>
    <col min="1" max="1" width="9.140625" style="66"/>
    <col min="2" max="2" width="11.5703125" style="68" bestFit="1" customWidth="1"/>
    <col min="3" max="3" width="9.140625" style="68"/>
  </cols>
  <sheetData>
    <row r="1" spans="1:3" x14ac:dyDescent="0.25">
      <c r="A1" s="1" t="s">
        <v>0</v>
      </c>
      <c r="B1" s="5" t="s">
        <v>115</v>
      </c>
      <c r="C1" s="5"/>
    </row>
    <row r="2" spans="1:3" x14ac:dyDescent="0.25">
      <c r="A2" s="65">
        <v>0</v>
      </c>
      <c r="B2" s="12">
        <v>70000</v>
      </c>
      <c r="C2" s="18"/>
    </row>
    <row r="3" spans="1:3" x14ac:dyDescent="0.25">
      <c r="A3" s="69">
        <f>A2+1</f>
        <v>1</v>
      </c>
      <c r="B3" s="67">
        <v>75000</v>
      </c>
      <c r="C3" s="67"/>
    </row>
    <row r="4" spans="1:3" x14ac:dyDescent="0.25">
      <c r="A4" s="69">
        <f t="shared" ref="A4:A26" si="0">A3+1</f>
        <v>2</v>
      </c>
      <c r="B4" s="67">
        <v>80000</v>
      </c>
      <c r="C4" s="67"/>
    </row>
    <row r="5" spans="1:3" x14ac:dyDescent="0.25">
      <c r="A5" s="69">
        <f t="shared" si="0"/>
        <v>3</v>
      </c>
      <c r="B5" s="67">
        <v>85000</v>
      </c>
      <c r="C5" s="67"/>
    </row>
    <row r="6" spans="1:3" x14ac:dyDescent="0.25">
      <c r="A6" s="69">
        <f t="shared" si="0"/>
        <v>4</v>
      </c>
      <c r="B6" s="67">
        <v>90000</v>
      </c>
      <c r="C6" s="67"/>
    </row>
    <row r="7" spans="1:3" x14ac:dyDescent="0.25">
      <c r="A7" s="69">
        <f t="shared" si="0"/>
        <v>5</v>
      </c>
      <c r="B7" s="67">
        <v>95000</v>
      </c>
      <c r="C7" s="67"/>
    </row>
    <row r="8" spans="1:3" x14ac:dyDescent="0.25">
      <c r="A8" s="69">
        <f t="shared" si="0"/>
        <v>6</v>
      </c>
      <c r="B8" s="67">
        <v>400000</v>
      </c>
      <c r="C8" s="67"/>
    </row>
    <row r="9" spans="1:3" x14ac:dyDescent="0.25">
      <c r="A9" s="69">
        <f t="shared" si="0"/>
        <v>7</v>
      </c>
      <c r="B9" s="67">
        <f ca="1">(1+(RANDBETWEEN(2,10)/100))*B8</f>
        <v>412000</v>
      </c>
      <c r="C9" s="67"/>
    </row>
    <row r="10" spans="1:3" x14ac:dyDescent="0.25">
      <c r="A10" s="69">
        <f t="shared" si="0"/>
        <v>8</v>
      </c>
      <c r="B10" s="67">
        <f t="shared" ref="B10:B22" ca="1" si="1">(1+(RANDBETWEEN(2,10)/100))*B9</f>
        <v>428480</v>
      </c>
      <c r="C10" s="67"/>
    </row>
    <row r="11" spans="1:3" x14ac:dyDescent="0.25">
      <c r="A11" s="69">
        <f t="shared" si="0"/>
        <v>9</v>
      </c>
      <c r="B11" s="67">
        <f t="shared" ca="1" si="1"/>
        <v>449904</v>
      </c>
      <c r="C11" s="67"/>
    </row>
    <row r="12" spans="1:3" x14ac:dyDescent="0.25">
      <c r="A12" s="69">
        <f t="shared" si="0"/>
        <v>10</v>
      </c>
      <c r="B12" s="67">
        <f t="shared" ca="1" si="1"/>
        <v>472399.2</v>
      </c>
      <c r="C12" s="67"/>
    </row>
    <row r="13" spans="1:3" x14ac:dyDescent="0.25">
      <c r="A13" s="69">
        <f t="shared" si="0"/>
        <v>11</v>
      </c>
      <c r="B13" s="67">
        <f t="shared" ca="1" si="1"/>
        <v>510191.13600000006</v>
      </c>
      <c r="C13" s="67"/>
    </row>
    <row r="14" spans="1:3" x14ac:dyDescent="0.25">
      <c r="A14" s="69">
        <f t="shared" si="0"/>
        <v>12</v>
      </c>
      <c r="B14" s="67">
        <f t="shared" ca="1" si="1"/>
        <v>520394.95872000005</v>
      </c>
      <c r="C14" s="67"/>
    </row>
    <row r="15" spans="1:3" x14ac:dyDescent="0.25">
      <c r="A15" s="69">
        <f t="shared" si="0"/>
        <v>13</v>
      </c>
      <c r="B15" s="67">
        <f t="shared" ca="1" si="1"/>
        <v>567230.50500480016</v>
      </c>
      <c r="C15" s="67"/>
    </row>
    <row r="16" spans="1:3" x14ac:dyDescent="0.25">
      <c r="A16" s="69">
        <f t="shared" si="0"/>
        <v>14</v>
      </c>
      <c r="B16" s="67">
        <f t="shared" ca="1" si="1"/>
        <v>584247.42015494418</v>
      </c>
      <c r="C16" s="67"/>
    </row>
    <row r="17" spans="1:3" x14ac:dyDescent="0.25">
      <c r="A17" s="69">
        <f t="shared" si="0"/>
        <v>15</v>
      </c>
      <c r="B17" s="67">
        <f t="shared" ca="1" si="1"/>
        <v>619302.26536424085</v>
      </c>
      <c r="C17" s="67"/>
    </row>
    <row r="18" spans="1:3" x14ac:dyDescent="0.25">
      <c r="A18" s="69">
        <f t="shared" si="0"/>
        <v>16</v>
      </c>
      <c r="B18" s="67">
        <f t="shared" ca="1" si="1"/>
        <v>662653.42393973772</v>
      </c>
      <c r="C18" s="67"/>
    </row>
    <row r="19" spans="1:3" x14ac:dyDescent="0.25">
      <c r="A19" s="69">
        <f t="shared" si="0"/>
        <v>17</v>
      </c>
      <c r="B19" s="67">
        <f t="shared" ca="1" si="1"/>
        <v>715665.6978549168</v>
      </c>
      <c r="C19" s="67"/>
    </row>
    <row r="20" spans="1:3" x14ac:dyDescent="0.25">
      <c r="A20" s="69">
        <f t="shared" si="0"/>
        <v>18</v>
      </c>
      <c r="B20" s="67">
        <f t="shared" ca="1" si="1"/>
        <v>737135.66879056429</v>
      </c>
      <c r="C20" s="67"/>
    </row>
    <row r="21" spans="1:3" x14ac:dyDescent="0.25">
      <c r="A21" s="69">
        <f t="shared" si="0"/>
        <v>19</v>
      </c>
      <c r="B21" s="67">
        <f t="shared" ca="1" si="1"/>
        <v>773992.45223009249</v>
      </c>
      <c r="C21" s="67"/>
    </row>
    <row r="22" spans="1:3" x14ac:dyDescent="0.25">
      <c r="A22" s="69">
        <f t="shared" si="0"/>
        <v>20</v>
      </c>
      <c r="B22" s="67">
        <f t="shared" ca="1" si="1"/>
        <v>820431.99936389807</v>
      </c>
      <c r="C22" s="67"/>
    </row>
    <row r="23" spans="1:3" x14ac:dyDescent="0.25">
      <c r="A23" s="69">
        <f t="shared" si="0"/>
        <v>21</v>
      </c>
      <c r="B23" s="67">
        <f t="shared" ref="B14:B26" ca="1" si="2">(1+(RANDBETWEEN(2,10)/100))*B22</f>
        <v>894270.87930664897</v>
      </c>
      <c r="C23" s="67"/>
    </row>
    <row r="24" spans="1:3" x14ac:dyDescent="0.25">
      <c r="A24" s="69">
        <f t="shared" si="0"/>
        <v>22</v>
      </c>
      <c r="B24" s="67">
        <f t="shared" ca="1" si="2"/>
        <v>938984.42327198142</v>
      </c>
      <c r="C24" s="67"/>
    </row>
    <row r="25" spans="1:3" x14ac:dyDescent="0.25">
      <c r="A25" s="69">
        <f t="shared" si="0"/>
        <v>23</v>
      </c>
      <c r="B25" s="67">
        <f t="shared" ca="1" si="2"/>
        <v>967153.95597014087</v>
      </c>
      <c r="C25" s="67"/>
    </row>
    <row r="26" spans="1:3" x14ac:dyDescent="0.25">
      <c r="A26" s="69">
        <f t="shared" si="0"/>
        <v>24</v>
      </c>
      <c r="B26" s="67">
        <f t="shared" ca="1" si="2"/>
        <v>996168.57464924513</v>
      </c>
      <c r="C26" s="67"/>
    </row>
    <row r="27" spans="1:3" x14ac:dyDescent="0.25">
      <c r="A27" s="69"/>
      <c r="B27" s="67"/>
      <c r="C27" s="67"/>
    </row>
    <row r="28" spans="1:3" x14ac:dyDescent="0.25">
      <c r="A28" s="69"/>
      <c r="B28" s="67"/>
      <c r="C28" s="67"/>
    </row>
    <row r="29" spans="1:3" x14ac:dyDescent="0.25">
      <c r="A29" s="69"/>
      <c r="B29" s="67"/>
      <c r="C29" s="67"/>
    </row>
    <row r="30" spans="1:3" x14ac:dyDescent="0.25">
      <c r="A30" s="69"/>
      <c r="B30" s="67"/>
      <c r="C30" s="67"/>
    </row>
    <row r="31" spans="1:3" x14ac:dyDescent="0.25">
      <c r="A31" s="69"/>
      <c r="B31" s="67"/>
      <c r="C31" s="67"/>
    </row>
    <row r="32" spans="1:3" x14ac:dyDescent="0.25">
      <c r="A32" s="69"/>
      <c r="B32" s="67"/>
      <c r="C32" s="67"/>
    </row>
    <row r="33" spans="1:3" x14ac:dyDescent="0.25">
      <c r="A33" s="69"/>
      <c r="B33" s="67"/>
      <c r="C33" s="67"/>
    </row>
    <row r="34" spans="1:3" x14ac:dyDescent="0.25">
      <c r="A34" s="69"/>
      <c r="B34" s="67"/>
      <c r="C34" s="67"/>
    </row>
    <row r="35" spans="1:3" x14ac:dyDescent="0.25">
      <c r="A35" s="69"/>
      <c r="B35" s="67"/>
      <c r="C35" s="67"/>
    </row>
    <row r="36" spans="1:3" x14ac:dyDescent="0.25">
      <c r="A36" s="69"/>
      <c r="B36" s="67"/>
      <c r="C36" s="67"/>
    </row>
    <row r="37" spans="1:3" x14ac:dyDescent="0.25">
      <c r="A37" s="69"/>
      <c r="B37" s="67"/>
      <c r="C37" s="67"/>
    </row>
    <row r="38" spans="1:3" x14ac:dyDescent="0.25">
      <c r="A38" s="69"/>
      <c r="B38" s="67"/>
      <c r="C38" s="67"/>
    </row>
    <row r="39" spans="1:3" x14ac:dyDescent="0.25">
      <c r="A39" s="69"/>
      <c r="B39" s="67"/>
      <c r="C39" s="67"/>
    </row>
    <row r="40" spans="1:3" x14ac:dyDescent="0.25">
      <c r="A40" s="69"/>
      <c r="B40" s="67"/>
      <c r="C40" s="67"/>
    </row>
    <row r="41" spans="1:3" x14ac:dyDescent="0.25">
      <c r="A41" s="69"/>
      <c r="B41" s="67"/>
      <c r="C41" s="67"/>
    </row>
    <row r="42" spans="1:3" x14ac:dyDescent="0.25">
      <c r="A42" s="69"/>
      <c r="B42" s="67"/>
      <c r="C42" s="67"/>
    </row>
    <row r="43" spans="1:3" x14ac:dyDescent="0.25">
      <c r="A43" s="69"/>
      <c r="B43" s="67"/>
      <c r="C43" s="67"/>
    </row>
    <row r="44" spans="1:3" x14ac:dyDescent="0.25">
      <c r="A44" s="69"/>
      <c r="B44" s="67"/>
      <c r="C44" s="67"/>
    </row>
    <row r="45" spans="1:3" x14ac:dyDescent="0.25">
      <c r="A45" s="69"/>
      <c r="B45" s="67"/>
      <c r="C45" s="67"/>
    </row>
    <row r="46" spans="1:3" x14ac:dyDescent="0.25">
      <c r="A46" s="69"/>
      <c r="B46" s="67"/>
      <c r="C46" s="67"/>
    </row>
    <row r="47" spans="1:3" x14ac:dyDescent="0.25">
      <c r="A47" s="69"/>
      <c r="B47" s="67"/>
      <c r="C47" s="67"/>
    </row>
    <row r="48" spans="1:3" x14ac:dyDescent="0.25">
      <c r="A48" s="69"/>
      <c r="B48" s="67"/>
      <c r="C48" s="67"/>
    </row>
    <row r="49" spans="1:3" x14ac:dyDescent="0.25">
      <c r="A49" s="69"/>
      <c r="B49" s="67"/>
      <c r="C49" s="67"/>
    </row>
    <row r="50" spans="1:3" x14ac:dyDescent="0.25">
      <c r="A50" s="69"/>
      <c r="B50" s="67"/>
      <c r="C50" s="67"/>
    </row>
    <row r="51" spans="1:3" x14ac:dyDescent="0.25">
      <c r="A51" s="69"/>
      <c r="B51" s="67"/>
      <c r="C51" s="67"/>
    </row>
    <row r="52" spans="1:3" x14ac:dyDescent="0.25">
      <c r="A52" s="69"/>
      <c r="B52" s="67"/>
      <c r="C52" s="67"/>
    </row>
    <row r="53" spans="1:3" x14ac:dyDescent="0.25">
      <c r="A53" s="69"/>
      <c r="B53" s="67"/>
      <c r="C53" s="67"/>
    </row>
    <row r="54" spans="1:3" x14ac:dyDescent="0.25">
      <c r="A54" s="69"/>
      <c r="B54" s="67"/>
      <c r="C54" s="67"/>
    </row>
    <row r="55" spans="1:3" x14ac:dyDescent="0.25">
      <c r="A55" s="69"/>
      <c r="B55" s="67"/>
      <c r="C55" s="67"/>
    </row>
    <row r="56" spans="1:3" x14ac:dyDescent="0.25">
      <c r="A56" s="69"/>
      <c r="B56" s="67"/>
      <c r="C56" s="67"/>
    </row>
    <row r="57" spans="1:3" x14ac:dyDescent="0.25">
      <c r="A57" s="69"/>
      <c r="B57" s="67"/>
      <c r="C57" s="67"/>
    </row>
    <row r="58" spans="1:3" x14ac:dyDescent="0.25">
      <c r="A58" s="69"/>
      <c r="B58" s="67"/>
      <c r="C58" s="67"/>
    </row>
    <row r="59" spans="1:3" x14ac:dyDescent="0.25">
      <c r="A59" s="69"/>
      <c r="B59" s="67"/>
      <c r="C59" s="67"/>
    </row>
    <row r="60" spans="1:3" x14ac:dyDescent="0.25">
      <c r="A60" s="69"/>
      <c r="B60" s="67"/>
      <c r="C60" s="67"/>
    </row>
    <row r="61" spans="1:3" x14ac:dyDescent="0.25">
      <c r="A61" s="69"/>
      <c r="B61" s="67"/>
      <c r="C61" s="67"/>
    </row>
    <row r="62" spans="1:3" x14ac:dyDescent="0.25">
      <c r="A62" s="69"/>
      <c r="B62" s="67"/>
      <c r="C62" s="67"/>
    </row>
    <row r="63" spans="1:3" x14ac:dyDescent="0.25">
      <c r="A63" s="69"/>
      <c r="B63" s="67"/>
      <c r="C63" s="67"/>
    </row>
    <row r="64" spans="1:3" x14ac:dyDescent="0.25">
      <c r="A64" s="69"/>
      <c r="B64" s="67"/>
      <c r="C64" s="67"/>
    </row>
    <row r="65" spans="1:3" x14ac:dyDescent="0.25">
      <c r="A65" s="69"/>
      <c r="B65" s="67"/>
      <c r="C65" s="67"/>
    </row>
    <row r="66" spans="1:3" x14ac:dyDescent="0.25">
      <c r="A66" s="69"/>
      <c r="B66" s="67"/>
      <c r="C66" s="67"/>
    </row>
    <row r="67" spans="1:3" x14ac:dyDescent="0.25">
      <c r="A67" s="69"/>
      <c r="B67" s="67"/>
      <c r="C67" s="67"/>
    </row>
    <row r="68" spans="1:3" x14ac:dyDescent="0.25">
      <c r="A68" s="69"/>
      <c r="B68" s="67"/>
      <c r="C68" s="67"/>
    </row>
    <row r="69" spans="1:3" x14ac:dyDescent="0.25">
      <c r="A69" s="69"/>
      <c r="B69" s="67"/>
      <c r="C69" s="67"/>
    </row>
    <row r="70" spans="1:3" x14ac:dyDescent="0.25">
      <c r="A70" s="69"/>
      <c r="B70" s="67"/>
      <c r="C70" s="67"/>
    </row>
    <row r="71" spans="1:3" x14ac:dyDescent="0.25">
      <c r="A71" s="69"/>
      <c r="B71" s="67"/>
      <c r="C71" s="67"/>
    </row>
    <row r="72" spans="1:3" x14ac:dyDescent="0.25">
      <c r="A72" s="69"/>
      <c r="B72" s="67"/>
      <c r="C72" s="67"/>
    </row>
    <row r="73" spans="1:3" x14ac:dyDescent="0.25">
      <c r="A73" s="69"/>
      <c r="B73" s="67"/>
      <c r="C73" s="67"/>
    </row>
    <row r="74" spans="1:3" x14ac:dyDescent="0.25">
      <c r="A74" s="69"/>
      <c r="B74" s="67"/>
      <c r="C74" s="67"/>
    </row>
    <row r="75" spans="1:3" x14ac:dyDescent="0.25">
      <c r="A75" s="69"/>
      <c r="B75" s="67"/>
      <c r="C75" s="67"/>
    </row>
    <row r="76" spans="1:3" x14ac:dyDescent="0.25">
      <c r="A76" s="69"/>
      <c r="B76" s="67"/>
      <c r="C76" s="67"/>
    </row>
    <row r="77" spans="1:3" x14ac:dyDescent="0.25">
      <c r="A77" s="69"/>
      <c r="B77" s="67"/>
      <c r="C77" s="67"/>
    </row>
    <row r="78" spans="1:3" x14ac:dyDescent="0.25">
      <c r="A78" s="69"/>
      <c r="B78" s="67"/>
      <c r="C78" s="67"/>
    </row>
    <row r="79" spans="1:3" x14ac:dyDescent="0.25">
      <c r="A79" s="69"/>
      <c r="B79" s="67"/>
      <c r="C79" s="67"/>
    </row>
    <row r="80" spans="1:3" x14ac:dyDescent="0.25">
      <c r="A80" s="69"/>
      <c r="B80" s="67"/>
      <c r="C80" s="67"/>
    </row>
    <row r="81" spans="1:3" x14ac:dyDescent="0.25">
      <c r="A81" s="69"/>
      <c r="B81" s="67"/>
      <c r="C81" s="67"/>
    </row>
    <row r="82" spans="1:3" x14ac:dyDescent="0.25">
      <c r="A82" s="69"/>
      <c r="B82" s="67"/>
      <c r="C82" s="67"/>
    </row>
    <row r="83" spans="1:3" x14ac:dyDescent="0.25">
      <c r="A83" s="69"/>
      <c r="B83" s="67"/>
      <c r="C83" s="67"/>
    </row>
    <row r="84" spans="1:3" x14ac:dyDescent="0.25">
      <c r="A84" s="69"/>
      <c r="B84" s="67"/>
      <c r="C84" s="67"/>
    </row>
    <row r="85" spans="1:3" x14ac:dyDescent="0.25">
      <c r="A85" s="69"/>
      <c r="B85" s="67"/>
      <c r="C85" s="67"/>
    </row>
    <row r="86" spans="1:3" x14ac:dyDescent="0.25">
      <c r="A86" s="69"/>
      <c r="B86" s="67"/>
      <c r="C86" s="67"/>
    </row>
    <row r="87" spans="1:3" x14ac:dyDescent="0.25">
      <c r="A87" s="69"/>
      <c r="B87" s="67"/>
      <c r="C87" s="67"/>
    </row>
    <row r="88" spans="1:3" x14ac:dyDescent="0.25">
      <c r="A88" s="69"/>
      <c r="B88" s="67"/>
      <c r="C88" s="67"/>
    </row>
    <row r="89" spans="1:3" x14ac:dyDescent="0.25">
      <c r="A89" s="69"/>
      <c r="B89" s="67"/>
      <c r="C89" s="67"/>
    </row>
    <row r="90" spans="1:3" x14ac:dyDescent="0.25">
      <c r="A90" s="69"/>
      <c r="B90" s="67"/>
      <c r="C90" s="67"/>
    </row>
    <row r="91" spans="1:3" x14ac:dyDescent="0.25">
      <c r="A91" s="69"/>
      <c r="B91" s="67"/>
      <c r="C91" s="67"/>
    </row>
    <row r="92" spans="1:3" x14ac:dyDescent="0.25">
      <c r="A92" s="69"/>
      <c r="B92" s="67"/>
      <c r="C92" s="67"/>
    </row>
    <row r="93" spans="1:3" x14ac:dyDescent="0.25">
      <c r="A93" s="69"/>
      <c r="B93" s="67"/>
      <c r="C93" s="67"/>
    </row>
    <row r="94" spans="1:3" x14ac:dyDescent="0.25">
      <c r="A94" s="69"/>
      <c r="B94" s="67"/>
      <c r="C94" s="67"/>
    </row>
    <row r="95" spans="1:3" x14ac:dyDescent="0.25">
      <c r="A95" s="69"/>
      <c r="B95" s="67"/>
      <c r="C95" s="67"/>
    </row>
    <row r="96" spans="1:3" x14ac:dyDescent="0.25">
      <c r="A96" s="69"/>
      <c r="B96" s="67"/>
      <c r="C96" s="67"/>
    </row>
    <row r="97" spans="1:3" x14ac:dyDescent="0.25">
      <c r="A97" s="69"/>
      <c r="B97" s="67"/>
      <c r="C97" s="67"/>
    </row>
    <row r="98" spans="1:3" x14ac:dyDescent="0.25">
      <c r="A98" s="69"/>
      <c r="B98" s="67"/>
      <c r="C98" s="67"/>
    </row>
    <row r="99" spans="1:3" x14ac:dyDescent="0.25">
      <c r="A99" s="69"/>
      <c r="B99" s="67"/>
      <c r="C99" s="67"/>
    </row>
    <row r="100" spans="1:3" x14ac:dyDescent="0.25">
      <c r="A100" s="69"/>
      <c r="B100" s="67"/>
      <c r="C100" s="6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6"/>
  <sheetViews>
    <sheetView workbookViewId="0">
      <selection activeCell="B6" sqref="B6"/>
    </sheetView>
  </sheetViews>
  <sheetFormatPr defaultRowHeight="15" x14ac:dyDescent="0.25"/>
  <cols>
    <col min="1" max="1" width="17" bestFit="1" customWidth="1"/>
    <col min="2" max="2" width="17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106</v>
      </c>
      <c r="B2" s="40" t="s">
        <v>54</v>
      </c>
      <c r="C2" s="12">
        <v>25000</v>
      </c>
      <c r="E2" s="29"/>
    </row>
    <row r="3" spans="1:5" x14ac:dyDescent="0.25">
      <c r="A3" s="3" t="s">
        <v>14</v>
      </c>
      <c r="B3" s="40"/>
      <c r="C3" s="45">
        <v>4</v>
      </c>
      <c r="E3" s="29"/>
    </row>
    <row r="4" spans="1:5" x14ac:dyDescent="0.25">
      <c r="A4" s="3" t="s">
        <v>13</v>
      </c>
      <c r="B4" s="40" t="s">
        <v>55</v>
      </c>
      <c r="C4" s="45">
        <v>5</v>
      </c>
      <c r="E4" s="29"/>
    </row>
    <row r="5" spans="1:5" x14ac:dyDescent="0.25">
      <c r="A5" s="31"/>
      <c r="E5" s="29"/>
    </row>
    <row r="6" spans="1:5" x14ac:dyDescent="0.25">
      <c r="A6" s="32" t="s">
        <v>48</v>
      </c>
      <c r="B6" s="33" t="s">
        <v>137</v>
      </c>
      <c r="E6" s="29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D11"/>
  <sheetViews>
    <sheetView workbookViewId="0">
      <selection activeCell="D11" sqref="D11"/>
    </sheetView>
  </sheetViews>
  <sheetFormatPr defaultRowHeight="15" x14ac:dyDescent="0.25"/>
  <cols>
    <col min="1" max="1" width="17.5703125" bestFit="1" customWidth="1"/>
    <col min="2" max="2" width="12.42578125" bestFit="1" customWidth="1"/>
    <col min="3" max="3" width="15.7109375" bestFit="1" customWidth="1"/>
    <col min="4" max="4" width="12.140625" bestFit="1" customWidth="1"/>
  </cols>
  <sheetData>
    <row r="1" spans="1:4" x14ac:dyDescent="0.25">
      <c r="A1" s="59" t="s">
        <v>16</v>
      </c>
      <c r="B1" s="13" t="s">
        <v>29</v>
      </c>
    </row>
    <row r="2" spans="1:4" x14ac:dyDescent="0.25">
      <c r="A2" s="59"/>
      <c r="B2" s="21" t="s">
        <v>30</v>
      </c>
      <c r="C2" s="21" t="s">
        <v>31</v>
      </c>
      <c r="D2" s="21" t="s">
        <v>32</v>
      </c>
    </row>
    <row r="3" spans="1:4" x14ac:dyDescent="0.25">
      <c r="A3" s="25" t="s">
        <v>23</v>
      </c>
      <c r="B3" s="26">
        <v>3000</v>
      </c>
      <c r="C3" s="20" t="s">
        <v>33</v>
      </c>
      <c r="D3" s="20" t="s">
        <v>107</v>
      </c>
    </row>
    <row r="4" spans="1:4" x14ac:dyDescent="0.25">
      <c r="A4" s="25" t="s">
        <v>24</v>
      </c>
      <c r="B4" s="26">
        <v>2000</v>
      </c>
      <c r="C4" s="20" t="s">
        <v>33</v>
      </c>
      <c r="D4" s="20" t="s">
        <v>107</v>
      </c>
    </row>
    <row r="5" spans="1:4" x14ac:dyDescent="0.25">
      <c r="A5" s="25" t="s">
        <v>136</v>
      </c>
      <c r="B5" s="26">
        <v>3500</v>
      </c>
      <c r="C5" s="20" t="s">
        <v>33</v>
      </c>
      <c r="D5" s="20" t="s">
        <v>107</v>
      </c>
    </row>
    <row r="6" spans="1:4" x14ac:dyDescent="0.25">
      <c r="A6" s="25" t="s">
        <v>25</v>
      </c>
      <c r="B6" s="26">
        <v>3500</v>
      </c>
      <c r="C6" s="20" t="s">
        <v>34</v>
      </c>
      <c r="D6" s="20" t="s">
        <v>107</v>
      </c>
    </row>
    <row r="7" spans="1:4" x14ac:dyDescent="0.25">
      <c r="A7" s="25" t="s">
        <v>133</v>
      </c>
      <c r="B7" s="26">
        <v>6000</v>
      </c>
      <c r="C7" s="20" t="s">
        <v>34</v>
      </c>
      <c r="D7" s="20" t="s">
        <v>107</v>
      </c>
    </row>
    <row r="8" spans="1:4" x14ac:dyDescent="0.25">
      <c r="A8" s="25" t="s">
        <v>27</v>
      </c>
      <c r="B8" s="26">
        <f>74000+56000</f>
        <v>130000</v>
      </c>
      <c r="C8" s="20" t="s">
        <v>35</v>
      </c>
      <c r="D8" s="20" t="s">
        <v>108</v>
      </c>
    </row>
    <row r="9" spans="1:4" x14ac:dyDescent="0.25">
      <c r="A9" s="25" t="s">
        <v>26</v>
      </c>
      <c r="B9" s="26">
        <v>28000</v>
      </c>
      <c r="C9" s="20" t="s">
        <v>33</v>
      </c>
      <c r="D9" s="20" t="s">
        <v>109</v>
      </c>
    </row>
    <row r="10" spans="1:4" x14ac:dyDescent="0.25">
      <c r="A10" s="25" t="s">
        <v>28</v>
      </c>
      <c r="B10" s="26">
        <v>7500</v>
      </c>
      <c r="C10" s="20" t="s">
        <v>35</v>
      </c>
      <c r="D10" s="20">
        <v>529</v>
      </c>
    </row>
    <row r="11" spans="1:4" x14ac:dyDescent="0.25">
      <c r="A11" s="25" t="s">
        <v>137</v>
      </c>
      <c r="B11" s="26">
        <v>80000</v>
      </c>
      <c r="C11" s="20" t="s">
        <v>35</v>
      </c>
      <c r="D11" s="20" t="s">
        <v>15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0"/>
  <sheetViews>
    <sheetView zoomScale="84" workbookViewId="0">
      <selection activeCell="F11" sqref="F11"/>
    </sheetView>
  </sheetViews>
  <sheetFormatPr defaultRowHeight="15" x14ac:dyDescent="0.25"/>
  <cols>
    <col min="1" max="1" width="17.5703125" bestFit="1" customWidth="1"/>
    <col min="2" max="6" width="15.42578125" customWidth="1"/>
  </cols>
  <sheetData>
    <row r="1" spans="1:6" x14ac:dyDescent="0.25">
      <c r="A1" s="13" t="s">
        <v>16</v>
      </c>
      <c r="B1" s="13" t="s">
        <v>22</v>
      </c>
      <c r="C1" s="14"/>
      <c r="D1" s="14"/>
      <c r="E1" s="14"/>
      <c r="F1" s="14"/>
    </row>
    <row r="2" spans="1:6" s="28" customFormat="1" x14ac:dyDescent="0.25">
      <c r="A2" s="25" t="s">
        <v>23</v>
      </c>
      <c r="B2" s="22">
        <v>15</v>
      </c>
      <c r="C2" s="22">
        <v>20</v>
      </c>
      <c r="D2" s="22">
        <v>35</v>
      </c>
      <c r="E2" s="22">
        <v>30</v>
      </c>
      <c r="F2" s="22">
        <v>25</v>
      </c>
    </row>
    <row r="3" spans="1:6" s="28" customFormat="1" x14ac:dyDescent="0.25">
      <c r="A3" s="25" t="s">
        <v>24</v>
      </c>
      <c r="B3" s="22">
        <v>10</v>
      </c>
      <c r="C3" s="22">
        <v>15</v>
      </c>
      <c r="D3" s="22">
        <v>20</v>
      </c>
      <c r="E3" s="22">
        <v>20</v>
      </c>
      <c r="F3" s="22">
        <v>20</v>
      </c>
    </row>
    <row r="4" spans="1:6" s="28" customFormat="1" x14ac:dyDescent="0.25">
      <c r="A4" s="25" t="s">
        <v>136</v>
      </c>
      <c r="B4" s="22">
        <v>10</v>
      </c>
      <c r="C4" s="22">
        <v>15</v>
      </c>
      <c r="D4" s="22">
        <v>15</v>
      </c>
      <c r="E4" s="22">
        <v>20</v>
      </c>
      <c r="F4" s="22">
        <v>40</v>
      </c>
    </row>
    <row r="5" spans="1:6" s="28" customFormat="1" x14ac:dyDescent="0.25">
      <c r="A5" s="25" t="s">
        <v>25</v>
      </c>
      <c r="B5" s="22">
        <v>35</v>
      </c>
      <c r="C5" s="22">
        <v>30</v>
      </c>
      <c r="D5" s="22">
        <v>20</v>
      </c>
      <c r="E5" s="22">
        <v>20</v>
      </c>
      <c r="F5" s="22">
        <v>10</v>
      </c>
    </row>
    <row r="6" spans="1:6" s="28" customFormat="1" x14ac:dyDescent="0.25">
      <c r="A6" s="25" t="s">
        <v>133</v>
      </c>
      <c r="B6" s="22">
        <v>30</v>
      </c>
      <c r="C6" s="22">
        <v>20</v>
      </c>
      <c r="D6" s="22">
        <v>10</v>
      </c>
      <c r="E6" s="22">
        <v>10</v>
      </c>
      <c r="F6" s="22">
        <v>5</v>
      </c>
    </row>
    <row r="7" spans="1:6" s="28" customFormat="1" x14ac:dyDescent="0.25">
      <c r="A7" s="25" t="s">
        <v>27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</row>
    <row r="8" spans="1:6" s="28" customFormat="1" x14ac:dyDescent="0.25">
      <c r="A8" s="25" t="s">
        <v>26</v>
      </c>
      <c r="B8" s="22">
        <v>0</v>
      </c>
      <c r="C8" s="22">
        <v>0</v>
      </c>
      <c r="D8" s="22">
        <v>0</v>
      </c>
      <c r="E8" s="23">
        <v>0</v>
      </c>
      <c r="F8" s="23">
        <v>0</v>
      </c>
    </row>
    <row r="9" spans="1:6" s="28" customFormat="1" x14ac:dyDescent="0.25">
      <c r="A9" s="25" t="s">
        <v>28</v>
      </c>
      <c r="B9" s="22">
        <v>10</v>
      </c>
      <c r="C9" s="22">
        <f>B9*1.25</f>
        <v>12.5</v>
      </c>
      <c r="D9" s="22">
        <f>C9*1.25</f>
        <v>15.625</v>
      </c>
      <c r="E9" s="22">
        <v>0</v>
      </c>
      <c r="F9" s="22">
        <v>0</v>
      </c>
    </row>
    <row r="10" spans="1:6" s="28" customFormat="1" x14ac:dyDescent="0.25">
      <c r="A10" s="25" t="s">
        <v>137</v>
      </c>
      <c r="B10" s="22">
        <v>250</v>
      </c>
      <c r="C10" s="22">
        <v>275</v>
      </c>
      <c r="D10" s="22">
        <v>250</v>
      </c>
      <c r="E10" s="22">
        <v>175</v>
      </c>
      <c r="F10" s="22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A12" sqref="A12:XFD12"/>
    </sheetView>
  </sheetViews>
  <sheetFormatPr defaultRowHeight="15" x14ac:dyDescent="0.25"/>
  <cols>
    <col min="1" max="1" width="17.5703125" bestFit="1" customWidth="1"/>
    <col min="2" max="3" width="11.85546875" customWidth="1"/>
    <col min="4" max="5" width="11.85546875" style="35" customWidth="1"/>
  </cols>
  <sheetData>
    <row r="1" spans="1:5" x14ac:dyDescent="0.25">
      <c r="A1" s="59" t="s">
        <v>16</v>
      </c>
      <c r="B1" s="13" t="s">
        <v>17</v>
      </c>
      <c r="C1" s="20"/>
      <c r="D1" s="20"/>
      <c r="E1" s="20"/>
    </row>
    <row r="2" spans="1:5" x14ac:dyDescent="0.25">
      <c r="A2" s="59"/>
      <c r="B2" s="21" t="s">
        <v>18</v>
      </c>
      <c r="C2" s="21" t="s">
        <v>19</v>
      </c>
      <c r="D2" s="21" t="s">
        <v>20</v>
      </c>
      <c r="E2" s="21" t="s">
        <v>21</v>
      </c>
    </row>
    <row r="3" spans="1:5" x14ac:dyDescent="0.25">
      <c r="A3" s="25" t="s">
        <v>23</v>
      </c>
      <c r="B3" s="24">
        <v>0.05</v>
      </c>
      <c r="C3" s="24">
        <v>0.04</v>
      </c>
      <c r="D3" s="52"/>
      <c r="E3" s="52"/>
    </row>
    <row r="4" spans="1:5" x14ac:dyDescent="0.25">
      <c r="A4" s="25" t="s">
        <v>24</v>
      </c>
      <c r="B4" s="24">
        <v>0.05</v>
      </c>
      <c r="C4" s="24">
        <v>0.08</v>
      </c>
      <c r="D4" s="52"/>
      <c r="E4" s="52"/>
    </row>
    <row r="5" spans="1:5" x14ac:dyDescent="0.25">
      <c r="A5" s="25" t="s">
        <v>136</v>
      </c>
      <c r="B5" s="24">
        <v>0.04</v>
      </c>
      <c r="C5" s="24">
        <v>1.4999999999999999E-2</v>
      </c>
      <c r="D5" s="52"/>
      <c r="E5" s="52"/>
    </row>
    <row r="6" spans="1:5" x14ac:dyDescent="0.25">
      <c r="A6" s="25" t="s">
        <v>25</v>
      </c>
      <c r="B6" s="24">
        <v>0.09</v>
      </c>
      <c r="C6" s="24">
        <v>0.16</v>
      </c>
      <c r="D6" s="52"/>
      <c r="E6" s="52"/>
    </row>
    <row r="7" spans="1:5" x14ac:dyDescent="0.25">
      <c r="A7" s="25" t="s">
        <v>133</v>
      </c>
      <c r="B7" s="24">
        <v>0.1</v>
      </c>
      <c r="C7" s="24">
        <v>0.22</v>
      </c>
      <c r="D7" s="52"/>
      <c r="E7" s="52"/>
    </row>
    <row r="8" spans="1:5" x14ac:dyDescent="0.25">
      <c r="A8" s="25" t="s">
        <v>27</v>
      </c>
      <c r="B8" s="24">
        <v>0.06</v>
      </c>
      <c r="C8" s="24">
        <v>0.1</v>
      </c>
      <c r="D8" s="52">
        <v>0.04</v>
      </c>
      <c r="E8" s="52">
        <v>0.04</v>
      </c>
    </row>
    <row r="9" spans="1:5" x14ac:dyDescent="0.25">
      <c r="A9" s="25" t="s">
        <v>26</v>
      </c>
      <c r="B9" s="24">
        <v>0.06</v>
      </c>
      <c r="C9" s="24">
        <v>0.1</v>
      </c>
      <c r="D9" s="52">
        <v>0.04</v>
      </c>
      <c r="E9" s="52">
        <v>0.04</v>
      </c>
    </row>
    <row r="10" spans="1:5" x14ac:dyDescent="0.25">
      <c r="A10" s="25" t="s">
        <v>28</v>
      </c>
      <c r="B10" s="24">
        <v>0.04</v>
      </c>
      <c r="C10" s="24">
        <v>0.08</v>
      </c>
      <c r="D10" s="52">
        <v>0.04</v>
      </c>
      <c r="E10" s="52">
        <v>0.04</v>
      </c>
    </row>
    <row r="11" spans="1:5" x14ac:dyDescent="0.25">
      <c r="A11" s="25" t="s">
        <v>137</v>
      </c>
      <c r="B11" s="24">
        <v>0.03</v>
      </c>
      <c r="C11" s="24">
        <v>0.01</v>
      </c>
      <c r="D11" s="52"/>
      <c r="E11" s="52"/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D10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2" max="2" width="14.42578125" bestFit="1" customWidth="1"/>
    <col min="3" max="4" width="13.28515625" customWidth="1"/>
  </cols>
  <sheetData>
    <row r="1" spans="1:4" x14ac:dyDescent="0.25">
      <c r="C1" s="51" t="s">
        <v>55</v>
      </c>
      <c r="D1" s="51" t="s">
        <v>45</v>
      </c>
    </row>
    <row r="2" spans="1:4" x14ac:dyDescent="0.25">
      <c r="A2" s="1" t="s">
        <v>140</v>
      </c>
      <c r="B2" s="5" t="s">
        <v>141</v>
      </c>
      <c r="C2" s="1" t="s">
        <v>41</v>
      </c>
      <c r="D2" s="1" t="s">
        <v>42</v>
      </c>
    </row>
    <row r="3" spans="1:4" x14ac:dyDescent="0.25">
      <c r="A3" s="17">
        <v>-4</v>
      </c>
      <c r="B3" s="18">
        <v>80000</v>
      </c>
      <c r="C3" s="8">
        <v>15</v>
      </c>
      <c r="D3" s="4">
        <v>2.7E-2</v>
      </c>
    </row>
    <row r="4" spans="1:4" x14ac:dyDescent="0.25">
      <c r="A4" s="17">
        <v>-3</v>
      </c>
      <c r="B4" s="18">
        <v>80000</v>
      </c>
      <c r="C4" s="37">
        <v>15</v>
      </c>
      <c r="D4" s="38">
        <v>3.5000000000000003E-2</v>
      </c>
    </row>
    <row r="5" spans="1:4" x14ac:dyDescent="0.25">
      <c r="A5" s="17">
        <v>-2</v>
      </c>
      <c r="B5" s="18">
        <v>80000</v>
      </c>
      <c r="C5" s="37">
        <v>15</v>
      </c>
      <c r="D5" s="38">
        <v>4.4999999999999998E-2</v>
      </c>
    </row>
    <row r="6" spans="1:4" x14ac:dyDescent="0.25">
      <c r="A6" s="17">
        <v>-1</v>
      </c>
      <c r="B6" s="18">
        <v>80000</v>
      </c>
      <c r="C6" s="37">
        <v>15</v>
      </c>
      <c r="D6" s="38">
        <v>5.2999999999999999E-2</v>
      </c>
    </row>
    <row r="7" spans="1:4" x14ac:dyDescent="0.25">
      <c r="A7" s="17"/>
      <c r="B7" s="18"/>
      <c r="C7" s="37"/>
      <c r="D7" s="38"/>
    </row>
    <row r="8" spans="1:4" x14ac:dyDescent="0.25">
      <c r="A8" s="17"/>
      <c r="B8" s="18"/>
      <c r="C8" s="37"/>
      <c r="D8" s="38"/>
    </row>
    <row r="9" spans="1:4" x14ac:dyDescent="0.25">
      <c r="A9" s="17"/>
      <c r="B9" s="18"/>
      <c r="C9" s="37"/>
      <c r="D9" s="38"/>
    </row>
    <row r="10" spans="1:4" x14ac:dyDescent="0.25">
      <c r="A10" s="17"/>
      <c r="B10" s="18"/>
      <c r="C10" s="37"/>
      <c r="D10" s="38"/>
    </row>
    <row r="11" spans="1:4" x14ac:dyDescent="0.25">
      <c r="A11" s="17"/>
      <c r="B11" s="18"/>
      <c r="C11" s="37"/>
      <c r="D11" s="38"/>
    </row>
    <row r="12" spans="1:4" x14ac:dyDescent="0.25">
      <c r="A12" s="17"/>
      <c r="B12" s="18"/>
      <c r="C12" s="37"/>
      <c r="D12" s="38"/>
    </row>
    <row r="13" spans="1:4" x14ac:dyDescent="0.25">
      <c r="A13" s="17"/>
      <c r="B13" s="18"/>
      <c r="C13" s="37"/>
      <c r="D13" s="38"/>
    </row>
    <row r="14" spans="1:4" x14ac:dyDescent="0.25">
      <c r="A14" s="17"/>
      <c r="B14" s="18"/>
      <c r="C14" s="37"/>
      <c r="D14" s="38"/>
    </row>
    <row r="15" spans="1:4" x14ac:dyDescent="0.25">
      <c r="A15" s="17"/>
      <c r="B15" s="18"/>
      <c r="C15" s="37"/>
      <c r="D15" s="38"/>
    </row>
    <row r="16" spans="1:4" x14ac:dyDescent="0.25">
      <c r="A16" s="17"/>
      <c r="B16" s="18"/>
      <c r="C16" s="37"/>
      <c r="D16" s="38"/>
    </row>
    <row r="17" spans="1:4" x14ac:dyDescent="0.25">
      <c r="A17" s="17"/>
      <c r="B17" s="18"/>
      <c r="C17" s="37"/>
      <c r="D17" s="38"/>
    </row>
    <row r="18" spans="1:4" x14ac:dyDescent="0.25">
      <c r="A18" s="17"/>
      <c r="B18" s="18"/>
      <c r="C18" s="37"/>
      <c r="D18" s="38"/>
    </row>
    <row r="19" spans="1:4" x14ac:dyDescent="0.25">
      <c r="A19" s="17"/>
      <c r="B19" s="18"/>
      <c r="C19" s="37"/>
      <c r="D19" s="38"/>
    </row>
    <row r="20" spans="1:4" x14ac:dyDescent="0.25">
      <c r="A20" s="17"/>
      <c r="B20" s="18"/>
      <c r="C20" s="37"/>
      <c r="D20" s="38"/>
    </row>
    <row r="21" spans="1:4" x14ac:dyDescent="0.25">
      <c r="A21" s="17"/>
      <c r="B21" s="18"/>
      <c r="C21" s="37"/>
      <c r="D21" s="38"/>
    </row>
    <row r="22" spans="1:4" x14ac:dyDescent="0.25">
      <c r="A22" s="17"/>
      <c r="B22" s="18"/>
      <c r="C22" s="37"/>
      <c r="D22" s="38"/>
    </row>
    <row r="23" spans="1:4" x14ac:dyDescent="0.25">
      <c r="A23" s="17"/>
      <c r="B23" s="18"/>
      <c r="C23" s="37"/>
      <c r="D23" s="38"/>
    </row>
    <row r="24" spans="1:4" x14ac:dyDescent="0.25">
      <c r="A24" s="17"/>
      <c r="B24" s="18"/>
      <c r="C24" s="37"/>
      <c r="D24" s="38"/>
    </row>
    <row r="25" spans="1:4" x14ac:dyDescent="0.25">
      <c r="A25" s="17"/>
      <c r="B25" s="18"/>
      <c r="C25" s="37"/>
      <c r="D25" s="38"/>
    </row>
    <row r="26" spans="1:4" x14ac:dyDescent="0.25">
      <c r="A26" s="17"/>
      <c r="B26" s="18"/>
      <c r="C26" s="37"/>
      <c r="D26" s="38"/>
    </row>
    <row r="27" spans="1:4" x14ac:dyDescent="0.25">
      <c r="A27" s="17"/>
      <c r="B27" s="18"/>
      <c r="C27" s="37"/>
      <c r="D27" s="38"/>
    </row>
    <row r="28" spans="1:4" x14ac:dyDescent="0.25">
      <c r="A28" s="17"/>
      <c r="B28" s="18"/>
      <c r="C28" s="37"/>
      <c r="D28" s="38"/>
    </row>
    <row r="29" spans="1:4" x14ac:dyDescent="0.25">
      <c r="A29" s="17"/>
      <c r="B29" s="18"/>
      <c r="C29" s="37"/>
      <c r="D29" s="38"/>
    </row>
    <row r="30" spans="1:4" x14ac:dyDescent="0.25">
      <c r="A30" s="17"/>
      <c r="B30" s="18"/>
      <c r="C30" s="37"/>
      <c r="D30" s="38"/>
    </row>
    <row r="31" spans="1:4" x14ac:dyDescent="0.25">
      <c r="A31" s="17"/>
      <c r="B31" s="18"/>
      <c r="C31" s="37"/>
      <c r="D31" s="38"/>
    </row>
    <row r="32" spans="1:4" x14ac:dyDescent="0.25">
      <c r="A32" s="17"/>
      <c r="B32" s="18"/>
      <c r="C32" s="37"/>
      <c r="D32" s="38"/>
    </row>
    <row r="33" spans="1:4" x14ac:dyDescent="0.25">
      <c r="A33" s="17"/>
      <c r="B33" s="18"/>
      <c r="C33" s="37"/>
      <c r="D33" s="38"/>
    </row>
    <row r="34" spans="1:4" x14ac:dyDescent="0.25">
      <c r="A34" s="17"/>
      <c r="B34" s="18"/>
      <c r="C34" s="37"/>
      <c r="D34" s="38"/>
    </row>
    <row r="35" spans="1:4" x14ac:dyDescent="0.25">
      <c r="A35" s="17"/>
      <c r="B35" s="18"/>
      <c r="C35" s="37"/>
      <c r="D35" s="38"/>
    </row>
    <row r="36" spans="1:4" x14ac:dyDescent="0.25">
      <c r="A36" s="17"/>
      <c r="B36" s="18"/>
      <c r="C36" s="37"/>
      <c r="D36" s="38"/>
    </row>
    <row r="37" spans="1:4" x14ac:dyDescent="0.25">
      <c r="A37" s="17"/>
      <c r="B37" s="18"/>
      <c r="C37" s="37"/>
      <c r="D37" s="38"/>
    </row>
    <row r="38" spans="1:4" x14ac:dyDescent="0.25">
      <c r="A38" s="17"/>
      <c r="B38" s="18"/>
      <c r="C38" s="37"/>
      <c r="D38" s="38"/>
    </row>
    <row r="39" spans="1:4" x14ac:dyDescent="0.25">
      <c r="A39" s="17"/>
      <c r="B39" s="18"/>
      <c r="C39" s="37"/>
      <c r="D39" s="38"/>
    </row>
    <row r="40" spans="1:4" x14ac:dyDescent="0.25">
      <c r="A40" s="17"/>
      <c r="B40" s="18"/>
      <c r="C40" s="37"/>
      <c r="D40" s="38"/>
    </row>
    <row r="41" spans="1:4" x14ac:dyDescent="0.25">
      <c r="A41" s="17"/>
      <c r="B41" s="18"/>
      <c r="C41" s="37"/>
      <c r="D41" s="38"/>
    </row>
    <row r="42" spans="1:4" x14ac:dyDescent="0.25">
      <c r="A42" s="17"/>
      <c r="B42" s="18"/>
      <c r="C42" s="37"/>
      <c r="D42" s="38"/>
    </row>
    <row r="43" spans="1:4" x14ac:dyDescent="0.25">
      <c r="A43" s="17"/>
      <c r="B43" s="18"/>
      <c r="C43" s="37"/>
      <c r="D43" s="38"/>
    </row>
    <row r="44" spans="1:4" x14ac:dyDescent="0.25">
      <c r="A44" s="17"/>
      <c r="B44" s="18"/>
      <c r="C44" s="37"/>
      <c r="D44" s="38"/>
    </row>
    <row r="45" spans="1:4" x14ac:dyDescent="0.25">
      <c r="A45" s="17"/>
      <c r="B45" s="18"/>
      <c r="C45" s="37"/>
      <c r="D45" s="38"/>
    </row>
    <row r="46" spans="1:4" x14ac:dyDescent="0.25">
      <c r="A46" s="17"/>
      <c r="B46" s="18"/>
      <c r="C46" s="37"/>
      <c r="D46" s="38"/>
    </row>
    <row r="47" spans="1:4" x14ac:dyDescent="0.25">
      <c r="A47" s="17"/>
      <c r="B47" s="18"/>
      <c r="C47" s="37"/>
      <c r="D47" s="38"/>
    </row>
    <row r="48" spans="1:4" x14ac:dyDescent="0.25">
      <c r="A48" s="17"/>
      <c r="B48" s="18"/>
      <c r="C48" s="37"/>
      <c r="D48" s="38"/>
    </row>
    <row r="49" spans="1:4" x14ac:dyDescent="0.25">
      <c r="A49" s="17"/>
      <c r="B49" s="18"/>
      <c r="C49" s="37"/>
      <c r="D49" s="38"/>
    </row>
    <row r="50" spans="1:4" x14ac:dyDescent="0.25">
      <c r="A50" s="17"/>
      <c r="B50" s="18"/>
      <c r="C50" s="37"/>
      <c r="D50" s="38"/>
    </row>
    <row r="51" spans="1:4" x14ac:dyDescent="0.25">
      <c r="A51" s="17"/>
      <c r="B51" s="18"/>
      <c r="C51" s="37"/>
      <c r="D51" s="38"/>
    </row>
    <row r="52" spans="1:4" x14ac:dyDescent="0.25">
      <c r="A52" s="17"/>
      <c r="B52" s="18"/>
      <c r="C52" s="37"/>
      <c r="D52" s="38"/>
    </row>
    <row r="53" spans="1:4" x14ac:dyDescent="0.25">
      <c r="A53" s="17"/>
      <c r="B53" s="18"/>
      <c r="C53" s="37"/>
      <c r="D53" s="38"/>
    </row>
    <row r="54" spans="1:4" x14ac:dyDescent="0.25">
      <c r="A54" s="17"/>
      <c r="B54" s="18"/>
      <c r="C54" s="37"/>
      <c r="D54" s="38"/>
    </row>
    <row r="55" spans="1:4" x14ac:dyDescent="0.25">
      <c r="A55" s="17"/>
      <c r="B55" s="18"/>
      <c r="C55" s="37"/>
      <c r="D55" s="38"/>
    </row>
    <row r="56" spans="1:4" x14ac:dyDescent="0.25">
      <c r="A56" s="17"/>
      <c r="B56" s="18"/>
      <c r="C56" s="37"/>
      <c r="D56" s="38"/>
    </row>
    <row r="57" spans="1:4" x14ac:dyDescent="0.25">
      <c r="A57" s="17"/>
      <c r="B57" s="18"/>
      <c r="C57" s="37"/>
      <c r="D57" s="38"/>
    </row>
    <row r="58" spans="1:4" x14ac:dyDescent="0.25">
      <c r="A58" s="17"/>
      <c r="B58" s="18"/>
      <c r="C58" s="37"/>
      <c r="D58" s="38"/>
    </row>
    <row r="59" spans="1:4" x14ac:dyDescent="0.25">
      <c r="A59" s="17"/>
      <c r="B59" s="18"/>
      <c r="C59" s="37"/>
      <c r="D59" s="38"/>
    </row>
    <row r="60" spans="1:4" x14ac:dyDescent="0.25">
      <c r="A60" s="17"/>
      <c r="B60" s="18"/>
      <c r="C60" s="37"/>
      <c r="D60" s="38"/>
    </row>
    <row r="61" spans="1:4" x14ac:dyDescent="0.25">
      <c r="A61" s="17"/>
      <c r="B61" s="18"/>
      <c r="C61" s="37"/>
      <c r="D61" s="38"/>
    </row>
    <row r="62" spans="1:4" x14ac:dyDescent="0.25">
      <c r="A62" s="17"/>
      <c r="B62" s="18"/>
      <c r="C62" s="37"/>
      <c r="D62" s="38"/>
    </row>
    <row r="63" spans="1:4" x14ac:dyDescent="0.25">
      <c r="A63" s="17"/>
      <c r="B63" s="18"/>
      <c r="C63" s="37"/>
      <c r="D63" s="38"/>
    </row>
    <row r="64" spans="1:4" x14ac:dyDescent="0.25">
      <c r="A64" s="17"/>
      <c r="B64" s="18"/>
      <c r="C64" s="37"/>
      <c r="D64" s="38"/>
    </row>
    <row r="65" spans="1:4" x14ac:dyDescent="0.25">
      <c r="A65" s="17"/>
      <c r="B65" s="18"/>
      <c r="C65" s="37"/>
      <c r="D65" s="38"/>
    </row>
    <row r="66" spans="1:4" x14ac:dyDescent="0.25">
      <c r="A66" s="17"/>
      <c r="B66" s="18"/>
      <c r="C66" s="37"/>
      <c r="D66" s="38"/>
    </row>
    <row r="67" spans="1:4" x14ac:dyDescent="0.25">
      <c r="A67" s="17"/>
      <c r="B67" s="18"/>
      <c r="C67" s="37"/>
      <c r="D67" s="38"/>
    </row>
    <row r="68" spans="1:4" x14ac:dyDescent="0.25">
      <c r="A68" s="17"/>
      <c r="B68" s="18"/>
      <c r="C68" s="37"/>
      <c r="D68" s="38"/>
    </row>
    <row r="69" spans="1:4" x14ac:dyDescent="0.25">
      <c r="A69" s="17"/>
      <c r="B69" s="18"/>
      <c r="C69" s="37"/>
      <c r="D69" s="38"/>
    </row>
    <row r="70" spans="1:4" x14ac:dyDescent="0.25">
      <c r="A70" s="17"/>
      <c r="B70" s="18"/>
      <c r="C70" s="37"/>
      <c r="D70" s="38"/>
    </row>
    <row r="71" spans="1:4" x14ac:dyDescent="0.25">
      <c r="A71" s="17"/>
      <c r="B71" s="18"/>
      <c r="C71" s="37"/>
      <c r="D71" s="38"/>
    </row>
    <row r="72" spans="1:4" x14ac:dyDescent="0.25">
      <c r="A72" s="17"/>
      <c r="B72" s="18"/>
      <c r="C72" s="37"/>
      <c r="D72" s="38"/>
    </row>
    <row r="73" spans="1:4" x14ac:dyDescent="0.25">
      <c r="A73" s="17"/>
      <c r="B73" s="18"/>
      <c r="C73" s="37"/>
      <c r="D73" s="38"/>
    </row>
    <row r="74" spans="1:4" x14ac:dyDescent="0.25">
      <c r="A74" s="17"/>
      <c r="B74" s="18"/>
      <c r="C74" s="37"/>
      <c r="D74" s="38"/>
    </row>
    <row r="75" spans="1:4" x14ac:dyDescent="0.25">
      <c r="A75" s="17"/>
      <c r="B75" s="18"/>
      <c r="C75" s="37"/>
      <c r="D75" s="38"/>
    </row>
    <row r="76" spans="1:4" x14ac:dyDescent="0.25">
      <c r="A76" s="17"/>
      <c r="B76" s="18"/>
      <c r="C76" s="37"/>
      <c r="D76" s="38"/>
    </row>
    <row r="77" spans="1:4" x14ac:dyDescent="0.25">
      <c r="A77" s="17"/>
      <c r="B77" s="18"/>
      <c r="C77" s="37"/>
      <c r="D77" s="38"/>
    </row>
    <row r="78" spans="1:4" x14ac:dyDescent="0.25">
      <c r="A78" s="17"/>
      <c r="B78" s="18"/>
      <c r="C78" s="37"/>
      <c r="D78" s="38"/>
    </row>
    <row r="79" spans="1:4" x14ac:dyDescent="0.25">
      <c r="A79" s="17"/>
      <c r="B79" s="18"/>
      <c r="C79" s="37"/>
      <c r="D79" s="38"/>
    </row>
    <row r="80" spans="1:4" x14ac:dyDescent="0.25">
      <c r="A80" s="17"/>
      <c r="B80" s="18"/>
      <c r="C80" s="37"/>
      <c r="D80" s="38"/>
    </row>
    <row r="81" spans="1:4" x14ac:dyDescent="0.25">
      <c r="A81" s="17"/>
      <c r="B81" s="18"/>
      <c r="C81" s="37"/>
      <c r="D81" s="38"/>
    </row>
    <row r="82" spans="1:4" x14ac:dyDescent="0.25">
      <c r="A82" s="17"/>
      <c r="B82" s="18"/>
      <c r="C82" s="37"/>
      <c r="D82" s="38"/>
    </row>
    <row r="83" spans="1:4" x14ac:dyDescent="0.25">
      <c r="A83" s="17"/>
      <c r="B83" s="18"/>
      <c r="C83" s="37"/>
      <c r="D83" s="38"/>
    </row>
    <row r="84" spans="1:4" x14ac:dyDescent="0.25">
      <c r="A84" s="17"/>
      <c r="B84" s="18"/>
      <c r="C84" s="37"/>
      <c r="D84" s="38"/>
    </row>
    <row r="85" spans="1:4" x14ac:dyDescent="0.25">
      <c r="A85" s="17"/>
      <c r="B85" s="18"/>
      <c r="C85" s="37"/>
      <c r="D85" s="38"/>
    </row>
    <row r="86" spans="1:4" x14ac:dyDescent="0.25">
      <c r="A86" s="17"/>
      <c r="B86" s="18"/>
      <c r="C86" s="37"/>
      <c r="D86" s="38"/>
    </row>
    <row r="87" spans="1:4" x14ac:dyDescent="0.25">
      <c r="A87" s="17"/>
      <c r="B87" s="18"/>
      <c r="C87" s="37"/>
      <c r="D87" s="38"/>
    </row>
    <row r="88" spans="1:4" x14ac:dyDescent="0.25">
      <c r="A88" s="17"/>
      <c r="B88" s="18"/>
      <c r="C88" s="37"/>
      <c r="D88" s="38"/>
    </row>
    <row r="89" spans="1:4" x14ac:dyDescent="0.25">
      <c r="A89" s="17"/>
      <c r="B89" s="18"/>
      <c r="C89" s="37"/>
      <c r="D89" s="38"/>
    </row>
    <row r="90" spans="1:4" x14ac:dyDescent="0.25">
      <c r="A90" s="17"/>
      <c r="B90" s="18"/>
      <c r="C90" s="37"/>
      <c r="D90" s="38"/>
    </row>
    <row r="91" spans="1:4" x14ac:dyDescent="0.25">
      <c r="A91" s="17"/>
      <c r="B91" s="18"/>
      <c r="C91" s="37"/>
      <c r="D91" s="38"/>
    </row>
    <row r="92" spans="1:4" x14ac:dyDescent="0.25">
      <c r="A92" s="17"/>
      <c r="B92" s="18"/>
      <c r="C92" s="37"/>
      <c r="D92" s="38"/>
    </row>
    <row r="93" spans="1:4" x14ac:dyDescent="0.25">
      <c r="A93" s="17"/>
      <c r="B93" s="18"/>
      <c r="C93" s="37"/>
      <c r="D93" s="38"/>
    </row>
    <row r="94" spans="1:4" x14ac:dyDescent="0.25">
      <c r="A94" s="17"/>
      <c r="B94" s="18"/>
      <c r="C94" s="37"/>
      <c r="D94" s="38"/>
    </row>
    <row r="95" spans="1:4" x14ac:dyDescent="0.25">
      <c r="A95" s="17"/>
      <c r="B95" s="18"/>
      <c r="C95" s="37"/>
      <c r="D95" s="38"/>
    </row>
    <row r="96" spans="1:4" x14ac:dyDescent="0.25">
      <c r="A96" s="17"/>
      <c r="B96" s="18"/>
      <c r="C96" s="37"/>
      <c r="D96" s="38"/>
    </row>
    <row r="97" spans="1:4" x14ac:dyDescent="0.25">
      <c r="A97" s="17"/>
      <c r="B97" s="18"/>
      <c r="C97" s="37"/>
      <c r="D97" s="38"/>
    </row>
    <row r="98" spans="1:4" x14ac:dyDescent="0.25">
      <c r="A98" s="17"/>
      <c r="B98" s="18"/>
      <c r="C98" s="37"/>
      <c r="D98" s="38"/>
    </row>
    <row r="99" spans="1:4" x14ac:dyDescent="0.25">
      <c r="A99" s="17"/>
      <c r="B99" s="18"/>
      <c r="C99" s="37"/>
      <c r="D99" s="38"/>
    </row>
    <row r="100" spans="1:4" x14ac:dyDescent="0.25">
      <c r="A100" s="17"/>
      <c r="B100" s="18"/>
      <c r="C100" s="37"/>
      <c r="D100" s="38"/>
    </row>
    <row r="101" spans="1:4" x14ac:dyDescent="0.25">
      <c r="A101" s="17"/>
      <c r="B101" s="18"/>
      <c r="C101" s="37"/>
      <c r="D101" s="38"/>
    </row>
    <row r="102" spans="1:4" x14ac:dyDescent="0.25">
      <c r="A102" s="17"/>
      <c r="B102" s="18"/>
      <c r="C102" s="37"/>
      <c r="D102" s="38"/>
    </row>
    <row r="103" spans="1:4" x14ac:dyDescent="0.25">
      <c r="A103" s="17"/>
      <c r="B103" s="18"/>
      <c r="C103" s="37"/>
      <c r="D103" s="38"/>
    </row>
    <row r="104" spans="1:4" x14ac:dyDescent="0.25">
      <c r="A104" s="17"/>
      <c r="B104" s="18"/>
      <c r="C104" s="37"/>
      <c r="D104" s="38"/>
    </row>
    <row r="105" spans="1:4" x14ac:dyDescent="0.25">
      <c r="A105" s="17"/>
      <c r="B105" s="18"/>
      <c r="C105" s="37"/>
      <c r="D105" s="38"/>
    </row>
    <row r="106" spans="1:4" x14ac:dyDescent="0.25">
      <c r="A106" s="17"/>
      <c r="B106" s="18"/>
      <c r="C106" s="37"/>
      <c r="D106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J10" sqref="J10"/>
    </sheetView>
  </sheetViews>
  <sheetFormatPr defaultRowHeight="15" x14ac:dyDescent="0.25"/>
  <cols>
    <col min="1" max="1" width="14.28515625" style="28" bestFit="1" customWidth="1"/>
    <col min="2" max="2" width="9.28515625" style="28" bestFit="1" customWidth="1"/>
    <col min="3" max="3" width="13.42578125" style="28" customWidth="1"/>
    <col min="4" max="4" width="14.85546875" style="35" bestFit="1" customWidth="1"/>
    <col min="5" max="5" width="12.5703125" style="39" bestFit="1" customWidth="1"/>
    <col min="6" max="6" width="12.5703125" style="35" bestFit="1" customWidth="1"/>
    <col min="7" max="7" width="12.42578125" style="35" bestFit="1" customWidth="1"/>
    <col min="9" max="9" width="17" style="31" bestFit="1" customWidth="1"/>
    <col min="10" max="10" width="20.140625" bestFit="1" customWidth="1"/>
    <col min="13" max="13" width="9.140625" style="29"/>
  </cols>
  <sheetData>
    <row r="1" spans="1:14" x14ac:dyDescent="0.25">
      <c r="A1"/>
      <c r="B1"/>
      <c r="C1"/>
      <c r="D1" s="51" t="s">
        <v>45</v>
      </c>
      <c r="E1" s="51" t="s">
        <v>45</v>
      </c>
      <c r="F1" s="51" t="s">
        <v>55</v>
      </c>
      <c r="G1" s="51" t="s">
        <v>45</v>
      </c>
    </row>
    <row r="2" spans="1:14" x14ac:dyDescent="0.25">
      <c r="A2" s="1" t="s">
        <v>39</v>
      </c>
      <c r="B2" s="1" t="s">
        <v>37</v>
      </c>
      <c r="C2" s="5" t="s">
        <v>38</v>
      </c>
      <c r="D2" s="1" t="s">
        <v>36</v>
      </c>
      <c r="E2" s="1" t="s">
        <v>40</v>
      </c>
      <c r="F2" s="1" t="s">
        <v>41</v>
      </c>
      <c r="G2" s="1" t="s">
        <v>42</v>
      </c>
      <c r="I2" s="3" t="s">
        <v>49</v>
      </c>
      <c r="J2" s="48"/>
      <c r="K2" s="11">
        <v>1.7000000000000001E-2</v>
      </c>
      <c r="L2" s="30"/>
      <c r="M2"/>
      <c r="N2" s="29"/>
    </row>
    <row r="3" spans="1:14" x14ac:dyDescent="0.25">
      <c r="A3" s="17">
        <v>-2</v>
      </c>
      <c r="B3" s="19">
        <v>17</v>
      </c>
      <c r="C3" s="18">
        <v>562000</v>
      </c>
      <c r="D3" s="7">
        <v>0.2</v>
      </c>
      <c r="E3" s="4">
        <v>1.4999999999999999E-2</v>
      </c>
      <c r="F3" s="8">
        <v>30</v>
      </c>
      <c r="G3" s="4">
        <v>2.7E-2</v>
      </c>
      <c r="I3" s="3" t="s">
        <v>44</v>
      </c>
      <c r="J3" s="49" t="s">
        <v>53</v>
      </c>
      <c r="K3" s="12">
        <v>500</v>
      </c>
      <c r="L3" s="12">
        <v>3000</v>
      </c>
      <c r="M3" s="12">
        <v>15000</v>
      </c>
      <c r="N3" s="29"/>
    </row>
    <row r="4" spans="1:14" x14ac:dyDescent="0.25">
      <c r="A4" s="17">
        <f>B3</f>
        <v>17</v>
      </c>
      <c r="B4" s="19">
        <f>A4+10</f>
        <v>27</v>
      </c>
      <c r="C4" s="18">
        <v>850000</v>
      </c>
      <c r="D4" s="34">
        <v>0.2</v>
      </c>
      <c r="E4" s="38">
        <v>0.02</v>
      </c>
      <c r="F4" s="37">
        <v>30</v>
      </c>
      <c r="G4" s="38">
        <v>3.5000000000000003E-2</v>
      </c>
      <c r="I4" s="3" t="s">
        <v>43</v>
      </c>
      <c r="J4" s="49" t="s">
        <v>54</v>
      </c>
      <c r="K4" s="12">
        <v>1000</v>
      </c>
      <c r="M4"/>
    </row>
    <row r="5" spans="1:14" x14ac:dyDescent="0.25">
      <c r="A5" s="17">
        <f>B4</f>
        <v>27</v>
      </c>
      <c r="B5" s="19">
        <f>45</f>
        <v>45</v>
      </c>
      <c r="C5" s="18">
        <v>1250000</v>
      </c>
      <c r="D5" s="34">
        <v>0.2</v>
      </c>
      <c r="E5" s="38">
        <v>0.02</v>
      </c>
      <c r="F5" s="37">
        <v>20</v>
      </c>
      <c r="G5" s="38">
        <v>0.03</v>
      </c>
      <c r="I5" s="3" t="s">
        <v>50</v>
      </c>
      <c r="J5" s="49" t="s">
        <v>4</v>
      </c>
      <c r="K5" s="27">
        <v>50</v>
      </c>
      <c r="M5"/>
      <c r="N5" s="29"/>
    </row>
    <row r="6" spans="1:14" x14ac:dyDescent="0.25">
      <c r="A6" s="17"/>
      <c r="B6" s="19"/>
      <c r="C6" s="18"/>
      <c r="D6" s="34"/>
      <c r="E6" s="38"/>
      <c r="F6" s="37"/>
      <c r="G6" s="38"/>
      <c r="I6" s="32" t="s">
        <v>51</v>
      </c>
      <c r="J6" s="49" t="s">
        <v>4</v>
      </c>
      <c r="K6" s="27">
        <v>125</v>
      </c>
      <c r="M6"/>
      <c r="N6" s="29"/>
    </row>
    <row r="7" spans="1:14" x14ac:dyDescent="0.25">
      <c r="A7" s="17"/>
      <c r="B7" s="19"/>
      <c r="C7" s="18"/>
      <c r="D7" s="34"/>
      <c r="E7" s="38"/>
      <c r="F7" s="37"/>
      <c r="G7" s="38"/>
      <c r="I7" s="32" t="s">
        <v>52</v>
      </c>
      <c r="J7" s="49" t="s">
        <v>4</v>
      </c>
      <c r="K7" s="27">
        <v>50</v>
      </c>
      <c r="M7"/>
      <c r="N7" s="29"/>
    </row>
    <row r="8" spans="1:14" x14ac:dyDescent="0.25">
      <c r="A8" s="17"/>
      <c r="B8" s="19"/>
      <c r="C8" s="18"/>
      <c r="D8" s="34"/>
      <c r="E8" s="38"/>
      <c r="F8" s="37"/>
      <c r="G8" s="38"/>
      <c r="I8" s="32" t="s">
        <v>132</v>
      </c>
      <c r="J8" s="49" t="s">
        <v>4</v>
      </c>
      <c r="K8" s="27">
        <f>250/4</f>
        <v>62.5</v>
      </c>
      <c r="N8" s="29"/>
    </row>
    <row r="9" spans="1:14" x14ac:dyDescent="0.25">
      <c r="A9" s="17"/>
      <c r="B9" s="19"/>
      <c r="C9" s="18"/>
      <c r="D9" s="34"/>
      <c r="E9" s="38"/>
      <c r="F9" s="37"/>
      <c r="G9" s="38"/>
    </row>
    <row r="10" spans="1:14" x14ac:dyDescent="0.25">
      <c r="A10" s="17"/>
      <c r="B10" s="19"/>
      <c r="C10" s="18"/>
      <c r="D10" s="34"/>
      <c r="E10" s="38"/>
      <c r="F10" s="37"/>
      <c r="G10" s="38"/>
      <c r="I10" s="32" t="s">
        <v>48</v>
      </c>
      <c r="J10" s="33" t="s">
        <v>137</v>
      </c>
    </row>
    <row r="11" spans="1:14" x14ac:dyDescent="0.25">
      <c r="A11" s="17"/>
      <c r="B11" s="19"/>
      <c r="C11" s="18"/>
      <c r="D11" s="34"/>
      <c r="E11" s="38"/>
      <c r="F11" s="37"/>
      <c r="G11" s="38"/>
    </row>
    <row r="12" spans="1:14" x14ac:dyDescent="0.25">
      <c r="A12" s="17"/>
      <c r="B12" s="19"/>
      <c r="C12" s="18"/>
      <c r="D12" s="34"/>
      <c r="E12" s="38"/>
      <c r="F12" s="37"/>
      <c r="G12" s="38"/>
    </row>
    <row r="13" spans="1:14" x14ac:dyDescent="0.25">
      <c r="A13" s="17"/>
      <c r="B13" s="19"/>
      <c r="C13" s="18"/>
      <c r="D13" s="34"/>
      <c r="E13" s="38"/>
      <c r="F13" s="37"/>
      <c r="G13" s="38"/>
    </row>
    <row r="14" spans="1:14" x14ac:dyDescent="0.25">
      <c r="A14" s="17"/>
      <c r="B14" s="19"/>
      <c r="C14" s="18"/>
      <c r="D14" s="34"/>
      <c r="E14" s="38"/>
      <c r="F14" s="37"/>
      <c r="G14" s="38"/>
    </row>
    <row r="15" spans="1:14" x14ac:dyDescent="0.25">
      <c r="G15" s="36"/>
    </row>
    <row r="16" spans="1:14" x14ac:dyDescent="0.25">
      <c r="G16" s="36"/>
    </row>
    <row r="17" spans="7:7" x14ac:dyDescent="0.25">
      <c r="G17" s="36"/>
    </row>
    <row r="18" spans="7:7" x14ac:dyDescent="0.25">
      <c r="G18" s="36"/>
    </row>
  </sheetData>
  <pageMargins left="0.7" right="0.7" top="0.75" bottom="0.75" header="0.3" footer="0.3"/>
  <pageSetup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M18"/>
  <sheetViews>
    <sheetView workbookViewId="0">
      <selection activeCell="I2" sqref="I2:M7"/>
    </sheetView>
  </sheetViews>
  <sheetFormatPr defaultRowHeight="15" x14ac:dyDescent="0.25"/>
  <cols>
    <col min="1" max="1" width="14.28515625" style="28" bestFit="1" customWidth="1"/>
    <col min="2" max="2" width="9.28515625" style="28" bestFit="1" customWidth="1"/>
    <col min="3" max="3" width="9" style="28" bestFit="1" customWidth="1"/>
    <col min="4" max="4" width="14.85546875" style="35" bestFit="1" customWidth="1"/>
    <col min="5" max="6" width="12.5703125" style="35" bestFit="1" customWidth="1"/>
    <col min="7" max="7" width="12.42578125" style="35" bestFit="1" customWidth="1"/>
    <col min="9" max="9" width="17" style="31" bestFit="1" customWidth="1"/>
    <col min="10" max="10" width="21.140625" bestFit="1" customWidth="1"/>
    <col min="13" max="13" width="9.140625" style="29"/>
  </cols>
  <sheetData>
    <row r="1" spans="1:13" x14ac:dyDescent="0.25">
      <c r="A1"/>
      <c r="B1"/>
      <c r="C1"/>
      <c r="D1" s="51" t="s">
        <v>45</v>
      </c>
      <c r="E1" s="51" t="s">
        <v>45</v>
      </c>
      <c r="F1" s="51" t="s">
        <v>2</v>
      </c>
      <c r="G1" s="51" t="s">
        <v>45</v>
      </c>
    </row>
    <row r="2" spans="1:13" x14ac:dyDescent="0.25">
      <c r="A2" s="1" t="s">
        <v>39</v>
      </c>
      <c r="B2" s="1" t="s">
        <v>37</v>
      </c>
      <c r="C2" s="5" t="s">
        <v>38</v>
      </c>
      <c r="D2" s="1" t="s">
        <v>36</v>
      </c>
      <c r="E2" s="1" t="s">
        <v>40</v>
      </c>
      <c r="F2" s="1" t="s">
        <v>41</v>
      </c>
      <c r="G2" s="1" t="s">
        <v>42</v>
      </c>
      <c r="I2" s="3" t="s">
        <v>43</v>
      </c>
      <c r="J2" s="50" t="s">
        <v>4</v>
      </c>
      <c r="K2" s="12">
        <f>110+120</f>
        <v>230</v>
      </c>
    </row>
    <row r="3" spans="1:13" x14ac:dyDescent="0.25">
      <c r="A3" s="17"/>
      <c r="B3" s="19"/>
      <c r="C3" s="18"/>
      <c r="D3" s="7"/>
      <c r="E3" s="7"/>
      <c r="F3" s="8"/>
      <c r="G3" s="4"/>
      <c r="I3" s="3" t="s">
        <v>44</v>
      </c>
      <c r="J3" s="50" t="s">
        <v>47</v>
      </c>
      <c r="K3" s="12">
        <v>25</v>
      </c>
      <c r="L3" s="12">
        <v>75</v>
      </c>
      <c r="M3" s="12">
        <v>400</v>
      </c>
    </row>
    <row r="4" spans="1:13" x14ac:dyDescent="0.25">
      <c r="A4" s="17"/>
      <c r="B4" s="19"/>
      <c r="C4" s="18"/>
      <c r="D4" s="34"/>
      <c r="E4" s="34"/>
      <c r="F4" s="37"/>
      <c r="G4" s="38"/>
      <c r="I4" s="3" t="s">
        <v>3</v>
      </c>
      <c r="J4" s="50" t="s">
        <v>4</v>
      </c>
      <c r="K4" s="12">
        <v>100</v>
      </c>
    </row>
    <row r="5" spans="1:13" x14ac:dyDescent="0.25">
      <c r="A5" s="17"/>
      <c r="B5" s="19"/>
      <c r="C5" s="18"/>
      <c r="D5" s="34"/>
      <c r="E5" s="34"/>
      <c r="F5" s="37"/>
      <c r="G5" s="38"/>
      <c r="I5" s="3" t="s">
        <v>5</v>
      </c>
      <c r="J5" s="50" t="s">
        <v>4</v>
      </c>
      <c r="K5" s="27">
        <v>70</v>
      </c>
    </row>
    <row r="6" spans="1:13" x14ac:dyDescent="0.25">
      <c r="A6" s="17"/>
      <c r="B6" s="19"/>
      <c r="C6" s="18"/>
      <c r="D6" s="34"/>
      <c r="E6" s="34"/>
      <c r="F6" s="37"/>
      <c r="G6" s="38"/>
    </row>
    <row r="7" spans="1:13" x14ac:dyDescent="0.25">
      <c r="A7" s="17"/>
      <c r="B7" s="19"/>
      <c r="C7" s="18"/>
      <c r="D7" s="34"/>
      <c r="E7" s="34"/>
      <c r="F7" s="37"/>
      <c r="G7" s="38"/>
      <c r="I7" s="32" t="s">
        <v>48</v>
      </c>
      <c r="J7" s="33" t="s">
        <v>137</v>
      </c>
    </row>
    <row r="8" spans="1:13" x14ac:dyDescent="0.25">
      <c r="A8" s="17"/>
      <c r="B8" s="19"/>
      <c r="C8" s="18"/>
      <c r="D8" s="34"/>
      <c r="E8" s="34"/>
      <c r="F8" s="37"/>
      <c r="G8" s="38"/>
    </row>
    <row r="9" spans="1:13" x14ac:dyDescent="0.25">
      <c r="A9" s="17"/>
      <c r="B9" s="19"/>
      <c r="C9" s="18"/>
      <c r="D9" s="34"/>
      <c r="E9" s="34"/>
      <c r="F9" s="37"/>
      <c r="G9" s="38"/>
    </row>
    <row r="10" spans="1:13" x14ac:dyDescent="0.25">
      <c r="A10" s="17"/>
      <c r="B10" s="19"/>
      <c r="C10" s="18"/>
      <c r="D10" s="34"/>
      <c r="E10" s="34"/>
      <c r="F10" s="37"/>
      <c r="G10" s="38"/>
    </row>
    <row r="11" spans="1:13" x14ac:dyDescent="0.25">
      <c r="A11" s="17"/>
      <c r="B11" s="19"/>
      <c r="C11" s="18"/>
      <c r="D11" s="34"/>
      <c r="E11" s="34"/>
      <c r="F11" s="37"/>
      <c r="G11" s="38"/>
    </row>
    <row r="12" spans="1:13" x14ac:dyDescent="0.25">
      <c r="A12" s="17"/>
      <c r="B12" s="19"/>
      <c r="C12" s="18"/>
      <c r="D12" s="34"/>
      <c r="E12" s="34"/>
      <c r="F12" s="37"/>
      <c r="G12" s="38"/>
    </row>
    <row r="13" spans="1:13" x14ac:dyDescent="0.25">
      <c r="A13" s="17"/>
      <c r="B13" s="19"/>
      <c r="C13" s="18"/>
      <c r="D13" s="34"/>
      <c r="E13" s="34"/>
      <c r="F13" s="37"/>
      <c r="G13" s="38"/>
    </row>
    <row r="14" spans="1:13" x14ac:dyDescent="0.25">
      <c r="A14" s="17"/>
      <c r="B14" s="19"/>
      <c r="C14" s="18"/>
      <c r="D14" s="34"/>
      <c r="E14" s="34"/>
      <c r="F14" s="37"/>
      <c r="G14" s="38"/>
    </row>
    <row r="15" spans="1:13" x14ac:dyDescent="0.25">
      <c r="G15" s="36"/>
    </row>
    <row r="16" spans="1:13" x14ac:dyDescent="0.25">
      <c r="G16" s="36"/>
    </row>
    <row r="17" spans="7:7" x14ac:dyDescent="0.25">
      <c r="G17" s="36"/>
    </row>
    <row r="18" spans="7:7" x14ac:dyDescent="0.25">
      <c r="G18" s="36"/>
    </row>
  </sheetData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workbookViewId="0">
      <selection activeCell="J11" sqref="J11"/>
    </sheetView>
  </sheetViews>
  <sheetFormatPr defaultRowHeight="15" x14ac:dyDescent="0.25"/>
  <cols>
    <col min="1" max="1" width="14.28515625" style="28" bestFit="1" customWidth="1"/>
    <col min="2" max="2" width="9.28515625" style="28" bestFit="1" customWidth="1"/>
    <col min="3" max="3" width="9" style="28" bestFit="1" customWidth="1"/>
    <col min="4" max="4" width="14.85546875" style="35" bestFit="1" customWidth="1"/>
    <col min="5" max="6" width="12.5703125" style="35" bestFit="1" customWidth="1"/>
    <col min="7" max="7" width="12.42578125" style="35" bestFit="1" customWidth="1"/>
    <col min="9" max="9" width="17" style="31" bestFit="1" customWidth="1"/>
    <col min="10" max="10" width="21.140625" style="31" bestFit="1" customWidth="1"/>
    <col min="13" max="13" width="9.140625" style="29"/>
  </cols>
  <sheetData>
    <row r="1" spans="1:13" x14ac:dyDescent="0.25">
      <c r="A1"/>
      <c r="B1"/>
      <c r="C1"/>
      <c r="D1" s="51" t="s">
        <v>45</v>
      </c>
      <c r="E1" s="51" t="s">
        <v>45</v>
      </c>
      <c r="F1" s="51" t="s">
        <v>55</v>
      </c>
      <c r="G1" s="51" t="s">
        <v>45</v>
      </c>
    </row>
    <row r="2" spans="1:13" x14ac:dyDescent="0.25">
      <c r="A2" s="1" t="s">
        <v>39</v>
      </c>
      <c r="B2" s="1" t="s">
        <v>37</v>
      </c>
      <c r="C2" s="5" t="s">
        <v>38</v>
      </c>
      <c r="D2" s="1" t="s">
        <v>36</v>
      </c>
      <c r="E2" s="1" t="s">
        <v>40</v>
      </c>
      <c r="F2" s="1" t="s">
        <v>41</v>
      </c>
      <c r="G2" s="1" t="s">
        <v>42</v>
      </c>
      <c r="I2" s="3" t="s">
        <v>43</v>
      </c>
      <c r="J2" s="49" t="s">
        <v>4</v>
      </c>
      <c r="K2" s="12">
        <v>180</v>
      </c>
    </row>
    <row r="3" spans="1:13" x14ac:dyDescent="0.25">
      <c r="A3" s="17">
        <v>-5</v>
      </c>
      <c r="B3" s="19">
        <f ca="1">A3+RANDBETWEEN(5,9)</f>
        <v>3</v>
      </c>
      <c r="C3" s="18">
        <v>23500</v>
      </c>
      <c r="D3" s="7">
        <v>0.2</v>
      </c>
      <c r="E3" s="7">
        <v>-0.15</v>
      </c>
      <c r="F3" s="8">
        <v>5</v>
      </c>
      <c r="G3" s="4">
        <v>1.9E-2</v>
      </c>
      <c r="I3" s="3" t="s">
        <v>44</v>
      </c>
      <c r="J3" s="49" t="s">
        <v>47</v>
      </c>
      <c r="K3" s="12">
        <v>25</v>
      </c>
      <c r="L3" s="12">
        <v>75</v>
      </c>
      <c r="M3" s="12">
        <v>400</v>
      </c>
    </row>
    <row r="4" spans="1:13" x14ac:dyDescent="0.25">
      <c r="A4" s="17">
        <v>-1</v>
      </c>
      <c r="B4" s="19">
        <f t="shared" ref="B4:B14" ca="1" si="0">A4+RANDBETWEEN(5,9)</f>
        <v>4</v>
      </c>
      <c r="C4" s="18">
        <v>32000</v>
      </c>
      <c r="D4" s="34">
        <f>10000/C4</f>
        <v>0.3125</v>
      </c>
      <c r="E4" s="34">
        <v>-0.15</v>
      </c>
      <c r="F4" s="37">
        <v>4</v>
      </c>
      <c r="G4" s="38">
        <v>3.9899999999999998E-2</v>
      </c>
      <c r="I4" s="3" t="s">
        <v>3</v>
      </c>
      <c r="J4" s="49" t="s">
        <v>4</v>
      </c>
      <c r="K4" s="12">
        <v>300</v>
      </c>
    </row>
    <row r="5" spans="1:13" x14ac:dyDescent="0.25">
      <c r="A5" s="17">
        <f ca="1">IF(B3&lt;Inputs!$C$3,B3,"")</f>
        <v>3</v>
      </c>
      <c r="B5" s="19">
        <f t="shared" ca="1" si="0"/>
        <v>12</v>
      </c>
      <c r="C5" s="18">
        <v>30000</v>
      </c>
      <c r="D5" s="34">
        <f>IF(ISNUMBER(C5),20%,"")</f>
        <v>0.2</v>
      </c>
      <c r="E5" s="34">
        <f>IF(ISNUMBER(D5),-15%,"")</f>
        <v>-0.15</v>
      </c>
      <c r="F5" s="63">
        <f>IF(ISNUMBER(E5),5,"")</f>
        <v>5</v>
      </c>
      <c r="G5" s="38">
        <f>IF(ISNUMBER(F5),1.9%,"")</f>
        <v>1.9E-2</v>
      </c>
      <c r="I5" s="3" t="s">
        <v>5</v>
      </c>
      <c r="J5" s="49" t="s">
        <v>4</v>
      </c>
      <c r="K5" s="27">
        <v>300</v>
      </c>
    </row>
    <row r="6" spans="1:13" x14ac:dyDescent="0.25">
      <c r="A6" s="17">
        <f ca="1">IF(B4&lt;Inputs!$C$3,B4,"")</f>
        <v>4</v>
      </c>
      <c r="B6" s="19">
        <f t="shared" ca="1" si="0"/>
        <v>10</v>
      </c>
      <c r="C6" s="18">
        <v>30000</v>
      </c>
      <c r="D6" s="34">
        <f t="shared" ref="D6:D20" si="1">IF(ISNUMBER(C6),20%,"")</f>
        <v>0.2</v>
      </c>
      <c r="E6" s="34">
        <f t="shared" ref="E6:E20" si="2">IF(ISNUMBER(D6),-15%,"")</f>
        <v>-0.15</v>
      </c>
      <c r="F6" s="63">
        <f t="shared" ref="F6:F20" si="3">IF(ISNUMBER(E6),5,"")</f>
        <v>5</v>
      </c>
      <c r="G6" s="38">
        <f t="shared" ref="G6:G20" si="4">IF(ISNUMBER(F6),1.9%,"")</f>
        <v>1.9E-2</v>
      </c>
    </row>
    <row r="7" spans="1:13" x14ac:dyDescent="0.25">
      <c r="A7" s="17">
        <f ca="1">IF(B5&lt;Inputs!$C$3,B5,"")</f>
        <v>12</v>
      </c>
      <c r="B7" s="19">
        <f t="shared" ca="1" si="0"/>
        <v>17</v>
      </c>
      <c r="C7" s="18">
        <v>35000</v>
      </c>
      <c r="D7" s="34">
        <f t="shared" si="1"/>
        <v>0.2</v>
      </c>
      <c r="E7" s="34">
        <f t="shared" si="2"/>
        <v>-0.15</v>
      </c>
      <c r="F7" s="63">
        <f t="shared" si="3"/>
        <v>5</v>
      </c>
      <c r="G7" s="38">
        <f t="shared" si="4"/>
        <v>1.9E-2</v>
      </c>
      <c r="I7" s="32" t="s">
        <v>48</v>
      </c>
      <c r="J7" s="33" t="s">
        <v>137</v>
      </c>
    </row>
    <row r="8" spans="1:13" x14ac:dyDescent="0.25">
      <c r="A8" s="17">
        <f ca="1">IF(B6&lt;Inputs!$C$3,B6,"")</f>
        <v>10</v>
      </c>
      <c r="B8" s="19">
        <f t="shared" ca="1" si="0"/>
        <v>17</v>
      </c>
      <c r="C8" s="18">
        <v>22500</v>
      </c>
      <c r="D8" s="34">
        <f t="shared" si="1"/>
        <v>0.2</v>
      </c>
      <c r="E8" s="34">
        <f t="shared" si="2"/>
        <v>-0.15</v>
      </c>
      <c r="F8" s="63">
        <f t="shared" si="3"/>
        <v>5</v>
      </c>
      <c r="G8" s="38">
        <f t="shared" si="4"/>
        <v>1.9E-2</v>
      </c>
    </row>
    <row r="9" spans="1:13" x14ac:dyDescent="0.25">
      <c r="A9" s="17">
        <f ca="1">IF(B7&lt;Inputs!$C$3,B7,"")</f>
        <v>17</v>
      </c>
      <c r="B9" s="19">
        <f t="shared" ca="1" si="0"/>
        <v>24</v>
      </c>
      <c r="C9" s="18">
        <v>40000</v>
      </c>
      <c r="D9" s="34">
        <f t="shared" si="1"/>
        <v>0.2</v>
      </c>
      <c r="E9" s="34">
        <f t="shared" si="2"/>
        <v>-0.15</v>
      </c>
      <c r="F9" s="63">
        <f t="shared" si="3"/>
        <v>5</v>
      </c>
      <c r="G9" s="38">
        <f t="shared" si="4"/>
        <v>1.9E-2</v>
      </c>
    </row>
    <row r="10" spans="1:13" x14ac:dyDescent="0.25">
      <c r="A10" s="17">
        <f ca="1">IF(B8&lt;Inputs!$C$3,B8,"")</f>
        <v>17</v>
      </c>
      <c r="B10" s="19">
        <f t="shared" ca="1" si="0"/>
        <v>26</v>
      </c>
      <c r="C10" s="18">
        <v>22500</v>
      </c>
      <c r="D10" s="34">
        <f t="shared" si="1"/>
        <v>0.2</v>
      </c>
      <c r="E10" s="34">
        <f t="shared" si="2"/>
        <v>-0.15</v>
      </c>
      <c r="F10" s="63">
        <f t="shared" si="3"/>
        <v>5</v>
      </c>
      <c r="G10" s="38">
        <f t="shared" si="4"/>
        <v>1.9E-2</v>
      </c>
    </row>
    <row r="11" spans="1:13" x14ac:dyDescent="0.25">
      <c r="A11" s="17">
        <f ca="1">IF(B9&lt;Inputs!$C$3,B9,"")</f>
        <v>24</v>
      </c>
      <c r="B11" s="19">
        <f t="shared" ca="1" si="0"/>
        <v>30</v>
      </c>
      <c r="C11" s="18">
        <f ca="1">IF(ISNUMBER(B11),RANDBETWEEN(40000,60000),"")</f>
        <v>51219</v>
      </c>
      <c r="D11" s="34">
        <f t="shared" ca="1" si="1"/>
        <v>0.2</v>
      </c>
      <c r="E11" s="34">
        <f t="shared" ca="1" si="2"/>
        <v>-0.15</v>
      </c>
      <c r="F11" s="63">
        <f t="shared" ca="1" si="3"/>
        <v>5</v>
      </c>
      <c r="G11" s="38">
        <f t="shared" ca="1" si="4"/>
        <v>1.9E-2</v>
      </c>
    </row>
    <row r="12" spans="1:13" x14ac:dyDescent="0.25">
      <c r="A12" s="17">
        <f ca="1">IF(B10&lt;Inputs!$C$3,B10,"")</f>
        <v>26</v>
      </c>
      <c r="B12" s="19">
        <f t="shared" ca="1" si="0"/>
        <v>35</v>
      </c>
      <c r="C12" s="18">
        <f t="shared" ref="C12:C20" ca="1" si="5">IF(ISNUMBER(B12),RANDBETWEEN(40000,60000),"")</f>
        <v>43537</v>
      </c>
      <c r="D12" s="34">
        <f t="shared" ca="1" si="1"/>
        <v>0.2</v>
      </c>
      <c r="E12" s="34">
        <f t="shared" ca="1" si="2"/>
        <v>-0.15</v>
      </c>
      <c r="F12" s="63">
        <f t="shared" ca="1" si="3"/>
        <v>5</v>
      </c>
      <c r="G12" s="38">
        <f t="shared" ca="1" si="4"/>
        <v>1.9E-2</v>
      </c>
    </row>
    <row r="13" spans="1:13" x14ac:dyDescent="0.25">
      <c r="A13" s="17">
        <f ca="1">IF(B11&lt;Inputs!$C$3,B11,"")</f>
        <v>30</v>
      </c>
      <c r="B13" s="19">
        <f t="shared" ca="1" si="0"/>
        <v>35</v>
      </c>
      <c r="C13" s="18">
        <f t="shared" ca="1" si="5"/>
        <v>52274</v>
      </c>
      <c r="D13" s="34">
        <f t="shared" ca="1" si="1"/>
        <v>0.2</v>
      </c>
      <c r="E13" s="34">
        <f t="shared" ca="1" si="2"/>
        <v>-0.15</v>
      </c>
      <c r="F13" s="63">
        <f t="shared" ca="1" si="3"/>
        <v>5</v>
      </c>
      <c r="G13" s="38">
        <f t="shared" ca="1" si="4"/>
        <v>1.9E-2</v>
      </c>
    </row>
    <row r="14" spans="1:13" x14ac:dyDescent="0.25">
      <c r="A14" s="17">
        <f ca="1">IF(B12&lt;Inputs!$C$3,B12,"")</f>
        <v>35</v>
      </c>
      <c r="B14" s="19">
        <f ca="1">IF(ISNUMBER(A14),A14+RANDBETWEEN(5,9),"")</f>
        <v>44</v>
      </c>
      <c r="C14" s="18">
        <f t="shared" ca="1" si="5"/>
        <v>54822</v>
      </c>
      <c r="D14" s="34">
        <f t="shared" ca="1" si="1"/>
        <v>0.2</v>
      </c>
      <c r="E14" s="34">
        <f t="shared" ca="1" si="2"/>
        <v>-0.15</v>
      </c>
      <c r="F14" s="63">
        <f t="shared" ca="1" si="3"/>
        <v>5</v>
      </c>
      <c r="G14" s="38">
        <f t="shared" ca="1" si="4"/>
        <v>1.9E-2</v>
      </c>
    </row>
    <row r="15" spans="1:13" x14ac:dyDescent="0.25">
      <c r="A15" s="17">
        <f ca="1">IF(B13&lt;Inputs!$C$3,B13,"")</f>
        <v>35</v>
      </c>
      <c r="B15" s="19">
        <f ca="1">IF(ISNUMBER(A15),A15+RANDBETWEEN(5,9),"")</f>
        <v>43</v>
      </c>
      <c r="C15" s="18">
        <f t="shared" ca="1" si="5"/>
        <v>47141</v>
      </c>
      <c r="D15" s="34">
        <f t="shared" ca="1" si="1"/>
        <v>0.2</v>
      </c>
      <c r="E15" s="34">
        <f t="shared" ca="1" si="2"/>
        <v>-0.15</v>
      </c>
      <c r="F15" s="63">
        <f t="shared" ca="1" si="3"/>
        <v>5</v>
      </c>
      <c r="G15" s="38">
        <f t="shared" ca="1" si="4"/>
        <v>1.9E-2</v>
      </c>
    </row>
    <row r="16" spans="1:13" x14ac:dyDescent="0.25">
      <c r="A16" s="17" t="str">
        <f ca="1">IF(B14&lt;Inputs!$C$3,B14,"")</f>
        <v/>
      </c>
      <c r="B16" s="19" t="str">
        <f ca="1">IF(ISNUMBER(A16),A16+RANDBETWEEN(5,9),"")</f>
        <v/>
      </c>
      <c r="C16" s="18" t="str">
        <f t="shared" ca="1" si="5"/>
        <v/>
      </c>
      <c r="D16" s="34" t="str">
        <f t="shared" ca="1" si="1"/>
        <v/>
      </c>
      <c r="E16" s="34" t="str">
        <f t="shared" ca="1" si="2"/>
        <v/>
      </c>
      <c r="F16" s="63" t="str">
        <f t="shared" ca="1" si="3"/>
        <v/>
      </c>
      <c r="G16" s="38" t="str">
        <f t="shared" ca="1" si="4"/>
        <v/>
      </c>
    </row>
    <row r="17" spans="1:7" x14ac:dyDescent="0.25">
      <c r="A17" s="17" t="str">
        <f ca="1">IF(B15&lt;Inputs!$C$3,B15,"")</f>
        <v/>
      </c>
      <c r="B17" s="19" t="str">
        <f ca="1">IF(ISNUMBER(A17),A17+RANDBETWEEN(5,9),"")</f>
        <v/>
      </c>
      <c r="C17" s="18" t="str">
        <f t="shared" ca="1" si="5"/>
        <v/>
      </c>
      <c r="D17" s="34" t="str">
        <f t="shared" ca="1" si="1"/>
        <v/>
      </c>
      <c r="E17" s="34" t="str">
        <f t="shared" ca="1" si="2"/>
        <v/>
      </c>
      <c r="F17" s="63" t="str">
        <f t="shared" ca="1" si="3"/>
        <v/>
      </c>
      <c r="G17" s="38" t="str">
        <f t="shared" ca="1" si="4"/>
        <v/>
      </c>
    </row>
    <row r="18" spans="1:7" x14ac:dyDescent="0.25">
      <c r="A18" s="17" t="str">
        <f ca="1">IF(B16&lt;Inputs!$C$3,B16,"")</f>
        <v/>
      </c>
      <c r="B18" s="19" t="str">
        <f ca="1">IF(ISNUMBER(A18),A18+RANDBETWEEN(5,9),"")</f>
        <v/>
      </c>
      <c r="C18" s="18" t="str">
        <f t="shared" ca="1" si="5"/>
        <v/>
      </c>
      <c r="D18" s="34" t="str">
        <f t="shared" ca="1" si="1"/>
        <v/>
      </c>
      <c r="E18" s="34" t="str">
        <f t="shared" ca="1" si="2"/>
        <v/>
      </c>
      <c r="F18" s="63" t="str">
        <f t="shared" ca="1" si="3"/>
        <v/>
      </c>
      <c r="G18" s="38" t="str">
        <f t="shared" ca="1" si="4"/>
        <v/>
      </c>
    </row>
    <row r="19" spans="1:7" x14ac:dyDescent="0.25">
      <c r="A19" s="17" t="str">
        <f ca="1">IF(B17&lt;Inputs!$C$3,B17,"")</f>
        <v/>
      </c>
      <c r="B19" s="19" t="str">
        <f ca="1">IF(ISNUMBER(A19),A19+RANDBETWEEN(5,9),"")</f>
        <v/>
      </c>
      <c r="C19" s="18" t="str">
        <f t="shared" ca="1" si="5"/>
        <v/>
      </c>
      <c r="D19" s="34" t="str">
        <f t="shared" ca="1" si="1"/>
        <v/>
      </c>
      <c r="E19" s="34" t="str">
        <f t="shared" ca="1" si="2"/>
        <v/>
      </c>
      <c r="F19" s="63" t="str">
        <f t="shared" ca="1" si="3"/>
        <v/>
      </c>
      <c r="G19" s="38" t="str">
        <f t="shared" ca="1" si="4"/>
        <v/>
      </c>
    </row>
    <row r="20" spans="1:7" x14ac:dyDescent="0.25">
      <c r="A20" s="17" t="str">
        <f ca="1">IF(B18&lt;Inputs!$C$3,B18,"")</f>
        <v/>
      </c>
      <c r="B20" s="19" t="str">
        <f ca="1">IF(ISNUMBER(A20),A20+RANDBETWEEN(5,9),"")</f>
        <v/>
      </c>
      <c r="C20" s="18" t="str">
        <f t="shared" ca="1" si="5"/>
        <v/>
      </c>
      <c r="D20" s="34" t="str">
        <f t="shared" ca="1" si="1"/>
        <v/>
      </c>
      <c r="E20" s="34" t="str">
        <f t="shared" ca="1" si="2"/>
        <v/>
      </c>
      <c r="F20" s="63" t="str">
        <f t="shared" ca="1" si="3"/>
        <v/>
      </c>
      <c r="G20" s="38" t="str">
        <f t="shared" ca="1" si="4"/>
        <v/>
      </c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Inputs</vt:lpstr>
      <vt:lpstr>Salary</vt:lpstr>
      <vt:lpstr>Accounts</vt:lpstr>
      <vt:lpstr>Allocations</vt:lpstr>
      <vt:lpstr>Earnings</vt:lpstr>
      <vt:lpstr>Loans</vt:lpstr>
      <vt:lpstr>Home</vt:lpstr>
      <vt:lpstr>Rent</vt:lpstr>
      <vt:lpstr>Car</vt:lpstr>
      <vt:lpstr>Food</vt:lpstr>
      <vt:lpstr>Entertain</vt:lpstr>
      <vt:lpstr>Personal Care</vt:lpstr>
      <vt:lpstr>Health Care</vt:lpstr>
      <vt:lpstr>Pet</vt:lpstr>
      <vt:lpstr>Holiday</vt:lpstr>
      <vt:lpstr>Charity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2023-12-29T21:32:14Z</dcterms:modified>
</cp:coreProperties>
</file>