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1471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<sst xmlns="http://schemas.openxmlformats.org/spreadsheetml/2006/main" count="34">
  <si>
    <t>Forward Propagation</t>
  </si>
  <si>
    <t>X</t>
  </si>
  <si>
    <t>wh</t>
  </si>
  <si>
    <t>bh</t>
  </si>
  <si>
    <t>HiddenLayerInput</t>
  </si>
  <si>
    <t>HiddenLayerActivation</t>
  </si>
  <si>
    <t>wout</t>
  </si>
  <si>
    <t>bout</t>
  </si>
  <si>
    <t>Output Layer Input</t>
  </si>
  <si>
    <t>output</t>
  </si>
  <si>
    <t>y</t>
  </si>
  <si>
    <t>E</t>
  </si>
  <si>
    <t>X.T</t>
  </si>
  <si>
    <t>Wout.T</t>
  </si>
  <si>
    <t>ErrorHiddenLayer</t>
  </si>
  <si>
    <t>SlopeHiddenLayer</t>
  </si>
  <si>
    <t>Delta Output</t>
  </si>
  <si>
    <t>Slope of Output</t>
  </si>
  <si>
    <t>Updated wh</t>
  </si>
  <si>
    <t>Updated Wout</t>
  </si>
  <si>
    <t>DeltaHiddenLayer</t>
  </si>
  <si>
    <t>HiddenLayerActivation.T</t>
  </si>
  <si>
    <t>Step 0: Read input</t>
  </si>
  <si>
    <t>Step 1: Initialize weights and bias with random values</t>
  </si>
  <si>
    <t>Step 2: Calculate hidden layer input - hidden_layer_input = matrix_dot_product(X,wh) + bh</t>
  </si>
  <si>
    <t>Step 3: Perform non-linear transformation on hidden linear input - hiddenlayer_activations = sigmoid(hidden_layer_input)</t>
  </si>
  <si>
    <t>Step 4: Perform linear and non-linear transformation of hidden layer activation at output layer - [output_layer_input = matrix_dot_product (hiddenlayer_activations * wout ) + bout output = sigmoid(output_layer_input)]</t>
  </si>
  <si>
    <t>Step 5: Calculate gradient of Error(E) at output layer - (E = y-output)</t>
  </si>
  <si>
    <t>Step 6: Compute slope at output and hidden layer
Slope_output_layer= derivatives_sigmoid(output)
Slope_hidden_layer = derivatives_sigmoid(hiddenlayer_activations)</t>
  </si>
  <si>
    <t>Step 7: Compute delta at output layer - (d_output = E * slope_output_layer)</t>
  </si>
  <si>
    <t>Step 8: Calculate Error at hidden layer - [Error_at_hidden_layer = matrix_dot_product(d_output, wout.Transpose]</t>
  </si>
  <si>
    <t>Step 9: Compute delta at hidden layer
d_hiddenlayer = Error_at_hidden_layer * slope_hidden_layer</t>
  </si>
  <si>
    <t>Step 10: Update weight at both output and hidden layer
wout = wout + matrix_dot_product (hiddenlayer_activations.Transpose, d_output) * learning_rate
wh = wh+ matrix_dot_product (X.Transpose,d_hiddenlayer) * learning_rate</t>
  </si>
  <si>
    <t>Step 11: Update biases at both output and hidden layer
bh = bh + sum(d_hiddenlayer, axis=0) * learning_rate
bout = bout + sum(d_output, axis=0)*learning_rate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</si>
</sst>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0.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.5"/>
      <color rgb="FFCC305F"/>
      <name val="Consolas"/>
      <charset val="134"/>
    </font>
    <font>
      <sz val="11"/>
      <color rgb="FF00B050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2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2" borderId="4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2" fontId="3" fillId="0" borderId="1" xfId="0" applyNumberFormat="1" applyFont="1" applyBorder="1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>
      <alignment vertical="center"/>
    </xf>
    <xf numFmtId="2" fontId="0" fillId="0" borderId="0" xfId="0" applyNumberFormat="1" applyBorder="1">
      <alignment vertical="center"/>
    </xf>
    <xf numFmtId="2" fontId="0" fillId="3" borderId="1" xfId="0" applyNumberFormat="1" applyFill="1" applyBorder="1">
      <alignment vertical="center"/>
    </xf>
    <xf numFmtId="0" fontId="4" fillId="0" borderId="0" xfId="0" applyFont="1">
      <alignment vertical="center"/>
    </xf>
    <xf numFmtId="2" fontId="2" fillId="4" borderId="1" xfId="0" applyNumberFormat="1" applyFont="1" applyFill="1" applyBorder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 applyAlignment="1">
      <alignment vertical="center" wrapText="1"/>
    </xf>
    <xf numFmtId="0" fontId="2" fillId="8" borderId="0" xfId="0" applyFont="1" applyFill="1">
      <alignment vertical="center"/>
    </xf>
    <xf numFmtId="0" fontId="2" fillId="8" borderId="0" xfId="0" applyFont="1" applyFill="1">
      <alignment vertical="center"/>
    </xf>
    <xf numFmtId="0" fontId="0" fillId="9" borderId="0" xfId="0" applyFill="1" applyAlignment="1">
      <alignment vertical="center" wrapText="1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2" fontId="5" fillId="0" borderId="1" xfId="0" applyNumberFormat="1" applyFont="1" applyBorder="1">
      <alignment vertical="center"/>
    </xf>
    <xf numFmtId="2" fontId="6" fillId="0" borderId="1" xfId="0" applyNumberFormat="1" applyFont="1" applyBorder="1">
      <alignment vertical="center"/>
    </xf>
    <xf numFmtId="178" fontId="0" fillId="9" borderId="1" xfId="0" applyNumberFormat="1" applyFill="1" applyBorder="1">
      <alignment vertical="center"/>
    </xf>
    <xf numFmtId="2" fontId="0" fillId="7" borderId="1" xfId="0" applyNumberFormat="1" applyFill="1" applyBorder="1">
      <alignment vertical="center"/>
    </xf>
    <xf numFmtId="0" fontId="1" fillId="0" borderId="2" xfId="0" applyFont="1" applyBorder="1" applyAlignment="1">
      <alignment vertical="center" wrapText="1"/>
    </xf>
    <xf numFmtId="2" fontId="0" fillId="3" borderId="2" xfId="0" applyNumberFormat="1" applyFill="1" applyBorder="1">
      <alignment vertical="center"/>
    </xf>
    <xf numFmtId="178" fontId="2" fillId="10" borderId="1" xfId="0" applyNumberFormat="1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2" fontId="0" fillId="5" borderId="1" xfId="0" applyNumberFormat="1" applyFill="1" applyBorder="1">
      <alignment vertical="center"/>
    </xf>
    <xf numFmtId="2" fontId="0" fillId="6" borderId="1" xfId="0" applyNumberFormat="1" applyFill="1" applyBorder="1">
      <alignment vertical="center"/>
    </xf>
    <xf numFmtId="2" fontId="2" fillId="8" borderId="1" xfId="0" applyNumberFormat="1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8"/>
  <sheetViews>
    <sheetView tabSelected="1" workbookViewId="0">
      <selection activeCell="H24" sqref="H24"/>
    </sheetView>
  </sheetViews>
  <sheetFormatPr defaultColWidth="8.88888888888889" defaultRowHeight="14.4"/>
  <cols>
    <col min="8" max="8" width="5.66666666666667" customWidth="1"/>
    <col min="11" max="12" width="12.8888888888889"/>
    <col min="19" max="19" width="11.7777777777778"/>
  </cols>
  <sheetData>
    <row r="1" spans="1:2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28.8" spans="1:22">
      <c r="A2" s="1" t="s">
        <v>1</v>
      </c>
      <c r="B2" s="2"/>
      <c r="C2" s="2"/>
      <c r="D2" s="2"/>
      <c r="E2" s="1" t="s">
        <v>2</v>
      </c>
      <c r="F2" s="2"/>
      <c r="G2" s="2"/>
      <c r="H2" s="1" t="s">
        <v>3</v>
      </c>
      <c r="I2" s="2"/>
      <c r="J2" s="2"/>
      <c r="K2" s="1" t="s">
        <v>4</v>
      </c>
      <c r="L2" s="2"/>
      <c r="M2" s="2"/>
      <c r="N2" s="1" t="s">
        <v>5</v>
      </c>
      <c r="O2" s="2"/>
      <c r="P2" s="2"/>
      <c r="Q2" s="37" t="s">
        <v>6</v>
      </c>
      <c r="R2" s="37" t="s">
        <v>7</v>
      </c>
      <c r="S2" s="38" t="s">
        <v>8</v>
      </c>
      <c r="T2" s="37" t="s">
        <v>9</v>
      </c>
      <c r="U2" s="37" t="s">
        <v>10</v>
      </c>
      <c r="V2" s="37" t="s">
        <v>11</v>
      </c>
    </row>
    <row r="3" spans="1:22">
      <c r="A3" s="3">
        <v>1</v>
      </c>
      <c r="B3" s="3">
        <v>0</v>
      </c>
      <c r="C3" s="3">
        <v>1</v>
      </c>
      <c r="D3" s="3">
        <v>0</v>
      </c>
      <c r="E3" s="4">
        <v>0.5</v>
      </c>
      <c r="F3" s="4">
        <v>0.98</v>
      </c>
      <c r="G3" s="4">
        <v>0.78</v>
      </c>
      <c r="H3" s="4">
        <v>0.53</v>
      </c>
      <c r="I3" s="4">
        <v>0.12</v>
      </c>
      <c r="J3" s="4">
        <v>0.76</v>
      </c>
      <c r="K3" s="30">
        <f>(A3*E3)+(B3*E4)+(C3*E5)+(D3*E6)+H3</f>
        <v>1.81</v>
      </c>
      <c r="L3" s="30">
        <f>A3*F3+B3*F4+C3*F5+D3*F6+I3</f>
        <v>1.91</v>
      </c>
      <c r="M3" s="30">
        <f>A3*G3+B3*G4+C3*G5+D3*G6+J3</f>
        <v>1.64</v>
      </c>
      <c r="N3" s="31">
        <f t="shared" ref="N3:P3" si="0">1/(1+EXP(-K3))</f>
        <v>0.859361874265866</v>
      </c>
      <c r="O3" s="31">
        <f t="shared" si="0"/>
        <v>0.871019147853764</v>
      </c>
      <c r="P3" s="31">
        <f t="shared" si="0"/>
        <v>0.837534937419304</v>
      </c>
      <c r="Q3" s="39">
        <v>0.12</v>
      </c>
      <c r="R3" s="39">
        <v>0.34</v>
      </c>
      <c r="S3" s="40">
        <f>N3*Q3+O3*Q4+P3*Q5+R3</f>
        <v>1.7627281758243</v>
      </c>
      <c r="T3" s="40">
        <f>1/(1+EXP(-S3))</f>
        <v>0.853551015800475</v>
      </c>
      <c r="U3" s="3">
        <v>1</v>
      </c>
      <c r="V3" s="41">
        <f>U3-T3</f>
        <v>0.146448984199525</v>
      </c>
    </row>
    <row r="4" spans="1:22">
      <c r="A4" s="3">
        <v>1</v>
      </c>
      <c r="B4" s="3">
        <v>0</v>
      </c>
      <c r="C4" s="3">
        <v>1</v>
      </c>
      <c r="D4" s="3">
        <v>1</v>
      </c>
      <c r="E4" s="4">
        <v>0.12</v>
      </c>
      <c r="F4" s="4">
        <v>0.65</v>
      </c>
      <c r="G4" s="4">
        <v>0.32</v>
      </c>
      <c r="K4" s="30">
        <f>A4*E3+B4*E4+C4*E5+D4*E6+H3</f>
        <v>2.68</v>
      </c>
      <c r="L4" s="30">
        <f>A4*F3+B4*F4+C4*F5+D4*F6+I3</f>
        <v>2.56</v>
      </c>
      <c r="M4" s="30">
        <f>A4*G3+B4*G4+C4*G5+D4*G6+J3</f>
        <v>1.98</v>
      </c>
      <c r="N4" s="31">
        <f t="shared" ref="N4:P4" si="1">1/(1+EXP(-K4))</f>
        <v>0.935836123594826</v>
      </c>
      <c r="O4" s="31">
        <f t="shared" si="1"/>
        <v>0.928242457736249</v>
      </c>
      <c r="P4" s="31">
        <f t="shared" si="1"/>
        <v>0.878681162108263</v>
      </c>
      <c r="Q4" s="39">
        <v>0.89</v>
      </c>
      <c r="R4" s="9"/>
      <c r="S4" s="40">
        <f>N4*Q3+O4*Q4+P4*Q5+R3</f>
        <v>1.84957887758701</v>
      </c>
      <c r="T4" s="40">
        <f>1/(1+EXP(-S4))</f>
        <v>0.864077650814193</v>
      </c>
      <c r="U4" s="3">
        <v>1</v>
      </c>
      <c r="V4" s="41">
        <f>U4-T4</f>
        <v>0.135922349185807</v>
      </c>
    </row>
    <row r="5" spans="1:22">
      <c r="A5" s="3">
        <v>0</v>
      </c>
      <c r="B5" s="3">
        <v>1</v>
      </c>
      <c r="C5" s="3">
        <v>0</v>
      </c>
      <c r="D5" s="3">
        <v>1</v>
      </c>
      <c r="E5" s="4">
        <v>0.78</v>
      </c>
      <c r="F5" s="4">
        <v>0.81</v>
      </c>
      <c r="G5" s="4">
        <v>0.1</v>
      </c>
      <c r="K5" s="30">
        <f>A5*E3+B5*E4+C5*E5+D5*E6+H3</f>
        <v>1.52</v>
      </c>
      <c r="L5" s="30">
        <f>A5*F3+B5*F4+C5*F5+D5*F6+I3</f>
        <v>1.42</v>
      </c>
      <c r="M5" s="30">
        <f>A5*G3+B5*G4+C5*G5+D5*G6+J3</f>
        <v>1.42</v>
      </c>
      <c r="N5" s="31">
        <f t="shared" ref="N5:P5" si="2">1/(1+EXP(-K5))</f>
        <v>0.820538480592673</v>
      </c>
      <c r="O5" s="31">
        <f t="shared" si="2"/>
        <v>0.805338416408422</v>
      </c>
      <c r="P5" s="31">
        <f t="shared" si="2"/>
        <v>0.805338416408422</v>
      </c>
      <c r="Q5" s="39">
        <v>0.65</v>
      </c>
      <c r="R5" s="9"/>
      <c r="S5" s="40">
        <f>N5*Q3+O5*Q4+P5*Q5+R3</f>
        <v>1.67868577894009</v>
      </c>
      <c r="T5" s="40">
        <f>1/(1+EXP(-S5))</f>
        <v>0.84273042814966</v>
      </c>
      <c r="U5" s="3">
        <v>0</v>
      </c>
      <c r="V5" s="41">
        <f>U5-T5</f>
        <v>-0.84273042814966</v>
      </c>
    </row>
    <row r="6" spans="5:7">
      <c r="E6" s="4">
        <v>0.87</v>
      </c>
      <c r="F6" s="4">
        <v>0.65</v>
      </c>
      <c r="G6" s="4">
        <v>0.34</v>
      </c>
    </row>
    <row r="8" ht="28.8" spans="1:20">
      <c r="A8" s="1" t="s">
        <v>12</v>
      </c>
      <c r="B8" s="2"/>
      <c r="C8" s="2"/>
      <c r="D8" s="5"/>
      <c r="E8" s="6"/>
      <c r="F8" s="7"/>
      <c r="G8" s="7"/>
      <c r="H8" s="8" t="s">
        <v>13</v>
      </c>
      <c r="I8" s="2"/>
      <c r="J8" s="2"/>
      <c r="K8" s="1" t="s">
        <v>14</v>
      </c>
      <c r="L8" s="2"/>
      <c r="M8" s="2"/>
      <c r="N8" s="1" t="s">
        <v>15</v>
      </c>
      <c r="O8" s="2"/>
      <c r="P8" s="2"/>
      <c r="S8" s="38" t="s">
        <v>16</v>
      </c>
      <c r="T8" s="38" t="s">
        <v>17</v>
      </c>
    </row>
    <row r="9" spans="1:20">
      <c r="A9" s="9">
        <v>1</v>
      </c>
      <c r="B9" s="9">
        <v>1</v>
      </c>
      <c r="C9" s="9">
        <v>0</v>
      </c>
      <c r="E9" s="10"/>
      <c r="F9" s="10"/>
      <c r="G9" s="10"/>
      <c r="H9" s="9">
        <v>0.29</v>
      </c>
      <c r="I9" s="9">
        <v>0.25</v>
      </c>
      <c r="J9" s="9">
        <v>0.23</v>
      </c>
      <c r="K9" s="32">
        <f>S9*H9</f>
        <v>0.00530884699432518</v>
      </c>
      <c r="L9" s="32">
        <f>S9*I9</f>
        <v>0.00457659223648723</v>
      </c>
      <c r="M9" s="32">
        <f>S9*J9</f>
        <v>0.00421046485756825</v>
      </c>
      <c r="N9" s="33">
        <f t="shared" ref="N9:P9" si="3">N3*(1-N3)</f>
        <v>0.120859043324124</v>
      </c>
      <c r="O9" s="33">
        <f t="shared" si="3"/>
        <v>0.112344791925867</v>
      </c>
      <c r="P9" s="33">
        <f t="shared" si="3"/>
        <v>0.136070166021347</v>
      </c>
      <c r="S9" s="42">
        <f>V3*T9</f>
        <v>0.0183063689459489</v>
      </c>
      <c r="T9" s="33">
        <f>T3*(1-T3)</f>
        <v>0.125001679226453</v>
      </c>
    </row>
    <row r="10" spans="1:20">
      <c r="A10" s="9">
        <v>0</v>
      </c>
      <c r="B10" s="9">
        <v>0</v>
      </c>
      <c r="C10" s="9">
        <v>1</v>
      </c>
      <c r="E10" s="10"/>
      <c r="F10" s="10"/>
      <c r="G10" s="10"/>
      <c r="K10" s="32">
        <f>S10*H9</f>
        <v>0.00462948321871199</v>
      </c>
      <c r="L10" s="32">
        <f>S10*I9</f>
        <v>0.00399093380923447</v>
      </c>
      <c r="M10" s="32">
        <f>S10*J9</f>
        <v>0.00367165910449571</v>
      </c>
      <c r="N10" s="33">
        <f t="shared" ref="N10:P10" si="4">N4*(1-N4)</f>
        <v>0.0600468733698355</v>
      </c>
      <c r="O10" s="33">
        <f t="shared" si="4"/>
        <v>0.0666083973920173</v>
      </c>
      <c r="P10" s="33">
        <f t="shared" si="4"/>
        <v>0.106600577464335</v>
      </c>
      <c r="S10" s="42">
        <f>V4*T10</f>
        <v>0.0159637352369379</v>
      </c>
      <c r="T10" s="33">
        <f>T4*(1-T4)</f>
        <v>0.117447464177619</v>
      </c>
    </row>
    <row r="11" spans="1:20">
      <c r="A11" s="9">
        <v>1</v>
      </c>
      <c r="B11" s="9">
        <v>1</v>
      </c>
      <c r="C11" s="9">
        <v>0</v>
      </c>
      <c r="E11" s="10"/>
      <c r="F11" s="10"/>
      <c r="G11" s="10"/>
      <c r="K11" s="32">
        <f>S11*H9</f>
        <v>-0.032390679033331</v>
      </c>
      <c r="L11" s="32">
        <f>S11*I9</f>
        <v>-0.0279229991666647</v>
      </c>
      <c r="M11" s="32">
        <f>S11*J9</f>
        <v>-0.0256891592333315</v>
      </c>
      <c r="N11" s="33">
        <f t="shared" ref="N11:P11" si="5">N5*(1-N5)</f>
        <v>0.14725508245934</v>
      </c>
      <c r="O11" s="33">
        <f t="shared" si="5"/>
        <v>0.156768451465197</v>
      </c>
      <c r="P11" s="33">
        <f t="shared" si="5"/>
        <v>0.156768451465197</v>
      </c>
      <c r="S11" s="42">
        <f>V5*T11</f>
        <v>-0.111691996666659</v>
      </c>
      <c r="T11" s="33">
        <f>T5*(1-T5)</f>
        <v>0.132535853620351</v>
      </c>
    </row>
    <row r="12" spans="1:3">
      <c r="A12" s="9">
        <v>0</v>
      </c>
      <c r="B12" s="9">
        <v>1</v>
      </c>
      <c r="C12" s="9">
        <v>1</v>
      </c>
    </row>
    <row r="14" ht="28.8" spans="7:16">
      <c r="G14" s="1" t="s">
        <v>18</v>
      </c>
      <c r="H14" s="2"/>
      <c r="I14" s="2"/>
      <c r="J14" s="34" t="s">
        <v>19</v>
      </c>
      <c r="K14" s="1" t="s">
        <v>20</v>
      </c>
      <c r="L14" s="2"/>
      <c r="M14" s="2"/>
      <c r="N14" s="1" t="s">
        <v>21</v>
      </c>
      <c r="O14" s="2"/>
      <c r="P14" s="2"/>
    </row>
    <row r="15" spans="7:16">
      <c r="G15" s="11">
        <f>E3+(A9*K15+B9*K16+C9*K17)*0.1</f>
        <v>0.500091960816149</v>
      </c>
      <c r="H15" s="11">
        <f>F3+(A9*L15+B9*L16+C9*L17)*0.1</f>
        <v>0.980077998600767</v>
      </c>
      <c r="I15" s="11">
        <f>G3+(A9*M15+B9*M16+C9*M17)*0.1</f>
        <v>0.780096431963299</v>
      </c>
      <c r="J15" s="35">
        <f>Q3+(N15*S9+O15*S10+P15*S11)*0.1</f>
        <v>0.113904427796421</v>
      </c>
      <c r="K15" s="36">
        <f t="shared" ref="K15:M15" si="6">K9*N9</f>
        <v>0.000641622168888293</v>
      </c>
      <c r="L15" s="36">
        <f t="shared" si="6"/>
        <v>0.000514156302537694</v>
      </c>
      <c r="M15" s="36">
        <f t="shared" si="6"/>
        <v>0.000572918652196357</v>
      </c>
      <c r="N15" s="9">
        <v>0.81</v>
      </c>
      <c r="O15" s="9">
        <v>0.92</v>
      </c>
      <c r="P15" s="9">
        <v>0.81</v>
      </c>
    </row>
    <row r="16" spans="7:16">
      <c r="G16" s="11">
        <f>E4+(A10*K15+B10*K16+C10*K17)*0.1</f>
        <v>0.119523030788803</v>
      </c>
      <c r="H16" s="11">
        <f>F4+(A10*L15+B10*L16+C10*L17)*0.1</f>
        <v>0.649562255466038</v>
      </c>
      <c r="I16" s="11">
        <f>G4+(A10*M15+B10*M16+C10*M17)*0.1</f>
        <v>0.319597275028755</v>
      </c>
      <c r="J16" s="35">
        <f>Q4+(N16*S9+O16*S10+P16*S11)*0.1</f>
        <v>0.883692756971633</v>
      </c>
      <c r="K16" s="36">
        <f>K10*N10</f>
        <v>0.000277985992601777</v>
      </c>
      <c r="L16" s="36">
        <f>L10*O10</f>
        <v>0.000265829705130727</v>
      </c>
      <c r="M16" s="36">
        <f>M10*P10</f>
        <v>0.000391400980791428</v>
      </c>
      <c r="N16" s="9">
        <v>0.86</v>
      </c>
      <c r="O16" s="9">
        <v>0.87</v>
      </c>
      <c r="P16" s="9">
        <v>0.83</v>
      </c>
    </row>
    <row r="17" spans="7:16">
      <c r="G17" s="11">
        <f>E5+(A11*K15+B11*K16+C11*K17)*0.1</f>
        <v>0.780091960816149</v>
      </c>
      <c r="H17" s="11">
        <f>F5+(A11*L15+B11*L16+C11*L17)*0.1</f>
        <v>0.810077998600767</v>
      </c>
      <c r="I17" s="11">
        <f>G5+(A11*M15+B11*M16+C11*M17)*0.1</f>
        <v>0.100096431963299</v>
      </c>
      <c r="J17" s="35">
        <f>Q5+(N17*S9+O17*S10+P17*S11)*0.1</f>
        <v>0.643985991955613</v>
      </c>
      <c r="K17" s="36">
        <f t="shared" ref="K17:M17" si="7">K11*N11</f>
        <v>-0.00476969211196719</v>
      </c>
      <c r="L17" s="36">
        <f t="shared" si="7"/>
        <v>-0.00437744533962201</v>
      </c>
      <c r="M17" s="36">
        <f t="shared" si="7"/>
        <v>-0.00402724971245225</v>
      </c>
      <c r="N17" s="9">
        <v>0.75</v>
      </c>
      <c r="O17" s="9">
        <v>0.83</v>
      </c>
      <c r="P17" s="9">
        <v>0.78</v>
      </c>
    </row>
    <row r="18" spans="7:9">
      <c r="G18" s="11">
        <f>E6+(A12*K15+B12*K16+C12*K17)*0.1</f>
        <v>0.869550829388063</v>
      </c>
      <c r="H18" s="11">
        <f>F6+(A12*L15+B12*L16+C12*L17)*0.1</f>
        <v>0.649588838436551</v>
      </c>
      <c r="I18" s="11">
        <f>G6+(A12*M15+B12*M16+C12*M17)*0.1</f>
        <v>0.339636415126834</v>
      </c>
    </row>
    <row r="20" spans="1:1">
      <c r="A20" s="12"/>
    </row>
    <row r="21" spans="1:1">
      <c r="A21" s="12"/>
    </row>
    <row r="23" spans="8:12">
      <c r="H23" s="1" t="s">
        <v>3</v>
      </c>
      <c r="I23" s="2"/>
      <c r="J23" s="2"/>
      <c r="L23" s="37" t="s">
        <v>7</v>
      </c>
    </row>
    <row r="24" spans="8:12">
      <c r="H24" s="13">
        <f>H3+SUM(K15:K17)*0.1</f>
        <v>0.529614991604952</v>
      </c>
      <c r="I24" s="13">
        <f>I3+SUM(L15:L17)*0.1</f>
        <v>0.119640254066805</v>
      </c>
      <c r="J24" s="13">
        <f>J3+SUM(M15:M17)*0.1</f>
        <v>0.759693706992054</v>
      </c>
      <c r="L24" s="13">
        <f>R3+SUM(S9:S11)*0.1</f>
        <v>0.332257810751623</v>
      </c>
    </row>
    <row r="27" spans="1:2">
      <c r="A27" s="14" t="s">
        <v>22</v>
      </c>
      <c r="B27" s="14"/>
    </row>
    <row r="28" spans="1:1">
      <c r="A28" s="15" t="s">
        <v>23</v>
      </c>
    </row>
    <row r="29" spans="1:1">
      <c r="A29" s="16" t="s">
        <v>24</v>
      </c>
    </row>
    <row r="30" spans="1:1">
      <c r="A30" s="17" t="s">
        <v>25</v>
      </c>
    </row>
    <row r="31" spans="1:20">
      <c r="A31" s="18" t="s">
        <v>26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7">
      <c r="A32" s="19" t="s">
        <v>27</v>
      </c>
      <c r="B32" s="19"/>
      <c r="C32" s="19"/>
      <c r="D32" s="19"/>
      <c r="E32" s="19"/>
      <c r="F32" s="19"/>
      <c r="G32" s="19"/>
    </row>
    <row r="33" ht="42" customHeight="1" spans="1:7">
      <c r="A33" s="20" t="s">
        <v>28</v>
      </c>
      <c r="B33" s="20"/>
      <c r="C33" s="20"/>
      <c r="D33" s="20"/>
      <c r="E33" s="20"/>
      <c r="F33" s="20"/>
      <c r="G33" s="20"/>
    </row>
    <row r="34" spans="1:7">
      <c r="A34" s="21" t="s">
        <v>29</v>
      </c>
      <c r="B34" s="22"/>
      <c r="C34" s="22"/>
      <c r="D34" s="22"/>
      <c r="E34" s="22"/>
      <c r="F34" s="22"/>
      <c r="G34" s="22"/>
    </row>
    <row r="35" spans="1:12">
      <c r="A35" s="23" t="s">
        <v>30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6"/>
    </row>
    <row r="36" ht="28" customHeight="1" spans="1:7">
      <c r="A36" s="24" t="s">
        <v>31</v>
      </c>
      <c r="B36" s="25"/>
      <c r="C36" s="25"/>
      <c r="D36" s="25"/>
      <c r="E36" s="25"/>
      <c r="F36" s="25"/>
      <c r="G36" s="26"/>
    </row>
    <row r="37" ht="45" customHeight="1" spans="1:11">
      <c r="A37" s="27" t="s">
        <v>32</v>
      </c>
      <c r="B37" s="27"/>
      <c r="C37" s="27"/>
      <c r="D37" s="27"/>
      <c r="E37" s="27"/>
      <c r="F37" s="27"/>
      <c r="G37" s="27"/>
      <c r="H37" s="27"/>
      <c r="I37" s="27"/>
      <c r="J37" s="27"/>
      <c r="K37" s="26"/>
    </row>
    <row r="38" ht="45" customHeight="1" spans="1:9">
      <c r="A38" s="28" t="s">
        <v>33</v>
      </c>
      <c r="B38" s="29"/>
      <c r="C38" s="29"/>
      <c r="D38" s="29"/>
      <c r="E38" s="29"/>
      <c r="F38" s="29"/>
      <c r="G38" s="26"/>
      <c r="H38" s="26"/>
      <c r="I38" s="26"/>
    </row>
  </sheetData>
  <mergeCells count="24">
    <mergeCell ref="A1:V1"/>
    <mergeCell ref="A2:D2"/>
    <mergeCell ref="E2:G2"/>
    <mergeCell ref="H2:J2"/>
    <mergeCell ref="K2:M2"/>
    <mergeCell ref="N2:P2"/>
    <mergeCell ref="A8:C8"/>
    <mergeCell ref="E8:G8"/>
    <mergeCell ref="H8:J8"/>
    <mergeCell ref="K8:M8"/>
    <mergeCell ref="N8:P8"/>
    <mergeCell ref="G14:I14"/>
    <mergeCell ref="K14:M14"/>
    <mergeCell ref="N14:P14"/>
    <mergeCell ref="H23:J23"/>
    <mergeCell ref="A27:B27"/>
    <mergeCell ref="A31:T31"/>
    <mergeCell ref="A32:G32"/>
    <mergeCell ref="A33:G33"/>
    <mergeCell ref="A34:G34"/>
    <mergeCell ref="A35:K35"/>
    <mergeCell ref="A36:F36"/>
    <mergeCell ref="A37:J37"/>
    <mergeCell ref="A38:F3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Ravi-T</dc:creator>
  <cp:lastModifiedBy>Ravi-T</cp:lastModifiedBy>
  <dcterms:created xsi:type="dcterms:W3CDTF">2018-05-12T05:16:10Z</dcterms:created>
  <dcterms:modified xsi:type="dcterms:W3CDTF">2018-05-14T08:04:08Z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