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7725" windowHeight="12045"/>
  </bookViews>
  <sheets>
    <sheet name="rtiduino" sheetId="1" r:id="rId1"/>
  </sheets>
  <calcPr calcId="145621"/>
</workbook>
</file>

<file path=xl/calcChain.xml><?xml version="1.0" encoding="utf-8"?>
<calcChain xmlns="http://schemas.openxmlformats.org/spreadsheetml/2006/main">
  <c r="K28" i="1" l="1"/>
  <c r="K31" i="1"/>
  <c r="K32" i="1"/>
  <c r="K33" i="1"/>
  <c r="L2" i="1" l="1"/>
  <c r="M2" i="1" s="1"/>
  <c r="L32" i="1"/>
  <c r="M32" i="1" s="1"/>
  <c r="L33" i="1"/>
  <c r="M33" i="1" s="1"/>
  <c r="K3" i="1"/>
  <c r="L3" i="1" s="1"/>
  <c r="M3" i="1" s="1"/>
  <c r="K4" i="1"/>
  <c r="L4" i="1" s="1"/>
  <c r="M4" i="1" s="1"/>
  <c r="K5" i="1"/>
  <c r="L5" i="1" s="1"/>
  <c r="M5" i="1" s="1"/>
  <c r="K6" i="1"/>
  <c r="L6" i="1" s="1"/>
  <c r="M6" i="1" s="1"/>
  <c r="K7" i="1"/>
  <c r="L7" i="1" s="1"/>
  <c r="M7" i="1" s="1"/>
  <c r="K8" i="1"/>
  <c r="L8" i="1" s="1"/>
  <c r="M8" i="1" s="1"/>
  <c r="K9" i="1"/>
  <c r="L9" i="1" s="1"/>
  <c r="M9" i="1" s="1"/>
  <c r="K10" i="1"/>
  <c r="L10" i="1" s="1"/>
  <c r="M10" i="1" s="1"/>
  <c r="K11" i="1"/>
  <c r="L11" i="1" s="1"/>
  <c r="M11" i="1" s="1"/>
  <c r="K12" i="1"/>
  <c r="L12" i="1" s="1"/>
  <c r="M12" i="1" s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17" i="1"/>
  <c r="L17" i="1" s="1"/>
  <c r="M17" i="1" s="1"/>
  <c r="K18" i="1"/>
  <c r="L18" i="1" s="1"/>
  <c r="M18" i="1" s="1"/>
  <c r="K19" i="1"/>
  <c r="L19" i="1" s="1"/>
  <c r="M19" i="1" s="1"/>
  <c r="K20" i="1"/>
  <c r="L20" i="1" s="1"/>
  <c r="M20" i="1" s="1"/>
  <c r="K21" i="1"/>
  <c r="L21" i="1" s="1"/>
  <c r="M21" i="1" s="1"/>
  <c r="K22" i="1"/>
  <c r="L22" i="1" s="1"/>
  <c r="K23" i="1"/>
  <c r="L23" i="1" s="1"/>
  <c r="M23" i="1" s="1"/>
  <c r="K24" i="1"/>
  <c r="L24" i="1" s="1"/>
  <c r="M24" i="1" s="1"/>
  <c r="K25" i="1"/>
  <c r="L25" i="1" s="1"/>
  <c r="K26" i="1"/>
  <c r="L26" i="1" s="1"/>
  <c r="M26" i="1" s="1"/>
  <c r="K27" i="1"/>
  <c r="L27" i="1" s="1"/>
  <c r="M27" i="1" s="1"/>
  <c r="L28" i="1"/>
  <c r="M28" i="1" s="1"/>
  <c r="K29" i="1"/>
  <c r="L29" i="1" s="1"/>
  <c r="M29" i="1" s="1"/>
  <c r="K30" i="1"/>
  <c r="L30" i="1" s="1"/>
  <c r="M30" i="1" s="1"/>
  <c r="L31" i="1"/>
  <c r="M31" i="1" s="1"/>
  <c r="K34" i="1"/>
  <c r="L34" i="1" s="1"/>
  <c r="M34" i="1" s="1"/>
  <c r="K2" i="1"/>
  <c r="O2" i="1" l="1"/>
</calcChain>
</file>

<file path=xl/sharedStrings.xml><?xml version="1.0" encoding="utf-8"?>
<sst xmlns="http://schemas.openxmlformats.org/spreadsheetml/2006/main" count="205" uniqueCount="145">
  <si>
    <t>Qty</t>
  </si>
  <si>
    <t>Value</t>
  </si>
  <si>
    <t>Device</t>
  </si>
  <si>
    <t>Package</t>
  </si>
  <si>
    <t>Parts</t>
  </si>
  <si>
    <t>10-XX</t>
  </si>
  <si>
    <t>B3F-10XX</t>
  </si>
  <si>
    <t>S1</t>
  </si>
  <si>
    <t>OMRON SWITCH</t>
  </si>
  <si>
    <t>CAPACITOR, European symbol</t>
  </si>
  <si>
    <t>F15HPS</t>
  </si>
  <si>
    <t>F15HP</t>
  </si>
  <si>
    <t>X1, X5, X6, X7</t>
  </si>
  <si>
    <t>SUB-D</t>
  </si>
  <si>
    <t>LED0805ROUND</t>
  </si>
  <si>
    <t>0805RND</t>
  </si>
  <si>
    <t>L, RX, TX</t>
  </si>
  <si>
    <t>LED</t>
  </si>
  <si>
    <t>PINHD-2X5</t>
  </si>
  <si>
    <t>2X05</t>
  </si>
  <si>
    <t>JP7, JP8, JP9</t>
  </si>
  <si>
    <t>PIN HEADER</t>
  </si>
  <si>
    <t>PN61729</t>
  </si>
  <si>
    <t>X4</t>
  </si>
  <si>
    <t>BERG USB connector</t>
  </si>
  <si>
    <t>SJ</t>
  </si>
  <si>
    <t>RESET-EN</t>
  </si>
  <si>
    <t>SMD solder JUMPER</t>
  </si>
  <si>
    <t>100n</t>
  </si>
  <si>
    <t>C-EU</t>
  </si>
  <si>
    <t>C0805RND</t>
  </si>
  <si>
    <t>C1, C4, C9, C10, C12, C13, C14, C15, C16, C17</t>
  </si>
  <si>
    <t>100uH</t>
  </si>
  <si>
    <t>SBC10</t>
  </si>
  <si>
    <t>L1</t>
  </si>
  <si>
    <t>INDUCTOR</t>
  </si>
  <si>
    <t>10K</t>
  </si>
  <si>
    <t>R-EU_R0805</t>
  </si>
  <si>
    <t>R0805</t>
  </si>
  <si>
    <t>RESISTOR, European symbol</t>
  </si>
  <si>
    <t>120uF</t>
  </si>
  <si>
    <t>CPOL-EUR/2012-12R</t>
  </si>
  <si>
    <t>R/2012-12R</t>
  </si>
  <si>
    <t>C6</t>
  </si>
  <si>
    <t>POLARIZED CAPACITOR, European symbol</t>
  </si>
  <si>
    <t>122-000-04-52</t>
  </si>
  <si>
    <t>U$28</t>
  </si>
  <si>
    <t>16MHz</t>
  </si>
  <si>
    <t>CRYTALHC49S</t>
  </si>
  <si>
    <t>HC49/S</t>
  </si>
  <si>
    <t>Q2</t>
  </si>
  <si>
    <t>CRYSTAL</t>
  </si>
  <si>
    <t>1K</t>
  </si>
  <si>
    <t>1N5817-B</t>
  </si>
  <si>
    <t>DO41-7.6</t>
  </si>
  <si>
    <t>D1</t>
  </si>
  <si>
    <t>1.0A SCHOTTKY BARRIER RECTIFIER</t>
  </si>
  <si>
    <t>2.5MM-JACK</t>
  </si>
  <si>
    <t>2.5-JACK-RA</t>
  </si>
  <si>
    <t>J3</t>
  </si>
  <si>
    <t>22p</t>
  </si>
  <si>
    <t>C2, C3, C11</t>
  </si>
  <si>
    <t>3.5MM-JACK</t>
  </si>
  <si>
    <t>3.5-JACK-RA</t>
  </si>
  <si>
    <t>J2</t>
  </si>
  <si>
    <t>500mA</t>
  </si>
  <si>
    <t>L-EUL1812</t>
  </si>
  <si>
    <t>L1812</t>
  </si>
  <si>
    <t>F1</t>
  </si>
  <si>
    <t>INDUCTOR, European symbol</t>
  </si>
  <si>
    <t>68uF</t>
  </si>
  <si>
    <t>CPOL-EUE3.5-10</t>
  </si>
  <si>
    <t>E3,5-10</t>
  </si>
  <si>
    <t>C5</t>
  </si>
  <si>
    <t>C7</t>
  </si>
  <si>
    <t>AQV252G</t>
  </si>
  <si>
    <t>SOP6</t>
  </si>
  <si>
    <t>U10, U11, U12, U13, U14, U15, U16, U17, U20, U21, U22, U23, U24, U25, U26, U27, U30, U31, U32, U33, U34, U35, U36, U37</t>
  </si>
  <si>
    <t>ATMEGA2560AU</t>
  </si>
  <si>
    <t>TQFP100</t>
  </si>
  <si>
    <t>U1</t>
  </si>
  <si>
    <t>MICROCONTROLLER</t>
  </si>
  <si>
    <t>DCJ0202</t>
  </si>
  <si>
    <t>JACK-PLUG0</t>
  </si>
  <si>
    <t>SPC4077</t>
  </si>
  <si>
    <t>J1</t>
  </si>
  <si>
    <t>DC POWER JACK                                        unknown    unknown</t>
  </si>
  <si>
    <t>FDN340P</t>
  </si>
  <si>
    <t>PMOSSOT23</t>
  </si>
  <si>
    <t>SOT-23</t>
  </si>
  <si>
    <t>T2</t>
  </si>
  <si>
    <t>MOS FET</t>
  </si>
  <si>
    <t>FOD852</t>
  </si>
  <si>
    <t>DIP4-SMD</t>
  </si>
  <si>
    <t>U5</t>
  </si>
  <si>
    <t>FT232RL</t>
  </si>
  <si>
    <t>SSOP28</t>
  </si>
  <si>
    <t>U4</t>
  </si>
  <si>
    <t>ICSP</t>
  </si>
  <si>
    <t>PINHD-2X3</t>
  </si>
  <si>
    <t>2X03</t>
  </si>
  <si>
    <t>LDU240S500</t>
  </si>
  <si>
    <t>RELAY_LDU2430S700</t>
  </si>
  <si>
    <t>U2</t>
  </si>
  <si>
    <t>SOIC127P620X175-8N</t>
  </si>
  <si>
    <t>U3</t>
  </si>
  <si>
    <t>SIMPLE SWITCHER                         LM2594HVM-33 1564635    41K3809   SOIC-8  National Semiconductor</t>
  </si>
  <si>
    <t>LM358D</t>
  </si>
  <si>
    <t>SO08</t>
  </si>
  <si>
    <t>IC7</t>
  </si>
  <si>
    <t>OP AMP also LM158; LM258; LM2904</t>
  </si>
  <si>
    <t>NDT2955</t>
  </si>
  <si>
    <t>PMOSSOT223</t>
  </si>
  <si>
    <t>SOT223</t>
  </si>
  <si>
    <t>T1</t>
  </si>
  <si>
    <t>SF37</t>
  </si>
  <si>
    <t>DO-201AD</t>
  </si>
  <si>
    <t>D2</t>
  </si>
  <si>
    <t>Quantity needed</t>
  </si>
  <si>
    <t>minimum order</t>
  </si>
  <si>
    <t>onecall code</t>
  </si>
  <si>
    <t>ALREADY BOUGHT</t>
  </si>
  <si>
    <t>R4, R13, R14, R15, R16, R17, R18, R19, R20, R21, R22, R23, R24, R25, R26, R27, R28, R29, R30, R31, R32, R33, R34, R35,R37, R38, R39</t>
  </si>
  <si>
    <t>R5, R36,R6, R10</t>
  </si>
  <si>
    <t>R1, R11, R12,R7, R9</t>
  </si>
  <si>
    <t>price</t>
  </si>
  <si>
    <t>AV15150</t>
  </si>
  <si>
    <t xml:space="preserve">CN14399 </t>
  </si>
  <si>
    <t xml:space="preserve">SC08178 </t>
  </si>
  <si>
    <t>-</t>
  </si>
  <si>
    <t xml:space="preserve">SC11042 </t>
  </si>
  <si>
    <t>optional</t>
  </si>
  <si>
    <t>Order Quantity</t>
  </si>
  <si>
    <t>Line cost</t>
  </si>
  <si>
    <t>Make</t>
  </si>
  <si>
    <t>Total</t>
  </si>
  <si>
    <t xml:space="preserve"> </t>
  </si>
  <si>
    <t>Avail?</t>
  </si>
  <si>
    <t>Y</t>
  </si>
  <si>
    <t>N</t>
  </si>
  <si>
    <t>Y (4)</t>
  </si>
  <si>
    <t>Y (8)</t>
  </si>
  <si>
    <t>LM2594HVM-5.0</t>
  </si>
  <si>
    <t>Y (211)</t>
  </si>
  <si>
    <t>Y (130)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</si>
</sst>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43"/>
    <xf numFmtId="44" fontId="0" fillId="0" borderId="0" xfId="1" applyFont="1"/>
    <xf numFmtId="44" fontId="0" fillId="0" borderId="0" xfId="0" applyNumberFormat="1"/>
    <xf numFmtId="0" fontId="0" fillId="33" borderId="0" xfId="0" applyFill="1"/>
    <xf numFmtId="0" fontId="0" fillId="0" borderId="0" xfId="0" applyFont="1" applyAlignment="1">
      <alignment horizontal="center"/>
    </xf>
    <xf numFmtId="0" fontId="19" fillId="0" borderId="0" xfId="43" applyFont="1" applyAlignment="1">
      <alignment horizontal="center"/>
    </xf>
    <xf numFmtId="0" fontId="0" fillId="34" borderId="0" xfId="0" applyFill="1"/>
    <xf numFmtId="0" fontId="0" fillId="35" borderId="0" xfId="0" applyFill="1"/>
    <xf numFmtId="0" fontId="18" fillId="35" borderId="0" xfId="43" applyFill="1"/>
    <xf numFmtId="0" fontId="19" fillId="35" borderId="0" xfId="43" applyFont="1" applyFill="1" applyAlignment="1">
      <alignment horizontal="center"/>
    </xf>
    <xf numFmtId="44" fontId="0" fillId="35" borderId="0" xfId="1" applyFont="1" applyFill="1"/>
    <xf numFmtId="44" fontId="0" fillId="35" borderId="0" xfId="0" applyNumberFormat="1" applyFill="1"/>
    <xf numFmtId="0" fontId="0" fillId="36" borderId="0" xfId="0" applyFill="1"/>
    <xf numFmtId="0" fontId="0" fillId="36" borderId="0" xfId="0" applyFont="1" applyFill="1" applyAlignment="1">
      <alignment horizontal="center"/>
    </xf>
    <xf numFmtId="44" fontId="0" fillId="36" borderId="0" xfId="1" applyFont="1" applyFill="1"/>
    <xf numFmtId="44" fontId="0" fillId="36" borderId="0" xfId="0" applyNumberFormat="1" applyFill="1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vertical="top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necall.farnell.com/wurth-elektronik/150080rs75000/led-0805-red-150mcd-625nm/dp/2322077" TargetMode="External"/><Relationship Id="rId3" Type="http://schemas.openxmlformats.org/officeDocument/2006/relationships/hyperlink" Target="http://onecall.farnell.com/avx/08051a220jat2a/cap-mlcc-22pf-100v-c0g-np0-5-0805/dp/317500" TargetMode="External"/><Relationship Id="rId7" Type="http://schemas.openxmlformats.org/officeDocument/2006/relationships/hyperlink" Target="http://onecall.farnell.com/te-connectivity-amp/826925-3/header-straight-2x3way/dp/CN1439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onecall.farnell.com/avx/08051c104kat2a/cap-mlcc-0-1uf-100v-x7r-10-0805/dp/1740681" TargetMode="External"/><Relationship Id="rId1" Type="http://schemas.openxmlformats.org/officeDocument/2006/relationships/hyperlink" Target="http://onecall.farnell.com/multicomp/mchp05w4f1001t5e/resistor-thick-film-1k-0-25w-1/dp/1576459" TargetMode="External"/><Relationship Id="rId6" Type="http://schemas.openxmlformats.org/officeDocument/2006/relationships/hyperlink" Target="http://onecall.farnell.com/stmicroelectronics/lm358d/op-amp-dual-1-1mhz-0-6v-us-8soic/dp/1366578" TargetMode="External"/><Relationship Id="rId11" Type="http://schemas.openxmlformats.org/officeDocument/2006/relationships/hyperlink" Target="http://onecall.farnell.com/fairchild-semiconductor/ndt2955/mosfet-p-ch-60v-2-5a-sot-223/dp/SC11042" TargetMode="External"/><Relationship Id="rId5" Type="http://schemas.openxmlformats.org/officeDocument/2006/relationships/hyperlink" Target="http://onecall.farnell.com/littelfuse/1206l025yr/fuse-resettable-1206-16v-250ma/dp/1596990" TargetMode="External"/><Relationship Id="rId10" Type="http://schemas.openxmlformats.org/officeDocument/2006/relationships/hyperlink" Target="http://onecall.farnell.com/multicomp/mc01w08055560r/resistor-0805-560r/dp/9334688" TargetMode="External"/><Relationship Id="rId4" Type="http://schemas.openxmlformats.org/officeDocument/2006/relationships/hyperlink" Target="http://onecall.farnell.com/panasonic/eeued2c680/capacitor-68uf-160v/dp/9696210" TargetMode="External"/><Relationship Id="rId9" Type="http://schemas.openxmlformats.org/officeDocument/2006/relationships/hyperlink" Target="http://onecall.farnell.com/ael-crystals/x16m000000l259/crystal-16mhz/dp/SC08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zoomScale="85" zoomScaleNormal="85" workbookViewId="0">
      <selection activeCell="N2" sqref="N2"/>
    </sheetView>
  </sheetViews>
  <sheetFormatPr defaultRowHeight="15" x14ac:dyDescent="0.25"/>
  <cols>
    <col min="2" max="2" width="15.28515625" bestFit="1" customWidth="1"/>
    <col min="3" max="3" width="18.7109375" bestFit="1" customWidth="1"/>
    <col min="4" max="4" width="19.85546875" bestFit="1" customWidth="1"/>
    <col min="5" max="5" width="29.140625" customWidth="1"/>
    <col min="6" max="6" width="27.140625" customWidth="1"/>
    <col min="7" max="7" width="12.140625" bestFit="1" customWidth="1"/>
    <col min="8" max="8" width="12.140625" style="5" customWidth="1"/>
    <col min="9" max="9" width="15" bestFit="1" customWidth="1"/>
    <col min="12" max="12" width="14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120</v>
      </c>
      <c r="H1" s="5" t="s">
        <v>137</v>
      </c>
      <c r="I1" t="s">
        <v>119</v>
      </c>
      <c r="J1" t="s">
        <v>125</v>
      </c>
      <c r="K1" t="s">
        <v>118</v>
      </c>
      <c r="L1" t="s">
        <v>132</v>
      </c>
      <c r="M1" t="s">
        <v>133</v>
      </c>
      <c r="N1" t="s">
        <v>134</v>
      </c>
      <c r="O1">
        <v>2</v>
      </c>
    </row>
    <row r="2" spans="1:15" x14ac:dyDescent="0.25">
      <c r="A2">
        <v>10</v>
      </c>
      <c r="B2" s="7" t="s">
        <v>28</v>
      </c>
      <c r="C2" t="s">
        <v>29</v>
      </c>
      <c r="D2" t="s">
        <v>30</v>
      </c>
      <c r="E2" t="s">
        <v>31</v>
      </c>
      <c r="F2" t="s">
        <v>9</v>
      </c>
      <c r="G2" s="1">
        <v>1740681</v>
      </c>
      <c r="H2" s="6" t="s">
        <v>138</v>
      </c>
      <c r="I2">
        <v>10</v>
      </c>
      <c r="J2" s="2">
        <v>0.2</v>
      </c>
      <c r="K2">
        <f>$O$1*A2</f>
        <v>20</v>
      </c>
      <c r="L2">
        <f t="shared" ref="L2:L34" si="0">IF(I2&gt;K2,I2,K2)</f>
        <v>20</v>
      </c>
      <c r="M2" s="3">
        <f>L2*J2</f>
        <v>4</v>
      </c>
      <c r="N2" t="s">
        <v>135</v>
      </c>
      <c r="O2" s="3">
        <f>SUM(M2:M34)</f>
        <v>230.30100000000002</v>
      </c>
    </row>
    <row r="3" spans="1:15" x14ac:dyDescent="0.25">
      <c r="A3">
        <v>3</v>
      </c>
      <c r="B3" s="7" t="s">
        <v>60</v>
      </c>
      <c r="C3" t="s">
        <v>29</v>
      </c>
      <c r="D3" t="s">
        <v>30</v>
      </c>
      <c r="E3" t="s">
        <v>61</v>
      </c>
      <c r="F3" t="s">
        <v>9</v>
      </c>
      <c r="G3" s="1">
        <v>317500</v>
      </c>
      <c r="H3" s="6" t="s">
        <v>138</v>
      </c>
      <c r="I3">
        <v>10</v>
      </c>
      <c r="J3" s="2">
        <v>6.7000000000000004E-2</v>
      </c>
      <c r="K3">
        <f t="shared" ref="K3:K34" si="1">$O$1*A3</f>
        <v>6</v>
      </c>
      <c r="L3">
        <f t="shared" si="0"/>
        <v>10</v>
      </c>
      <c r="M3" s="3">
        <f t="shared" ref="M3:M34" si="2">L3*J3</f>
        <v>0.67</v>
      </c>
    </row>
    <row r="4" spans="1:15" x14ac:dyDescent="0.25">
      <c r="A4">
        <v>1</v>
      </c>
      <c r="B4" t="s">
        <v>70</v>
      </c>
      <c r="C4" t="s">
        <v>71</v>
      </c>
      <c r="D4" t="s">
        <v>72</v>
      </c>
      <c r="E4" t="s">
        <v>73</v>
      </c>
      <c r="F4" t="s">
        <v>44</v>
      </c>
      <c r="G4" s="1">
        <v>9696210</v>
      </c>
      <c r="H4" s="6" t="s">
        <v>138</v>
      </c>
      <c r="I4">
        <v>1</v>
      </c>
      <c r="J4" s="2">
        <v>0.89</v>
      </c>
      <c r="K4">
        <f t="shared" si="1"/>
        <v>2</v>
      </c>
      <c r="L4">
        <f t="shared" si="0"/>
        <v>2</v>
      </c>
      <c r="M4" s="3">
        <f t="shared" si="2"/>
        <v>1.78</v>
      </c>
    </row>
    <row r="5" spans="1:15" x14ac:dyDescent="0.25">
      <c r="A5">
        <v>1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>
        <v>1658060</v>
      </c>
      <c r="H5" s="5" t="s">
        <v>138</v>
      </c>
      <c r="I5">
        <v>1</v>
      </c>
      <c r="J5" s="2">
        <v>1.97</v>
      </c>
      <c r="K5">
        <f t="shared" si="1"/>
        <v>2</v>
      </c>
      <c r="L5">
        <f t="shared" si="0"/>
        <v>2</v>
      </c>
      <c r="M5" s="3">
        <f t="shared" si="2"/>
        <v>3.94</v>
      </c>
    </row>
    <row r="6" spans="1:15" x14ac:dyDescent="0.25">
      <c r="A6">
        <v>1</v>
      </c>
      <c r="B6" t="s">
        <v>70</v>
      </c>
      <c r="C6" t="s">
        <v>41</v>
      </c>
      <c r="D6" t="s">
        <v>42</v>
      </c>
      <c r="E6" t="s">
        <v>74</v>
      </c>
      <c r="F6" t="s">
        <v>44</v>
      </c>
      <c r="G6">
        <v>1457489</v>
      </c>
      <c r="H6" s="5" t="s">
        <v>138</v>
      </c>
      <c r="I6">
        <v>1</v>
      </c>
      <c r="J6" s="2">
        <v>0.65</v>
      </c>
      <c r="K6">
        <f t="shared" si="1"/>
        <v>2</v>
      </c>
      <c r="L6">
        <f t="shared" si="0"/>
        <v>2</v>
      </c>
      <c r="M6" s="3">
        <f t="shared" si="2"/>
        <v>1.3</v>
      </c>
    </row>
    <row r="7" spans="1:15" x14ac:dyDescent="0.25">
      <c r="A7">
        <v>1</v>
      </c>
      <c r="B7" t="s">
        <v>53</v>
      </c>
      <c r="C7" t="s">
        <v>53</v>
      </c>
      <c r="D7" t="s">
        <v>54</v>
      </c>
      <c r="E7" t="s">
        <v>55</v>
      </c>
      <c r="F7" t="s">
        <v>56</v>
      </c>
      <c r="G7" t="s">
        <v>121</v>
      </c>
      <c r="J7" s="2"/>
      <c r="K7">
        <f t="shared" si="1"/>
        <v>2</v>
      </c>
      <c r="L7">
        <f t="shared" si="0"/>
        <v>2</v>
      </c>
      <c r="M7" s="3">
        <f t="shared" si="2"/>
        <v>0</v>
      </c>
    </row>
    <row r="8" spans="1:15" x14ac:dyDescent="0.25">
      <c r="A8">
        <v>1</v>
      </c>
      <c r="B8" t="s">
        <v>115</v>
      </c>
      <c r="C8" t="s">
        <v>115</v>
      </c>
      <c r="D8" t="s">
        <v>116</v>
      </c>
      <c r="E8" t="s">
        <v>117</v>
      </c>
      <c r="G8">
        <v>1625219</v>
      </c>
      <c r="H8" s="5" t="s">
        <v>138</v>
      </c>
      <c r="I8">
        <v>1</v>
      </c>
      <c r="J8" s="2">
        <v>0.113</v>
      </c>
      <c r="K8">
        <f t="shared" si="1"/>
        <v>2</v>
      </c>
      <c r="L8">
        <f t="shared" si="0"/>
        <v>2</v>
      </c>
      <c r="M8" s="3">
        <f t="shared" si="2"/>
        <v>0.22600000000000001</v>
      </c>
    </row>
    <row r="9" spans="1:15" x14ac:dyDescent="0.25">
      <c r="A9">
        <v>1</v>
      </c>
      <c r="B9" s="7" t="s">
        <v>65</v>
      </c>
      <c r="C9" t="s">
        <v>66</v>
      </c>
      <c r="D9" t="s">
        <v>67</v>
      </c>
      <c r="E9" t="s">
        <v>68</v>
      </c>
      <c r="F9" t="s">
        <v>69</v>
      </c>
      <c r="G9" s="1">
        <v>1596990</v>
      </c>
      <c r="H9" s="6" t="s">
        <v>138</v>
      </c>
      <c r="I9">
        <v>10</v>
      </c>
      <c r="J9" s="2">
        <v>0.36</v>
      </c>
      <c r="K9">
        <f t="shared" si="1"/>
        <v>2</v>
      </c>
      <c r="L9">
        <f t="shared" si="0"/>
        <v>10</v>
      </c>
      <c r="M9" s="3">
        <f t="shared" si="2"/>
        <v>3.5999999999999996</v>
      </c>
    </row>
    <row r="10" spans="1:15" s="8" customFormat="1" x14ac:dyDescent="0.25">
      <c r="A10" s="8">
        <v>1</v>
      </c>
      <c r="B10" s="8" t="s">
        <v>107</v>
      </c>
      <c r="C10" s="8" t="s">
        <v>107</v>
      </c>
      <c r="D10" s="8" t="s">
        <v>108</v>
      </c>
      <c r="E10" s="8" t="s">
        <v>109</v>
      </c>
      <c r="F10" s="8" t="s">
        <v>110</v>
      </c>
      <c r="G10" s="9">
        <v>1366578</v>
      </c>
      <c r="H10" s="10" t="s">
        <v>139</v>
      </c>
      <c r="I10" s="8">
        <v>1</v>
      </c>
      <c r="J10" s="11">
        <v>0.45</v>
      </c>
      <c r="K10" s="8">
        <f t="shared" si="1"/>
        <v>2</v>
      </c>
      <c r="L10" s="8">
        <f t="shared" si="0"/>
        <v>2</v>
      </c>
      <c r="M10" s="12">
        <f t="shared" si="2"/>
        <v>0.9</v>
      </c>
    </row>
    <row r="11" spans="1:15" x14ac:dyDescent="0.25">
      <c r="A11">
        <v>1</v>
      </c>
      <c r="B11" s="7" t="s">
        <v>98</v>
      </c>
      <c r="C11" t="s">
        <v>99</v>
      </c>
      <c r="D11" t="s">
        <v>100</v>
      </c>
      <c r="E11" t="s">
        <v>98</v>
      </c>
      <c r="F11" t="s">
        <v>21</v>
      </c>
      <c r="G11" s="1" t="s">
        <v>127</v>
      </c>
      <c r="H11" s="6" t="s">
        <v>138</v>
      </c>
      <c r="I11">
        <v>10</v>
      </c>
      <c r="J11" s="2">
        <v>0.25</v>
      </c>
      <c r="K11">
        <f t="shared" si="1"/>
        <v>2</v>
      </c>
      <c r="L11">
        <f t="shared" si="0"/>
        <v>10</v>
      </c>
      <c r="M11" s="3">
        <f t="shared" si="2"/>
        <v>2.5</v>
      </c>
    </row>
    <row r="12" spans="1:15" x14ac:dyDescent="0.25">
      <c r="A12">
        <v>1</v>
      </c>
      <c r="B12" s="7" t="s">
        <v>82</v>
      </c>
      <c r="C12" t="s">
        <v>83</v>
      </c>
      <c r="D12" t="s">
        <v>84</v>
      </c>
      <c r="E12" t="s">
        <v>85</v>
      </c>
      <c r="F12" t="s">
        <v>86</v>
      </c>
      <c r="G12" t="s">
        <v>126</v>
      </c>
      <c r="H12" s="5" t="s">
        <v>138</v>
      </c>
      <c r="I12">
        <v>1</v>
      </c>
      <c r="J12" s="2">
        <v>0.48</v>
      </c>
      <c r="K12">
        <f t="shared" si="1"/>
        <v>2</v>
      </c>
      <c r="L12">
        <f t="shared" si="0"/>
        <v>2</v>
      </c>
      <c r="M12" s="3">
        <f t="shared" si="2"/>
        <v>0.96</v>
      </c>
    </row>
    <row r="13" spans="1:15" x14ac:dyDescent="0.25">
      <c r="A13">
        <v>1</v>
      </c>
      <c r="B13" s="7" t="s">
        <v>62</v>
      </c>
      <c r="C13" t="s">
        <v>62</v>
      </c>
      <c r="D13" t="s">
        <v>63</v>
      </c>
      <c r="E13" t="s">
        <v>64</v>
      </c>
      <c r="G13">
        <v>1217016</v>
      </c>
      <c r="H13" s="5" t="s">
        <v>138</v>
      </c>
      <c r="I13">
        <v>1</v>
      </c>
      <c r="J13" s="2">
        <v>1.25</v>
      </c>
      <c r="K13">
        <f t="shared" si="1"/>
        <v>2</v>
      </c>
      <c r="L13">
        <f t="shared" si="0"/>
        <v>2</v>
      </c>
      <c r="M13" s="3">
        <f t="shared" si="2"/>
        <v>2.5</v>
      </c>
    </row>
    <row r="14" spans="1:15" s="13" customFormat="1" x14ac:dyDescent="0.25">
      <c r="A14" s="13">
        <v>1</v>
      </c>
      <c r="B14" s="13" t="s">
        <v>57</v>
      </c>
      <c r="C14" s="13" t="s">
        <v>57</v>
      </c>
      <c r="D14" s="13" t="s">
        <v>58</v>
      </c>
      <c r="E14" s="13" t="s">
        <v>59</v>
      </c>
      <c r="G14" s="18">
        <v>1200127</v>
      </c>
      <c r="H14" s="14" t="s">
        <v>139</v>
      </c>
      <c r="I14" s="13">
        <v>1</v>
      </c>
      <c r="J14" s="15">
        <v>0.91</v>
      </c>
      <c r="K14" s="13">
        <f t="shared" si="1"/>
        <v>2</v>
      </c>
      <c r="L14" s="13">
        <f t="shared" si="0"/>
        <v>2</v>
      </c>
      <c r="M14" s="16">
        <f t="shared" si="2"/>
        <v>1.82</v>
      </c>
    </row>
    <row r="15" spans="1:15" x14ac:dyDescent="0.25">
      <c r="A15">
        <v>3</v>
      </c>
      <c r="B15" s="7"/>
      <c r="C15" t="s">
        <v>18</v>
      </c>
      <c r="D15" t="s">
        <v>19</v>
      </c>
      <c r="E15" t="s">
        <v>20</v>
      </c>
      <c r="F15" t="s">
        <v>21</v>
      </c>
      <c r="G15">
        <v>1248161</v>
      </c>
      <c r="H15" s="5" t="s">
        <v>138</v>
      </c>
      <c r="I15">
        <v>10</v>
      </c>
      <c r="J15" s="2">
        <v>0.6</v>
      </c>
      <c r="K15">
        <f t="shared" si="1"/>
        <v>6</v>
      </c>
      <c r="L15">
        <f t="shared" si="0"/>
        <v>10</v>
      </c>
      <c r="M15" s="3">
        <f t="shared" si="2"/>
        <v>6</v>
      </c>
    </row>
    <row r="16" spans="1:15" x14ac:dyDescent="0.25">
      <c r="A16">
        <v>3</v>
      </c>
      <c r="C16" t="s">
        <v>14</v>
      </c>
      <c r="D16" t="s">
        <v>15</v>
      </c>
      <c r="E16" t="s">
        <v>16</v>
      </c>
      <c r="F16" t="s">
        <v>17</v>
      </c>
      <c r="G16" s="1">
        <v>2322077</v>
      </c>
      <c r="H16" s="6" t="s">
        <v>138</v>
      </c>
      <c r="I16">
        <v>1</v>
      </c>
      <c r="J16" s="2">
        <v>0.16</v>
      </c>
      <c r="K16">
        <f t="shared" si="1"/>
        <v>6</v>
      </c>
      <c r="L16">
        <f t="shared" si="0"/>
        <v>6</v>
      </c>
      <c r="M16" s="3">
        <f t="shared" si="2"/>
        <v>0.96</v>
      </c>
    </row>
    <row r="17" spans="1:13" x14ac:dyDescent="0.25">
      <c r="A17">
        <v>1</v>
      </c>
      <c r="B17" t="s">
        <v>32</v>
      </c>
      <c r="C17" t="s">
        <v>33</v>
      </c>
      <c r="D17" t="s">
        <v>33</v>
      </c>
      <c r="E17" t="s">
        <v>34</v>
      </c>
      <c r="F17" t="s">
        <v>35</v>
      </c>
      <c r="G17">
        <v>2333635</v>
      </c>
      <c r="H17" s="5" t="s">
        <v>138</v>
      </c>
      <c r="I17">
        <v>1</v>
      </c>
      <c r="J17" s="2">
        <v>0.12</v>
      </c>
      <c r="K17">
        <f t="shared" si="1"/>
        <v>2</v>
      </c>
      <c r="L17">
        <f t="shared" si="0"/>
        <v>2</v>
      </c>
      <c r="M17" s="3">
        <f t="shared" si="2"/>
        <v>0.24</v>
      </c>
    </row>
    <row r="18" spans="1:13" x14ac:dyDescent="0.25">
      <c r="A18">
        <v>1</v>
      </c>
      <c r="B18" t="s">
        <v>47</v>
      </c>
      <c r="C18" t="s">
        <v>48</v>
      </c>
      <c r="D18" t="s">
        <v>49</v>
      </c>
      <c r="E18" t="s">
        <v>50</v>
      </c>
      <c r="F18" t="s">
        <v>51</v>
      </c>
      <c r="G18" s="1" t="s">
        <v>128</v>
      </c>
      <c r="H18" s="6" t="s">
        <v>140</v>
      </c>
      <c r="I18">
        <v>1</v>
      </c>
      <c r="J18" s="2">
        <v>1.44</v>
      </c>
      <c r="K18">
        <f t="shared" si="1"/>
        <v>2</v>
      </c>
      <c r="L18">
        <f t="shared" si="0"/>
        <v>2</v>
      </c>
      <c r="M18" s="3">
        <f t="shared" si="2"/>
        <v>2.88</v>
      </c>
    </row>
    <row r="19" spans="1:13" x14ac:dyDescent="0.25">
      <c r="A19">
        <v>3</v>
      </c>
      <c r="B19" s="7" t="s">
        <v>52</v>
      </c>
      <c r="C19" t="s">
        <v>37</v>
      </c>
      <c r="D19" t="s">
        <v>38</v>
      </c>
      <c r="E19" t="s">
        <v>124</v>
      </c>
      <c r="F19" t="s">
        <v>39</v>
      </c>
      <c r="G19" s="1">
        <v>1576459</v>
      </c>
      <c r="H19" s="6" t="s">
        <v>138</v>
      </c>
      <c r="I19">
        <v>50</v>
      </c>
      <c r="J19" s="2">
        <v>0.06</v>
      </c>
      <c r="K19">
        <f t="shared" si="1"/>
        <v>6</v>
      </c>
      <c r="L19">
        <f t="shared" si="0"/>
        <v>50</v>
      </c>
      <c r="M19" s="3">
        <f t="shared" si="2"/>
        <v>3</v>
      </c>
    </row>
    <row r="20" spans="1:13" x14ac:dyDescent="0.25">
      <c r="A20">
        <v>24</v>
      </c>
      <c r="B20" s="4">
        <v>560</v>
      </c>
      <c r="C20" t="s">
        <v>37</v>
      </c>
      <c r="D20" t="s">
        <v>38</v>
      </c>
      <c r="E20" t="s">
        <v>122</v>
      </c>
      <c r="F20" t="s">
        <v>39</v>
      </c>
      <c r="G20" s="1">
        <v>9334688</v>
      </c>
      <c r="H20" s="6" t="s">
        <v>138</v>
      </c>
      <c r="I20">
        <v>50</v>
      </c>
      <c r="J20" s="2">
        <v>0.03</v>
      </c>
      <c r="K20">
        <f t="shared" si="1"/>
        <v>48</v>
      </c>
      <c r="L20">
        <f t="shared" si="0"/>
        <v>50</v>
      </c>
      <c r="M20" s="3">
        <f t="shared" si="2"/>
        <v>1.5</v>
      </c>
    </row>
    <row r="21" spans="1:13" x14ac:dyDescent="0.25">
      <c r="A21">
        <v>2</v>
      </c>
      <c r="B21" s="7" t="s">
        <v>36</v>
      </c>
      <c r="C21" t="s">
        <v>37</v>
      </c>
      <c r="D21" t="s">
        <v>38</v>
      </c>
      <c r="E21" t="s">
        <v>123</v>
      </c>
      <c r="F21" t="s">
        <v>39</v>
      </c>
      <c r="G21">
        <v>2078962</v>
      </c>
      <c r="H21" s="5" t="s">
        <v>138</v>
      </c>
      <c r="I21">
        <v>100</v>
      </c>
      <c r="J21" s="2"/>
      <c r="K21">
        <f t="shared" si="1"/>
        <v>4</v>
      </c>
      <c r="L21">
        <f t="shared" si="0"/>
        <v>100</v>
      </c>
      <c r="M21" s="3">
        <f t="shared" si="2"/>
        <v>0</v>
      </c>
    </row>
    <row r="22" spans="1:13" x14ac:dyDescent="0.25">
      <c r="A22">
        <v>1</v>
      </c>
      <c r="C22" t="s">
        <v>25</v>
      </c>
      <c r="D22" t="s">
        <v>25</v>
      </c>
      <c r="E22" t="s">
        <v>26</v>
      </c>
      <c r="F22" t="s">
        <v>27</v>
      </c>
      <c r="G22" t="s">
        <v>129</v>
      </c>
      <c r="I22" t="s">
        <v>129</v>
      </c>
      <c r="J22" s="2" t="s">
        <v>129</v>
      </c>
      <c r="K22">
        <f t="shared" si="1"/>
        <v>2</v>
      </c>
      <c r="L22" t="str">
        <f t="shared" si="0"/>
        <v>-</v>
      </c>
      <c r="M22" s="3"/>
    </row>
    <row r="23" spans="1:13" x14ac:dyDescent="0.25">
      <c r="A23">
        <v>1</v>
      </c>
      <c r="C23" t="s">
        <v>5</v>
      </c>
      <c r="D23" t="s">
        <v>6</v>
      </c>
      <c r="E23" t="s">
        <v>7</v>
      </c>
      <c r="F23" t="s">
        <v>8</v>
      </c>
      <c r="G23">
        <v>1656423</v>
      </c>
      <c r="H23" s="5" t="s">
        <v>138</v>
      </c>
      <c r="I23">
        <v>5</v>
      </c>
      <c r="J23" s="2">
        <v>0.121</v>
      </c>
      <c r="K23">
        <f t="shared" si="1"/>
        <v>2</v>
      </c>
      <c r="L23">
        <f t="shared" si="0"/>
        <v>5</v>
      </c>
      <c r="M23" s="3">
        <f t="shared" si="2"/>
        <v>0.60499999999999998</v>
      </c>
    </row>
    <row r="24" spans="1:13" x14ac:dyDescent="0.25">
      <c r="A24">
        <v>1</v>
      </c>
      <c r="B24" t="s">
        <v>111</v>
      </c>
      <c r="C24" t="s">
        <v>112</v>
      </c>
      <c r="D24" t="s">
        <v>113</v>
      </c>
      <c r="E24" t="s">
        <v>114</v>
      </c>
      <c r="F24" t="s">
        <v>91</v>
      </c>
      <c r="G24" s="1" t="s">
        <v>130</v>
      </c>
      <c r="H24" s="6" t="s">
        <v>141</v>
      </c>
      <c r="I24">
        <v>1</v>
      </c>
      <c r="J24" s="2">
        <v>0.5</v>
      </c>
      <c r="K24">
        <f t="shared" si="1"/>
        <v>2</v>
      </c>
      <c r="L24">
        <f t="shared" si="0"/>
        <v>2</v>
      </c>
      <c r="M24" s="3">
        <f t="shared" si="2"/>
        <v>1</v>
      </c>
    </row>
    <row r="25" spans="1:13" x14ac:dyDescent="0.25">
      <c r="A25">
        <v>1</v>
      </c>
      <c r="B25" t="s">
        <v>87</v>
      </c>
      <c r="C25" t="s">
        <v>88</v>
      </c>
      <c r="D25" t="s">
        <v>89</v>
      </c>
      <c r="E25" t="s">
        <v>90</v>
      </c>
      <c r="F25" t="s">
        <v>91</v>
      </c>
      <c r="G25" t="s">
        <v>131</v>
      </c>
      <c r="I25" t="s">
        <v>129</v>
      </c>
      <c r="J25" s="2" t="s">
        <v>129</v>
      </c>
      <c r="K25">
        <f t="shared" si="1"/>
        <v>2</v>
      </c>
      <c r="L25" t="str">
        <f t="shared" si="0"/>
        <v>-</v>
      </c>
      <c r="M25" s="3"/>
    </row>
    <row r="26" spans="1:13" x14ac:dyDescent="0.25">
      <c r="A26">
        <v>1</v>
      </c>
      <c r="B26" s="7" t="s">
        <v>45</v>
      </c>
      <c r="C26" t="s">
        <v>45</v>
      </c>
      <c r="D26" t="s">
        <v>45</v>
      </c>
      <c r="E26" t="s">
        <v>46</v>
      </c>
      <c r="G26">
        <v>9737340</v>
      </c>
      <c r="H26" s="5" t="s">
        <v>138</v>
      </c>
      <c r="I26">
        <v>1</v>
      </c>
      <c r="J26" s="2">
        <v>2.59</v>
      </c>
      <c r="K26">
        <f t="shared" si="1"/>
        <v>2</v>
      </c>
      <c r="L26">
        <f t="shared" si="0"/>
        <v>2</v>
      </c>
      <c r="M26" s="3">
        <f t="shared" si="2"/>
        <v>5.18</v>
      </c>
    </row>
    <row r="27" spans="1:13" x14ac:dyDescent="0.25">
      <c r="A27">
        <v>1</v>
      </c>
      <c r="B27" s="7" t="s">
        <v>78</v>
      </c>
      <c r="C27" t="s">
        <v>78</v>
      </c>
      <c r="D27" t="s">
        <v>79</v>
      </c>
      <c r="E27" t="s">
        <v>80</v>
      </c>
      <c r="F27" t="s">
        <v>81</v>
      </c>
      <c r="G27">
        <v>1455090</v>
      </c>
      <c r="H27" s="5" t="s">
        <v>138</v>
      </c>
      <c r="I27">
        <v>1</v>
      </c>
      <c r="J27" s="2">
        <v>9.99</v>
      </c>
      <c r="K27">
        <f t="shared" si="1"/>
        <v>2</v>
      </c>
      <c r="L27">
        <f t="shared" si="0"/>
        <v>2</v>
      </c>
      <c r="M27" s="3">
        <f t="shared" si="2"/>
        <v>19.98</v>
      </c>
    </row>
    <row r="28" spans="1:13" x14ac:dyDescent="0.25">
      <c r="A28">
        <v>25</v>
      </c>
      <c r="B28" s="7" t="s">
        <v>75</v>
      </c>
      <c r="C28" t="s">
        <v>75</v>
      </c>
      <c r="D28" t="s">
        <v>76</v>
      </c>
      <c r="E28" t="s">
        <v>77</v>
      </c>
      <c r="G28">
        <v>2396106</v>
      </c>
      <c r="H28" s="5" t="s">
        <v>144</v>
      </c>
      <c r="I28">
        <v>1</v>
      </c>
      <c r="J28" s="2">
        <v>3.86</v>
      </c>
      <c r="K28">
        <f>A28</f>
        <v>25</v>
      </c>
      <c r="L28">
        <f t="shared" si="0"/>
        <v>25</v>
      </c>
      <c r="M28" s="3">
        <f>L28*J28</f>
        <v>96.5</v>
      </c>
    </row>
    <row r="29" spans="1:13" x14ac:dyDescent="0.25">
      <c r="A29">
        <v>1</v>
      </c>
      <c r="B29" t="s">
        <v>101</v>
      </c>
      <c r="C29" t="s">
        <v>101</v>
      </c>
      <c r="D29" t="s">
        <v>102</v>
      </c>
      <c r="E29" t="s">
        <v>103</v>
      </c>
      <c r="G29">
        <v>1738293</v>
      </c>
      <c r="I29">
        <v>1</v>
      </c>
      <c r="J29" s="2">
        <v>8.92</v>
      </c>
      <c r="K29">
        <f t="shared" si="1"/>
        <v>2</v>
      </c>
      <c r="L29">
        <f t="shared" si="0"/>
        <v>2</v>
      </c>
      <c r="M29" s="3">
        <f t="shared" si="2"/>
        <v>17.84</v>
      </c>
    </row>
    <row r="30" spans="1:13" x14ac:dyDescent="0.25">
      <c r="A30">
        <v>1</v>
      </c>
      <c r="B30" s="7" t="s">
        <v>142</v>
      </c>
      <c r="C30" t="s">
        <v>142</v>
      </c>
      <c r="D30" t="s">
        <v>104</v>
      </c>
      <c r="E30" t="s">
        <v>105</v>
      </c>
      <c r="F30" t="s">
        <v>106</v>
      </c>
      <c r="G30">
        <v>1469190</v>
      </c>
      <c r="H30" s="5" t="s">
        <v>138</v>
      </c>
      <c r="I30">
        <v>1</v>
      </c>
      <c r="J30" s="2">
        <v>3.53</v>
      </c>
      <c r="K30">
        <f t="shared" si="1"/>
        <v>2</v>
      </c>
      <c r="L30">
        <f t="shared" si="0"/>
        <v>2</v>
      </c>
      <c r="M30" s="3">
        <f t="shared" si="2"/>
        <v>7.06</v>
      </c>
    </row>
    <row r="31" spans="1:13" x14ac:dyDescent="0.25">
      <c r="A31">
        <v>1</v>
      </c>
      <c r="B31" s="7" t="s">
        <v>95</v>
      </c>
      <c r="C31" t="s">
        <v>95</v>
      </c>
      <c r="D31" t="s">
        <v>96</v>
      </c>
      <c r="E31" t="s">
        <v>97</v>
      </c>
      <c r="G31">
        <v>1146032</v>
      </c>
      <c r="H31" s="5" t="s">
        <v>138</v>
      </c>
      <c r="I31">
        <v>1</v>
      </c>
      <c r="J31" s="2">
        <v>3.92</v>
      </c>
      <c r="K31">
        <f>$O$1*A31</f>
        <v>2</v>
      </c>
      <c r="L31">
        <f t="shared" si="0"/>
        <v>2</v>
      </c>
      <c r="M31" s="3">
        <f t="shared" si="2"/>
        <v>7.84</v>
      </c>
    </row>
    <row r="32" spans="1:13" x14ac:dyDescent="0.25">
      <c r="A32">
        <v>1</v>
      </c>
      <c r="B32" s="7" t="s">
        <v>92</v>
      </c>
      <c r="C32" t="s">
        <v>92</v>
      </c>
      <c r="D32" t="s">
        <v>93</v>
      </c>
      <c r="E32" t="s">
        <v>94</v>
      </c>
      <c r="G32">
        <v>1495374</v>
      </c>
      <c r="H32" s="5" t="s">
        <v>138</v>
      </c>
      <c r="I32">
        <v>5</v>
      </c>
      <c r="J32" s="2">
        <v>0.7</v>
      </c>
      <c r="K32">
        <f t="shared" ref="K32:K33" si="3">$O$1*A32</f>
        <v>2</v>
      </c>
      <c r="L32">
        <f t="shared" si="0"/>
        <v>5</v>
      </c>
      <c r="M32" s="3">
        <f t="shared" si="2"/>
        <v>3.5</v>
      </c>
    </row>
    <row r="33" spans="1:13" x14ac:dyDescent="0.25">
      <c r="A33">
        <v>4</v>
      </c>
      <c r="B33" s="7"/>
      <c r="C33" t="s">
        <v>10</v>
      </c>
      <c r="D33" t="s">
        <v>11</v>
      </c>
      <c r="E33" t="s">
        <v>12</v>
      </c>
      <c r="F33" t="s">
        <v>13</v>
      </c>
      <c r="G33" s="17">
        <v>2452348</v>
      </c>
      <c r="H33" s="5" t="s">
        <v>143</v>
      </c>
      <c r="I33">
        <v>1</v>
      </c>
      <c r="J33" s="2">
        <v>3.68</v>
      </c>
      <c r="K33">
        <f t="shared" si="3"/>
        <v>8</v>
      </c>
      <c r="L33">
        <f t="shared" si="0"/>
        <v>8</v>
      </c>
      <c r="M33" s="3">
        <f t="shared" si="2"/>
        <v>29.44</v>
      </c>
    </row>
    <row r="34" spans="1:13" x14ac:dyDescent="0.25">
      <c r="A34">
        <v>1</v>
      </c>
      <c r="B34" s="7"/>
      <c r="C34" t="s">
        <v>22</v>
      </c>
      <c r="D34" t="s">
        <v>22</v>
      </c>
      <c r="E34" t="s">
        <v>23</v>
      </c>
      <c r="F34" t="s">
        <v>24</v>
      </c>
      <c r="G34">
        <v>1753809</v>
      </c>
      <c r="H34" s="5" t="s">
        <v>138</v>
      </c>
      <c r="I34">
        <v>1</v>
      </c>
      <c r="J34" s="2">
        <v>1.29</v>
      </c>
      <c r="K34">
        <f t="shared" si="1"/>
        <v>2</v>
      </c>
      <c r="L34">
        <f t="shared" si="0"/>
        <v>2</v>
      </c>
      <c r="M34" s="3">
        <f t="shared" si="2"/>
        <v>2.58</v>
      </c>
    </row>
    <row r="35" spans="1:13" x14ac:dyDescent="0.25">
      <c r="E35" t="s">
        <v>136</v>
      </c>
    </row>
  </sheetData>
  <sortState ref="A2:K34">
    <sortCondition ref="E2:E34"/>
  </sortState>
  <hyperlinks>
    <hyperlink ref="G19" r:id="rId1" display="http://onecall.farnell.com/multicomp/mchp05w4f1001t5e/resistor-thick-film-1k-0-25w-1/dp/1576459"/>
    <hyperlink ref="G2" r:id="rId2" display="http://onecall.farnell.com/avx/08051c104kat2a/cap-mlcc-0-1uf-100v-x7r-10-0805/dp/1740681"/>
    <hyperlink ref="G3" r:id="rId3" display="http://onecall.farnell.com/avx/08051a220jat2a/cap-mlcc-22pf-100v-c0g-np0-5-0805/dp/317500"/>
    <hyperlink ref="G4" r:id="rId4" display="http://onecall.farnell.com/panasonic/eeued2c680/capacitor-68uf-160v/dp/9696210"/>
    <hyperlink ref="G9" r:id="rId5" display="http://onecall.farnell.com/littelfuse/1206l025yr/fuse-resettable-1206-16v-250ma/dp/1596990"/>
    <hyperlink ref="G10" r:id="rId6" display="http://onecall.farnell.com/stmicroelectronics/lm358d/op-amp-dual-1-1mhz-0-6v-us-8soic/dp/1366578"/>
    <hyperlink ref="G11" r:id="rId7" display="http://onecall.farnell.com/te-connectivity-amp/826925-3/header-straight-2x3way/dp/CN14399"/>
    <hyperlink ref="G16" r:id="rId8" display="http://onecall.farnell.com/wurth-elektronik/150080rs75000/led-0805-red-150mcd-625nm/dp/2322077"/>
    <hyperlink ref="G18" r:id="rId9" display="http://onecall.farnell.com/ael-crystals/x16m000000l259/crystal-16mhz/dp/SC08178"/>
    <hyperlink ref="G20" r:id="rId10" display="http://onecall.farnell.com/multicomp/mc01w08055560r/resistor-0805-560r/dp/9334688"/>
    <hyperlink ref="G24" r:id="rId11" display="http://onecall.farnell.com/fairchild-semiconductor/ndt2955/mosfet-p-ch-60v-2-5a-sot-223/dp/SC11042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rtiduino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pjb08r</dc:creator>
  <cp:lastModifiedBy>gmb1g08</cp:lastModifiedBy>
  <dcterms:created xsi:type="dcterms:W3CDTF">2013-11-14T19:22:00Z</dcterms:created>
  <dcterms:modified xsi:type="dcterms:W3CDTF">2016-08-09T21:01:52Z</dcterms:modified>
</cp:coreProperties>
</file>